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Office Work\Progress Monitoring Kishoregonj\Kishoreganj\Kishoreganj\"/>
    </mc:Choice>
  </mc:AlternateContent>
  <xr:revisionPtr revIDLastSave="0" documentId="13_ncr:1_{8FB4760F-5E9A-420F-BA4A-C1DA6D960FE4}" xr6:coauthVersionLast="45" xr6:coauthVersionMax="45" xr10:uidLastSave="{00000000-0000-0000-0000-000000000000}"/>
  <bookViews>
    <workbookView xWindow="-110" yWindow="-110" windowWidth="19420" windowHeight="10420" activeTab="4" xr2:uid="{00000000-000D-0000-FFFF-FFFF00000000}"/>
  </bookViews>
  <sheets>
    <sheet name="Causeway" sheetId="3" r:id="rId1"/>
    <sheet name="Sheet1" sheetId="5" r:id="rId2"/>
    <sheet name="Khal" sheetId="4" r:id="rId3"/>
    <sheet name="Rate_Nerora_Khal_CW" sheetId="6" r:id="rId4"/>
    <sheet name="Rate_Markhali Khal CW" sheetId="7" r:id="rId5"/>
    <sheet name="Rate_Khayer_khal_cw" sheetId="8" r:id="rId6"/>
    <sheet name="Rate_Deula_Khal_CW" sheetId="9" r:id="rId7"/>
  </sheets>
  <definedNames>
    <definedName name="_xlnm.Print_Area" localSheetId="2">Khal!$A$1:$G$9</definedName>
    <definedName name="_xlnm.Print_Titles" localSheetId="2">Khal!$1:$1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0" i="7" l="1"/>
  <c r="I39" i="7"/>
  <c r="I35" i="9"/>
  <c r="I36" i="9" s="1"/>
  <c r="I35" i="8"/>
  <c r="I36" i="8" s="1"/>
  <c r="I37" i="7"/>
  <c r="I38" i="7" s="1"/>
  <c r="I36" i="6"/>
  <c r="I35" i="6"/>
  <c r="G35" i="4" l="1"/>
  <c r="G33" i="4"/>
  <c r="G31" i="4"/>
  <c r="G29" i="4"/>
  <c r="H16" i="4" l="1"/>
  <c r="I16" i="4"/>
  <c r="J16" i="4"/>
  <c r="K16" i="4"/>
  <c r="L16" i="4"/>
  <c r="M16" i="4"/>
  <c r="G16" i="4"/>
  <c r="M5" i="4"/>
  <c r="L5" i="4"/>
  <c r="K5" i="4"/>
  <c r="J5" i="4"/>
  <c r="I5" i="4"/>
  <c r="H5" i="4"/>
  <c r="G5" i="4"/>
  <c r="H15" i="4"/>
  <c r="I15" i="4"/>
  <c r="J15" i="4"/>
  <c r="K15" i="4"/>
  <c r="L15" i="4"/>
  <c r="M15" i="4"/>
  <c r="G15" i="4"/>
  <c r="H14" i="4"/>
  <c r="J14" i="4"/>
  <c r="G14" i="4"/>
  <c r="N3" i="4"/>
  <c r="H13" i="4"/>
  <c r="I13" i="4"/>
  <c r="J13" i="4"/>
  <c r="L13" i="4"/>
  <c r="G13" i="4"/>
  <c r="H12" i="4"/>
  <c r="H19" i="4" s="1"/>
  <c r="H26" i="4" s="1"/>
  <c r="I12" i="4"/>
  <c r="I19" i="4" s="1"/>
  <c r="I26" i="4" s="1"/>
  <c r="J12" i="4"/>
  <c r="J19" i="4" s="1"/>
  <c r="J26" i="4" s="1"/>
  <c r="K12" i="4"/>
  <c r="K19" i="4" s="1"/>
  <c r="K26" i="4" s="1"/>
  <c r="L12" i="4"/>
  <c r="L19" i="4" s="1"/>
  <c r="L26" i="4" s="1"/>
  <c r="M12" i="4"/>
  <c r="M19" i="4" s="1"/>
  <c r="M26" i="4" s="1"/>
  <c r="G12" i="4"/>
  <c r="G19" i="4" s="1"/>
  <c r="G26" i="4" s="1"/>
  <c r="N2" i="4"/>
  <c r="I14" i="4" l="1"/>
  <c r="M13" i="4"/>
  <c r="M14" i="4"/>
  <c r="L14" i="4"/>
  <c r="K13" i="4"/>
  <c r="K14" i="4"/>
</calcChain>
</file>

<file path=xl/sharedStrings.xml><?xml version="1.0" encoding="utf-8"?>
<sst xmlns="http://schemas.openxmlformats.org/spreadsheetml/2006/main" count="990" uniqueCount="288">
  <si>
    <t>Sl No</t>
  </si>
  <si>
    <t>Code No</t>
  </si>
  <si>
    <t>Item Description</t>
  </si>
  <si>
    <t>Unit</t>
  </si>
  <si>
    <t>04-120</t>
  </si>
  <si>
    <t>Construction of B.M. Pillars at site with first class bricks in cement mortar (1:4) of size 38cm x 38cm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t>
  </si>
  <si>
    <t>04-180</t>
  </si>
  <si>
    <t>Site preparation by manually removing all miscellaneous objectional materials form entire site and removing soil upto 15cm depth including uprooting stumps, jungle clearing, levelling dressing etc. complete as per direction of Engineer in charge.</t>
  </si>
  <si>
    <t>04-620-20</t>
  </si>
  <si>
    <t>Filling of expansion joints upto a depth of 40mm with bitumen mixed with coarse sand (FM&gt;=2.5) in concrete works including supply of all materials etc. complete as per specification and direction of Engineer in charge.                                                                             20mm wide.</t>
  </si>
  <si>
    <t>12-120</t>
  </si>
  <si>
    <t xml:space="preserve">Installation of well point dewatering set including supply of all accessories, materials and labours for one 5 cusec vacuum pump for minimum 100 well points in controlling subsurface water during construction, providing shrouding materials, conducting test operation and subsequent removal of the complete dewatering set in accordance with standard specification and field requirement as per direction of Engineer in charge. </t>
  </si>
  <si>
    <t>16-310</t>
  </si>
  <si>
    <t>Earth work in excavation of foundation trenches in all kinds of soils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For moving spoil earth upto a distance of 100m from the centre of the pit.</t>
  </si>
  <si>
    <t>16-560-20</t>
  </si>
  <si>
    <t>Shoring for slope protection of foundation trench, canal, embankment, road, pond etc. as per design slopes, grades including removal of spoils to a safe distance as per direction of Engineer in charge.                                                                                           By bamboo post of 6.0m length, 60mm to 80mm dia, 20cm c/c driven 2.0m below ground, with drum sheet walling and average 70mm dia half split bamboo batten @ 2.0m c/c fixed with nails.</t>
  </si>
  <si>
    <t>12-310-20</t>
  </si>
  <si>
    <t>Bailing out of water with all leads and lifts by manual labour or pump, with all arrengements for protection of ring bund and side slopes of foundation pit against erosion or washout etc. complete actual volume of work will be measured by sounding method before starting the work) as per direction of Engineer in charge.                                                                                                            by pump.</t>
  </si>
  <si>
    <t>44-240</t>
  </si>
  <si>
    <t>Supplying at site steel sheet piles of different sections including all taxes, freights, incidental charges etc. complete as per direction of Engineer in charge.</t>
  </si>
  <si>
    <t>44-320</t>
  </si>
  <si>
    <t>Cutting of steel sheet piles to design and length and shape as per requirement in design and drawing and as per direction of Engineer in charge.                                                                                                                                                                                Upto 10mm thick.</t>
  </si>
  <si>
    <t>12-300</t>
  </si>
  <si>
    <t>Construction of sump well with dug holes of size 1.80m x 2.0m, laying in position the perforated empty diesel/petrol drum sheet of 1.00m dia to a depth 1.5m having slot area of 1000 sq.cm/sqm, slot dia being 30mm each with supply of necessary shrouding materials comprising of 60% 40mm down graded khoa and 40% coarse sand of FM&gt;=2.50 and placing those around and beneath the drum sheet having thickness of 40cm and 50cm respectively including necessary welding, fitting etc. complete as per direction of Engineer in charge.</t>
  </si>
  <si>
    <t>44-270</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</si>
  <si>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                                                                                                                                    Flat type : Upto 4.50m depth.</t>
  </si>
  <si>
    <t>72-180</t>
  </si>
  <si>
    <t>Painting of steel sheet piles, 2 coats of bitumen paint, including preparation of surface with sand paper, iron brush etc. including the cost of all materials and labour etc. complete as per direction of Engineer in charge.</t>
  </si>
  <si>
    <t>Epoxy paint 2 coats of approved colour and specification over a priming coat to gate, hoisting device and embedded metal parts includingscraping out rust and old paint with chisel, scraper, steel wire brush &amp; emery paper etc. complete in all respects including the cost of all materials as per direction of Engineer in charge.</t>
  </si>
  <si>
    <t>72-540</t>
  </si>
  <si>
    <t>44-310</t>
  </si>
  <si>
    <t>Supplying and placing 20mm thick hessian cloth impregnated with bitumen in expansion joints or on top of sheet piles as per specification and direction of Engineer in charge.</t>
  </si>
  <si>
    <t>44-220</t>
  </si>
  <si>
    <t>Construction of pile yard for casting RCC pile with 50mm thick cement concrete (1:3:6) with cement, sand (FM&gt;= 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 0.8 etc. complete with neat cement finishing over the concrete surface including the cost for supply of all materials and as per direction of Engineer in charge.</t>
  </si>
  <si>
    <t>28-120</t>
  </si>
  <si>
    <t>Cement concrete work in leanest mix. 1:3:6 with sand of FM&gt;= 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picked jhama or 1st class brick chips.</t>
  </si>
  <si>
    <t>28-100</t>
  </si>
  <si>
    <t>Cement concrete work in leanest mix. 1:4:8, with sand of FM&gt;= 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picked jhama or 1st class brick chips.</t>
  </si>
  <si>
    <t>28-200</t>
  </si>
  <si>
    <t>Reinforced Cement Concrete Work in leanest mix. 1:1.5:3, with 20mm down graded coarse aggregates and sand of FM&gt;= 2.0 to FM &gt;= 2.5, to attain a minimum 28 day cylinder strength of 22.0 N/mm2, including breaking, screening, grading and washing aggregates with clear water, mixing, laying in forms, consolidation to levels, curing, including supply of all materials, excluding cost of M.S. work for reinforcements and formworks etc. complete and as per direction of Engineer in charge.                                                                       With stone chips.</t>
  </si>
  <si>
    <t>76-120</t>
  </si>
  <si>
    <t>M.S. Work for reinforcement with twisted M.S. bar, fy = 414 N/mm2, (made from billet) in RCC works, including local handling, cutting, forging, bending, cleaning and fabrication with supply of twisted M.S. bar in different sizes and binding with 22 to 18 gages G.I. wire etc. complete including the cost of all materials as per direction of Engineer in charge.                                                                 8mm dia to 30mm dia.</t>
  </si>
  <si>
    <t>76-115</t>
  </si>
  <si>
    <t>M.S. Work for reinforcement with deformed M.S. bar, fy = 276 N/mm2,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6mm dia.</t>
  </si>
  <si>
    <t>Form work for centering and water tight shuttering as per drawing with 14 BWG M.S. sheet, fitted and fixed with 40mm x 40mm x 6mm M.S. Angle frame and 25mm x 6mm F.I. bar stiffener, with necessary fabrication, welding, making the forms including fitting, fixing of steel forms with necessary ties, battens, struts, nuts &amp; bolts, props etc. as per designed shape and size including levelling and removing the forms after specified period including the cost of all materials as per direction of Engineer in charge.                                                                                                                                                             Vertical and inclined walls, columns, piers with 60-80mm dia barrack bamboo props.</t>
  </si>
  <si>
    <t>36-150-60</t>
  </si>
  <si>
    <t>Form work for centering and water tight shuttering as per drawing with 14 BWG M.S. sheet, fitted and fixed with 40mm x 40mm x 6mm M.S. Angle frame and 25mm x 6mm F.I. bar stiffener, with necessary fabrication, welding, making the forms including fitting, fixing of steel forms with necessary ties, battens, struts, nuts &amp; bolts, props etc. as per designed shape and size including levelling and removing the forms after specified period including the cost of all materials as per direction of Engineer in charge.                                                                                                                                                             Footing, footing beams, girder beams, foundation slab with 60-80mm diabarrack bamboo props.</t>
  </si>
  <si>
    <t>36-150-10</t>
  </si>
  <si>
    <t>36-150-20</t>
  </si>
  <si>
    <t>Form work for centering and water tight shuttering as per drawing with 14 BWG M.S. sheet, fitted and fixed with 40mm x 40mm x 6mm M.S. Angle frame and 25mm x 6mm F.I. bar stiffener, with necessary fabrication, welding, making the forms including fitting, fixing of steel forms with necessary ties, battens, struts, nuts &amp; bolts, props etc. as per designed shape and size including levelling and removing the forms after specified period including the cost of all materials as per direction of Engineer in charge.                                                                                                                                                             Deck slab, operating deck slab, top slab of barrel upto 3.5m of height with 60-80mm dia barrack bamboo props.</t>
  </si>
  <si>
    <t>76-630</t>
  </si>
  <si>
    <t>Supply and fitting and fixing 23cm wide P.V.C water stops having minimum strength of 13.80N/mm2 at 225% elongation and of approved quality in antraction and expansion joints with necessary arrangements for modification in shuttering and keeping the water stop in position etc. complete as per design, specification anddirection of Engineer in charge.                                                   3 bulb type.</t>
  </si>
  <si>
    <t>16-520</t>
  </si>
  <si>
    <t>Supplying and filling sand in foundation of hydraulic structures, buildings and in protective works with selected sand, in 150mm thick layer, including levelling, dressing, ramming, watering etc. complete (compacted to 50% relative density by manual laqbour using mallet/vibro compactor) as per direction of Engineer in charge.                                                                                                   sand of FM&gt;= 1.50</t>
  </si>
  <si>
    <t>40-610-20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</si>
  <si>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40mm to 20mm size.</t>
  </si>
  <si>
    <t>40-610-30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</si>
  <si>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20mm to 5mm size. (Combination of sub-item 10 and 30 or 20 and 30 shall be used)</t>
  </si>
  <si>
    <t>40-650</t>
  </si>
  <si>
    <t>Supplying and laying sand as filter layers as per specific size ranges and gradation including preparation of surface, compacting in layer etc. complete with supply of all materials and as per direction of Engineer in charge.                                                              FM : 2.0 to 2.5</t>
  </si>
  <si>
    <t>40-190-50</t>
  </si>
  <si>
    <t>Manufacturing and supplying C.C. blocks in leanest mix. 1:3:6, with cement, sand (FM&gt;= 1.5) and shingles (40mm down graded), to attain a minimum 28 days cylinder strength of 9.0 N/mm2 including grading, washing shingles, mixing, laying in forms, consolidation, curing for at least 21 days, including preparation of platform, shuttering and stacking in measurable stacks etc. complete including supply of all materials (steel shutter to be used) as per direction of Engineer in charge.                                         block size 30cm x 30cm x 30cm</t>
  </si>
  <si>
    <t>40-220</t>
  </si>
  <si>
    <t>Labour charge for protective works in laying C.C. blocks of different sizes including preparation of base, watering and ramming of base etc. complete as per direction of the Engineer in charge.                                                                                                               Within 200m</t>
  </si>
  <si>
    <t>76-170</t>
  </si>
  <si>
    <t>M.S. Work in plates, angles, channels, flat bars, Tees etc. including fabricating, machining, cutting, bending, welding, forging, drilling, revetting, embedding anchor bars, staging and fitting, fixing, local handling etc. complete with energy consumption and supply of labours including the cost of materials as per design, specification and direction of Engineer in charge.</t>
  </si>
  <si>
    <t>80-230</t>
  </si>
  <si>
    <t>Supplying, laying, fitting and fixing of different dia G.I. pipes with all special fittings, such as bends, elbows, sockets, tees, unions, jam nuts etc. including cutting foundation trenches upto required depth where necessary and filling the same with earth duly compacted, making holes in floors and walls and clips, including cutting threads, making necessary connection etc. all complete including the cost of all materials as per direction of Engineer in charge.                                                                                              40mm dia G.I. pipe line.</t>
  </si>
  <si>
    <t>76-240</t>
  </si>
  <si>
    <t>Manufacturing, supplying, Installation and fitting, fixing the vertical steel lift  gate/flap gate as per design and specification,  including fabricating, rivetting, welding, fixing rubber seal, providing required nuts and bolts including the cost of all materials etc. complete with a prime coat of redoxide where necessary as per direction of Engineer in charge.                                                           (Applicable only for size not specified and smaller than size mentioned in Item code 76-240 &amp; 76-250)</t>
  </si>
  <si>
    <t>76-260</t>
  </si>
  <si>
    <t>Labour charge for fitting and fixing of M.S. vertical lift gate/flap gate shutters of different size including making holes in concrete for hooking arrangements with supply of necessary materials, tools and other accessories required for fitting the same to regulator/sluice and mending the damages with CC (1:2:4), removing the spoils etc.complete including the cost of all materials as per direction of Engineer in charge.                                                                                                                                                       Size 1.00m x 1.00m or 1.35m x 1.35m</t>
  </si>
  <si>
    <t>76-190</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</si>
  <si>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</si>
  <si>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16-140</t>
  </si>
  <si>
    <t>Earth work by manual labour in resectioning of embankment/ canal bank/ river slopes/road/compound etc. manually compacted by 7.0 kg iron rammer to avoid any air pocket in clayey soil (minimum 30% clay, 0-40% silt and 0-30% sand) within the initial lead of 30m and all lifts including throwing the spoils to profile in layers not exceding 150mm thickness with clod breaking to a maximum size of 100mm, removing roots &amp; stumps of trees of girth upto 200mm from the ground, benching the side slopes, stripping/ploughing the base of embankment and borrowpit areas, dug bailing, bail out of water, rough dressing including 150mm cambering at the centre of the crest (where necessary) etc. complete as per direction of Engineer in charge.                                        0.00m to 3.00m height.</t>
  </si>
  <si>
    <t>16-130</t>
  </si>
  <si>
    <t>Earth work by manual labour in all kinds of soil in excavation or reexcavation of channels with the initial lead of 30m and lift of 1.5m including levelling, dressing and throwing the spoils to profile with breaking clods, rough dressing, clearing jungles including cutting trees upto 200mm girth, dug bailing etc. complete as per direction of Engineer in charge.</t>
  </si>
  <si>
    <t>16-200</t>
  </si>
  <si>
    <t>Extra rate for every additional lift of 1.0m or part thereof beyond the initial lift of 1.5m (30cm negleted) for all kinds of earth work.</t>
  </si>
  <si>
    <t>16-190</t>
  </si>
  <si>
    <t>Extra rate for every additional lead of 15m or part thereof beyond the initial lead of 30m upto a maximum of 19 leads (3m negleted) for all kinds of earth work.</t>
  </si>
  <si>
    <t>16-220</t>
  </si>
  <si>
    <t>Earth work by manual labour with clayey soil (minimum 30% clay, 0-40% silt and 0-30% sand) in construction of cross bundh/ring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</si>
  <si>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04-280</t>
  </si>
  <si>
    <t>Constructing at site, cement mortar gauge on masonry wall, including engraving in meter, decimeter &amp; centimeter, painting and figuring with black and red water proof paint, etc. complete as per direction of Engineer in charge.</t>
  </si>
  <si>
    <t>16-240</t>
  </si>
  <si>
    <t>Earth work by manual labour in all kinds of soil in removing the cross bundh/ring bundh, including all leads and lifts complete and placing the spoils to a safe distance, (minimum 15m apart from the bank) as per direction of Engineer in charge.</t>
  </si>
  <si>
    <t>16-540</t>
  </si>
  <si>
    <t>Back filling in hydraulic structures including all leads and lifts in 150mm layer including watering, ramming compacting to 30% relative density etc. complete by compactor or any other suitable method as per direction of Engineer in charge.                                Sand of FM&gt;= 0.50</t>
  </si>
  <si>
    <t>16-530</t>
  </si>
  <si>
    <t>Back filling in hydraulic structures and slope building in protective works including all leads and lifts with selected local soil in layer of 150mm including watering, ramming etc. complete compacted to 20% relative density by compactor or any other suitable method as per direction of Engineer in charge.</t>
  </si>
  <si>
    <t>68-130</t>
  </si>
  <si>
    <t>Supplying pressure treated wooden fall boards/stop logs of different size (not less than 15cm in depth) of Sal, Sundari, Garjan, Shishu or equivalant for regulator/sluices, including fixing in position with eye hook etc. complete as per direction of Engineer in charge.</t>
  </si>
  <si>
    <t>48-100</t>
  </si>
  <si>
    <t>Fine dressing and close turfing of the slopes and the crest of embankment with 75mm thick, good quality durba or charkanta sods of size 200mm x 200mm, with all leads and lifts, including ramming, watering until the turf grows properly, maintaining etc. complete (measurment will be given on well grown grass only), as per direction of Engineer in charge.</t>
  </si>
  <si>
    <t>80-260</t>
  </si>
  <si>
    <t>Supplying, fitting and fixing of the different dia G.I. water distribution pipe line, with all special fittings such as bends, elbows, sockets, reducing sockets, tees, unions etc. including cutting trench up to an average depth of 0.90m, maintaining proper level, cutting pipes where necessary, making threads etc. all complete, as per direction of Engineer in charge.                                             50mm dia G.I. pipe line.</t>
  </si>
  <si>
    <t>NSI</t>
  </si>
  <si>
    <t>Part TimE Employment of environmental inspector for implementation and reporting .</t>
  </si>
  <si>
    <t>m</t>
  </si>
  <si>
    <t>Cum</t>
  </si>
  <si>
    <t>each</t>
  </si>
  <si>
    <t>sqm</t>
  </si>
  <si>
    <t>cum</t>
  </si>
  <si>
    <t>M ton</t>
  </si>
  <si>
    <t>kg</t>
  </si>
  <si>
    <t>pldcum</t>
  </si>
  <si>
    <t xml:space="preserve">Quantity </t>
  </si>
  <si>
    <t xml:space="preserve"> Rate</t>
  </si>
  <si>
    <t>Markhali Khal</t>
  </si>
  <si>
    <t>Sl. No:</t>
  </si>
  <si>
    <t>Item Code no.</t>
  </si>
  <si>
    <t>Qnty</t>
  </si>
  <si>
    <t>Rate</t>
  </si>
  <si>
    <t xml:space="preserve">Construction of B.M. Pillars at site with first class bricks in cement mortar (1:4) of size 38cm x 38cm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 </t>
  </si>
  <si>
    <t>Each</t>
  </si>
  <si>
    <t>16-100</t>
  </si>
  <si>
    <t>Erection of bamboo profile with full bamboo posts and pegs not less than 60mm in diameter and coir strings etc. complete as per direction of Engineer in charge.</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</si>
  <si>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</si>
  <si>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r>
      <t xml:space="preserve">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t>
    </r>
    <r>
      <rPr>
        <b/>
        <sz val="11"/>
        <rFont val="Times New Roman"/>
        <family val="1"/>
      </rPr>
      <t>12-310-20: by Pump</t>
    </r>
  </si>
  <si>
    <t>16-600-10</t>
  </si>
  <si>
    <t xml:space="preserve">Earth work by Mechanical Excavator (long Boom) in all kinds of soil in excavation/ re-excavation of channel/canal/khal etc. including disposal of spoil soil up to 30m away from point of excavation with rough dressing and leveling etc. complete as per direction of  Engineer- in- charge.                    </t>
  </si>
  <si>
    <t>16-600-20</t>
  </si>
  <si>
    <t xml:space="preserve">Earth work by Mechanical Excavator (long Boom) in all kinds of soil in excavation/ re-excavation of channel/canal/khal etc. including disposal of spoil soil up to 30m to 100 m  from point of excavation with rough dressing and leveling etc. complete as per direction of  Engineer- in- charge.                    </t>
  </si>
  <si>
    <t>Earth work by manual labor in all kinds of soil  in removing cross bundh/ ring bundh, including all leads and lifts complete and placing the spoils to a safe distance, (minimum 15m apart from the bank) as per direction of Engineer in charge</t>
  </si>
  <si>
    <t>Pangadair</t>
  </si>
  <si>
    <t>Beara Khal</t>
  </si>
  <si>
    <t>Gokhra Khal</t>
  </si>
  <si>
    <t>Neora Khal</t>
  </si>
  <si>
    <t>Nandir Khal</t>
  </si>
  <si>
    <t>Khayer Khal</t>
  </si>
  <si>
    <t>Matikata Khal</t>
  </si>
  <si>
    <t>DF</t>
  </si>
  <si>
    <t>BM</t>
  </si>
  <si>
    <t>profile</t>
  </si>
  <si>
    <t>Ring bundh</t>
  </si>
  <si>
    <t>Bailout</t>
  </si>
  <si>
    <t>Deheua Khal</t>
  </si>
  <si>
    <t>One Thousand One Hundred and Eighty-Three point Zero Six One</t>
  </si>
  <si>
    <t>Sixty-Two Thousand Seven Hundred and Two point Two Three Three</t>
  </si>
  <si>
    <t>Two Hundred and Fifty-Six point Zero Zero Seven</t>
  </si>
  <si>
    <t>Six Lakh Sixty-Nine Thousand Seven Hundred and Fourteen point Three One Two</t>
  </si>
  <si>
    <t>One Hundred and Forty-Three point Zero Nine Nine</t>
  </si>
  <si>
    <t>Nine Lakh Sixty-One Thousand Six Hundred and Twenty-Five point Two Eight</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</si>
  <si>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t>
  </si>
  <si>
    <t>Six point Three Nine Nine</t>
  </si>
  <si>
    <t>Nine Lakh Twenty-Four Thousand Six Hundred and Seventy-Eight point Five Three Six</t>
  </si>
  <si>
    <t>Earth work by Mechanical Excavator (long Boom) in all kinds of soil in excavation/ re-excavation of channel/canal/khal etc. including disposal of spoil soil up to 30m away from point of excavation with rough dressing and leveling etc. complete as per direction of Engineer- in- charge.</t>
  </si>
  <si>
    <t>One Hundred and Five point Seven Five Five</t>
  </si>
  <si>
    <t>Two Crore Thirty-Six Lakh Seventy-Seven Thousand Two Hundred and One point Four One Two</t>
  </si>
  <si>
    <t>Earth work by Mechanical Excavator (long Boom) in all kinds of soil in excavation/ re-excavation of channel/canal/khal etc. including disposal of spoil soil up to 30m to 100 m from point of excavation with rough dressing and leveling etc. complete as per direction of Engineer- in- charge.</t>
  </si>
  <si>
    <t>One Hundred and Forty-Four point Six Seven Two</t>
  </si>
  <si>
    <t>Three Crore Twenty-Three Lakh Ninety Thousand Two Hundred and Twenty-Three point Four Six Six</t>
  </si>
  <si>
    <t>Earth work by manual labor in all kinds of soil in removing cross bundh/ ring bundh, including all leads and lifts complete and placing the spoils to a safe distance, (minimum 15m apart from the bank) as per direction of Engineer in charge</t>
  </si>
  <si>
    <t>One Hundred and Forty-Three point One Four One</t>
  </si>
  <si>
    <t>Eight Lakh Sixty-Five Thousand Seven Hundred and Sixteen point Seven Six Eight</t>
  </si>
  <si>
    <t>Analysis rate</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</si>
  <si>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</si>
  <si>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LS</t>
  </si>
  <si>
    <t>Nine Lakh Sixty-Two Thousand Two Hundred and Fifteen point Two Six Five</t>
  </si>
  <si>
    <t>Peovide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</si>
  <si>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day</t>
  </si>
  <si>
    <t>Two Thousand Four Hundred and Eighty-Four point Seven One Seven</t>
  </si>
  <si>
    <t>Three Lakh Seventy-Two Thousand Seven Hundred and Seven point Five Five</t>
  </si>
  <si>
    <t>Demobilization and clean-up of the site upon completion of the works, as per Technical Specification, Contractor's Method Statement and as per direction of Engineer in Charge.</t>
  </si>
  <si>
    <t>One Lakh Eleven Thousand Seven Hundred and Seventy-Six point Four Zero Four</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</si>
  <si>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</si>
  <si>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One Lakh Ten Thousand Five Hundred and Ninety-Three point Two Zero Six</t>
  </si>
  <si>
    <t>Mobilize, strengthen required land based consatruction equipment such as excavator, dump truck, chain dozer, vibro-compactor and plants such as gemetor for site electrification, digital camera for taking photographs and digital vedio camera for recording/Taking Photograph as sequences of works etc. for keeping records of the works by providing following information including transfer to site, complete for the purposes stated in the technical specification and Contractor's Method Statement and as per direction of Engineer in Charge.</t>
  </si>
  <si>
    <t>Ninety-One Thousand Seven Hundred and Seventy-Five point Five Six Nine</t>
  </si>
  <si>
    <t>Operate, maintain of plant and equipment such as generator for site electrification for the purpose stated in the technical specification and Contractor's Method Statement and as per direction of Engineer in Charge.</t>
  </si>
  <si>
    <t>One Lakh Ten Thousand Three Hundred and Fifty-Four point One Seven Six</t>
  </si>
  <si>
    <t>Environmental Monitoring through Sample Collection and analysis such as Air quality test, Surface water test, Sound Level monitoring, Traffic signs and road navigation, safety provisions with first aid and medical Assistant as per direction of engineer in charge.</t>
  </si>
  <si>
    <t>Two Lakh Forty-Eight Thousand Seven Hundred and Fifty-Two point Five Four Six</t>
  </si>
  <si>
    <t>Total Earth work</t>
  </si>
  <si>
    <t>Construction of B.M. Pillars at site with first class bricks in cement mortar (1:4) of size 38cm x 38cm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 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t>
  </si>
  <si>
    <t>Twenty-Seven point Eight Five Four</t>
  </si>
  <si>
    <t>12-100</t>
  </si>
  <si>
    <t>Installation of pizeometer including supply of 40mm G.I. pipe, brass strainer, socket, labour, by wash boring, lowering, fixing the elevation and providing cover on the top of the well etc. complete as per direction of Engineer in charge.</t>
  </si>
  <si>
    <t>Two Thousand Six Hundred and Fifty-Six point Eight One Nine</t>
  </si>
  <si>
    <t>16-310-10</t>
  </si>
  <si>
    <t>Earth work in excavation of foundation trenches in all kinds of soil as per layout plan of foundation excavation with all leads and lifts and placing the spoil earth for constructing the ring bundh/offerdam where necessary as per design and specification or disposing it to a safe distance including pushing, levelling, dressing, etc. complete as per direction of Engineer in charge.</t>
  </si>
  <si>
    <t>Two Hundred and Forty-Two point Zero Two Eight</t>
  </si>
  <si>
    <t>16-560</t>
  </si>
  <si>
    <t>Shoring for slope protection of foundation trench, canal, embankment, road, pond etc. as per design slopes, grades including removal of spoils to a safe distance as per direction of Engineer in charge.</t>
  </si>
  <si>
    <t>Seven Hundred and Eight point Four Five Four</t>
  </si>
  <si>
    <t>12-310</t>
  </si>
  <si>
    <t>Bailing out of water with all leads and lifts by manual labour or pump, with all arrengements for protection of ring bund and side slopes of foundation pit against erosion or washout etc. complete actual volume of work will be measured by sounding method before starting the work) as per direction of Engineer in charge.</t>
  </si>
  <si>
    <t>44-240-30</t>
  </si>
  <si>
    <t>Supplying at site U-shape hot rolled steel sheet pile of different section of Phosphorus=0.04%(Maximum), Sulphur = 0.04% (Maximum), Copper= 0.25% (Minimum), Tensile strength=&gt; 490 N/mm2 , Yield strength =&gt;296 N/mm2, Elongation =15% (Minimum) including all taxes, freights, incidental charges etc. complete as per direction of the Engineer -in- charge.</t>
  </si>
  <si>
    <t>One Lakh Forty-Five Thousand Eight Hundred and Eight point Three Zero One</t>
  </si>
  <si>
    <t>44-320-10</t>
  </si>
  <si>
    <t>Cutting of steel sheet piles to design length and shape as per requirement in design and drawing and as per direction of Engineer in charge.</t>
  </si>
  <si>
    <t>Thirty-Nine point One Zero One</t>
  </si>
  <si>
    <t>Construction of sump well with dug holes of size 1.80 m x 2.0 m, laying in position the perforated empty diesel/petrol drum sheet of 1.00 m dia to a depth 1.5m having slot area of 1000 sq.cm/sqm, slot dia being 30mm each with supply of necessary shrouding materials comprising of 60% 40mm down graded khoa and 40% coarse sand of FM&gt;=2.50 and placing those around and beneath the drum sheet having thickness of 40cm and 50cm respectively including necessary welding, fitting etc. complete as per direction of Engineer in charge.</t>
  </si>
  <si>
    <t>Sixteen Thousand One Hundred and Ninety-Three point Four Four Three</t>
  </si>
  <si>
    <t>44-270-20</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</si>
  <si>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t>
  </si>
  <si>
    <t>One Thousand One Hundred and Ninety-Four point Eight Zero Three</t>
  </si>
  <si>
    <t>Sqm</t>
  </si>
  <si>
    <t>Three Hundred and Ten point Four Four Three</t>
  </si>
  <si>
    <t>Four Hundred and Thirty-Six point Four Five Seven</t>
  </si>
  <si>
    <t>44-220-10</t>
  </si>
  <si>
    <t>Supplying and laying single layer polythene sheet in floor below cement concrete, RCC slab, on walls etc. complete in all respect as per direction of Engineer in charge.</t>
  </si>
  <si>
    <t>Thirty-One point Three Seven Three</t>
  </si>
  <si>
    <t>28-120-20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</si>
  <si>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t>
  </si>
  <si>
    <t>Ten Thousand Four Hundred point Five Eight Four</t>
  </si>
  <si>
    <t>Cement concrete work in leanest mix. 1:4:8,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t>
  </si>
  <si>
    <t>28-200-10</t>
  </si>
  <si>
    <t>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t>
  </si>
  <si>
    <t>Twelve Thousand AND Twenty-Seven point Five Four Three</t>
  </si>
  <si>
    <t>76-120-10</t>
  </si>
  <si>
    <t>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t>
  </si>
  <si>
    <t>Fifty-Three point Eight Zero Eight</t>
  </si>
  <si>
    <t>127(a)</t>
  </si>
  <si>
    <t>36-150</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</si>
  <si>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t>
  </si>
  <si>
    <t>Seven Hundred and Seventeen point Four Three Nine</t>
  </si>
  <si>
    <t>127(b)</t>
  </si>
  <si>
    <t>Vertical and inclined walls, columns, piers with 60-80mm dia barrack</t>
  </si>
  <si>
    <t>Eight Hundred and Eighty-Nine point Seven Zero Seven</t>
  </si>
  <si>
    <t>16-520-20</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</si>
  <si>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t>
  </si>
  <si>
    <t>One Thousand One Hundred and Thirteen point Zero Six Three</t>
  </si>
  <si>
    <t>129(a)</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</si>
  <si>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</si>
  <si>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</si>
  <si>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Three Thousand Six Hundred and Seven point Eight Nine Three</t>
  </si>
  <si>
    <t>129(b)</t>
  </si>
  <si>
    <t>Well graded between 20mm to 5mm size.</t>
  </si>
  <si>
    <t>Three Thousand Nine Hundred and Nineteen point Seven Zero Four</t>
  </si>
  <si>
    <t>130(a)</t>
  </si>
  <si>
    <t>40-140</t>
  </si>
  <si>
    <t>40-140-50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</si>
  <si>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t>
  </si>
  <si>
    <t>Three Hundred and Five point One Nine Five</t>
  </si>
  <si>
    <t>130(b)</t>
  </si>
  <si>
    <t>40-140-40</t>
  </si>
  <si>
    <t>block size 40cmx40cmx20cm</t>
  </si>
  <si>
    <t>Three Hundred and Sixty-Seven point Zero Zero Six</t>
  </si>
  <si>
    <t>40-220-10</t>
  </si>
  <si>
    <t>Labour charge for protective works in laying CC blocks of different sizes including preparation of base, watering and ramming of base etc. complete as per direction of Engineer in charge.</t>
  </si>
  <si>
    <t>One Thousand One Hundred and Forty-Five point Three Three One</t>
  </si>
  <si>
    <t>40-600</t>
  </si>
  <si>
    <t>40-600-40</t>
  </si>
  <si>
    <t>Supplying and placing non-woven needle punched type geotextile fabric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polypropeline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accross the body of the fabric).Supplying and placing non-woven needle punched type geotextile fabric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t>
  </si>
  <si>
    <t>One Hundred and Eighty-Eight point Four Eight Four</t>
  </si>
  <si>
    <t>16-140-10</t>
  </si>
  <si>
    <t>Earth work by manual labour in resectioning of embankment/ canal bank/ river slopes/ road/ compound etc. manually compacted by 7.0 kg iron rammer to avoid any air pocket in clayey soil (minimum 30% clay, 0-40% silt and 0-30% sand) within the initial lead of 30m and all lifts including throwing the spoils to profile in layers not exceeding 150mm thickness with clod breaking to a maximum size of 100mm, removing roots &amp; stumps of trees of girth upto 200mm from the ground, benching the side slopes, stripping/ ploughing the base of embankment and borrowpit areas, dug bailing, bail out of water, rough dressing including 150mm cambering at the centre of the crest (where necessary) etc. complete as per direction of Engineer in charge.</t>
  </si>
  <si>
    <t>One Hundred and Eighty-Eight point Six Eight Two</t>
  </si>
  <si>
    <t>04-280-10</t>
  </si>
  <si>
    <t>Back filling in hydraulic structures including all leads and lifts in 150mm layer including watering, ramming, compacting to 30% relative density etc. complete by compactor or any other suitable method as per direction of Engineer in charge.</t>
  </si>
  <si>
    <t>Seventy-Eight point Three Four Two</t>
  </si>
  <si>
    <t>Earth work by manual labour, in all kinds of soil in removing the cross bundh/ ring bundh, including all leads and lifts complete and placing the spoils to a safe distance, (minimun 15m apart from the bank) as per direction of Engineer in charge.</t>
  </si>
  <si>
    <t>16-540-20</t>
  </si>
  <si>
    <t>Five Hundred and Seventy-Three point One Nine Two</t>
  </si>
  <si>
    <t>Back filling in hydraulic structures and slope building in protective works including all leads and lifts with selected local soil in layer of 150mm including watering, ramming etc. complete compacted to 20% relative density by compactor or any other suitable method as per direction of</t>
  </si>
  <si>
    <t>One Hundred and Sixty point Three Two One</t>
  </si>
  <si>
    <t>Twenty-Six point Two Nine Three</t>
  </si>
  <si>
    <t>94(a)</t>
  </si>
  <si>
    <t>94(b)</t>
  </si>
  <si>
    <t>96(a)</t>
  </si>
  <si>
    <t>96(b)</t>
  </si>
  <si>
    <t>97(a)</t>
  </si>
  <si>
    <t>97(b)</t>
  </si>
  <si>
    <t>Extra rate for every additional lift of 1.0m or part thereof beyond the initial lift of 1.5m (30cm neglected) for all kinds of earth work.</t>
  </si>
  <si>
    <t>plt/cum</t>
  </si>
  <si>
    <t>Eleven point Zero Four Three</t>
  </si>
  <si>
    <t>Extra rate for every additional lead of 15m or part thereof beyond the initial lead of 30m upto a maximum of 19 leads (3m neglected) for all kinds of earth work.</t>
  </si>
  <si>
    <t>pld/cum</t>
  </si>
  <si>
    <t>Fourteen point Six Four One</t>
  </si>
  <si>
    <t>63(a)</t>
  </si>
  <si>
    <t>63(b)</t>
  </si>
  <si>
    <t>65(a)</t>
  </si>
  <si>
    <t>65(b)</t>
  </si>
  <si>
    <t>66(a)</t>
  </si>
  <si>
    <t>66(b)</t>
  </si>
  <si>
    <t>Constructing at site, cement mortar gauge on masonry wall, including engraving in meter, decimeter &amp; centimeter, painting and figuring with</t>
  </si>
  <si>
    <t>Three point Three Two One</t>
  </si>
  <si>
    <t>32(a)</t>
  </si>
  <si>
    <t>32(b)</t>
  </si>
  <si>
    <t>34(a)</t>
  </si>
  <si>
    <t>34(b)</t>
  </si>
  <si>
    <t>35(a)</t>
  </si>
  <si>
    <t>35(b)</t>
  </si>
  <si>
    <t>Deduction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</si>
</sst>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font>
    <font>
      <sz val="12"/>
      <color theme="1"/>
      <name val="Times New Roman"/>
      <family val="1"/>
    </font>
    <font>
      <b/>
      <sz val="11"/>
      <color theme="1"/>
      <name val="Times New Roman"/>
      <family val="1"/>
    </font>
    <font>
      <sz val="11"/>
      <name val="Times New Roman"/>
      <family val="1"/>
    </font>
    <font>
      <b/>
      <sz val="11"/>
      <name val="Times New Roman"/>
      <family val="1"/>
    </font>
    <font>
      <sz val="10"/>
      <name val="Arial"/>
      <family val="2"/>
    </font>
    <font>
      <sz val="9"/>
      <color rgb="FF333333"/>
      <name val="Arial"/>
      <family val="2"/>
    </font>
  </fonts>
  <fills count="4">
    <fill>
      <patternFill patternType="none"/>
    </fill>
    <fill>
      <patternFill patternType="gray125"/>
    </fill>
    <fill>
      <patternFill patternType="solid">
        <fgColor rgb="FFFFFFFF"/>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cellStyleXfs>
  <cellXfs count="41">
    <xf numFmtId="0" fontId="0" fillId="0" borderId="0" xfId="0"/>
    <xf numFmtId="0" fontId="1" fillId="0" borderId="0" xfId="0" applyFont="1"/>
    <xf numFmtId="0" fontId="2" fillId="0" borderId="1" xfId="0" applyFont="1" applyBorder="1" applyAlignment="1">
      <alignment horizontal="center" vertical="center" wrapText="1"/>
    </xf>
    <xf numFmtId="0" fontId="2" fillId="0" borderId="1" xfId="0" applyFont="1" applyBorder="1" applyAlignment="1">
      <alignment vertical="top"/>
    </xf>
    <xf numFmtId="0" fontId="0" fillId="0" borderId="1" xfId="0" applyBorder="1"/>
    <xf numFmtId="0" fontId="1" fillId="0" borderId="0" xfId="0" applyFont="1" applyBorder="1"/>
    <xf numFmtId="0" fontId="2" fillId="0" borderId="1" xfId="0" applyFont="1" applyBorder="1" applyAlignment="1">
      <alignment vertical="top" wrapText="1"/>
    </xf>
    <xf numFmtId="0" fontId="0" fillId="0" borderId="1" xfId="0" applyNumberFormat="1" applyBorder="1" applyAlignment="1">
      <alignment vertical="top" wrapText="1"/>
    </xf>
    <xf numFmtId="0" fontId="3" fillId="0" borderId="1" xfId="0" applyFont="1" applyBorder="1" applyAlignment="1">
      <alignment horizontal="center" vertical="center" wrapText="1"/>
    </xf>
    <xf numFmtId="0" fontId="1" fillId="0" borderId="1" xfId="0" applyFont="1" applyBorder="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NumberFormat="1" applyFont="1" applyBorder="1" applyAlignment="1">
      <alignment horizontal="justify" vertical="top" wrapText="1"/>
    </xf>
    <xf numFmtId="0" fontId="1" fillId="0" borderId="1" xfId="0" applyFont="1" applyBorder="1" applyAlignment="1">
      <alignment horizontal="center" wrapText="1"/>
    </xf>
    <xf numFmtId="0" fontId="1" fillId="2" borderId="1" xfId="0" applyFont="1" applyFill="1" applyBorder="1" applyAlignment="1">
      <alignment horizontal="center" vertical="top" wrapText="1"/>
    </xf>
    <xf numFmtId="0" fontId="1" fillId="0" borderId="1" xfId="0" applyFont="1" applyBorder="1" applyAlignment="1">
      <alignment horizontal="justify" vertical="top" wrapText="1"/>
    </xf>
    <xf numFmtId="0" fontId="1" fillId="0" borderId="1" xfId="0" applyFont="1" applyBorder="1" applyAlignment="1">
      <alignment horizontal="center"/>
    </xf>
    <xf numFmtId="2" fontId="1" fillId="0" borderId="1" xfId="0" applyNumberFormat="1" applyFont="1" applyBorder="1" applyAlignment="1">
      <alignment horizontal="center"/>
    </xf>
    <xf numFmtId="0" fontId="4" fillId="0" borderId="1" xfId="0" applyFont="1" applyFill="1" applyBorder="1" applyAlignment="1">
      <alignment horizontal="center" vertical="top"/>
    </xf>
    <xf numFmtId="0" fontId="4" fillId="0" borderId="1" xfId="0" applyFont="1" applyBorder="1" applyAlignment="1">
      <alignment horizontal="center" vertical="top" wrapText="1"/>
    </xf>
    <xf numFmtId="0" fontId="4" fillId="0" borderId="1" xfId="0" applyFont="1" applyBorder="1" applyAlignment="1">
      <alignment horizontal="justify" vertical="top" wrapText="1"/>
    </xf>
    <xf numFmtId="2" fontId="4" fillId="0" borderId="1" xfId="0" applyNumberFormat="1" applyFont="1" applyBorder="1" applyAlignment="1">
      <alignment horizontal="center" wrapText="1"/>
    </xf>
    <xf numFmtId="0" fontId="4" fillId="0" borderId="1" xfId="0" applyFont="1" applyBorder="1" applyAlignment="1">
      <alignment horizontal="center" wrapText="1"/>
    </xf>
    <xf numFmtId="2" fontId="4" fillId="3" borderId="1" xfId="0" applyNumberFormat="1" applyFont="1" applyFill="1" applyBorder="1" applyAlignment="1">
      <alignment horizontal="center" wrapText="1"/>
    </xf>
    <xf numFmtId="0" fontId="1" fillId="0" borderId="0" xfId="0" applyFont="1" applyFill="1"/>
    <xf numFmtId="0" fontId="2" fillId="0" borderId="2" xfId="0" applyFont="1" applyBorder="1" applyAlignment="1">
      <alignment vertical="top"/>
    </xf>
    <xf numFmtId="0" fontId="2" fillId="0" borderId="2" xfId="0" applyFont="1" applyBorder="1" applyAlignment="1">
      <alignment vertical="top" wrapText="1"/>
    </xf>
    <xf numFmtId="0" fontId="2" fillId="0" borderId="2" xfId="0" applyNumberFormat="1" applyFont="1" applyBorder="1" applyAlignment="1">
      <alignment vertical="top" wrapText="1"/>
    </xf>
    <xf numFmtId="0" fontId="0" fillId="0" borderId="2" xfId="0" applyBorder="1" applyAlignment="1"/>
    <xf numFmtId="0" fontId="0" fillId="0" borderId="2" xfId="0" applyNumberFormat="1" applyBorder="1" applyAlignment="1">
      <alignment vertical="top" wrapText="1"/>
    </xf>
    <xf numFmtId="0" fontId="0" fillId="0" borderId="2" xfId="0" applyBorder="1" applyAlignment="1">
      <alignment vertical="top" wrapText="1"/>
    </xf>
    <xf numFmtId="2" fontId="1" fillId="0" borderId="1" xfId="0" applyNumberFormat="1" applyFont="1" applyBorder="1" applyAlignment="1">
      <alignment horizontal="center" vertical="center"/>
    </xf>
    <xf numFmtId="2" fontId="1" fillId="0" borderId="1" xfId="0" applyNumberFormat="1" applyFont="1" applyFill="1" applyBorder="1" applyAlignment="1">
      <alignment horizontal="center" vertical="center"/>
    </xf>
    <xf numFmtId="0" fontId="7" fillId="0" borderId="0" xfId="0" applyFont="1"/>
    <xf numFmtId="0" fontId="1" fillId="0" borderId="0" xfId="0" applyFont="1" applyBorder="1" applyAlignment="1">
      <alignment horizontal="center"/>
    </xf>
    <xf numFmtId="0" fontId="0" fillId="0" borderId="0" xfId="0"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xf>
    <xf numFmtId="4" fontId="0" fillId="0" borderId="0" xfId="0" applyNumberFormat="1"/>
    <xf numFmtId="4" fontId="0" fillId="0" borderId="0" xfId="0" applyNumberFormat="1" applyAlignment="1">
      <alignment horizontal="center"/>
    </xf>
  </cellXfs>
  <cellStyles count="2">
    <cellStyle name="Normal" xfId="0" builtinId="0"/>
    <cellStyle name="Normal 4"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opLeftCell="A40" workbookViewId="0">
      <selection activeCell="I2" sqref="I2"/>
    </sheetView>
  </sheetViews>
  <sheetFormatPr defaultRowHeight="14.5" x14ac:dyDescent="0.35"/>
  <cols>
    <col min="1" max="1" width="6.1796875" customWidth="1"/>
    <col min="2" max="2" width="9.81640625" customWidth="1"/>
    <col min="3" max="3" width="38.453125" customWidth="1"/>
    <col min="4" max="4" width="9.81640625" customWidth="1"/>
    <col min="5" max="5" width="10.26953125" customWidth="1"/>
    <col min="6" max="6" width="12.81640625" customWidth="1"/>
    <col min="7" max="7" width="12.1796875" customWidth="1"/>
    <col min="8" max="8" width="15.1796875" customWidth="1"/>
    <col min="9" max="9" width="16.81640625" customWidth="1"/>
  </cols>
  <sheetData>
    <row r="1" spans="1:9" ht="15.5" x14ac:dyDescent="0.35">
      <c r="A1" s="36" t="s">
        <v>0</v>
      </c>
      <c r="B1" s="37" t="s">
        <v>1</v>
      </c>
      <c r="C1" s="37" t="s">
        <v>2</v>
      </c>
      <c r="D1" s="37" t="s">
        <v>3</v>
      </c>
      <c r="E1" s="36" t="s">
        <v>109</v>
      </c>
      <c r="F1" s="36" t="s">
        <v>108</v>
      </c>
      <c r="G1" s="36"/>
      <c r="H1" s="36"/>
      <c r="I1" s="36"/>
    </row>
    <row r="2" spans="1:9" ht="15.5" x14ac:dyDescent="0.35">
      <c r="A2" s="36"/>
      <c r="B2" s="37"/>
      <c r="C2" s="37"/>
      <c r="D2" s="37"/>
      <c r="E2" s="36"/>
      <c r="F2" s="2" t="s">
        <v>138</v>
      </c>
      <c r="G2" s="4" t="s">
        <v>131</v>
      </c>
      <c r="H2" s="4" t="s">
        <v>110</v>
      </c>
      <c r="I2" s="4" t="s">
        <v>129</v>
      </c>
    </row>
    <row r="3" spans="1:9" ht="33" customHeight="1" x14ac:dyDescent="0.35">
      <c r="A3" s="3">
        <v>1</v>
      </c>
      <c r="B3" s="3" t="s">
        <v>4</v>
      </c>
      <c r="C3" s="6" t="s">
        <v>5</v>
      </c>
      <c r="D3" s="4" t="s">
        <v>102</v>
      </c>
      <c r="E3" s="4"/>
      <c r="F3" s="4"/>
      <c r="G3" s="4"/>
      <c r="H3" s="4"/>
      <c r="I3" s="4"/>
    </row>
    <row r="4" spans="1:9" ht="33" customHeight="1" x14ac:dyDescent="0.35">
      <c r="A4" s="3">
        <v>2</v>
      </c>
      <c r="B4" s="3" t="s">
        <v>6</v>
      </c>
      <c r="C4" s="6" t="s">
        <v>7</v>
      </c>
      <c r="D4" s="4" t="s">
        <v>103</v>
      </c>
      <c r="E4" s="4"/>
      <c r="F4" s="4"/>
      <c r="G4" s="4"/>
      <c r="H4" s="4"/>
      <c r="I4" s="4"/>
    </row>
    <row r="5" spans="1:9" ht="33" customHeight="1" x14ac:dyDescent="0.35">
      <c r="A5" s="3">
        <v>3</v>
      </c>
      <c r="B5" s="25" t="s">
        <v>8</v>
      </c>
      <c r="C5" s="27" t="s">
        <v>9</v>
      </c>
      <c r="D5" s="28" t="s">
        <v>100</v>
      </c>
      <c r="E5" s="28"/>
      <c r="F5" s="28"/>
      <c r="G5" s="4"/>
      <c r="H5" s="4"/>
      <c r="I5" s="4"/>
    </row>
    <row r="6" spans="1:9" ht="33" customHeight="1" x14ac:dyDescent="0.35">
      <c r="A6" s="3">
        <v>4</v>
      </c>
      <c r="B6" s="25" t="s">
        <v>10</v>
      </c>
      <c r="C6" s="27" t="s">
        <v>11</v>
      </c>
      <c r="D6" s="28"/>
      <c r="E6" s="28"/>
      <c r="F6" s="28"/>
      <c r="G6" s="4"/>
      <c r="H6" s="4"/>
      <c r="I6" s="4"/>
    </row>
    <row r="7" spans="1:9" ht="33" customHeight="1" x14ac:dyDescent="0.35">
      <c r="A7" s="3">
        <v>5</v>
      </c>
      <c r="B7" s="25" t="s">
        <v>12</v>
      </c>
      <c r="C7" s="27" t="s">
        <v>13</v>
      </c>
      <c r="D7" s="28" t="s">
        <v>104</v>
      </c>
      <c r="E7" s="28"/>
      <c r="F7" s="28"/>
      <c r="G7" s="4"/>
      <c r="H7" s="4"/>
      <c r="I7" s="4"/>
    </row>
    <row r="8" spans="1:9" ht="33" customHeight="1" x14ac:dyDescent="0.35">
      <c r="A8" s="3">
        <v>6</v>
      </c>
      <c r="B8" s="25" t="s">
        <v>14</v>
      </c>
      <c r="C8" s="27" t="s">
        <v>15</v>
      </c>
      <c r="D8" s="28" t="s">
        <v>103</v>
      </c>
      <c r="E8" s="28"/>
      <c r="F8" s="28"/>
      <c r="G8" s="4"/>
      <c r="H8" s="4"/>
      <c r="I8" s="4"/>
    </row>
    <row r="9" spans="1:9" ht="33" customHeight="1" x14ac:dyDescent="0.35">
      <c r="A9" s="3">
        <v>7</v>
      </c>
      <c r="B9" s="25" t="s">
        <v>16</v>
      </c>
      <c r="C9" s="27" t="s">
        <v>17</v>
      </c>
      <c r="D9" s="28" t="s">
        <v>104</v>
      </c>
      <c r="E9" s="28"/>
      <c r="F9" s="28"/>
      <c r="G9" s="4"/>
      <c r="H9" s="4"/>
      <c r="I9" s="4"/>
    </row>
    <row r="10" spans="1:9" ht="33" customHeight="1" x14ac:dyDescent="0.35">
      <c r="A10" s="3">
        <v>8</v>
      </c>
      <c r="B10" s="25" t="s">
        <v>18</v>
      </c>
      <c r="C10" s="27" t="s">
        <v>19</v>
      </c>
      <c r="D10" s="28" t="s">
        <v>105</v>
      </c>
      <c r="E10" s="28"/>
      <c r="F10" s="28"/>
      <c r="G10" s="4"/>
      <c r="H10" s="4"/>
      <c r="I10" s="4"/>
    </row>
    <row r="11" spans="1:9" ht="33" customHeight="1" x14ac:dyDescent="0.35">
      <c r="A11" s="3">
        <v>9</v>
      </c>
      <c r="B11" s="25" t="s">
        <v>20</v>
      </c>
      <c r="C11" s="27" t="s">
        <v>21</v>
      </c>
      <c r="D11" s="28" t="s">
        <v>100</v>
      </c>
      <c r="E11" s="28"/>
      <c r="F11" s="28"/>
      <c r="G11" s="4"/>
      <c r="H11" s="4"/>
      <c r="I11" s="4"/>
    </row>
    <row r="12" spans="1:9" ht="33" customHeight="1" x14ac:dyDescent="0.35">
      <c r="A12" s="3">
        <v>10</v>
      </c>
      <c r="B12" s="25" t="s">
        <v>22</v>
      </c>
      <c r="C12" s="27" t="s">
        <v>23</v>
      </c>
      <c r="D12" s="28" t="s">
        <v>102</v>
      </c>
      <c r="E12" s="28"/>
      <c r="F12" s="28"/>
      <c r="G12" s="4"/>
      <c r="H12" s="4"/>
      <c r="I12" s="4"/>
    </row>
    <row r="13" spans="1:9" ht="33" customHeight="1" x14ac:dyDescent="0.35">
      <c r="A13" s="3">
        <v>11</v>
      </c>
      <c r="B13" s="25" t="s">
        <v>24</v>
      </c>
      <c r="C13" s="27" t="s">
        <v>25</v>
      </c>
      <c r="D13" s="28" t="s">
        <v>103</v>
      </c>
      <c r="E13" s="28"/>
      <c r="F13" s="28"/>
      <c r="G13" s="4"/>
      <c r="H13" s="4"/>
      <c r="I13" s="4"/>
    </row>
    <row r="14" spans="1:9" ht="33" customHeight="1" x14ac:dyDescent="0.35">
      <c r="A14" s="3">
        <v>12</v>
      </c>
      <c r="B14" s="25" t="s">
        <v>26</v>
      </c>
      <c r="C14" s="26" t="s">
        <v>27</v>
      </c>
      <c r="D14" s="28" t="s">
        <v>103</v>
      </c>
      <c r="E14" s="28"/>
      <c r="F14" s="28"/>
      <c r="G14" s="4"/>
      <c r="H14" s="4"/>
      <c r="I14" s="4"/>
    </row>
    <row r="15" spans="1:9" ht="33" customHeight="1" x14ac:dyDescent="0.35">
      <c r="A15" s="3">
        <v>13</v>
      </c>
      <c r="B15" s="25" t="s">
        <v>29</v>
      </c>
      <c r="C15" s="27" t="s">
        <v>28</v>
      </c>
      <c r="D15" s="28" t="s">
        <v>103</v>
      </c>
      <c r="E15" s="28"/>
      <c r="F15" s="28"/>
      <c r="G15" s="4"/>
      <c r="H15" s="4"/>
      <c r="I15" s="4"/>
    </row>
    <row r="16" spans="1:9" ht="33" customHeight="1" x14ac:dyDescent="0.35">
      <c r="A16" s="3">
        <v>14</v>
      </c>
      <c r="B16" s="25" t="s">
        <v>30</v>
      </c>
      <c r="C16" s="27" t="s">
        <v>31</v>
      </c>
      <c r="D16" s="28" t="s">
        <v>103</v>
      </c>
      <c r="E16" s="28"/>
      <c r="F16" s="28"/>
      <c r="G16" s="4"/>
      <c r="H16" s="4"/>
      <c r="I16" s="4"/>
    </row>
    <row r="17" spans="1:9" ht="33" customHeight="1" x14ac:dyDescent="0.35">
      <c r="A17" s="3">
        <v>15</v>
      </c>
      <c r="B17" s="25" t="s">
        <v>32</v>
      </c>
      <c r="C17" s="27" t="s">
        <v>33</v>
      </c>
      <c r="D17" s="28" t="s">
        <v>103</v>
      </c>
      <c r="E17" s="28"/>
      <c r="F17" s="28"/>
      <c r="G17" s="4"/>
      <c r="H17" s="4"/>
      <c r="I17" s="4"/>
    </row>
    <row r="18" spans="1:9" ht="33" customHeight="1" x14ac:dyDescent="0.35">
      <c r="A18" s="3">
        <v>16</v>
      </c>
      <c r="B18" s="25" t="s">
        <v>34</v>
      </c>
      <c r="C18" s="27" t="s">
        <v>35</v>
      </c>
      <c r="D18" s="28" t="s">
        <v>104</v>
      </c>
      <c r="E18" s="28"/>
      <c r="F18" s="28"/>
      <c r="G18" s="4"/>
      <c r="H18" s="4"/>
      <c r="I18" s="4"/>
    </row>
    <row r="19" spans="1:9" ht="33" customHeight="1" x14ac:dyDescent="0.35">
      <c r="A19" s="3">
        <v>17</v>
      </c>
      <c r="B19" s="25" t="s">
        <v>36</v>
      </c>
      <c r="C19" s="27" t="s">
        <v>37</v>
      </c>
      <c r="D19" s="28" t="s">
        <v>104</v>
      </c>
      <c r="E19" s="28"/>
      <c r="F19" s="28"/>
      <c r="G19" s="4"/>
      <c r="H19" s="4"/>
      <c r="I19" s="4"/>
    </row>
    <row r="20" spans="1:9" ht="33" customHeight="1" x14ac:dyDescent="0.35">
      <c r="A20" s="3">
        <v>18</v>
      </c>
      <c r="B20" s="26" t="s">
        <v>38</v>
      </c>
      <c r="C20" s="27" t="s">
        <v>39</v>
      </c>
      <c r="D20" s="28" t="s">
        <v>104</v>
      </c>
      <c r="E20" s="28"/>
      <c r="F20" s="28"/>
      <c r="G20" s="4"/>
      <c r="H20" s="4"/>
      <c r="I20" s="4"/>
    </row>
    <row r="21" spans="1:9" ht="33" customHeight="1" x14ac:dyDescent="0.35">
      <c r="A21" s="3">
        <v>19</v>
      </c>
      <c r="B21" s="25" t="s">
        <v>40</v>
      </c>
      <c r="C21" s="27" t="s">
        <v>41</v>
      </c>
      <c r="D21" s="28" t="s">
        <v>106</v>
      </c>
      <c r="E21" s="28"/>
      <c r="F21" s="28"/>
      <c r="G21" s="4"/>
      <c r="H21" s="4"/>
      <c r="I21" s="4"/>
    </row>
    <row r="22" spans="1:9" ht="33" customHeight="1" x14ac:dyDescent="0.35">
      <c r="A22" s="3">
        <v>20</v>
      </c>
      <c r="B22" s="25" t="s">
        <v>42</v>
      </c>
      <c r="C22" s="27" t="s">
        <v>43</v>
      </c>
      <c r="D22" s="28" t="s">
        <v>106</v>
      </c>
      <c r="E22" s="28"/>
      <c r="F22" s="28"/>
      <c r="G22" s="4"/>
      <c r="H22" s="4"/>
      <c r="I22" s="4"/>
    </row>
    <row r="23" spans="1:9" ht="33" customHeight="1" x14ac:dyDescent="0.35">
      <c r="A23" s="3">
        <v>21</v>
      </c>
      <c r="B23" s="25" t="s">
        <v>45</v>
      </c>
      <c r="C23" s="27" t="s">
        <v>46</v>
      </c>
      <c r="D23" s="28" t="s">
        <v>103</v>
      </c>
      <c r="E23" s="28"/>
      <c r="F23" s="28"/>
      <c r="G23" s="4"/>
      <c r="H23" s="4"/>
      <c r="I23" s="4"/>
    </row>
    <row r="24" spans="1:9" ht="33" customHeight="1" x14ac:dyDescent="0.35">
      <c r="A24" s="3">
        <v>22</v>
      </c>
      <c r="B24" s="25" t="s">
        <v>47</v>
      </c>
      <c r="C24" s="27" t="s">
        <v>44</v>
      </c>
      <c r="D24" s="28" t="s">
        <v>103</v>
      </c>
      <c r="E24" s="28"/>
      <c r="F24" s="28"/>
      <c r="G24" s="4"/>
      <c r="H24" s="4"/>
      <c r="I24" s="4"/>
    </row>
    <row r="25" spans="1:9" ht="33" customHeight="1" x14ac:dyDescent="0.35">
      <c r="A25" s="3">
        <v>23</v>
      </c>
      <c r="B25" s="25" t="s">
        <v>48</v>
      </c>
      <c r="C25" s="27" t="s">
        <v>49</v>
      </c>
      <c r="D25" s="28" t="s">
        <v>103</v>
      </c>
      <c r="E25" s="28"/>
      <c r="F25" s="28"/>
      <c r="G25" s="4"/>
      <c r="H25" s="4"/>
      <c r="I25" s="4"/>
    </row>
    <row r="26" spans="1:9" ht="33" customHeight="1" x14ac:dyDescent="0.35">
      <c r="A26" s="3">
        <v>24</v>
      </c>
      <c r="B26" s="25" t="s">
        <v>50</v>
      </c>
      <c r="C26" s="27" t="s">
        <v>51</v>
      </c>
      <c r="D26" s="28" t="s">
        <v>100</v>
      </c>
      <c r="E26" s="28"/>
      <c r="F26" s="28"/>
      <c r="G26" s="4"/>
      <c r="H26" s="4"/>
      <c r="I26" s="4"/>
    </row>
    <row r="27" spans="1:9" ht="33" customHeight="1" x14ac:dyDescent="0.35">
      <c r="A27" s="3">
        <v>25</v>
      </c>
      <c r="B27" s="25" t="s">
        <v>52</v>
      </c>
      <c r="C27" s="27" t="s">
        <v>53</v>
      </c>
      <c r="D27" s="28" t="s">
        <v>104</v>
      </c>
      <c r="E27" s="28"/>
      <c r="F27" s="28"/>
      <c r="G27" s="4"/>
      <c r="H27" s="4"/>
      <c r="I27" s="4"/>
    </row>
    <row r="28" spans="1:9" ht="33" customHeight="1" x14ac:dyDescent="0.35">
      <c r="A28" s="3">
        <v>26</v>
      </c>
      <c r="B28" s="25" t="s">
        <v>54</v>
      </c>
      <c r="C28" s="27" t="s">
        <v>55</v>
      </c>
      <c r="D28" s="28" t="s">
        <v>104</v>
      </c>
      <c r="E28" s="28"/>
      <c r="F28" s="28"/>
      <c r="G28" s="4"/>
      <c r="H28" s="4"/>
      <c r="I28" s="4"/>
    </row>
    <row r="29" spans="1:9" ht="33" customHeight="1" x14ac:dyDescent="0.35">
      <c r="A29" s="3">
        <v>27</v>
      </c>
      <c r="B29" s="25" t="s">
        <v>56</v>
      </c>
      <c r="C29" s="27" t="s">
        <v>57</v>
      </c>
      <c r="D29" s="28" t="s">
        <v>104</v>
      </c>
      <c r="E29" s="28"/>
      <c r="F29" s="28"/>
      <c r="G29" s="4"/>
      <c r="H29" s="4"/>
      <c r="I29" s="4"/>
    </row>
    <row r="30" spans="1:9" ht="33" customHeight="1" x14ac:dyDescent="0.35">
      <c r="A30" s="3">
        <v>28</v>
      </c>
      <c r="B30" s="25" t="s">
        <v>58</v>
      </c>
      <c r="C30" s="27" t="s">
        <v>59</v>
      </c>
      <c r="D30" s="28" t="s">
        <v>104</v>
      </c>
      <c r="E30" s="28"/>
      <c r="F30" s="28"/>
      <c r="G30" s="4"/>
      <c r="H30" s="4"/>
      <c r="I30" s="4"/>
    </row>
    <row r="31" spans="1:9" ht="33" customHeight="1" x14ac:dyDescent="0.35">
      <c r="A31" s="3">
        <v>29</v>
      </c>
      <c r="B31" s="25" t="s">
        <v>60</v>
      </c>
      <c r="C31" s="29" t="s">
        <v>61</v>
      </c>
      <c r="D31" s="28"/>
      <c r="E31" s="28"/>
      <c r="F31" s="28"/>
      <c r="G31" s="4"/>
      <c r="H31" s="4"/>
      <c r="I31" s="4"/>
    </row>
    <row r="32" spans="1:9" ht="33" customHeight="1" x14ac:dyDescent="0.35">
      <c r="A32" s="3">
        <v>30</v>
      </c>
      <c r="B32" s="25" t="s">
        <v>62</v>
      </c>
      <c r="C32" s="29" t="s">
        <v>63</v>
      </c>
      <c r="D32" s="28" t="s">
        <v>104</v>
      </c>
      <c r="E32" s="28"/>
      <c r="F32" s="28"/>
      <c r="G32" s="4"/>
      <c r="H32" s="4"/>
      <c r="I32" s="4"/>
    </row>
    <row r="33" spans="1:9" ht="33" customHeight="1" x14ac:dyDescent="0.35">
      <c r="A33" s="3">
        <v>31</v>
      </c>
      <c r="B33" s="25" t="s">
        <v>64</v>
      </c>
      <c r="C33" s="29" t="s">
        <v>65</v>
      </c>
      <c r="D33" s="28" t="s">
        <v>106</v>
      </c>
      <c r="E33" s="28"/>
      <c r="F33" s="28"/>
      <c r="G33" s="4"/>
      <c r="H33" s="4"/>
      <c r="I33" s="4"/>
    </row>
    <row r="34" spans="1:9" ht="33" customHeight="1" x14ac:dyDescent="0.35">
      <c r="A34" s="3">
        <v>32</v>
      </c>
      <c r="B34" s="26" t="s">
        <v>66</v>
      </c>
      <c r="C34" s="29" t="s">
        <v>67</v>
      </c>
      <c r="D34" s="28" t="s">
        <v>100</v>
      </c>
      <c r="E34" s="28"/>
      <c r="F34" s="28"/>
      <c r="G34" s="4"/>
      <c r="H34" s="4"/>
      <c r="I34" s="4"/>
    </row>
    <row r="35" spans="1:9" ht="33" customHeight="1" x14ac:dyDescent="0.35">
      <c r="A35" s="3">
        <v>33</v>
      </c>
      <c r="B35" s="25" t="s">
        <v>68</v>
      </c>
      <c r="C35" s="29" t="s">
        <v>69</v>
      </c>
      <c r="D35" s="28" t="s">
        <v>102</v>
      </c>
      <c r="E35" s="28"/>
      <c r="F35" s="28"/>
      <c r="G35" s="4"/>
      <c r="H35" s="4"/>
      <c r="I35" s="4"/>
    </row>
    <row r="36" spans="1:9" ht="33" customHeight="1" x14ac:dyDescent="0.35">
      <c r="A36" s="3">
        <v>34</v>
      </c>
      <c r="B36" s="25" t="s">
        <v>70</v>
      </c>
      <c r="C36" s="29" t="s">
        <v>71</v>
      </c>
      <c r="D36" s="28" t="s">
        <v>102</v>
      </c>
      <c r="E36" s="28"/>
      <c r="F36" s="28"/>
      <c r="G36" s="4"/>
      <c r="H36" s="4"/>
      <c r="I36" s="4"/>
    </row>
    <row r="37" spans="1:9" ht="33" customHeight="1" x14ac:dyDescent="0.35">
      <c r="A37" s="3">
        <v>35</v>
      </c>
      <c r="B37" s="25" t="s">
        <v>72</v>
      </c>
      <c r="C37" s="29" t="s">
        <v>73</v>
      </c>
      <c r="D37" s="28" t="s">
        <v>102</v>
      </c>
      <c r="E37" s="28"/>
      <c r="F37" s="28"/>
      <c r="G37" s="4"/>
      <c r="H37" s="4"/>
      <c r="I37" s="4"/>
    </row>
    <row r="38" spans="1:9" ht="33" customHeight="1" x14ac:dyDescent="0.35">
      <c r="A38" s="3">
        <v>36</v>
      </c>
      <c r="B38" s="25" t="s">
        <v>74</v>
      </c>
      <c r="C38" s="29" t="s">
        <v>75</v>
      </c>
      <c r="D38" s="28" t="s">
        <v>104</v>
      </c>
      <c r="E38" s="28"/>
      <c r="F38" s="28"/>
      <c r="G38" s="4"/>
      <c r="H38" s="4"/>
      <c r="I38" s="4"/>
    </row>
    <row r="39" spans="1:9" ht="33" customHeight="1" x14ac:dyDescent="0.35">
      <c r="A39" s="3">
        <v>37</v>
      </c>
      <c r="B39" s="25" t="s">
        <v>76</v>
      </c>
      <c r="C39" s="29" t="s">
        <v>77</v>
      </c>
      <c r="D39" s="28" t="s">
        <v>102</v>
      </c>
      <c r="E39" s="28"/>
      <c r="F39" s="28"/>
      <c r="G39" s="4"/>
      <c r="H39" s="4"/>
      <c r="I39" s="4"/>
    </row>
    <row r="40" spans="1:9" ht="33" customHeight="1" x14ac:dyDescent="0.35">
      <c r="A40" s="3">
        <v>38</v>
      </c>
      <c r="B40" s="25" t="s">
        <v>78</v>
      </c>
      <c r="C40" s="30" t="s">
        <v>79</v>
      </c>
      <c r="D40" s="28" t="s">
        <v>107</v>
      </c>
      <c r="E40" s="28"/>
      <c r="F40" s="28"/>
      <c r="G40" s="4"/>
      <c r="H40" s="4"/>
      <c r="I40" s="4"/>
    </row>
    <row r="41" spans="1:9" ht="33" customHeight="1" x14ac:dyDescent="0.35">
      <c r="A41" s="3">
        <v>39</v>
      </c>
      <c r="B41" s="25" t="s">
        <v>80</v>
      </c>
      <c r="C41" s="30" t="s">
        <v>81</v>
      </c>
      <c r="D41" s="28" t="s">
        <v>107</v>
      </c>
      <c r="E41" s="28"/>
      <c r="F41" s="28"/>
      <c r="G41" s="4"/>
      <c r="H41" s="4"/>
      <c r="I41" s="4"/>
    </row>
    <row r="42" spans="1:9" ht="33" customHeight="1" x14ac:dyDescent="0.35">
      <c r="A42" s="3">
        <v>40</v>
      </c>
      <c r="B42" s="25" t="s">
        <v>82</v>
      </c>
      <c r="C42" s="29" t="s">
        <v>83</v>
      </c>
      <c r="D42" s="28" t="s">
        <v>104</v>
      </c>
      <c r="E42" s="28"/>
      <c r="F42" s="28"/>
      <c r="G42" s="4"/>
      <c r="H42" s="4"/>
      <c r="I42" s="4"/>
    </row>
    <row r="43" spans="1:9" ht="33" customHeight="1" x14ac:dyDescent="0.35">
      <c r="A43" s="3">
        <v>41</v>
      </c>
      <c r="B43" s="25" t="s">
        <v>84</v>
      </c>
      <c r="C43" s="30" t="s">
        <v>85</v>
      </c>
      <c r="D43" s="28" t="s">
        <v>100</v>
      </c>
      <c r="E43" s="28"/>
      <c r="F43" s="28"/>
      <c r="G43" s="4"/>
      <c r="H43" s="4"/>
      <c r="I43" s="4"/>
    </row>
    <row r="44" spans="1:9" ht="33" customHeight="1" x14ac:dyDescent="0.35">
      <c r="A44" s="3">
        <v>42</v>
      </c>
      <c r="B44" s="25" t="s">
        <v>86</v>
      </c>
      <c r="C44" s="30" t="s">
        <v>87</v>
      </c>
      <c r="D44" s="28" t="s">
        <v>104</v>
      </c>
      <c r="E44" s="28"/>
      <c r="F44" s="28"/>
      <c r="G44" s="4"/>
      <c r="H44" s="4"/>
      <c r="I44" s="4"/>
    </row>
    <row r="45" spans="1:9" ht="33" customHeight="1" x14ac:dyDescent="0.35">
      <c r="A45" s="3">
        <v>43</v>
      </c>
      <c r="B45" s="25" t="s">
        <v>88</v>
      </c>
      <c r="C45" s="29" t="s">
        <v>89</v>
      </c>
      <c r="D45" s="28" t="s">
        <v>104</v>
      </c>
      <c r="E45" s="28"/>
      <c r="F45" s="28"/>
      <c r="G45" s="4"/>
      <c r="H45" s="4"/>
      <c r="I45" s="4"/>
    </row>
    <row r="46" spans="1:9" ht="33" customHeight="1" x14ac:dyDescent="0.35">
      <c r="A46" s="3">
        <v>44</v>
      </c>
      <c r="B46" s="25" t="s">
        <v>90</v>
      </c>
      <c r="C46" s="29" t="s">
        <v>91</v>
      </c>
      <c r="D46" s="28" t="s">
        <v>104</v>
      </c>
      <c r="E46" s="28"/>
      <c r="F46" s="28"/>
      <c r="G46" s="4"/>
      <c r="H46" s="4"/>
      <c r="I46" s="4"/>
    </row>
    <row r="47" spans="1:9" ht="33" customHeight="1" x14ac:dyDescent="0.35">
      <c r="A47" s="3">
        <v>45</v>
      </c>
      <c r="B47" s="25" t="s">
        <v>92</v>
      </c>
      <c r="C47" s="29" t="s">
        <v>93</v>
      </c>
      <c r="D47" s="28" t="s">
        <v>104</v>
      </c>
      <c r="E47" s="28"/>
      <c r="F47" s="28"/>
      <c r="G47" s="4"/>
      <c r="H47" s="4"/>
      <c r="I47" s="4"/>
    </row>
    <row r="48" spans="1:9" ht="33" customHeight="1" x14ac:dyDescent="0.35">
      <c r="A48" s="3">
        <v>46</v>
      </c>
      <c r="B48" s="25" t="s">
        <v>94</v>
      </c>
      <c r="C48" s="29" t="s">
        <v>95</v>
      </c>
      <c r="D48" s="28" t="s">
        <v>103</v>
      </c>
      <c r="E48" s="28"/>
      <c r="F48" s="28"/>
      <c r="G48" s="4"/>
      <c r="H48" s="4"/>
      <c r="I48" s="4"/>
    </row>
    <row r="49" spans="1:9" ht="33" customHeight="1" x14ac:dyDescent="0.35">
      <c r="A49" s="3">
        <v>47</v>
      </c>
      <c r="B49" s="25" t="s">
        <v>96</v>
      </c>
      <c r="C49" s="29" t="s">
        <v>97</v>
      </c>
      <c r="D49" s="28" t="s">
        <v>100</v>
      </c>
      <c r="E49" s="28"/>
      <c r="F49" s="28"/>
      <c r="G49" s="4"/>
      <c r="H49" s="4"/>
      <c r="I49" s="4"/>
    </row>
    <row r="50" spans="1:9" ht="33" customHeight="1" x14ac:dyDescent="0.35">
      <c r="A50" s="3">
        <v>48</v>
      </c>
      <c r="B50" s="3" t="s">
        <v>98</v>
      </c>
      <c r="C50" s="7" t="s">
        <v>99</v>
      </c>
      <c r="D50" s="4"/>
      <c r="E50" s="4"/>
      <c r="F50" s="4"/>
      <c r="G50" s="4"/>
      <c r="H50" s="4"/>
      <c r="I50" s="4"/>
    </row>
    <row r="51" spans="1:9" x14ac:dyDescent="0.35">
      <c r="D51" s="38"/>
      <c r="E51" s="38"/>
    </row>
  </sheetData>
  <mergeCells count="7">
    <mergeCell ref="F1:I1"/>
    <mergeCell ref="A1:A2"/>
    <mergeCell ref="B1:B2"/>
    <mergeCell ref="D51:E51"/>
    <mergeCell ref="C1:C2"/>
    <mergeCell ref="D1:D2"/>
    <mergeCell ref="E1:E2"/>
  </mergeCells>
  <pageMargins left="0.45" right="0.2"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workbookViewId="0">
      <selection activeCell="K16" sqref="K16"/>
    </sheetView>
  </sheetViews>
  <sheetFormatPr defaultRowHeight="14.5" x14ac:dyDescent="0.35"/>
  <sheetData>
    <row r="1" spans="1:10" x14ac:dyDescent="0.35">
      <c r="A1">
        <v>1</v>
      </c>
      <c r="B1" t="s">
        <v>4</v>
      </c>
      <c r="C1" t="s">
        <v>4</v>
      </c>
      <c r="D1" t="s">
        <v>5</v>
      </c>
      <c r="E1" t="s">
        <v>102</v>
      </c>
      <c r="F1">
        <v>53</v>
      </c>
      <c r="G1">
        <v>1183.0609999999999</v>
      </c>
      <c r="H1" t="s">
        <v>139</v>
      </c>
      <c r="I1">
        <v>62702.233</v>
      </c>
      <c r="J1" t="s">
        <v>140</v>
      </c>
    </row>
    <row r="2" spans="1:10" x14ac:dyDescent="0.35">
      <c r="A2">
        <v>2</v>
      </c>
      <c r="B2" t="s">
        <v>117</v>
      </c>
      <c r="C2" t="s">
        <v>117</v>
      </c>
      <c r="D2" t="s">
        <v>118</v>
      </c>
      <c r="E2" t="s">
        <v>116</v>
      </c>
      <c r="F2">
        <v>2616</v>
      </c>
      <c r="G2">
        <v>256.00700000000001</v>
      </c>
      <c r="H2" t="s">
        <v>141</v>
      </c>
      <c r="I2">
        <v>669714.31200000003</v>
      </c>
      <c r="J2" t="s">
        <v>142</v>
      </c>
    </row>
    <row r="3" spans="1:10" x14ac:dyDescent="0.35">
      <c r="A3">
        <v>3</v>
      </c>
      <c r="B3" t="s">
        <v>82</v>
      </c>
      <c r="C3" t="s">
        <v>82</v>
      </c>
      <c r="D3" t="s">
        <v>119</v>
      </c>
      <c r="E3" t="s">
        <v>101</v>
      </c>
      <c r="F3">
        <v>6720</v>
      </c>
      <c r="G3">
        <v>143.09899999999999</v>
      </c>
      <c r="H3" t="s">
        <v>143</v>
      </c>
      <c r="I3">
        <v>961625.28</v>
      </c>
      <c r="J3" t="s">
        <v>144</v>
      </c>
    </row>
    <row r="4" spans="1:10" x14ac:dyDescent="0.35">
      <c r="A4">
        <v>4</v>
      </c>
      <c r="B4" t="s">
        <v>16</v>
      </c>
      <c r="C4" t="s">
        <v>16</v>
      </c>
      <c r="D4" t="s">
        <v>145</v>
      </c>
      <c r="E4" t="s">
        <v>104</v>
      </c>
      <c r="F4">
        <v>144503.6</v>
      </c>
      <c r="G4">
        <v>6.399</v>
      </c>
      <c r="H4" t="s">
        <v>146</v>
      </c>
      <c r="I4">
        <v>924678.53599999996</v>
      </c>
      <c r="J4" t="s">
        <v>147</v>
      </c>
    </row>
    <row r="5" spans="1:10" x14ac:dyDescent="0.35">
      <c r="A5">
        <v>5</v>
      </c>
      <c r="B5" t="s">
        <v>121</v>
      </c>
      <c r="C5" t="s">
        <v>121</v>
      </c>
      <c r="D5" t="s">
        <v>148</v>
      </c>
      <c r="E5" t="s">
        <v>104</v>
      </c>
      <c r="F5">
        <v>223887.3</v>
      </c>
      <c r="G5">
        <v>105.755</v>
      </c>
      <c r="H5" t="s">
        <v>149</v>
      </c>
      <c r="I5">
        <v>23677201.412</v>
      </c>
      <c r="J5" t="s">
        <v>150</v>
      </c>
    </row>
    <row r="6" spans="1:10" x14ac:dyDescent="0.35">
      <c r="A6">
        <v>6</v>
      </c>
      <c r="B6" t="s">
        <v>123</v>
      </c>
      <c r="C6" t="s">
        <v>123</v>
      </c>
      <c r="D6" t="s">
        <v>151</v>
      </c>
      <c r="E6" t="s">
        <v>104</v>
      </c>
      <c r="F6">
        <v>223887.3</v>
      </c>
      <c r="G6">
        <v>144.672</v>
      </c>
      <c r="H6" t="s">
        <v>152</v>
      </c>
      <c r="I6">
        <v>32390223.465999998</v>
      </c>
      <c r="J6" t="s">
        <v>153</v>
      </c>
    </row>
    <row r="7" spans="1:10" x14ac:dyDescent="0.35">
      <c r="A7">
        <v>7</v>
      </c>
      <c r="B7" t="s">
        <v>86</v>
      </c>
      <c r="C7" t="s">
        <v>86</v>
      </c>
      <c r="D7" t="s">
        <v>154</v>
      </c>
      <c r="E7" t="s">
        <v>101</v>
      </c>
      <c r="F7">
        <v>6048</v>
      </c>
      <c r="G7">
        <v>143.14099999999999</v>
      </c>
      <c r="H7" t="s">
        <v>155</v>
      </c>
      <c r="I7">
        <v>865716.76800000004</v>
      </c>
      <c r="J7" t="s">
        <v>156</v>
      </c>
    </row>
    <row r="8" spans="1:10" x14ac:dyDescent="0.35">
      <c r="A8">
        <v>8</v>
      </c>
      <c r="B8" t="s">
        <v>157</v>
      </c>
      <c r="C8" t="s">
        <v>157</v>
      </c>
      <c r="D8" t="s">
        <v>158</v>
      </c>
      <c r="E8" t="s">
        <v>159</v>
      </c>
      <c r="F8">
        <v>1</v>
      </c>
      <c r="G8">
        <v>962215.26500000001</v>
      </c>
      <c r="H8" t="s">
        <v>160</v>
      </c>
      <c r="I8">
        <v>962215.26500000001</v>
      </c>
      <c r="J8" t="s">
        <v>160</v>
      </c>
    </row>
    <row r="9" spans="1:10" x14ac:dyDescent="0.35">
      <c r="A9">
        <v>9</v>
      </c>
      <c r="B9" t="s">
        <v>157</v>
      </c>
      <c r="C9" t="s">
        <v>157</v>
      </c>
      <c r="D9" t="s">
        <v>161</v>
      </c>
      <c r="E9" t="s">
        <v>162</v>
      </c>
      <c r="F9">
        <v>150</v>
      </c>
      <c r="G9">
        <v>2484.7170000000001</v>
      </c>
      <c r="H9" t="s">
        <v>163</v>
      </c>
      <c r="I9">
        <v>372707.55</v>
      </c>
      <c r="J9" t="s">
        <v>164</v>
      </c>
    </row>
    <row r="10" spans="1:10" x14ac:dyDescent="0.35">
      <c r="A10">
        <v>10</v>
      </c>
      <c r="B10" t="s">
        <v>157</v>
      </c>
      <c r="C10" t="s">
        <v>157</v>
      </c>
      <c r="D10" t="s">
        <v>165</v>
      </c>
      <c r="E10" t="s">
        <v>159</v>
      </c>
      <c r="F10">
        <v>1</v>
      </c>
      <c r="G10">
        <v>111776.40399999999</v>
      </c>
      <c r="H10" t="s">
        <v>166</v>
      </c>
      <c r="I10">
        <v>111776.40399999999</v>
      </c>
      <c r="J10" t="s">
        <v>166</v>
      </c>
    </row>
    <row r="11" spans="1:10" x14ac:dyDescent="0.35">
      <c r="A11">
        <v>11</v>
      </c>
      <c r="B11" t="s">
        <v>157</v>
      </c>
      <c r="C11" t="s">
        <v>157</v>
      </c>
      <c r="D11" t="s">
        <v>167</v>
      </c>
      <c r="E11" t="s">
        <v>159</v>
      </c>
      <c r="F11">
        <v>1</v>
      </c>
      <c r="G11">
        <v>110593.20600000001</v>
      </c>
      <c r="H11" t="s">
        <v>168</v>
      </c>
      <c r="I11">
        <v>110593.20600000001</v>
      </c>
      <c r="J11" t="s">
        <v>168</v>
      </c>
    </row>
    <row r="12" spans="1:10" x14ac:dyDescent="0.35">
      <c r="A12">
        <v>12</v>
      </c>
      <c r="B12" t="s">
        <v>157</v>
      </c>
      <c r="C12" t="s">
        <v>157</v>
      </c>
      <c r="D12" t="s">
        <v>169</v>
      </c>
      <c r="E12" t="s">
        <v>159</v>
      </c>
      <c r="F12">
        <v>1</v>
      </c>
      <c r="G12">
        <v>91775.569000000003</v>
      </c>
      <c r="H12" t="s">
        <v>170</v>
      </c>
      <c r="I12">
        <v>91775.569000000003</v>
      </c>
      <c r="J12" t="s">
        <v>170</v>
      </c>
    </row>
    <row r="13" spans="1:10" x14ac:dyDescent="0.35">
      <c r="A13">
        <v>13</v>
      </c>
      <c r="B13" t="s">
        <v>157</v>
      </c>
      <c r="C13" t="s">
        <v>157</v>
      </c>
      <c r="D13" t="s">
        <v>171</v>
      </c>
      <c r="E13" t="s">
        <v>159</v>
      </c>
      <c r="F13">
        <v>1</v>
      </c>
      <c r="G13">
        <v>110354.17600000001</v>
      </c>
      <c r="H13" t="s">
        <v>172</v>
      </c>
      <c r="I13">
        <v>110354.17600000001</v>
      </c>
      <c r="J13" t="s">
        <v>172</v>
      </c>
    </row>
    <row r="14" spans="1:10" x14ac:dyDescent="0.35">
      <c r="A14">
        <v>14</v>
      </c>
      <c r="B14" t="s">
        <v>98</v>
      </c>
      <c r="C14" t="s">
        <v>98</v>
      </c>
      <c r="D14" t="s">
        <v>173</v>
      </c>
      <c r="E14" t="s">
        <v>159</v>
      </c>
      <c r="F14">
        <v>1</v>
      </c>
      <c r="G14">
        <v>248752.546</v>
      </c>
      <c r="H14" t="s">
        <v>174</v>
      </c>
      <c r="I14">
        <v>248752.546</v>
      </c>
      <c r="J14"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5"/>
  <sheetViews>
    <sheetView topLeftCell="D10" zoomScaleNormal="100" zoomScaleSheetLayoutView="100" workbookViewId="0">
      <selection activeCell="M19" sqref="M19"/>
    </sheetView>
  </sheetViews>
  <sheetFormatPr defaultColWidth="9.1796875" defaultRowHeight="14" x14ac:dyDescent="0.3"/>
  <cols>
    <col min="1" max="1" width="5.1796875" style="5" customWidth="1"/>
    <col min="2" max="2" width="9.1796875" style="5" customWidth="1"/>
    <col min="3" max="3" width="41.81640625" style="5" customWidth="1"/>
    <col min="4" max="4" width="11.54296875" style="5" customWidth="1"/>
    <col min="5" max="5" width="12.1796875" style="5" customWidth="1"/>
    <col min="6" max="6" width="9.1796875" style="5"/>
    <col min="7" max="7" width="14.7265625" style="5" customWidth="1"/>
    <col min="8" max="8" width="20" style="5" customWidth="1"/>
    <col min="9" max="9" width="18.81640625" style="5" customWidth="1"/>
    <col min="10" max="10" width="10.54296875" style="5" customWidth="1"/>
    <col min="11" max="11" width="11.1796875" style="5" customWidth="1"/>
    <col min="12" max="12" width="11.7265625" style="5" customWidth="1"/>
    <col min="13" max="13" width="16.453125" style="5" customWidth="1"/>
    <col min="14" max="16384" width="9.1796875" style="5"/>
  </cols>
  <sheetData>
    <row r="1" spans="1:14" ht="31.5" customHeight="1" x14ac:dyDescent="0.3">
      <c r="A1" s="8" t="s">
        <v>111</v>
      </c>
      <c r="B1" s="8" t="s">
        <v>112</v>
      </c>
      <c r="C1" s="8" t="s">
        <v>2</v>
      </c>
      <c r="D1" s="8" t="s">
        <v>113</v>
      </c>
      <c r="E1" s="8" t="s">
        <v>3</v>
      </c>
      <c r="F1" s="9" t="s">
        <v>114</v>
      </c>
      <c r="G1" s="9" t="s">
        <v>126</v>
      </c>
      <c r="H1" s="9" t="s">
        <v>127</v>
      </c>
      <c r="I1" s="9" t="s">
        <v>128</v>
      </c>
      <c r="J1" s="9" t="s">
        <v>129</v>
      </c>
      <c r="K1" s="9" t="s">
        <v>130</v>
      </c>
      <c r="L1" s="9" t="s">
        <v>131</v>
      </c>
      <c r="M1" s="9" t="s">
        <v>132</v>
      </c>
    </row>
    <row r="2" spans="1:14" ht="31.5" customHeight="1" x14ac:dyDescent="0.3">
      <c r="A2" s="8"/>
      <c r="B2" s="8"/>
      <c r="C2" s="8"/>
      <c r="D2" s="8"/>
      <c r="E2" s="8"/>
      <c r="F2" s="9"/>
      <c r="G2" s="16">
        <v>4.28</v>
      </c>
      <c r="H2" s="16">
        <v>1.51</v>
      </c>
      <c r="I2" s="16">
        <v>0.72499999999999998</v>
      </c>
      <c r="J2" s="16">
        <v>2.5150000000000001</v>
      </c>
      <c r="K2" s="16">
        <v>5.9850000000000003</v>
      </c>
      <c r="L2" s="16">
        <v>7.91</v>
      </c>
      <c r="M2" s="16">
        <v>3.11</v>
      </c>
      <c r="N2" s="5">
        <f>SUM(G2:M2)</f>
        <v>26.035</v>
      </c>
    </row>
    <row r="3" spans="1:14" ht="151.5" customHeight="1" x14ac:dyDescent="0.3">
      <c r="A3" s="10">
        <v>1</v>
      </c>
      <c r="B3" s="11" t="s">
        <v>4</v>
      </c>
      <c r="C3" s="12" t="s">
        <v>115</v>
      </c>
      <c r="D3" s="13">
        <v>53</v>
      </c>
      <c r="E3" s="13" t="s">
        <v>116</v>
      </c>
      <c r="F3" s="31">
        <v>1183.0609999999999</v>
      </c>
      <c r="G3" s="31">
        <v>9</v>
      </c>
      <c r="H3" s="31">
        <v>3</v>
      </c>
      <c r="I3" s="31">
        <v>3</v>
      </c>
      <c r="J3" s="31">
        <v>5</v>
      </c>
      <c r="K3" s="31">
        <v>12</v>
      </c>
      <c r="L3" s="31">
        <v>15</v>
      </c>
      <c r="M3" s="31">
        <v>6</v>
      </c>
      <c r="N3" s="5">
        <f>SUM(G3:M3)</f>
        <v>53</v>
      </c>
    </row>
    <row r="4" spans="1:14" ht="56" x14ac:dyDescent="0.3">
      <c r="A4" s="10">
        <v>2</v>
      </c>
      <c r="B4" s="14" t="s">
        <v>117</v>
      </c>
      <c r="C4" s="15" t="s">
        <v>118</v>
      </c>
      <c r="D4" s="16">
        <v>2616</v>
      </c>
      <c r="E4" s="16" t="s">
        <v>102</v>
      </c>
      <c r="F4" s="31">
        <v>256.00700000000001</v>
      </c>
      <c r="G4" s="31">
        <v>430</v>
      </c>
      <c r="H4" s="31">
        <v>152</v>
      </c>
      <c r="I4" s="31">
        <v>73</v>
      </c>
      <c r="J4" s="31">
        <v>253</v>
      </c>
      <c r="K4" s="31">
        <v>601</v>
      </c>
      <c r="L4" s="31">
        <v>795</v>
      </c>
      <c r="M4" s="31">
        <v>312</v>
      </c>
    </row>
    <row r="5" spans="1:14" ht="126" x14ac:dyDescent="0.3">
      <c r="A5" s="10">
        <v>3</v>
      </c>
      <c r="B5" s="14" t="s">
        <v>82</v>
      </c>
      <c r="C5" s="15" t="s">
        <v>119</v>
      </c>
      <c r="D5" s="17">
        <v>6720</v>
      </c>
      <c r="E5" s="16" t="s">
        <v>104</v>
      </c>
      <c r="F5" s="31">
        <v>143.09899999999999</v>
      </c>
      <c r="G5" s="31">
        <f>6720/7</f>
        <v>960</v>
      </c>
      <c r="H5" s="31">
        <f t="shared" ref="H5:M5" si="0">6720/7</f>
        <v>960</v>
      </c>
      <c r="I5" s="31">
        <f t="shared" si="0"/>
        <v>960</v>
      </c>
      <c r="J5" s="31">
        <f t="shared" si="0"/>
        <v>960</v>
      </c>
      <c r="K5" s="31">
        <f t="shared" si="0"/>
        <v>960</v>
      </c>
      <c r="L5" s="31">
        <f t="shared" si="0"/>
        <v>960</v>
      </c>
      <c r="M5" s="31">
        <f t="shared" si="0"/>
        <v>960</v>
      </c>
    </row>
    <row r="6" spans="1:14" s="1" customFormat="1" ht="126" x14ac:dyDescent="0.3">
      <c r="A6" s="18">
        <v>4</v>
      </c>
      <c r="B6" s="19" t="s">
        <v>16</v>
      </c>
      <c r="C6" s="20" t="s">
        <v>120</v>
      </c>
      <c r="D6" s="21">
        <v>144503.6</v>
      </c>
      <c r="E6" s="22" t="s">
        <v>104</v>
      </c>
      <c r="F6" s="31">
        <v>6.399</v>
      </c>
      <c r="G6" s="31">
        <v>20643.37142857143</v>
      </c>
      <c r="H6" s="31">
        <v>20643.37142857143</v>
      </c>
      <c r="I6" s="31">
        <v>20643.37142857143</v>
      </c>
      <c r="J6" s="31">
        <v>20643.37142857143</v>
      </c>
      <c r="K6" s="31">
        <v>20643.37142857143</v>
      </c>
      <c r="L6" s="31">
        <v>20643.37142857143</v>
      </c>
      <c r="M6" s="31">
        <v>20643.37142857143</v>
      </c>
    </row>
    <row r="7" spans="1:14" s="1" customFormat="1" ht="84" x14ac:dyDescent="0.3">
      <c r="A7" s="18">
        <v>5</v>
      </c>
      <c r="B7" s="19" t="s">
        <v>121</v>
      </c>
      <c r="C7" s="20" t="s">
        <v>122</v>
      </c>
      <c r="D7" s="23">
        <v>223887.3</v>
      </c>
      <c r="E7" s="22" t="s">
        <v>101</v>
      </c>
      <c r="F7" s="31">
        <v>105.755</v>
      </c>
      <c r="G7" s="31"/>
      <c r="H7" s="31"/>
      <c r="I7" s="31"/>
      <c r="J7" s="31"/>
      <c r="K7" s="31"/>
      <c r="L7" s="31"/>
      <c r="M7" s="31"/>
    </row>
    <row r="8" spans="1:14" s="24" customFormat="1" ht="99.75" customHeight="1" x14ac:dyDescent="0.3">
      <c r="A8" s="18">
        <v>6</v>
      </c>
      <c r="B8" s="19" t="s">
        <v>123</v>
      </c>
      <c r="C8" s="20" t="s">
        <v>124</v>
      </c>
      <c r="D8" s="23">
        <v>223887.3</v>
      </c>
      <c r="E8" s="22" t="s">
        <v>101</v>
      </c>
      <c r="F8" s="32">
        <v>144.672</v>
      </c>
      <c r="G8" s="32"/>
      <c r="H8" s="32"/>
      <c r="I8" s="32"/>
      <c r="J8" s="32"/>
      <c r="K8" s="32"/>
      <c r="L8" s="32"/>
      <c r="M8" s="32"/>
    </row>
    <row r="9" spans="1:14" s="1" customFormat="1" ht="70" x14ac:dyDescent="0.3">
      <c r="A9" s="18">
        <v>7</v>
      </c>
      <c r="B9" s="19" t="s">
        <v>86</v>
      </c>
      <c r="C9" s="20" t="s">
        <v>125</v>
      </c>
      <c r="D9" s="21">
        <v>6048</v>
      </c>
      <c r="E9" s="22" t="s">
        <v>104</v>
      </c>
      <c r="F9" s="31">
        <v>143.14099999999999</v>
      </c>
      <c r="G9" s="31"/>
      <c r="H9" s="31"/>
      <c r="I9" s="31"/>
      <c r="J9" s="31"/>
      <c r="K9" s="31"/>
      <c r="L9" s="31"/>
      <c r="M9" s="31"/>
    </row>
    <row r="12" spans="1:14" x14ac:dyDescent="0.3">
      <c r="E12" s="5" t="s">
        <v>133</v>
      </c>
      <c r="G12" s="5">
        <f>G2/26.035</f>
        <v>0.16439408488573076</v>
      </c>
      <c r="H12" s="5">
        <f t="shared" ref="H12:M12" si="1">H2/26.035</f>
        <v>5.7998847705012485E-2</v>
      </c>
      <c r="I12" s="5">
        <f t="shared" si="1"/>
        <v>2.7847128864989436E-2</v>
      </c>
      <c r="J12" s="5">
        <f t="shared" si="1"/>
        <v>9.6600729786825434E-2</v>
      </c>
      <c r="K12" s="5">
        <f t="shared" si="1"/>
        <v>0.22988285000960246</v>
      </c>
      <c r="L12" s="5">
        <f t="shared" si="1"/>
        <v>0.30382177837526408</v>
      </c>
      <c r="M12" s="5">
        <f t="shared" si="1"/>
        <v>0.11945458037257538</v>
      </c>
    </row>
    <row r="13" spans="1:14" x14ac:dyDescent="0.3">
      <c r="E13" s="5" t="s">
        <v>134</v>
      </c>
      <c r="F13" s="5">
        <v>53</v>
      </c>
      <c r="G13" s="5">
        <f>G12*53</f>
        <v>8.71288649894373</v>
      </c>
      <c r="H13" s="5">
        <f t="shared" ref="H13:M13" si="2">H12*53</f>
        <v>3.0739389283656617</v>
      </c>
      <c r="I13" s="5">
        <f t="shared" si="2"/>
        <v>1.4758978298444401</v>
      </c>
      <c r="J13" s="5">
        <f t="shared" si="2"/>
        <v>5.1198386787017478</v>
      </c>
      <c r="K13" s="5">
        <f t="shared" si="2"/>
        <v>12.18379105050893</v>
      </c>
      <c r="L13" s="5">
        <f t="shared" si="2"/>
        <v>16.102554253888997</v>
      </c>
      <c r="M13" s="5">
        <f t="shared" si="2"/>
        <v>6.331092759746495</v>
      </c>
    </row>
    <row r="14" spans="1:14" x14ac:dyDescent="0.3">
      <c r="E14" s="5" t="s">
        <v>135</v>
      </c>
      <c r="F14" s="5">
        <v>2616</v>
      </c>
      <c r="G14" s="5">
        <f>2616*G12</f>
        <v>430.05492606107168</v>
      </c>
      <c r="H14" s="5">
        <f t="shared" ref="H14:M14" si="3">2616*H12</f>
        <v>151.72498559631265</v>
      </c>
      <c r="I14" s="5">
        <f t="shared" si="3"/>
        <v>72.848089110812367</v>
      </c>
      <c r="J14" s="5">
        <f t="shared" si="3"/>
        <v>252.70750912233532</v>
      </c>
      <c r="K14" s="5">
        <f t="shared" si="3"/>
        <v>601.37353562511998</v>
      </c>
      <c r="L14" s="5">
        <f t="shared" si="3"/>
        <v>794.79777222969085</v>
      </c>
      <c r="M14" s="5">
        <f t="shared" si="3"/>
        <v>312.4931822546572</v>
      </c>
    </row>
    <row r="15" spans="1:14" x14ac:dyDescent="0.3">
      <c r="E15" s="5" t="s">
        <v>136</v>
      </c>
      <c r="F15" s="5">
        <v>6720</v>
      </c>
      <c r="G15" s="5">
        <f>6720/7</f>
        <v>960</v>
      </c>
      <c r="H15" s="5">
        <f t="shared" ref="H15:M15" si="4">6720/7</f>
        <v>960</v>
      </c>
      <c r="I15" s="5">
        <f t="shared" si="4"/>
        <v>960</v>
      </c>
      <c r="J15" s="5">
        <f t="shared" si="4"/>
        <v>960</v>
      </c>
      <c r="K15" s="5">
        <f t="shared" si="4"/>
        <v>960</v>
      </c>
      <c r="L15" s="5">
        <f t="shared" si="4"/>
        <v>960</v>
      </c>
      <c r="M15" s="5">
        <f t="shared" si="4"/>
        <v>960</v>
      </c>
    </row>
    <row r="16" spans="1:14" x14ac:dyDescent="0.3">
      <c r="E16" s="5" t="s">
        <v>137</v>
      </c>
      <c r="F16" s="5">
        <v>144503.6</v>
      </c>
      <c r="G16" s="5">
        <f>144503.6/7</f>
        <v>20643.37142857143</v>
      </c>
      <c r="H16" s="5">
        <f t="shared" ref="H16:M16" si="5">144503.6/7</f>
        <v>20643.37142857143</v>
      </c>
      <c r="I16" s="5">
        <f t="shared" si="5"/>
        <v>20643.37142857143</v>
      </c>
      <c r="J16" s="5">
        <f t="shared" si="5"/>
        <v>20643.37142857143</v>
      </c>
      <c r="K16" s="5">
        <f t="shared" si="5"/>
        <v>20643.37142857143</v>
      </c>
      <c r="L16" s="5">
        <f t="shared" si="5"/>
        <v>20643.37142857143</v>
      </c>
      <c r="M16" s="5">
        <f t="shared" si="5"/>
        <v>20643.37142857143</v>
      </c>
    </row>
    <row r="17" spans="5:13" x14ac:dyDescent="0.3">
      <c r="E17" s="5" t="s">
        <v>175</v>
      </c>
    </row>
    <row r="19" spans="5:13" x14ac:dyDescent="0.3">
      <c r="F19" s="33">
        <v>61560036.722999997</v>
      </c>
      <c r="G19" s="5">
        <f>$F$19*G12</f>
        <v>10120105.902609564</v>
      </c>
      <c r="H19" s="5">
        <f t="shared" ref="H19:M19" si="6">$F$19*H12</f>
        <v>3570411.1946122525</v>
      </c>
      <c r="I19" s="5">
        <f t="shared" si="6"/>
        <v>1714270.2755588628</v>
      </c>
      <c r="J19" s="5">
        <f t="shared" si="6"/>
        <v>5946744.4731455734</v>
      </c>
      <c r="K19" s="5">
        <f t="shared" si="6"/>
        <v>14151596.688579028</v>
      </c>
      <c r="L19" s="5">
        <f t="shared" si="6"/>
        <v>18703279.834028423</v>
      </c>
      <c r="M19" s="5">
        <f t="shared" si="6"/>
        <v>7353628.3544662949</v>
      </c>
    </row>
    <row r="26" spans="5:13" x14ac:dyDescent="0.3">
      <c r="G26" s="34">
        <f>G19/100000</f>
        <v>101.20105902609565</v>
      </c>
      <c r="H26" s="34">
        <f t="shared" ref="H26:M26" si="7">H19/100000</f>
        <v>35.704111946122524</v>
      </c>
      <c r="I26" s="34">
        <f t="shared" si="7"/>
        <v>17.14270275558863</v>
      </c>
      <c r="J26" s="34">
        <f t="shared" si="7"/>
        <v>59.467444731455736</v>
      </c>
      <c r="K26" s="34">
        <f t="shared" si="7"/>
        <v>141.51596688579028</v>
      </c>
      <c r="L26" s="34">
        <f t="shared" si="7"/>
        <v>187.03279834028422</v>
      </c>
      <c r="M26" s="34">
        <f t="shared" si="7"/>
        <v>73.53628354466295</v>
      </c>
    </row>
    <row r="28" spans="5:13" x14ac:dyDescent="0.3">
      <c r="G28" s="33">
        <v>15986056.307</v>
      </c>
    </row>
    <row r="29" spans="5:13" x14ac:dyDescent="0.3">
      <c r="G29" s="5">
        <f>G28/100000</f>
        <v>159.86056307000001</v>
      </c>
    </row>
    <row r="30" spans="5:13" x14ac:dyDescent="0.3">
      <c r="G30" s="33">
        <v>16142945.937999999</v>
      </c>
    </row>
    <row r="31" spans="5:13" x14ac:dyDescent="0.3">
      <c r="G31" s="5">
        <f>G30/100000</f>
        <v>161.42945938</v>
      </c>
    </row>
    <row r="32" spans="5:13" x14ac:dyDescent="0.3">
      <c r="G32" s="33">
        <v>26558731.550999999</v>
      </c>
    </row>
    <row r="33" spans="7:7" x14ac:dyDescent="0.3">
      <c r="G33" s="5">
        <f>G32/100000</f>
        <v>265.58731551</v>
      </c>
    </row>
    <row r="34" spans="7:7" x14ac:dyDescent="0.3">
      <c r="G34" s="33">
        <v>18682053.396000002</v>
      </c>
    </row>
    <row r="35" spans="7:7" x14ac:dyDescent="0.3">
      <c r="G35" s="5">
        <f>G34/100000</f>
        <v>186.82053396000001</v>
      </c>
    </row>
  </sheetData>
  <pageMargins left="0.75" right="0.25" top="0.75" bottom="0.25" header="0.3" footer="0.2"/>
  <pageSetup paperSize="9" scale="73" orientation="portrait"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AECDA-DDE8-4426-BA22-8C649C0DB62E}">
  <dimension ref="A1:I36"/>
  <sheetViews>
    <sheetView topLeftCell="A16" workbookViewId="0">
      <selection activeCell="I35" sqref="I35:I36"/>
    </sheetView>
  </sheetViews>
  <sheetFormatPr defaultRowHeight="14.5" x14ac:dyDescent="0.35"/>
  <cols>
    <col min="2" max="2" width="14.453125" customWidth="1"/>
    <col min="3" max="3" width="19.08984375" customWidth="1"/>
    <col min="7" max="7" width="16.6328125" style="35" customWidth="1"/>
    <col min="9" max="9" width="15" customWidth="1"/>
  </cols>
  <sheetData>
    <row r="1" spans="1:9" x14ac:dyDescent="0.35">
      <c r="A1" s="35">
        <v>10</v>
      </c>
      <c r="B1" s="35" t="s">
        <v>4</v>
      </c>
      <c r="C1" s="35" t="s">
        <v>4</v>
      </c>
      <c r="D1" t="s">
        <v>176</v>
      </c>
      <c r="E1" t="s">
        <v>102</v>
      </c>
      <c r="F1" s="35">
        <v>5</v>
      </c>
      <c r="G1" s="35">
        <v>1183.0609999999999</v>
      </c>
      <c r="H1" t="s">
        <v>139</v>
      </c>
      <c r="I1" s="40">
        <v>5915.3050000000003</v>
      </c>
    </row>
    <row r="2" spans="1:9" x14ac:dyDescent="0.35">
      <c r="A2" s="35">
        <v>111</v>
      </c>
      <c r="B2" s="35" t="s">
        <v>6</v>
      </c>
      <c r="C2" s="35" t="s">
        <v>6</v>
      </c>
      <c r="D2" t="s">
        <v>7</v>
      </c>
      <c r="E2" t="s">
        <v>103</v>
      </c>
      <c r="F2" s="35">
        <v>9000</v>
      </c>
      <c r="G2" s="35">
        <v>27.853999999999999</v>
      </c>
      <c r="H2" t="s">
        <v>177</v>
      </c>
      <c r="I2" s="40">
        <v>250686</v>
      </c>
    </row>
    <row r="3" spans="1:9" x14ac:dyDescent="0.35">
      <c r="A3" s="35">
        <v>112</v>
      </c>
      <c r="B3" s="35" t="s">
        <v>178</v>
      </c>
      <c r="C3" s="35" t="s">
        <v>178</v>
      </c>
      <c r="D3" t="s">
        <v>179</v>
      </c>
      <c r="E3" t="s">
        <v>102</v>
      </c>
      <c r="F3" s="35">
        <v>6</v>
      </c>
      <c r="G3" s="35">
        <v>2656.819</v>
      </c>
      <c r="H3" t="s">
        <v>180</v>
      </c>
      <c r="I3" s="40">
        <v>15940.914000000001</v>
      </c>
    </row>
    <row r="4" spans="1:9" x14ac:dyDescent="0.35">
      <c r="A4" s="35">
        <v>113</v>
      </c>
      <c r="B4" s="35" t="s">
        <v>12</v>
      </c>
      <c r="C4" s="35" t="s">
        <v>181</v>
      </c>
      <c r="D4" t="s">
        <v>182</v>
      </c>
      <c r="E4" t="s">
        <v>104</v>
      </c>
      <c r="F4" s="35">
        <v>6119.17</v>
      </c>
      <c r="G4" s="35">
        <v>242.02799999999999</v>
      </c>
      <c r="H4" t="s">
        <v>183</v>
      </c>
      <c r="I4" s="40">
        <v>1481010.477</v>
      </c>
    </row>
    <row r="5" spans="1:9" x14ac:dyDescent="0.35">
      <c r="A5" s="35">
        <v>114</v>
      </c>
      <c r="B5" s="35" t="s">
        <v>184</v>
      </c>
      <c r="C5" s="35" t="s">
        <v>14</v>
      </c>
      <c r="D5" t="s">
        <v>185</v>
      </c>
      <c r="E5" t="s">
        <v>103</v>
      </c>
      <c r="F5" s="35">
        <v>252.4</v>
      </c>
      <c r="G5" s="35">
        <v>708.45399999999995</v>
      </c>
      <c r="H5" t="s">
        <v>186</v>
      </c>
      <c r="I5" s="40">
        <v>178813.79</v>
      </c>
    </row>
    <row r="6" spans="1:9" x14ac:dyDescent="0.35">
      <c r="A6" s="35">
        <v>115</v>
      </c>
      <c r="B6" s="35" t="s">
        <v>187</v>
      </c>
      <c r="C6" s="35" t="s">
        <v>16</v>
      </c>
      <c r="D6" t="s">
        <v>188</v>
      </c>
      <c r="E6" t="s">
        <v>104</v>
      </c>
      <c r="F6" s="35">
        <v>50971.29</v>
      </c>
      <c r="G6" s="35">
        <v>6.399</v>
      </c>
      <c r="H6" t="s">
        <v>146</v>
      </c>
      <c r="I6" s="40">
        <v>326165.28499999997</v>
      </c>
    </row>
    <row r="7" spans="1:9" x14ac:dyDescent="0.35">
      <c r="A7" s="35">
        <v>116</v>
      </c>
      <c r="B7" s="35" t="s">
        <v>18</v>
      </c>
      <c r="C7" s="35" t="s">
        <v>189</v>
      </c>
      <c r="D7" t="s">
        <v>190</v>
      </c>
      <c r="E7" t="s">
        <v>105</v>
      </c>
      <c r="F7" s="35">
        <v>14.544</v>
      </c>
      <c r="G7" s="35">
        <v>145808.30100000001</v>
      </c>
      <c r="H7" t="s">
        <v>191</v>
      </c>
      <c r="I7" s="40">
        <v>2120635.9300000002</v>
      </c>
    </row>
    <row r="8" spans="1:9" x14ac:dyDescent="0.35">
      <c r="A8" s="35">
        <v>117</v>
      </c>
      <c r="B8" s="35" t="s">
        <v>20</v>
      </c>
      <c r="C8" s="35" t="s">
        <v>192</v>
      </c>
      <c r="D8" t="s">
        <v>193</v>
      </c>
      <c r="E8" t="s">
        <v>100</v>
      </c>
      <c r="F8" s="35">
        <v>68.680000000000007</v>
      </c>
      <c r="G8" s="35">
        <v>39.100999999999999</v>
      </c>
      <c r="H8" t="s">
        <v>194</v>
      </c>
      <c r="I8" s="40">
        <v>2685.4569999999999</v>
      </c>
    </row>
    <row r="9" spans="1:9" x14ac:dyDescent="0.35">
      <c r="A9" s="35">
        <v>118</v>
      </c>
      <c r="B9" s="35" t="s">
        <v>22</v>
      </c>
      <c r="C9" s="35" t="s">
        <v>22</v>
      </c>
      <c r="D9" t="s">
        <v>195</v>
      </c>
      <c r="E9" t="s">
        <v>116</v>
      </c>
      <c r="F9" s="35">
        <v>10</v>
      </c>
      <c r="G9" s="35">
        <v>16193.442999999999</v>
      </c>
      <c r="H9" t="s">
        <v>196</v>
      </c>
      <c r="I9" s="40">
        <v>161934.43</v>
      </c>
    </row>
    <row r="10" spans="1:9" x14ac:dyDescent="0.35">
      <c r="A10" s="35">
        <v>119</v>
      </c>
      <c r="B10" s="35" t="s">
        <v>24</v>
      </c>
      <c r="C10" s="35" t="s">
        <v>197</v>
      </c>
      <c r="D10" t="s">
        <v>198</v>
      </c>
      <c r="E10" t="s">
        <v>103</v>
      </c>
      <c r="F10" s="35">
        <v>106.05</v>
      </c>
      <c r="G10" s="35">
        <v>1194.8030000000001</v>
      </c>
      <c r="H10" t="s">
        <v>199</v>
      </c>
      <c r="I10" s="40">
        <v>126708.85799999999</v>
      </c>
    </row>
    <row r="11" spans="1:9" x14ac:dyDescent="0.35">
      <c r="A11" s="35">
        <v>120</v>
      </c>
      <c r="B11" s="35" t="s">
        <v>26</v>
      </c>
      <c r="C11" s="35" t="s">
        <v>26</v>
      </c>
      <c r="D11" t="s">
        <v>27</v>
      </c>
      <c r="E11" t="s">
        <v>200</v>
      </c>
      <c r="F11" s="35">
        <v>412.08</v>
      </c>
      <c r="G11" s="35">
        <v>310.44299999999998</v>
      </c>
      <c r="H11" t="s">
        <v>201</v>
      </c>
      <c r="I11" s="40">
        <v>127927.351</v>
      </c>
    </row>
    <row r="12" spans="1:9" x14ac:dyDescent="0.35">
      <c r="A12" s="35">
        <v>121</v>
      </c>
      <c r="B12" s="35" t="s">
        <v>30</v>
      </c>
      <c r="C12" s="35" t="s">
        <v>30</v>
      </c>
      <c r="D12" t="s">
        <v>31</v>
      </c>
      <c r="E12" t="s">
        <v>200</v>
      </c>
      <c r="F12" s="35">
        <v>51.51</v>
      </c>
      <c r="G12" s="35">
        <v>436.45699999999999</v>
      </c>
      <c r="H12" t="s">
        <v>202</v>
      </c>
      <c r="I12" s="40">
        <v>22481.9</v>
      </c>
    </row>
    <row r="13" spans="1:9" x14ac:dyDescent="0.35">
      <c r="A13" s="35">
        <v>122</v>
      </c>
      <c r="B13" s="35" t="s">
        <v>32</v>
      </c>
      <c r="C13" s="35" t="s">
        <v>203</v>
      </c>
      <c r="D13" t="s">
        <v>204</v>
      </c>
      <c r="E13" t="s">
        <v>200</v>
      </c>
      <c r="F13" s="35">
        <v>260.33</v>
      </c>
      <c r="G13" s="35">
        <v>31.373000000000001</v>
      </c>
      <c r="H13" t="s">
        <v>205</v>
      </c>
      <c r="I13" s="40">
        <v>8167.3329999999996</v>
      </c>
    </row>
    <row r="14" spans="1:9" x14ac:dyDescent="0.35">
      <c r="A14" s="35">
        <v>123</v>
      </c>
      <c r="B14" s="35" t="s">
        <v>34</v>
      </c>
      <c r="C14" s="35" t="s">
        <v>206</v>
      </c>
      <c r="D14" t="s">
        <v>207</v>
      </c>
      <c r="E14" t="s">
        <v>101</v>
      </c>
      <c r="F14" s="35">
        <v>37.14</v>
      </c>
      <c r="G14" s="35">
        <v>10400.584000000001</v>
      </c>
      <c r="H14" t="s">
        <v>208</v>
      </c>
      <c r="I14" s="40">
        <v>386277.69</v>
      </c>
    </row>
    <row r="15" spans="1:9" x14ac:dyDescent="0.35">
      <c r="A15" s="35">
        <v>124</v>
      </c>
      <c r="B15" s="35" t="s">
        <v>36</v>
      </c>
      <c r="C15" s="35" t="s">
        <v>206</v>
      </c>
      <c r="D15" t="s">
        <v>209</v>
      </c>
      <c r="E15" t="s">
        <v>101</v>
      </c>
      <c r="F15" s="35">
        <v>2.2120000000000002</v>
      </c>
      <c r="G15" s="35">
        <v>10400.584000000001</v>
      </c>
      <c r="H15" t="s">
        <v>208</v>
      </c>
      <c r="I15" s="40">
        <v>23006.092000000001</v>
      </c>
    </row>
    <row r="16" spans="1:9" x14ac:dyDescent="0.35">
      <c r="A16" s="35">
        <v>125</v>
      </c>
      <c r="B16" s="35" t="s">
        <v>38</v>
      </c>
      <c r="C16" s="35" t="s">
        <v>210</v>
      </c>
      <c r="D16" t="s">
        <v>211</v>
      </c>
      <c r="E16" t="s">
        <v>101</v>
      </c>
      <c r="F16" s="35">
        <v>226.6</v>
      </c>
      <c r="G16" s="35">
        <v>12027.543</v>
      </c>
      <c r="H16" t="s">
        <v>212</v>
      </c>
      <c r="I16" s="40">
        <v>2725441.2439999999</v>
      </c>
    </row>
    <row r="17" spans="1:9" x14ac:dyDescent="0.35">
      <c r="A17" s="35">
        <v>126</v>
      </c>
      <c r="B17" s="35" t="s">
        <v>40</v>
      </c>
      <c r="C17" s="35" t="s">
        <v>213</v>
      </c>
      <c r="D17" t="s">
        <v>214</v>
      </c>
      <c r="E17" t="s">
        <v>106</v>
      </c>
      <c r="F17" s="35">
        <v>21007.46</v>
      </c>
      <c r="G17" s="35">
        <v>53.808</v>
      </c>
      <c r="H17" t="s">
        <v>215</v>
      </c>
      <c r="I17" s="40">
        <v>1130369.4080000001</v>
      </c>
    </row>
    <row r="18" spans="1:9" x14ac:dyDescent="0.35">
      <c r="A18" s="35" t="s">
        <v>216</v>
      </c>
      <c r="B18" s="35" t="s">
        <v>217</v>
      </c>
      <c r="C18" s="35" t="s">
        <v>45</v>
      </c>
      <c r="D18" t="s">
        <v>218</v>
      </c>
      <c r="E18" t="s">
        <v>200</v>
      </c>
      <c r="F18" s="35">
        <v>159.75</v>
      </c>
      <c r="G18" s="35">
        <v>717.43899999999996</v>
      </c>
      <c r="H18" t="s">
        <v>219</v>
      </c>
      <c r="I18" s="40">
        <v>114610.88</v>
      </c>
    </row>
    <row r="19" spans="1:9" x14ac:dyDescent="0.35">
      <c r="A19" s="35" t="s">
        <v>220</v>
      </c>
      <c r="B19" s="35" t="s">
        <v>217</v>
      </c>
      <c r="C19" s="35" t="s">
        <v>47</v>
      </c>
      <c r="D19" t="s">
        <v>221</v>
      </c>
      <c r="E19" t="s">
        <v>103</v>
      </c>
      <c r="F19" s="35">
        <v>516.74</v>
      </c>
      <c r="G19" s="35">
        <v>889.70699999999999</v>
      </c>
      <c r="H19" t="s">
        <v>222</v>
      </c>
      <c r="I19" s="40">
        <v>459747.19500000001</v>
      </c>
    </row>
    <row r="20" spans="1:9" x14ac:dyDescent="0.35">
      <c r="A20" s="35">
        <v>128</v>
      </c>
      <c r="B20" s="35" t="s">
        <v>52</v>
      </c>
      <c r="C20" s="35" t="s">
        <v>223</v>
      </c>
      <c r="D20" t="s">
        <v>224</v>
      </c>
      <c r="E20" t="s">
        <v>101</v>
      </c>
      <c r="F20" s="35">
        <v>154.22</v>
      </c>
      <c r="G20" s="35">
        <v>1113.0630000000001</v>
      </c>
      <c r="H20" t="s">
        <v>225</v>
      </c>
      <c r="I20" s="40">
        <v>171656.576</v>
      </c>
    </row>
    <row r="21" spans="1:9" x14ac:dyDescent="0.35">
      <c r="A21" s="35" t="s">
        <v>226</v>
      </c>
      <c r="B21" s="35" t="s">
        <v>227</v>
      </c>
      <c r="C21" s="35" t="s">
        <v>54</v>
      </c>
      <c r="D21" t="s">
        <v>228</v>
      </c>
      <c r="E21" t="s">
        <v>101</v>
      </c>
      <c r="F21" s="35">
        <v>54.88</v>
      </c>
      <c r="G21" s="35">
        <v>3607.893</v>
      </c>
      <c r="H21" t="s">
        <v>229</v>
      </c>
      <c r="I21" s="40">
        <v>198001.16800000001</v>
      </c>
    </row>
    <row r="22" spans="1:9" x14ac:dyDescent="0.35">
      <c r="A22" s="35" t="s">
        <v>230</v>
      </c>
      <c r="B22" s="35" t="s">
        <v>227</v>
      </c>
      <c r="C22" s="35" t="s">
        <v>56</v>
      </c>
      <c r="D22" t="s">
        <v>231</v>
      </c>
      <c r="E22" t="s">
        <v>101</v>
      </c>
      <c r="F22" s="35">
        <v>54.88</v>
      </c>
      <c r="G22" s="35">
        <v>3919.7040000000002</v>
      </c>
      <c r="H22" t="s">
        <v>232</v>
      </c>
      <c r="I22" s="40">
        <v>215113.356</v>
      </c>
    </row>
    <row r="23" spans="1:9" x14ac:dyDescent="0.35">
      <c r="A23" s="35" t="s">
        <v>233</v>
      </c>
      <c r="B23" s="35" t="s">
        <v>234</v>
      </c>
      <c r="C23" s="35" t="s">
        <v>235</v>
      </c>
      <c r="D23" t="s">
        <v>236</v>
      </c>
      <c r="E23" t="s">
        <v>102</v>
      </c>
      <c r="F23" s="35">
        <v>10285</v>
      </c>
      <c r="G23" s="35">
        <v>305.19499999999999</v>
      </c>
      <c r="H23" t="s">
        <v>237</v>
      </c>
      <c r="I23" s="40">
        <v>3138930.5750000002</v>
      </c>
    </row>
    <row r="24" spans="1:9" x14ac:dyDescent="0.35">
      <c r="A24" s="35" t="s">
        <v>238</v>
      </c>
      <c r="B24" s="35" t="s">
        <v>234</v>
      </c>
      <c r="C24" s="35" t="s">
        <v>239</v>
      </c>
      <c r="D24" t="s">
        <v>240</v>
      </c>
      <c r="E24" t="s">
        <v>102</v>
      </c>
      <c r="F24" s="35">
        <v>5132</v>
      </c>
      <c r="G24" s="35">
        <v>367.00599999999997</v>
      </c>
      <c r="H24" t="s">
        <v>241</v>
      </c>
      <c r="I24" s="40">
        <v>1883474.7919999999</v>
      </c>
    </row>
    <row r="25" spans="1:9" x14ac:dyDescent="0.35">
      <c r="A25" s="35">
        <v>131</v>
      </c>
      <c r="B25" s="35" t="s">
        <v>62</v>
      </c>
      <c r="C25" s="35" t="s">
        <v>242</v>
      </c>
      <c r="D25" t="s">
        <v>243</v>
      </c>
      <c r="E25" t="s">
        <v>104</v>
      </c>
      <c r="F25" s="35">
        <v>524.04</v>
      </c>
      <c r="G25" s="35">
        <v>1145.3309999999999</v>
      </c>
      <c r="H25" t="s">
        <v>244</v>
      </c>
      <c r="I25" s="40">
        <v>600199.25699999998</v>
      </c>
    </row>
    <row r="26" spans="1:9" x14ac:dyDescent="0.35">
      <c r="A26" s="35">
        <v>132</v>
      </c>
      <c r="B26" s="35" t="s">
        <v>245</v>
      </c>
      <c r="C26" s="35" t="s">
        <v>246</v>
      </c>
      <c r="D26" t="s">
        <v>247</v>
      </c>
      <c r="E26" t="s">
        <v>103</v>
      </c>
      <c r="F26" s="35">
        <v>1185.32</v>
      </c>
      <c r="G26" s="35">
        <v>188.48400000000001</v>
      </c>
      <c r="H26" t="s">
        <v>248</v>
      </c>
      <c r="I26" s="40">
        <v>223413.85500000001</v>
      </c>
    </row>
    <row r="27" spans="1:9" x14ac:dyDescent="0.35">
      <c r="A27" s="35">
        <v>133</v>
      </c>
      <c r="B27" s="35" t="s">
        <v>74</v>
      </c>
      <c r="C27" s="35" t="s">
        <v>249</v>
      </c>
      <c r="D27" t="s">
        <v>250</v>
      </c>
      <c r="E27" t="s">
        <v>104</v>
      </c>
      <c r="F27" s="35">
        <v>2343</v>
      </c>
      <c r="G27" s="35">
        <v>188.68199999999999</v>
      </c>
      <c r="H27" t="s">
        <v>251</v>
      </c>
      <c r="I27" s="40">
        <v>442081.92599999998</v>
      </c>
    </row>
    <row r="28" spans="1:9" x14ac:dyDescent="0.35">
      <c r="A28" s="35">
        <v>134</v>
      </c>
      <c r="B28" s="35" t="s">
        <v>76</v>
      </c>
      <c r="C28" s="35" t="s">
        <v>76</v>
      </c>
      <c r="D28" t="s">
        <v>77</v>
      </c>
      <c r="E28" t="s">
        <v>104</v>
      </c>
      <c r="F28" s="35">
        <v>5292</v>
      </c>
      <c r="G28" s="35">
        <v>143.14099999999999</v>
      </c>
      <c r="H28" t="s">
        <v>155</v>
      </c>
      <c r="I28" s="40">
        <v>757502.17200000002</v>
      </c>
    </row>
    <row r="29" spans="1:9" x14ac:dyDescent="0.35">
      <c r="A29" s="35">
        <v>135</v>
      </c>
      <c r="B29" s="35" t="s">
        <v>82</v>
      </c>
      <c r="C29" s="35" t="s">
        <v>82</v>
      </c>
      <c r="D29" t="s">
        <v>119</v>
      </c>
      <c r="E29" t="s">
        <v>104</v>
      </c>
      <c r="F29" s="35">
        <v>1698.83</v>
      </c>
      <c r="G29" s="35">
        <v>143.09899999999999</v>
      </c>
      <c r="H29" t="s">
        <v>143</v>
      </c>
      <c r="I29" s="40">
        <v>243100.87400000001</v>
      </c>
    </row>
    <row r="30" spans="1:9" x14ac:dyDescent="0.35">
      <c r="A30" s="35">
        <v>136</v>
      </c>
      <c r="B30" s="35" t="s">
        <v>84</v>
      </c>
      <c r="C30" s="35" t="s">
        <v>252</v>
      </c>
      <c r="D30" t="s">
        <v>253</v>
      </c>
      <c r="E30" t="s">
        <v>104</v>
      </c>
      <c r="F30" s="35">
        <v>15.2</v>
      </c>
      <c r="G30" s="35">
        <v>78.341999999999999</v>
      </c>
      <c r="H30" t="s">
        <v>254</v>
      </c>
      <c r="I30" s="40">
        <v>1190.798</v>
      </c>
    </row>
    <row r="31" spans="1:9" x14ac:dyDescent="0.35">
      <c r="A31" s="35">
        <v>137</v>
      </c>
      <c r="B31" s="35" t="s">
        <v>86</v>
      </c>
      <c r="C31" s="35" t="s">
        <v>86</v>
      </c>
      <c r="D31" t="s">
        <v>255</v>
      </c>
      <c r="E31" t="s">
        <v>100</v>
      </c>
      <c r="F31" s="35">
        <v>337</v>
      </c>
      <c r="G31" s="35">
        <v>143.14099999999999</v>
      </c>
      <c r="H31" t="s">
        <v>155</v>
      </c>
      <c r="I31" s="40">
        <v>48238.517</v>
      </c>
    </row>
    <row r="32" spans="1:9" x14ac:dyDescent="0.35">
      <c r="A32" s="35">
        <v>138</v>
      </c>
      <c r="B32" s="35" t="s">
        <v>88</v>
      </c>
      <c r="C32" s="35" t="s">
        <v>256</v>
      </c>
      <c r="D32" t="s">
        <v>253</v>
      </c>
      <c r="E32" t="s">
        <v>103</v>
      </c>
      <c r="F32" s="35">
        <v>979.77</v>
      </c>
      <c r="G32" s="35">
        <v>573.19200000000001</v>
      </c>
      <c r="H32" t="s">
        <v>257</v>
      </c>
      <c r="I32" s="40">
        <v>561596.326</v>
      </c>
    </row>
    <row r="33" spans="1:9" x14ac:dyDescent="0.35">
      <c r="A33" s="35">
        <v>139</v>
      </c>
      <c r="B33" s="35" t="s">
        <v>90</v>
      </c>
      <c r="C33" s="35" t="s">
        <v>90</v>
      </c>
      <c r="D33" t="s">
        <v>258</v>
      </c>
      <c r="E33" t="s">
        <v>104</v>
      </c>
      <c r="F33" s="35">
        <v>3102.18</v>
      </c>
      <c r="G33" s="35">
        <v>160.321</v>
      </c>
      <c r="H33" t="s">
        <v>259</v>
      </c>
      <c r="I33" s="40">
        <v>497344.6</v>
      </c>
    </row>
    <row r="34" spans="1:9" x14ac:dyDescent="0.35">
      <c r="A34" s="35">
        <v>140</v>
      </c>
      <c r="B34" s="35" t="s">
        <v>94</v>
      </c>
      <c r="C34" s="35" t="s">
        <v>94</v>
      </c>
      <c r="D34" t="s">
        <v>95</v>
      </c>
      <c r="E34" t="s">
        <v>103</v>
      </c>
      <c r="F34">
        <v>1205</v>
      </c>
      <c r="G34" s="35">
        <v>26.292999999999999</v>
      </c>
      <c r="H34" t="s">
        <v>260</v>
      </c>
      <c r="I34" s="40">
        <v>31683.064999999999</v>
      </c>
    </row>
    <row r="35" spans="1:9" x14ac:dyDescent="0.35">
      <c r="I35" s="40">
        <f>SUM(I1:I34)</f>
        <v>18682053.396000005</v>
      </c>
    </row>
    <row r="36" spans="1:9" x14ac:dyDescent="0.35">
      <c r="I36" s="35">
        <f>ROUND(I35/100000,2)</f>
        <v>186.82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C57B-984C-484A-A541-16DDE36DDA0B}">
  <dimension ref="A1:I40"/>
  <sheetViews>
    <sheetView tabSelected="1" topLeftCell="A28" zoomScale="160" zoomScaleNormal="160" workbookViewId="0">
      <selection activeCell="I40" sqref="I40"/>
    </sheetView>
  </sheetViews>
  <sheetFormatPr defaultRowHeight="14.5" x14ac:dyDescent="0.35"/>
  <cols>
    <col min="9" max="9" width="13.81640625" customWidth="1"/>
  </cols>
  <sheetData>
    <row r="1" spans="1:9" x14ac:dyDescent="0.35">
      <c r="A1">
        <v>77</v>
      </c>
      <c r="B1" t="s">
        <v>4</v>
      </c>
      <c r="C1" t="s">
        <v>4</v>
      </c>
      <c r="D1" t="s">
        <v>176</v>
      </c>
      <c r="E1" t="s">
        <v>102</v>
      </c>
      <c r="F1">
        <v>5</v>
      </c>
      <c r="G1">
        <v>1183.0609999999999</v>
      </c>
      <c r="H1" t="s">
        <v>139</v>
      </c>
      <c r="I1">
        <v>5915.3050000000003</v>
      </c>
    </row>
    <row r="2" spans="1:9" x14ac:dyDescent="0.35">
      <c r="A2">
        <v>78</v>
      </c>
      <c r="B2" t="s">
        <v>6</v>
      </c>
      <c r="C2" t="s">
        <v>6</v>
      </c>
      <c r="D2" t="s">
        <v>7</v>
      </c>
      <c r="E2" t="s">
        <v>103</v>
      </c>
      <c r="F2">
        <v>12000</v>
      </c>
      <c r="G2">
        <v>27.853999999999999</v>
      </c>
      <c r="H2" t="s">
        <v>177</v>
      </c>
      <c r="I2">
        <v>334248</v>
      </c>
    </row>
    <row r="3" spans="1:9" x14ac:dyDescent="0.35">
      <c r="A3">
        <v>79</v>
      </c>
      <c r="B3" t="s">
        <v>178</v>
      </c>
      <c r="C3" t="s">
        <v>178</v>
      </c>
      <c r="D3" t="s">
        <v>179</v>
      </c>
      <c r="E3" t="s">
        <v>102</v>
      </c>
      <c r="F3">
        <v>4</v>
      </c>
      <c r="G3">
        <v>2656.819</v>
      </c>
      <c r="H3" t="s">
        <v>180</v>
      </c>
      <c r="I3">
        <v>10627.276</v>
      </c>
    </row>
    <row r="4" spans="1:9" x14ac:dyDescent="0.35">
      <c r="A4">
        <v>80</v>
      </c>
      <c r="B4" t="s">
        <v>12</v>
      </c>
      <c r="C4" t="s">
        <v>181</v>
      </c>
      <c r="D4" t="s">
        <v>182</v>
      </c>
      <c r="E4" t="s">
        <v>104</v>
      </c>
      <c r="F4">
        <v>5576.4</v>
      </c>
      <c r="G4">
        <v>242.02799999999999</v>
      </c>
      <c r="H4" t="s">
        <v>183</v>
      </c>
      <c r="I4">
        <v>1349644.939</v>
      </c>
    </row>
    <row r="5" spans="1:9" x14ac:dyDescent="0.35">
      <c r="A5">
        <v>81</v>
      </c>
      <c r="B5" t="s">
        <v>184</v>
      </c>
      <c r="C5" t="s">
        <v>14</v>
      </c>
      <c r="D5" t="s">
        <v>185</v>
      </c>
      <c r="E5" t="s">
        <v>103</v>
      </c>
      <c r="F5">
        <v>400</v>
      </c>
      <c r="G5">
        <v>708.45399999999995</v>
      </c>
      <c r="H5" t="s">
        <v>186</v>
      </c>
      <c r="I5">
        <v>283381.59999999998</v>
      </c>
    </row>
    <row r="6" spans="1:9" x14ac:dyDescent="0.35">
      <c r="A6">
        <v>82</v>
      </c>
      <c r="B6" t="s">
        <v>187</v>
      </c>
      <c r="C6" t="s">
        <v>16</v>
      </c>
      <c r="D6" t="s">
        <v>188</v>
      </c>
      <c r="E6" t="s">
        <v>104</v>
      </c>
      <c r="F6">
        <v>91748.32</v>
      </c>
      <c r="G6">
        <v>6.399</v>
      </c>
      <c r="H6" t="s">
        <v>146</v>
      </c>
      <c r="I6">
        <v>587097.5</v>
      </c>
    </row>
    <row r="7" spans="1:9" x14ac:dyDescent="0.35">
      <c r="A7">
        <v>83</v>
      </c>
      <c r="B7" t="s">
        <v>18</v>
      </c>
      <c r="C7" t="s">
        <v>189</v>
      </c>
      <c r="D7" t="s">
        <v>190</v>
      </c>
      <c r="E7" t="s">
        <v>105</v>
      </c>
      <c r="F7">
        <v>40.08</v>
      </c>
      <c r="G7">
        <v>145808.30100000001</v>
      </c>
      <c r="H7" t="s">
        <v>191</v>
      </c>
      <c r="I7">
        <v>5843996.7039999999</v>
      </c>
    </row>
    <row r="8" spans="1:9" x14ac:dyDescent="0.35">
      <c r="A8">
        <v>84</v>
      </c>
      <c r="B8" t="s">
        <v>20</v>
      </c>
      <c r="C8" t="s">
        <v>192</v>
      </c>
      <c r="D8" t="s">
        <v>193</v>
      </c>
      <c r="E8" t="s">
        <v>100</v>
      </c>
      <c r="F8">
        <v>113.56</v>
      </c>
      <c r="G8">
        <v>39.100999999999999</v>
      </c>
      <c r="H8" t="s">
        <v>194</v>
      </c>
      <c r="I8">
        <v>4440.3100000000004</v>
      </c>
    </row>
    <row r="9" spans="1:9" x14ac:dyDescent="0.35">
      <c r="A9">
        <v>85</v>
      </c>
      <c r="B9" t="s">
        <v>22</v>
      </c>
      <c r="C9" t="s">
        <v>22</v>
      </c>
      <c r="D9" t="s">
        <v>195</v>
      </c>
      <c r="E9" t="s">
        <v>116</v>
      </c>
      <c r="F9">
        <v>6</v>
      </c>
      <c r="G9">
        <v>16193.442999999999</v>
      </c>
      <c r="H9" t="s">
        <v>196</v>
      </c>
      <c r="I9">
        <v>97160.657999999996</v>
      </c>
    </row>
    <row r="10" spans="1:9" x14ac:dyDescent="0.35">
      <c r="A10">
        <v>86</v>
      </c>
      <c r="B10" t="s">
        <v>24</v>
      </c>
      <c r="C10" t="s">
        <v>197</v>
      </c>
      <c r="D10" t="s">
        <v>198</v>
      </c>
      <c r="E10" t="s">
        <v>103</v>
      </c>
      <c r="F10">
        <v>308.95</v>
      </c>
      <c r="G10">
        <v>1194.8030000000001</v>
      </c>
      <c r="H10" t="s">
        <v>199</v>
      </c>
      <c r="I10">
        <v>369134.38699999999</v>
      </c>
    </row>
    <row r="11" spans="1:9" x14ac:dyDescent="0.35">
      <c r="A11">
        <v>87</v>
      </c>
      <c r="B11" t="s">
        <v>26</v>
      </c>
      <c r="C11" t="s">
        <v>26</v>
      </c>
      <c r="D11" t="s">
        <v>27</v>
      </c>
      <c r="E11" t="s">
        <v>200</v>
      </c>
      <c r="F11">
        <v>1135.5999999999999</v>
      </c>
      <c r="G11">
        <v>310.44299999999998</v>
      </c>
      <c r="H11" t="s">
        <v>201</v>
      </c>
      <c r="I11">
        <v>352539.071</v>
      </c>
    </row>
    <row r="12" spans="1:9" x14ac:dyDescent="0.35">
      <c r="A12">
        <v>88</v>
      </c>
      <c r="B12" t="s">
        <v>30</v>
      </c>
      <c r="C12" t="s">
        <v>30</v>
      </c>
      <c r="D12" t="s">
        <v>31</v>
      </c>
      <c r="E12" t="s">
        <v>200</v>
      </c>
      <c r="F12">
        <v>85.17</v>
      </c>
      <c r="G12">
        <v>436.45699999999999</v>
      </c>
      <c r="H12" t="s">
        <v>202</v>
      </c>
      <c r="I12">
        <v>37173.042999999998</v>
      </c>
    </row>
    <row r="13" spans="1:9" x14ac:dyDescent="0.35">
      <c r="A13">
        <v>89</v>
      </c>
      <c r="B13" t="s">
        <v>32</v>
      </c>
      <c r="C13" t="s">
        <v>203</v>
      </c>
      <c r="D13" t="s">
        <v>204</v>
      </c>
      <c r="E13" t="s">
        <v>200</v>
      </c>
      <c r="F13">
        <v>520.97</v>
      </c>
      <c r="G13">
        <v>31.373000000000001</v>
      </c>
      <c r="H13" t="s">
        <v>205</v>
      </c>
      <c r="I13">
        <v>16344.392</v>
      </c>
    </row>
    <row r="14" spans="1:9" x14ac:dyDescent="0.35">
      <c r="A14">
        <v>90</v>
      </c>
      <c r="B14" t="s">
        <v>34</v>
      </c>
      <c r="C14" t="s">
        <v>206</v>
      </c>
      <c r="D14" t="s">
        <v>207</v>
      </c>
      <c r="E14" t="s">
        <v>101</v>
      </c>
      <c r="F14">
        <v>59.23</v>
      </c>
      <c r="G14">
        <v>10400.584000000001</v>
      </c>
      <c r="H14" t="s">
        <v>208</v>
      </c>
      <c r="I14">
        <v>616026.59</v>
      </c>
    </row>
    <row r="15" spans="1:9" x14ac:dyDescent="0.35">
      <c r="A15">
        <v>91</v>
      </c>
      <c r="B15" t="s">
        <v>36</v>
      </c>
      <c r="C15" t="s">
        <v>206</v>
      </c>
      <c r="D15" t="s">
        <v>209</v>
      </c>
      <c r="E15" t="s">
        <v>101</v>
      </c>
      <c r="F15">
        <v>1.8029999999999999</v>
      </c>
      <c r="G15">
        <v>10400.584000000001</v>
      </c>
      <c r="H15" t="s">
        <v>208</v>
      </c>
      <c r="I15">
        <v>18752.253000000001</v>
      </c>
    </row>
    <row r="16" spans="1:9" x14ac:dyDescent="0.35">
      <c r="A16">
        <v>92</v>
      </c>
      <c r="B16" t="s">
        <v>38</v>
      </c>
      <c r="C16" t="s">
        <v>210</v>
      </c>
      <c r="D16" t="s">
        <v>211</v>
      </c>
      <c r="E16" t="s">
        <v>101</v>
      </c>
      <c r="F16">
        <v>386.053</v>
      </c>
      <c r="G16">
        <v>12027.543</v>
      </c>
      <c r="H16" t="s">
        <v>212</v>
      </c>
      <c r="I16">
        <v>4643269.0580000002</v>
      </c>
    </row>
    <row r="17" spans="1:9" x14ac:dyDescent="0.35">
      <c r="A17">
        <v>93</v>
      </c>
      <c r="B17" t="s">
        <v>40</v>
      </c>
      <c r="C17" t="s">
        <v>213</v>
      </c>
      <c r="D17" t="s">
        <v>214</v>
      </c>
      <c r="E17" t="s">
        <v>106</v>
      </c>
      <c r="F17">
        <v>37147.050000000003</v>
      </c>
      <c r="G17">
        <v>53.808</v>
      </c>
      <c r="H17" t="s">
        <v>215</v>
      </c>
      <c r="I17">
        <v>1998808.466</v>
      </c>
    </row>
    <row r="18" spans="1:9" x14ac:dyDescent="0.35">
      <c r="A18" t="s">
        <v>261</v>
      </c>
      <c r="B18" t="s">
        <v>217</v>
      </c>
      <c r="C18" t="s">
        <v>45</v>
      </c>
      <c r="D18" t="s">
        <v>218</v>
      </c>
      <c r="E18" t="s">
        <v>200</v>
      </c>
      <c r="F18">
        <v>240.81</v>
      </c>
      <c r="G18">
        <v>717.43899999999996</v>
      </c>
      <c r="H18" t="s">
        <v>219</v>
      </c>
      <c r="I18">
        <v>172766.486</v>
      </c>
    </row>
    <row r="19" spans="1:9" x14ac:dyDescent="0.35">
      <c r="A19" t="s">
        <v>262</v>
      </c>
      <c r="B19" t="s">
        <v>217</v>
      </c>
      <c r="C19" t="s">
        <v>47</v>
      </c>
      <c r="D19" t="s">
        <v>221</v>
      </c>
      <c r="E19" t="s">
        <v>103</v>
      </c>
      <c r="F19">
        <v>616.54999999999995</v>
      </c>
      <c r="G19">
        <v>889.70699999999999</v>
      </c>
      <c r="H19" t="s">
        <v>222</v>
      </c>
      <c r="I19">
        <v>548548.85100000002</v>
      </c>
    </row>
    <row r="20" spans="1:9" x14ac:dyDescent="0.35">
      <c r="A20">
        <v>95</v>
      </c>
      <c r="B20" t="s">
        <v>52</v>
      </c>
      <c r="C20" t="s">
        <v>223</v>
      </c>
      <c r="D20" t="s">
        <v>224</v>
      </c>
      <c r="E20" t="s">
        <v>101</v>
      </c>
      <c r="F20">
        <v>145.11000000000001</v>
      </c>
      <c r="G20">
        <v>1113.0630000000001</v>
      </c>
      <c r="H20" t="s">
        <v>225</v>
      </c>
      <c r="I20">
        <v>161516.57199999999</v>
      </c>
    </row>
    <row r="21" spans="1:9" x14ac:dyDescent="0.35">
      <c r="A21" t="s">
        <v>263</v>
      </c>
      <c r="B21" t="s">
        <v>227</v>
      </c>
      <c r="C21" t="s">
        <v>54</v>
      </c>
      <c r="D21" t="s">
        <v>228</v>
      </c>
      <c r="E21" t="s">
        <v>101</v>
      </c>
      <c r="F21">
        <v>48.68</v>
      </c>
      <c r="G21">
        <v>3607.893</v>
      </c>
      <c r="H21" t="s">
        <v>229</v>
      </c>
      <c r="I21">
        <v>175632.231</v>
      </c>
    </row>
    <row r="22" spans="1:9" x14ac:dyDescent="0.35">
      <c r="A22" t="s">
        <v>264</v>
      </c>
      <c r="B22" t="s">
        <v>227</v>
      </c>
      <c r="C22" t="s">
        <v>56</v>
      </c>
      <c r="D22" t="s">
        <v>231</v>
      </c>
      <c r="E22" t="s">
        <v>101</v>
      </c>
      <c r="F22">
        <v>48.68</v>
      </c>
      <c r="G22">
        <v>3919.7040000000002</v>
      </c>
      <c r="H22" t="s">
        <v>232</v>
      </c>
      <c r="I22">
        <v>190811.19099999999</v>
      </c>
    </row>
    <row r="23" spans="1:9" x14ac:dyDescent="0.35">
      <c r="A23" t="s">
        <v>265</v>
      </c>
      <c r="B23" t="s">
        <v>234</v>
      </c>
      <c r="C23" t="s">
        <v>235</v>
      </c>
      <c r="D23" t="s">
        <v>236</v>
      </c>
      <c r="E23" t="s">
        <v>102</v>
      </c>
      <c r="F23">
        <v>12593</v>
      </c>
      <c r="G23">
        <v>305.19499999999999</v>
      </c>
      <c r="H23" t="s">
        <v>237</v>
      </c>
      <c r="I23">
        <v>3843320.6349999998</v>
      </c>
    </row>
    <row r="24" spans="1:9" x14ac:dyDescent="0.35">
      <c r="A24" t="s">
        <v>266</v>
      </c>
      <c r="B24" t="s">
        <v>234</v>
      </c>
      <c r="C24" t="s">
        <v>239</v>
      </c>
      <c r="D24" t="s">
        <v>240</v>
      </c>
      <c r="E24" t="s">
        <v>102</v>
      </c>
      <c r="F24">
        <v>3690</v>
      </c>
      <c r="G24">
        <v>367.00599999999997</v>
      </c>
      <c r="H24" t="s">
        <v>241</v>
      </c>
      <c r="I24">
        <v>1354252.14</v>
      </c>
    </row>
    <row r="25" spans="1:9" x14ac:dyDescent="0.35">
      <c r="A25">
        <v>98</v>
      </c>
      <c r="B25" t="s">
        <v>62</v>
      </c>
      <c r="C25" t="s">
        <v>242</v>
      </c>
      <c r="D25" t="s">
        <v>243</v>
      </c>
      <c r="E25" t="s">
        <v>104</v>
      </c>
      <c r="F25">
        <v>517.14</v>
      </c>
      <c r="G25">
        <v>1145.3309999999999</v>
      </c>
      <c r="H25" t="s">
        <v>244</v>
      </c>
      <c r="I25">
        <v>592296.473</v>
      </c>
    </row>
    <row r="26" spans="1:9" x14ac:dyDescent="0.35">
      <c r="A26">
        <v>99</v>
      </c>
      <c r="B26" t="s">
        <v>245</v>
      </c>
      <c r="C26" t="s">
        <v>246</v>
      </c>
      <c r="D26" t="s">
        <v>247</v>
      </c>
      <c r="E26" t="s">
        <v>103</v>
      </c>
      <c r="F26">
        <v>653.83000000000004</v>
      </c>
      <c r="G26">
        <v>188.48400000000001</v>
      </c>
      <c r="H26" t="s">
        <v>248</v>
      </c>
      <c r="I26">
        <v>123236.49400000001</v>
      </c>
    </row>
    <row r="27" spans="1:9" x14ac:dyDescent="0.35">
      <c r="A27">
        <v>100</v>
      </c>
      <c r="B27" t="s">
        <v>74</v>
      </c>
      <c r="C27" t="s">
        <v>249</v>
      </c>
      <c r="D27" t="s">
        <v>250</v>
      </c>
      <c r="E27" t="s">
        <v>104</v>
      </c>
      <c r="F27">
        <v>2132</v>
      </c>
      <c r="G27">
        <v>188.68199999999999</v>
      </c>
      <c r="H27" t="s">
        <v>251</v>
      </c>
      <c r="I27">
        <v>402270.02399999998</v>
      </c>
    </row>
    <row r="28" spans="1:9" x14ac:dyDescent="0.35">
      <c r="A28">
        <v>101</v>
      </c>
      <c r="B28" t="s">
        <v>76</v>
      </c>
      <c r="C28" t="s">
        <v>76</v>
      </c>
      <c r="D28" t="s">
        <v>77</v>
      </c>
      <c r="E28" t="s">
        <v>104</v>
      </c>
      <c r="F28">
        <v>9126.56</v>
      </c>
      <c r="G28">
        <v>143.14099999999999</v>
      </c>
      <c r="H28" t="s">
        <v>155</v>
      </c>
      <c r="I28" s="39">
        <v>1306384.925</v>
      </c>
    </row>
    <row r="29" spans="1:9" x14ac:dyDescent="0.35">
      <c r="A29">
        <v>102</v>
      </c>
      <c r="B29" t="s">
        <v>78</v>
      </c>
      <c r="C29" t="s">
        <v>78</v>
      </c>
      <c r="D29" t="s">
        <v>267</v>
      </c>
      <c r="E29" t="s">
        <v>268</v>
      </c>
      <c r="F29">
        <v>2281.64</v>
      </c>
      <c r="G29">
        <v>11.042999999999999</v>
      </c>
      <c r="H29" t="s">
        <v>269</v>
      </c>
      <c r="I29" s="39">
        <v>25196.151000000002</v>
      </c>
    </row>
    <row r="30" spans="1:9" x14ac:dyDescent="0.35">
      <c r="A30">
        <v>103</v>
      </c>
      <c r="B30" t="s">
        <v>80</v>
      </c>
      <c r="C30" t="s">
        <v>80</v>
      </c>
      <c r="D30" t="s">
        <v>270</v>
      </c>
      <c r="E30" t="s">
        <v>271</v>
      </c>
      <c r="F30">
        <v>2281.64</v>
      </c>
      <c r="G30">
        <v>14.641</v>
      </c>
      <c r="H30" t="s">
        <v>272</v>
      </c>
      <c r="I30" s="39">
        <v>33405.491000000002</v>
      </c>
    </row>
    <row r="31" spans="1:9" x14ac:dyDescent="0.35">
      <c r="A31">
        <v>104</v>
      </c>
      <c r="B31" t="s">
        <v>82</v>
      </c>
      <c r="C31" t="s">
        <v>82</v>
      </c>
      <c r="D31" t="s">
        <v>119</v>
      </c>
      <c r="E31" t="s">
        <v>104</v>
      </c>
      <c r="F31">
        <v>2166.5</v>
      </c>
      <c r="G31">
        <v>143.09899999999999</v>
      </c>
      <c r="H31" t="s">
        <v>143</v>
      </c>
      <c r="I31" s="39">
        <v>310023.984</v>
      </c>
    </row>
    <row r="32" spans="1:9" x14ac:dyDescent="0.35">
      <c r="A32">
        <v>105</v>
      </c>
      <c r="B32" t="s">
        <v>84</v>
      </c>
      <c r="C32" t="s">
        <v>252</v>
      </c>
      <c r="D32" t="s">
        <v>253</v>
      </c>
      <c r="E32" t="s">
        <v>104</v>
      </c>
      <c r="F32">
        <v>14.4</v>
      </c>
      <c r="G32">
        <v>78.341999999999999</v>
      </c>
      <c r="H32" t="s">
        <v>254</v>
      </c>
      <c r="I32">
        <v>1128.125</v>
      </c>
    </row>
    <row r="33" spans="1:9" x14ac:dyDescent="0.35">
      <c r="A33">
        <v>106</v>
      </c>
      <c r="B33" t="s">
        <v>86</v>
      </c>
      <c r="C33" t="s">
        <v>86</v>
      </c>
      <c r="D33" t="s">
        <v>255</v>
      </c>
      <c r="E33" t="s">
        <v>100</v>
      </c>
      <c r="F33">
        <v>560</v>
      </c>
      <c r="G33">
        <v>143.14099999999999</v>
      </c>
      <c r="H33" t="s">
        <v>155</v>
      </c>
      <c r="I33">
        <v>80158.960000000006</v>
      </c>
    </row>
    <row r="34" spans="1:9" x14ac:dyDescent="0.35">
      <c r="A34">
        <v>107</v>
      </c>
      <c r="B34" t="s">
        <v>88</v>
      </c>
      <c r="C34" t="s">
        <v>256</v>
      </c>
      <c r="D34" t="s">
        <v>253</v>
      </c>
      <c r="E34" t="s">
        <v>103</v>
      </c>
      <c r="F34">
        <v>777.17</v>
      </c>
      <c r="G34">
        <v>573.19200000000001</v>
      </c>
      <c r="H34" t="s">
        <v>257</v>
      </c>
      <c r="I34">
        <v>445467.62699999998</v>
      </c>
    </row>
    <row r="35" spans="1:9" x14ac:dyDescent="0.35">
      <c r="A35">
        <v>108</v>
      </c>
      <c r="B35" t="s">
        <v>90</v>
      </c>
      <c r="C35" t="s">
        <v>90</v>
      </c>
      <c r="D35" t="s">
        <v>258</v>
      </c>
      <c r="E35" t="s">
        <v>104</v>
      </c>
      <c r="F35">
        <v>1198.05</v>
      </c>
      <c r="G35">
        <v>160.321</v>
      </c>
      <c r="H35" t="s">
        <v>259</v>
      </c>
      <c r="I35">
        <v>192072.57399999999</v>
      </c>
    </row>
    <row r="36" spans="1:9" x14ac:dyDescent="0.35">
      <c r="A36">
        <v>109</v>
      </c>
      <c r="B36" t="s">
        <v>94</v>
      </c>
      <c r="C36" t="s">
        <v>94</v>
      </c>
      <c r="D36" t="s">
        <v>95</v>
      </c>
      <c r="E36" t="s">
        <v>103</v>
      </c>
      <c r="F36">
        <v>1205</v>
      </c>
      <c r="G36">
        <v>26.292999999999999</v>
      </c>
      <c r="H36" t="s">
        <v>260</v>
      </c>
      <c r="I36" s="39">
        <v>31683.064999999999</v>
      </c>
    </row>
    <row r="37" spans="1:9" x14ac:dyDescent="0.35">
      <c r="I37" s="40">
        <f>SUM(I3:I36)</f>
        <v>26218568.246000007</v>
      </c>
    </row>
    <row r="38" spans="1:9" x14ac:dyDescent="0.35">
      <c r="I38" s="35">
        <f>ROUND(I37/100000,2)</f>
        <v>262.19</v>
      </c>
    </row>
    <row r="39" spans="1:9" x14ac:dyDescent="0.35">
      <c r="H39" t="s">
        <v>287</v>
      </c>
      <c r="I39" s="40">
        <f>ROUND(SUM(I28:I33,I36)/100000,2)</f>
        <v>17.88</v>
      </c>
    </row>
    <row r="40" spans="1:9" x14ac:dyDescent="0.35">
      <c r="I40" s="40">
        <f>I38-I39</f>
        <v>244.31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8578-34EE-49C3-8FAA-A041115B5AE8}">
  <dimension ref="A1:I36"/>
  <sheetViews>
    <sheetView topLeftCell="A16" workbookViewId="0">
      <selection activeCell="K36" sqref="K36"/>
    </sheetView>
  </sheetViews>
  <sheetFormatPr defaultRowHeight="14.5" x14ac:dyDescent="0.35"/>
  <cols>
    <col min="9" max="9" width="19.54296875" customWidth="1"/>
  </cols>
  <sheetData>
    <row r="1" spans="1:9" x14ac:dyDescent="0.35">
      <c r="A1">
        <v>46</v>
      </c>
      <c r="B1" t="s">
        <v>4</v>
      </c>
      <c r="C1" t="s">
        <v>4</v>
      </c>
      <c r="D1" t="s">
        <v>176</v>
      </c>
      <c r="E1" t="s">
        <v>102</v>
      </c>
      <c r="F1">
        <v>5</v>
      </c>
      <c r="G1">
        <v>1183.0609999999999</v>
      </c>
      <c r="H1" t="s">
        <v>139</v>
      </c>
      <c r="I1">
        <v>5915.3050000000003</v>
      </c>
    </row>
    <row r="2" spans="1:9" x14ac:dyDescent="0.35">
      <c r="A2">
        <v>47</v>
      </c>
      <c r="B2" t="s">
        <v>6</v>
      </c>
      <c r="C2" t="s">
        <v>6</v>
      </c>
      <c r="D2" t="s">
        <v>7</v>
      </c>
      <c r="E2" t="s">
        <v>103</v>
      </c>
      <c r="F2">
        <v>9000</v>
      </c>
      <c r="G2">
        <v>27.853999999999999</v>
      </c>
      <c r="H2" t="s">
        <v>177</v>
      </c>
      <c r="I2">
        <v>250686</v>
      </c>
    </row>
    <row r="3" spans="1:9" x14ac:dyDescent="0.35">
      <c r="A3">
        <v>48</v>
      </c>
      <c r="B3" t="s">
        <v>178</v>
      </c>
      <c r="C3" t="s">
        <v>178</v>
      </c>
      <c r="D3" t="s">
        <v>179</v>
      </c>
      <c r="E3" t="s">
        <v>102</v>
      </c>
      <c r="F3">
        <v>6</v>
      </c>
      <c r="G3">
        <v>2656.819</v>
      </c>
      <c r="H3" t="s">
        <v>180</v>
      </c>
      <c r="I3">
        <v>15940.914000000001</v>
      </c>
    </row>
    <row r="4" spans="1:9" x14ac:dyDescent="0.35">
      <c r="A4">
        <v>49</v>
      </c>
      <c r="B4" t="s">
        <v>12</v>
      </c>
      <c r="C4" t="s">
        <v>181</v>
      </c>
      <c r="D4" t="s">
        <v>182</v>
      </c>
      <c r="E4" t="s">
        <v>104</v>
      </c>
      <c r="F4">
        <v>6119.17</v>
      </c>
      <c r="G4">
        <v>242.02799999999999</v>
      </c>
      <c r="H4" t="s">
        <v>183</v>
      </c>
      <c r="I4">
        <v>1481010.477</v>
      </c>
    </row>
    <row r="5" spans="1:9" x14ac:dyDescent="0.35">
      <c r="A5">
        <v>50</v>
      </c>
      <c r="B5" t="s">
        <v>184</v>
      </c>
      <c r="C5" t="s">
        <v>14</v>
      </c>
      <c r="D5" t="s">
        <v>185</v>
      </c>
      <c r="E5" t="s">
        <v>103</v>
      </c>
      <c r="F5">
        <v>252.4</v>
      </c>
      <c r="G5">
        <v>708.45399999999995</v>
      </c>
      <c r="H5" t="s">
        <v>186</v>
      </c>
      <c r="I5">
        <v>178813.79</v>
      </c>
    </row>
    <row r="6" spans="1:9" ht="12" customHeight="1" x14ac:dyDescent="0.35">
      <c r="A6">
        <v>51</v>
      </c>
      <c r="B6" t="s">
        <v>187</v>
      </c>
      <c r="C6" t="s">
        <v>16</v>
      </c>
      <c r="D6" t="s">
        <v>188</v>
      </c>
      <c r="E6" t="s">
        <v>104</v>
      </c>
      <c r="F6">
        <v>50971.29</v>
      </c>
      <c r="G6">
        <v>6.399</v>
      </c>
      <c r="H6" t="s">
        <v>146</v>
      </c>
      <c r="I6">
        <v>326165.28499999997</v>
      </c>
    </row>
    <row r="7" spans="1:9" x14ac:dyDescent="0.35">
      <c r="A7">
        <v>52</v>
      </c>
      <c r="B7" t="s">
        <v>18</v>
      </c>
      <c r="C7" t="s">
        <v>189</v>
      </c>
      <c r="D7" t="s">
        <v>190</v>
      </c>
      <c r="E7" t="s">
        <v>105</v>
      </c>
      <c r="F7">
        <v>14.544</v>
      </c>
      <c r="G7">
        <v>145808.30100000001</v>
      </c>
      <c r="H7" t="s">
        <v>191</v>
      </c>
      <c r="I7">
        <v>2120635.9300000002</v>
      </c>
    </row>
    <row r="8" spans="1:9" ht="9" customHeight="1" x14ac:dyDescent="0.35">
      <c r="A8">
        <v>53</v>
      </c>
      <c r="B8" t="s">
        <v>20</v>
      </c>
      <c r="C8" t="s">
        <v>192</v>
      </c>
      <c r="D8" t="s">
        <v>193</v>
      </c>
      <c r="E8" t="s">
        <v>100</v>
      </c>
      <c r="F8">
        <v>68.680000000000007</v>
      </c>
      <c r="G8">
        <v>39.100999999999999</v>
      </c>
      <c r="H8" t="s">
        <v>194</v>
      </c>
      <c r="I8">
        <v>2685.4569999999999</v>
      </c>
    </row>
    <row r="9" spans="1:9" x14ac:dyDescent="0.35">
      <c r="A9">
        <v>54</v>
      </c>
      <c r="B9" t="s">
        <v>22</v>
      </c>
      <c r="C9" t="s">
        <v>22</v>
      </c>
      <c r="D9" t="s">
        <v>195</v>
      </c>
      <c r="E9" t="s">
        <v>116</v>
      </c>
      <c r="F9">
        <v>10</v>
      </c>
      <c r="G9">
        <v>16193.442999999999</v>
      </c>
      <c r="H9" t="s">
        <v>196</v>
      </c>
      <c r="I9">
        <v>161934.43</v>
      </c>
    </row>
    <row r="10" spans="1:9" x14ac:dyDescent="0.35">
      <c r="A10">
        <v>55</v>
      </c>
      <c r="B10" t="s">
        <v>24</v>
      </c>
      <c r="C10" t="s">
        <v>197</v>
      </c>
      <c r="D10" t="s">
        <v>198</v>
      </c>
      <c r="E10" t="s">
        <v>103</v>
      </c>
      <c r="F10">
        <v>106.05</v>
      </c>
      <c r="G10">
        <v>1194.8030000000001</v>
      </c>
      <c r="H10" t="s">
        <v>199</v>
      </c>
      <c r="I10">
        <v>126708.85799999999</v>
      </c>
    </row>
    <row r="11" spans="1:9" x14ac:dyDescent="0.35">
      <c r="A11">
        <v>56</v>
      </c>
      <c r="B11" t="s">
        <v>26</v>
      </c>
      <c r="C11" t="s">
        <v>26</v>
      </c>
      <c r="D11" t="s">
        <v>27</v>
      </c>
      <c r="E11" t="s">
        <v>200</v>
      </c>
      <c r="F11">
        <v>412.08</v>
      </c>
      <c r="G11">
        <v>310.44299999999998</v>
      </c>
      <c r="H11" t="s">
        <v>201</v>
      </c>
      <c r="I11">
        <v>127927.351</v>
      </c>
    </row>
    <row r="12" spans="1:9" x14ac:dyDescent="0.35">
      <c r="A12">
        <v>57</v>
      </c>
      <c r="B12" t="s">
        <v>30</v>
      </c>
      <c r="C12" t="s">
        <v>30</v>
      </c>
      <c r="D12" t="s">
        <v>31</v>
      </c>
      <c r="E12" t="s">
        <v>200</v>
      </c>
      <c r="F12">
        <v>51.51</v>
      </c>
      <c r="G12">
        <v>436.45699999999999</v>
      </c>
      <c r="H12" t="s">
        <v>202</v>
      </c>
      <c r="I12">
        <v>22481.9</v>
      </c>
    </row>
    <row r="13" spans="1:9" x14ac:dyDescent="0.35">
      <c r="A13">
        <v>58</v>
      </c>
      <c r="B13" t="s">
        <v>32</v>
      </c>
      <c r="C13" t="s">
        <v>203</v>
      </c>
      <c r="D13" t="s">
        <v>204</v>
      </c>
      <c r="E13" t="s">
        <v>200</v>
      </c>
      <c r="F13">
        <v>260.33</v>
      </c>
      <c r="G13">
        <v>31.373000000000001</v>
      </c>
      <c r="H13" t="s">
        <v>205</v>
      </c>
      <c r="I13">
        <v>8167.3329999999996</v>
      </c>
    </row>
    <row r="14" spans="1:9" x14ac:dyDescent="0.35">
      <c r="A14">
        <v>59</v>
      </c>
      <c r="B14" t="s">
        <v>34</v>
      </c>
      <c r="C14" t="s">
        <v>206</v>
      </c>
      <c r="D14" t="s">
        <v>207</v>
      </c>
      <c r="E14" t="s">
        <v>101</v>
      </c>
      <c r="F14">
        <v>30.7</v>
      </c>
      <c r="G14">
        <v>10400.584000000001</v>
      </c>
      <c r="H14" t="s">
        <v>208</v>
      </c>
      <c r="I14">
        <v>319297.929</v>
      </c>
    </row>
    <row r="15" spans="1:9" x14ac:dyDescent="0.35">
      <c r="A15">
        <v>60</v>
      </c>
      <c r="B15" t="s">
        <v>36</v>
      </c>
      <c r="C15" t="s">
        <v>206</v>
      </c>
      <c r="D15" t="s">
        <v>209</v>
      </c>
      <c r="E15" t="s">
        <v>101</v>
      </c>
      <c r="F15">
        <v>1.3340000000000001</v>
      </c>
      <c r="G15">
        <v>10400.584000000001</v>
      </c>
      <c r="H15" t="s">
        <v>208</v>
      </c>
      <c r="I15">
        <v>13874.379000000001</v>
      </c>
    </row>
    <row r="16" spans="1:9" x14ac:dyDescent="0.35">
      <c r="A16">
        <v>61</v>
      </c>
      <c r="B16" t="s">
        <v>38</v>
      </c>
      <c r="C16" t="s">
        <v>210</v>
      </c>
      <c r="D16" t="s">
        <v>211</v>
      </c>
      <c r="E16" t="s">
        <v>101</v>
      </c>
      <c r="F16">
        <v>226.6</v>
      </c>
      <c r="G16">
        <v>12027.543</v>
      </c>
      <c r="H16" t="s">
        <v>212</v>
      </c>
      <c r="I16">
        <v>2725441.2439999999</v>
      </c>
    </row>
    <row r="17" spans="1:9" x14ac:dyDescent="0.35">
      <c r="A17">
        <v>62</v>
      </c>
      <c r="B17" t="s">
        <v>40</v>
      </c>
      <c r="C17" t="s">
        <v>213</v>
      </c>
      <c r="D17" t="s">
        <v>214</v>
      </c>
      <c r="E17" t="s">
        <v>106</v>
      </c>
      <c r="F17">
        <v>21007.46</v>
      </c>
      <c r="G17">
        <v>53.808</v>
      </c>
      <c r="H17" t="s">
        <v>215</v>
      </c>
      <c r="I17">
        <v>1130369.4080000001</v>
      </c>
    </row>
    <row r="18" spans="1:9" x14ac:dyDescent="0.35">
      <c r="A18" t="s">
        <v>273</v>
      </c>
      <c r="B18" t="s">
        <v>217</v>
      </c>
      <c r="C18" t="s">
        <v>45</v>
      </c>
      <c r="D18" t="s">
        <v>218</v>
      </c>
      <c r="E18" t="s">
        <v>200</v>
      </c>
      <c r="F18">
        <v>159.75</v>
      </c>
      <c r="G18">
        <v>717.43899999999996</v>
      </c>
      <c r="H18" t="s">
        <v>219</v>
      </c>
      <c r="I18">
        <v>114610.88</v>
      </c>
    </row>
    <row r="19" spans="1:9" x14ac:dyDescent="0.35">
      <c r="A19" t="s">
        <v>274</v>
      </c>
      <c r="B19" t="s">
        <v>217</v>
      </c>
      <c r="C19" t="s">
        <v>47</v>
      </c>
      <c r="D19" t="s">
        <v>221</v>
      </c>
      <c r="E19" t="s">
        <v>103</v>
      </c>
      <c r="F19">
        <v>516.74</v>
      </c>
      <c r="G19">
        <v>889.70699999999999</v>
      </c>
      <c r="H19" t="s">
        <v>222</v>
      </c>
      <c r="I19">
        <v>459747.19500000001</v>
      </c>
    </row>
    <row r="20" spans="1:9" x14ac:dyDescent="0.35">
      <c r="A20">
        <v>64</v>
      </c>
      <c r="B20" t="s">
        <v>52</v>
      </c>
      <c r="C20" t="s">
        <v>223</v>
      </c>
      <c r="D20" t="s">
        <v>224</v>
      </c>
      <c r="E20" t="s">
        <v>101</v>
      </c>
      <c r="F20">
        <v>79.91</v>
      </c>
      <c r="G20">
        <v>1113.0630000000001</v>
      </c>
      <c r="H20" t="s">
        <v>225</v>
      </c>
      <c r="I20">
        <v>88944.864000000001</v>
      </c>
    </row>
    <row r="21" spans="1:9" x14ac:dyDescent="0.35">
      <c r="A21" t="s">
        <v>275</v>
      </c>
      <c r="B21" t="s">
        <v>227</v>
      </c>
      <c r="C21" t="s">
        <v>54</v>
      </c>
      <c r="D21" t="s">
        <v>228</v>
      </c>
      <c r="E21" t="s">
        <v>101</v>
      </c>
      <c r="F21">
        <v>30.08</v>
      </c>
      <c r="G21">
        <v>3607.893</v>
      </c>
      <c r="H21" t="s">
        <v>229</v>
      </c>
      <c r="I21">
        <v>108525.421</v>
      </c>
    </row>
    <row r="22" spans="1:9" x14ac:dyDescent="0.35">
      <c r="A22" t="s">
        <v>276</v>
      </c>
      <c r="B22" t="s">
        <v>227</v>
      </c>
      <c r="C22" t="s">
        <v>56</v>
      </c>
      <c r="D22" t="s">
        <v>231</v>
      </c>
      <c r="E22" t="s">
        <v>101</v>
      </c>
      <c r="F22">
        <v>30.08</v>
      </c>
      <c r="G22">
        <v>3919.7040000000002</v>
      </c>
      <c r="H22" t="s">
        <v>232</v>
      </c>
      <c r="I22">
        <v>117904.696</v>
      </c>
    </row>
    <row r="23" spans="1:9" x14ac:dyDescent="0.35">
      <c r="A23" t="s">
        <v>277</v>
      </c>
      <c r="B23" t="s">
        <v>234</v>
      </c>
      <c r="C23" t="s">
        <v>235</v>
      </c>
      <c r="D23" t="s">
        <v>236</v>
      </c>
      <c r="E23" t="s">
        <v>102</v>
      </c>
      <c r="F23">
        <v>7422</v>
      </c>
      <c r="G23">
        <v>305.19499999999999</v>
      </c>
      <c r="H23" t="s">
        <v>237</v>
      </c>
      <c r="I23">
        <v>2265157.29</v>
      </c>
    </row>
    <row r="24" spans="1:9" x14ac:dyDescent="0.35">
      <c r="A24" t="s">
        <v>278</v>
      </c>
      <c r="B24" t="s">
        <v>234</v>
      </c>
      <c r="C24" t="s">
        <v>239</v>
      </c>
      <c r="D24" t="s">
        <v>240</v>
      </c>
      <c r="E24" t="s">
        <v>102</v>
      </c>
      <c r="F24">
        <v>2539</v>
      </c>
      <c r="G24">
        <v>367.00599999999997</v>
      </c>
      <c r="H24" t="s">
        <v>241</v>
      </c>
      <c r="I24">
        <v>931828.23400000005</v>
      </c>
    </row>
    <row r="25" spans="1:9" x14ac:dyDescent="0.35">
      <c r="A25">
        <v>67</v>
      </c>
      <c r="B25" t="s">
        <v>62</v>
      </c>
      <c r="C25" t="s">
        <v>242</v>
      </c>
      <c r="D25" t="s">
        <v>243</v>
      </c>
      <c r="E25" t="s">
        <v>104</v>
      </c>
      <c r="F25">
        <v>322.25</v>
      </c>
      <c r="G25">
        <v>1145.3309999999999</v>
      </c>
      <c r="H25" t="s">
        <v>244</v>
      </c>
      <c r="I25">
        <v>369082.91499999998</v>
      </c>
    </row>
    <row r="26" spans="1:9" x14ac:dyDescent="0.35">
      <c r="A26">
        <v>68</v>
      </c>
      <c r="B26" t="s">
        <v>245</v>
      </c>
      <c r="C26" t="s">
        <v>246</v>
      </c>
      <c r="D26" t="s">
        <v>247</v>
      </c>
      <c r="E26" t="s">
        <v>103</v>
      </c>
      <c r="F26">
        <v>458.13</v>
      </c>
      <c r="G26">
        <v>188.48400000000001</v>
      </c>
      <c r="H26" t="s">
        <v>248</v>
      </c>
      <c r="I26">
        <v>86350.175000000003</v>
      </c>
    </row>
    <row r="27" spans="1:9" x14ac:dyDescent="0.35">
      <c r="A27">
        <v>69</v>
      </c>
      <c r="B27" t="s">
        <v>74</v>
      </c>
      <c r="C27" t="s">
        <v>249</v>
      </c>
      <c r="D27" t="s">
        <v>250</v>
      </c>
      <c r="E27" t="s">
        <v>104</v>
      </c>
      <c r="F27">
        <v>2343</v>
      </c>
      <c r="G27">
        <v>188.68199999999999</v>
      </c>
      <c r="H27" t="s">
        <v>251</v>
      </c>
      <c r="I27">
        <v>442081.92599999998</v>
      </c>
    </row>
    <row r="28" spans="1:9" x14ac:dyDescent="0.35">
      <c r="A28">
        <v>70</v>
      </c>
      <c r="B28" t="s">
        <v>76</v>
      </c>
      <c r="C28" t="s">
        <v>76</v>
      </c>
      <c r="D28" t="s">
        <v>77</v>
      </c>
      <c r="E28" t="s">
        <v>104</v>
      </c>
      <c r="F28">
        <v>5292</v>
      </c>
      <c r="G28">
        <v>143.14099999999999</v>
      </c>
      <c r="H28" t="s">
        <v>155</v>
      </c>
      <c r="I28">
        <v>757502.17200000002</v>
      </c>
    </row>
    <row r="29" spans="1:9" x14ac:dyDescent="0.35">
      <c r="A29">
        <v>71</v>
      </c>
      <c r="B29" t="s">
        <v>82</v>
      </c>
      <c r="C29" t="s">
        <v>82</v>
      </c>
      <c r="D29" t="s">
        <v>119</v>
      </c>
      <c r="E29" t="s">
        <v>104</v>
      </c>
      <c r="F29">
        <v>1698.83</v>
      </c>
      <c r="G29">
        <v>143.09899999999999</v>
      </c>
      <c r="H29" t="s">
        <v>143</v>
      </c>
      <c r="I29">
        <v>243100.87400000001</v>
      </c>
    </row>
    <row r="30" spans="1:9" x14ac:dyDescent="0.35">
      <c r="A30">
        <v>72</v>
      </c>
      <c r="B30" t="s">
        <v>84</v>
      </c>
      <c r="C30" t="s">
        <v>252</v>
      </c>
      <c r="D30" t="s">
        <v>279</v>
      </c>
      <c r="E30" t="s">
        <v>100</v>
      </c>
      <c r="F30">
        <v>15.2</v>
      </c>
      <c r="G30">
        <v>78.341999999999999</v>
      </c>
      <c r="H30" t="s">
        <v>254</v>
      </c>
      <c r="I30">
        <v>1190.798</v>
      </c>
    </row>
    <row r="31" spans="1:9" x14ac:dyDescent="0.35">
      <c r="A31">
        <v>73</v>
      </c>
      <c r="B31" t="s">
        <v>86</v>
      </c>
      <c r="C31" t="s">
        <v>86</v>
      </c>
      <c r="D31" t="s">
        <v>255</v>
      </c>
      <c r="E31" t="s">
        <v>104</v>
      </c>
      <c r="F31">
        <v>337</v>
      </c>
      <c r="G31">
        <v>143.14099999999999</v>
      </c>
      <c r="H31" t="s">
        <v>155</v>
      </c>
      <c r="I31">
        <v>48238.517</v>
      </c>
    </row>
    <row r="32" spans="1:9" x14ac:dyDescent="0.35">
      <c r="A32">
        <v>74</v>
      </c>
      <c r="B32" t="s">
        <v>88</v>
      </c>
      <c r="C32" t="s">
        <v>256</v>
      </c>
      <c r="D32" t="s">
        <v>253</v>
      </c>
      <c r="E32" t="s">
        <v>104</v>
      </c>
      <c r="F32">
        <v>979.77</v>
      </c>
      <c r="G32">
        <v>573.19200000000001</v>
      </c>
      <c r="H32" t="s">
        <v>257</v>
      </c>
      <c r="I32">
        <v>561596.326</v>
      </c>
    </row>
    <row r="33" spans="1:9" x14ac:dyDescent="0.35">
      <c r="A33">
        <v>75</v>
      </c>
      <c r="B33" t="s">
        <v>90</v>
      </c>
      <c r="C33" t="s">
        <v>90</v>
      </c>
      <c r="D33" t="s">
        <v>258</v>
      </c>
      <c r="E33" t="s">
        <v>104</v>
      </c>
      <c r="F33">
        <v>3102.18</v>
      </c>
      <c r="G33">
        <v>160.321</v>
      </c>
      <c r="H33" t="s">
        <v>259</v>
      </c>
      <c r="I33">
        <v>497344.6</v>
      </c>
    </row>
    <row r="34" spans="1:9" x14ac:dyDescent="0.35">
      <c r="A34">
        <v>76</v>
      </c>
      <c r="B34" t="s">
        <v>94</v>
      </c>
      <c r="C34" t="s">
        <v>94</v>
      </c>
      <c r="D34" t="s">
        <v>95</v>
      </c>
      <c r="E34" t="s">
        <v>103</v>
      </c>
      <c r="F34">
        <v>1205</v>
      </c>
      <c r="G34">
        <v>26.292999999999999</v>
      </c>
      <c r="H34" t="s">
        <v>260</v>
      </c>
      <c r="I34">
        <v>31683.064999999999</v>
      </c>
    </row>
    <row r="35" spans="1:9" x14ac:dyDescent="0.35">
      <c r="I35" s="40">
        <f>SUM(I1:I34)</f>
        <v>16142945.938000003</v>
      </c>
    </row>
    <row r="36" spans="1:9" x14ac:dyDescent="0.35">
      <c r="I36" s="35">
        <f>ROUND(I35/100000,2)</f>
        <v>161.43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764CC-1549-45F4-9543-7A4E090DF985}">
  <dimension ref="A1:I36"/>
  <sheetViews>
    <sheetView topLeftCell="A22" workbookViewId="0">
      <selection activeCell="L42" sqref="L42"/>
    </sheetView>
  </sheetViews>
  <sheetFormatPr defaultRowHeight="14.5" x14ac:dyDescent="0.35"/>
  <cols>
    <col min="9" max="9" width="12.7265625" customWidth="1"/>
  </cols>
  <sheetData>
    <row r="1" spans="1:9" x14ac:dyDescent="0.35">
      <c r="A1">
        <v>15</v>
      </c>
      <c r="B1" t="s">
        <v>4</v>
      </c>
      <c r="C1" t="s">
        <v>4</v>
      </c>
      <c r="D1" t="s">
        <v>176</v>
      </c>
      <c r="E1" t="s">
        <v>102</v>
      </c>
      <c r="F1">
        <v>5</v>
      </c>
      <c r="G1">
        <v>1183.0609999999999</v>
      </c>
      <c r="H1" t="s">
        <v>139</v>
      </c>
      <c r="I1">
        <v>5915.3050000000003</v>
      </c>
    </row>
    <row r="2" spans="1:9" x14ac:dyDescent="0.35">
      <c r="A2">
        <v>16</v>
      </c>
      <c r="B2" t="s">
        <v>6</v>
      </c>
      <c r="C2" t="s">
        <v>6</v>
      </c>
      <c r="D2" t="s">
        <v>7</v>
      </c>
      <c r="E2" t="s">
        <v>103</v>
      </c>
      <c r="F2">
        <v>9000</v>
      </c>
      <c r="G2">
        <v>27.853999999999999</v>
      </c>
      <c r="H2" t="s">
        <v>177</v>
      </c>
      <c r="I2">
        <v>250686</v>
      </c>
    </row>
    <row r="3" spans="1:9" x14ac:dyDescent="0.35">
      <c r="A3">
        <v>17</v>
      </c>
      <c r="B3" t="s">
        <v>178</v>
      </c>
      <c r="C3" t="s">
        <v>178</v>
      </c>
      <c r="D3" t="s">
        <v>179</v>
      </c>
      <c r="E3" t="s">
        <v>102</v>
      </c>
      <c r="F3">
        <v>6</v>
      </c>
      <c r="G3">
        <v>2656.819</v>
      </c>
      <c r="H3" t="s">
        <v>180</v>
      </c>
      <c r="I3">
        <v>15940.914000000001</v>
      </c>
    </row>
    <row r="4" spans="1:9" x14ac:dyDescent="0.35">
      <c r="A4">
        <v>18</v>
      </c>
      <c r="B4" t="s">
        <v>12</v>
      </c>
      <c r="C4" t="s">
        <v>181</v>
      </c>
      <c r="D4" t="s">
        <v>182</v>
      </c>
      <c r="E4" t="s">
        <v>104</v>
      </c>
      <c r="F4">
        <v>6119.17</v>
      </c>
      <c r="G4">
        <v>242.02799999999999</v>
      </c>
      <c r="H4" t="s">
        <v>183</v>
      </c>
      <c r="I4">
        <v>1481010.477</v>
      </c>
    </row>
    <row r="5" spans="1:9" x14ac:dyDescent="0.35">
      <c r="A5">
        <v>19</v>
      </c>
      <c r="B5" t="s">
        <v>184</v>
      </c>
      <c r="C5" t="s">
        <v>14</v>
      </c>
      <c r="D5" t="s">
        <v>185</v>
      </c>
      <c r="E5" t="s">
        <v>103</v>
      </c>
      <c r="F5">
        <v>252.4</v>
      </c>
      <c r="G5">
        <v>708.45399999999995</v>
      </c>
      <c r="H5" t="s">
        <v>186</v>
      </c>
      <c r="I5">
        <v>178813.79</v>
      </c>
    </row>
    <row r="6" spans="1:9" x14ac:dyDescent="0.35">
      <c r="A6">
        <v>20</v>
      </c>
      <c r="B6" t="s">
        <v>187</v>
      </c>
      <c r="C6" t="s">
        <v>16</v>
      </c>
      <c r="D6" t="s">
        <v>188</v>
      </c>
      <c r="E6" t="s">
        <v>104</v>
      </c>
      <c r="F6">
        <v>50971.29</v>
      </c>
      <c r="G6">
        <v>3.3210000000000002</v>
      </c>
      <c r="H6" t="s">
        <v>280</v>
      </c>
      <c r="I6">
        <v>169275.65400000001</v>
      </c>
    </row>
    <row r="7" spans="1:9" x14ac:dyDescent="0.35">
      <c r="A7">
        <v>21</v>
      </c>
      <c r="B7" t="s">
        <v>18</v>
      </c>
      <c r="C7" t="s">
        <v>189</v>
      </c>
      <c r="D7" t="s">
        <v>190</v>
      </c>
      <c r="E7" t="s">
        <v>105</v>
      </c>
      <c r="F7">
        <v>14.544</v>
      </c>
      <c r="G7">
        <v>145808.30100000001</v>
      </c>
      <c r="H7" t="s">
        <v>191</v>
      </c>
      <c r="I7">
        <v>2120635.9300000002</v>
      </c>
    </row>
    <row r="8" spans="1:9" x14ac:dyDescent="0.35">
      <c r="A8">
        <v>22</v>
      </c>
      <c r="B8" t="s">
        <v>20</v>
      </c>
      <c r="C8" t="s">
        <v>192</v>
      </c>
      <c r="D8" t="s">
        <v>193</v>
      </c>
      <c r="E8" t="s">
        <v>100</v>
      </c>
      <c r="F8">
        <v>68.680000000000007</v>
      </c>
      <c r="G8">
        <v>39.100999999999999</v>
      </c>
      <c r="H8" t="s">
        <v>194</v>
      </c>
      <c r="I8">
        <v>2685.4569999999999</v>
      </c>
    </row>
    <row r="9" spans="1:9" x14ac:dyDescent="0.35">
      <c r="A9">
        <v>23</v>
      </c>
      <c r="B9" t="s">
        <v>22</v>
      </c>
      <c r="C9" t="s">
        <v>22</v>
      </c>
      <c r="D9" t="s">
        <v>195</v>
      </c>
      <c r="E9" t="s">
        <v>116</v>
      </c>
      <c r="F9">
        <v>10</v>
      </c>
      <c r="G9">
        <v>16193.442999999999</v>
      </c>
      <c r="H9" t="s">
        <v>196</v>
      </c>
      <c r="I9">
        <v>161934.43</v>
      </c>
    </row>
    <row r="10" spans="1:9" x14ac:dyDescent="0.35">
      <c r="A10">
        <v>24</v>
      </c>
      <c r="B10" t="s">
        <v>24</v>
      </c>
      <c r="C10" t="s">
        <v>197</v>
      </c>
      <c r="D10" t="s">
        <v>198</v>
      </c>
      <c r="E10" t="s">
        <v>103</v>
      </c>
      <c r="F10">
        <v>106.05</v>
      </c>
      <c r="G10">
        <v>1194.8030000000001</v>
      </c>
      <c r="H10" t="s">
        <v>199</v>
      </c>
      <c r="I10">
        <v>126708.85799999999</v>
      </c>
    </row>
    <row r="11" spans="1:9" x14ac:dyDescent="0.35">
      <c r="A11">
        <v>25</v>
      </c>
      <c r="B11" t="s">
        <v>26</v>
      </c>
      <c r="C11" t="s">
        <v>26</v>
      </c>
      <c r="D11" t="s">
        <v>27</v>
      </c>
      <c r="E11" t="s">
        <v>200</v>
      </c>
      <c r="F11">
        <v>412.08</v>
      </c>
      <c r="G11">
        <v>310.44299999999998</v>
      </c>
      <c r="H11" t="s">
        <v>201</v>
      </c>
      <c r="I11">
        <v>127927.351</v>
      </c>
    </row>
    <row r="12" spans="1:9" x14ac:dyDescent="0.35">
      <c r="A12">
        <v>26</v>
      </c>
      <c r="B12" t="s">
        <v>30</v>
      </c>
      <c r="C12" t="s">
        <v>30</v>
      </c>
      <c r="D12" t="s">
        <v>31</v>
      </c>
      <c r="E12" t="s">
        <v>200</v>
      </c>
      <c r="F12">
        <v>51.51</v>
      </c>
      <c r="G12">
        <v>436.45699999999999</v>
      </c>
      <c r="H12" t="s">
        <v>202</v>
      </c>
      <c r="I12">
        <v>22481.9</v>
      </c>
    </row>
    <row r="13" spans="1:9" x14ac:dyDescent="0.35">
      <c r="A13">
        <v>27</v>
      </c>
      <c r="B13" t="s">
        <v>32</v>
      </c>
      <c r="C13" t="s">
        <v>203</v>
      </c>
      <c r="D13" t="s">
        <v>204</v>
      </c>
      <c r="E13" t="s">
        <v>200</v>
      </c>
      <c r="F13">
        <v>260.33</v>
      </c>
      <c r="G13">
        <v>31.373000000000001</v>
      </c>
      <c r="H13" t="s">
        <v>205</v>
      </c>
      <c r="I13">
        <v>8167.3329999999996</v>
      </c>
    </row>
    <row r="14" spans="1:9" x14ac:dyDescent="0.35">
      <c r="A14">
        <v>28</v>
      </c>
      <c r="B14" t="s">
        <v>34</v>
      </c>
      <c r="C14" t="s">
        <v>206</v>
      </c>
      <c r="D14" t="s">
        <v>207</v>
      </c>
      <c r="E14" t="s">
        <v>101</v>
      </c>
      <c r="F14">
        <v>30.7</v>
      </c>
      <c r="G14">
        <v>10400.584000000001</v>
      </c>
      <c r="H14" t="s">
        <v>208</v>
      </c>
      <c r="I14">
        <v>319297.929</v>
      </c>
    </row>
    <row r="15" spans="1:9" x14ac:dyDescent="0.35">
      <c r="A15">
        <v>29</v>
      </c>
      <c r="B15" t="s">
        <v>36</v>
      </c>
      <c r="C15" t="s">
        <v>206</v>
      </c>
      <c r="D15" t="s">
        <v>209</v>
      </c>
      <c r="E15" t="s">
        <v>101</v>
      </c>
      <c r="F15">
        <v>1.3340000000000001</v>
      </c>
      <c r="G15">
        <v>10400.584000000001</v>
      </c>
      <c r="H15" t="s">
        <v>208</v>
      </c>
      <c r="I15">
        <v>13874.379000000001</v>
      </c>
    </row>
    <row r="16" spans="1:9" x14ac:dyDescent="0.35">
      <c r="A16">
        <v>30</v>
      </c>
      <c r="B16" t="s">
        <v>38</v>
      </c>
      <c r="C16" t="s">
        <v>210</v>
      </c>
      <c r="D16" t="s">
        <v>211</v>
      </c>
      <c r="E16" t="s">
        <v>101</v>
      </c>
      <c r="F16">
        <v>226.6</v>
      </c>
      <c r="G16">
        <v>12027.543</v>
      </c>
      <c r="H16" t="s">
        <v>212</v>
      </c>
      <c r="I16">
        <v>2725441.2439999999</v>
      </c>
    </row>
    <row r="17" spans="1:9" x14ac:dyDescent="0.35">
      <c r="A17">
        <v>31</v>
      </c>
      <c r="B17" t="s">
        <v>40</v>
      </c>
      <c r="C17" t="s">
        <v>213</v>
      </c>
      <c r="D17" t="s">
        <v>214</v>
      </c>
      <c r="E17" t="s">
        <v>106</v>
      </c>
      <c r="F17">
        <v>21007.46</v>
      </c>
      <c r="G17">
        <v>53.808</v>
      </c>
      <c r="H17" t="s">
        <v>215</v>
      </c>
      <c r="I17">
        <v>1130369.4080000001</v>
      </c>
    </row>
    <row r="18" spans="1:9" x14ac:dyDescent="0.35">
      <c r="A18" t="s">
        <v>281</v>
      </c>
      <c r="B18" t="s">
        <v>217</v>
      </c>
      <c r="C18" t="s">
        <v>45</v>
      </c>
      <c r="D18" t="s">
        <v>218</v>
      </c>
      <c r="E18" t="s">
        <v>200</v>
      </c>
      <c r="F18">
        <v>159.75</v>
      </c>
      <c r="G18">
        <v>717.43899999999996</v>
      </c>
      <c r="H18" t="s">
        <v>219</v>
      </c>
      <c r="I18">
        <v>114610.88</v>
      </c>
    </row>
    <row r="19" spans="1:9" x14ac:dyDescent="0.35">
      <c r="A19" t="s">
        <v>282</v>
      </c>
      <c r="B19" t="s">
        <v>217</v>
      </c>
      <c r="C19" t="s">
        <v>47</v>
      </c>
      <c r="D19" t="s">
        <v>221</v>
      </c>
      <c r="E19" t="s">
        <v>103</v>
      </c>
      <c r="F19">
        <v>516.74</v>
      </c>
      <c r="G19">
        <v>889.70699999999999</v>
      </c>
      <c r="H19" t="s">
        <v>222</v>
      </c>
      <c r="I19">
        <v>459747.19500000001</v>
      </c>
    </row>
    <row r="20" spans="1:9" x14ac:dyDescent="0.35">
      <c r="A20">
        <v>33</v>
      </c>
      <c r="B20" t="s">
        <v>52</v>
      </c>
      <c r="C20" t="s">
        <v>223</v>
      </c>
      <c r="D20" t="s">
        <v>224</v>
      </c>
      <c r="E20" t="s">
        <v>101</v>
      </c>
      <c r="F20">
        <v>79.91</v>
      </c>
      <c r="G20">
        <v>1113.0630000000001</v>
      </c>
      <c r="H20" t="s">
        <v>225</v>
      </c>
      <c r="I20">
        <v>88944.864000000001</v>
      </c>
    </row>
    <row r="21" spans="1:9" x14ac:dyDescent="0.35">
      <c r="A21" t="s">
        <v>283</v>
      </c>
      <c r="B21" t="s">
        <v>227</v>
      </c>
      <c r="C21" t="s">
        <v>54</v>
      </c>
      <c r="D21" t="s">
        <v>228</v>
      </c>
      <c r="E21" t="s">
        <v>101</v>
      </c>
      <c r="F21">
        <v>30.08</v>
      </c>
      <c r="G21">
        <v>3607.893</v>
      </c>
      <c r="H21" t="s">
        <v>229</v>
      </c>
      <c r="I21">
        <v>108525.421</v>
      </c>
    </row>
    <row r="22" spans="1:9" x14ac:dyDescent="0.35">
      <c r="A22" t="s">
        <v>284</v>
      </c>
      <c r="B22" t="s">
        <v>227</v>
      </c>
      <c r="C22" t="s">
        <v>56</v>
      </c>
      <c r="D22" t="s">
        <v>231</v>
      </c>
      <c r="E22" t="s">
        <v>101</v>
      </c>
      <c r="F22">
        <v>30.08</v>
      </c>
      <c r="G22">
        <v>3919.7040000000002</v>
      </c>
      <c r="H22" t="s">
        <v>232</v>
      </c>
      <c r="I22">
        <v>117904.696</v>
      </c>
    </row>
    <row r="23" spans="1:9" x14ac:dyDescent="0.35">
      <c r="A23" t="s">
        <v>285</v>
      </c>
      <c r="B23" t="s">
        <v>234</v>
      </c>
      <c r="C23" t="s">
        <v>235</v>
      </c>
      <c r="D23" t="s">
        <v>236</v>
      </c>
      <c r="E23" t="s">
        <v>102</v>
      </c>
      <c r="F23">
        <v>7422</v>
      </c>
      <c r="G23">
        <v>305.19499999999999</v>
      </c>
      <c r="H23" t="s">
        <v>237</v>
      </c>
      <c r="I23">
        <v>2265157.29</v>
      </c>
    </row>
    <row r="24" spans="1:9" x14ac:dyDescent="0.35">
      <c r="A24" t="s">
        <v>286</v>
      </c>
      <c r="B24" t="s">
        <v>234</v>
      </c>
      <c r="C24" t="s">
        <v>239</v>
      </c>
      <c r="D24" t="s">
        <v>240</v>
      </c>
      <c r="E24" t="s">
        <v>102</v>
      </c>
      <c r="F24">
        <v>2539</v>
      </c>
      <c r="G24">
        <v>367.00599999999997</v>
      </c>
      <c r="H24" t="s">
        <v>241</v>
      </c>
      <c r="I24">
        <v>931828.23400000005</v>
      </c>
    </row>
    <row r="25" spans="1:9" ht="15" customHeight="1" x14ac:dyDescent="0.35">
      <c r="A25">
        <v>36</v>
      </c>
      <c r="B25" t="s">
        <v>62</v>
      </c>
      <c r="C25" t="s">
        <v>242</v>
      </c>
      <c r="D25" t="s">
        <v>243</v>
      </c>
      <c r="E25" t="s">
        <v>104</v>
      </c>
      <c r="F25">
        <v>322.25</v>
      </c>
      <c r="G25">
        <v>1145.3309999999999</v>
      </c>
      <c r="H25" t="s">
        <v>244</v>
      </c>
      <c r="I25">
        <v>369082.91499999998</v>
      </c>
    </row>
    <row r="26" spans="1:9" ht="14" customHeight="1" x14ac:dyDescent="0.35">
      <c r="A26">
        <v>37</v>
      </c>
      <c r="B26" t="s">
        <v>245</v>
      </c>
      <c r="C26" t="s">
        <v>246</v>
      </c>
      <c r="D26" t="s">
        <v>247</v>
      </c>
      <c r="E26" t="s">
        <v>103</v>
      </c>
      <c r="F26">
        <v>458.13</v>
      </c>
      <c r="G26">
        <v>188.48400000000001</v>
      </c>
      <c r="H26" t="s">
        <v>248</v>
      </c>
      <c r="I26">
        <v>86350.175000000003</v>
      </c>
    </row>
    <row r="27" spans="1:9" x14ac:dyDescent="0.35">
      <c r="A27">
        <v>38</v>
      </c>
      <c r="B27" t="s">
        <v>74</v>
      </c>
      <c r="C27" t="s">
        <v>249</v>
      </c>
      <c r="D27" t="s">
        <v>250</v>
      </c>
      <c r="E27" t="s">
        <v>104</v>
      </c>
      <c r="F27">
        <v>2343</v>
      </c>
      <c r="G27">
        <v>188.68199999999999</v>
      </c>
      <c r="H27" t="s">
        <v>251</v>
      </c>
      <c r="I27">
        <v>442081.92599999998</v>
      </c>
    </row>
    <row r="28" spans="1:9" x14ac:dyDescent="0.35">
      <c r="A28">
        <v>39</v>
      </c>
      <c r="B28" t="s">
        <v>76</v>
      </c>
      <c r="C28" t="s">
        <v>76</v>
      </c>
      <c r="D28" t="s">
        <v>77</v>
      </c>
      <c r="E28" t="s">
        <v>104</v>
      </c>
      <c r="F28">
        <v>5292</v>
      </c>
      <c r="G28">
        <v>143.14099999999999</v>
      </c>
      <c r="H28" t="s">
        <v>155</v>
      </c>
      <c r="I28">
        <v>757502.17200000002</v>
      </c>
    </row>
    <row r="29" spans="1:9" x14ac:dyDescent="0.35">
      <c r="A29">
        <v>40</v>
      </c>
      <c r="B29" t="s">
        <v>82</v>
      </c>
      <c r="C29" t="s">
        <v>82</v>
      </c>
      <c r="D29" t="s">
        <v>119</v>
      </c>
      <c r="E29" t="s">
        <v>104</v>
      </c>
      <c r="F29">
        <v>1698.83</v>
      </c>
      <c r="G29">
        <v>143.09899999999999</v>
      </c>
      <c r="H29" t="s">
        <v>143</v>
      </c>
      <c r="I29">
        <v>243100.87400000001</v>
      </c>
    </row>
    <row r="30" spans="1:9" x14ac:dyDescent="0.35">
      <c r="A30">
        <v>41</v>
      </c>
      <c r="B30" t="s">
        <v>84</v>
      </c>
      <c r="C30" t="s">
        <v>252</v>
      </c>
      <c r="D30" t="s">
        <v>279</v>
      </c>
      <c r="E30" t="s">
        <v>100</v>
      </c>
      <c r="F30">
        <v>15.2</v>
      </c>
      <c r="G30">
        <v>78.341999999999999</v>
      </c>
      <c r="H30" t="s">
        <v>254</v>
      </c>
      <c r="I30">
        <v>1190.798</v>
      </c>
    </row>
    <row r="31" spans="1:9" x14ac:dyDescent="0.35">
      <c r="A31">
        <v>42</v>
      </c>
      <c r="B31" t="s">
        <v>86</v>
      </c>
      <c r="C31" t="s">
        <v>86</v>
      </c>
      <c r="D31" t="s">
        <v>255</v>
      </c>
      <c r="E31" t="s">
        <v>104</v>
      </c>
      <c r="F31">
        <v>337</v>
      </c>
      <c r="G31">
        <v>143.14099999999999</v>
      </c>
      <c r="H31" t="s">
        <v>155</v>
      </c>
      <c r="I31">
        <v>48238.517</v>
      </c>
    </row>
    <row r="32" spans="1:9" x14ac:dyDescent="0.35">
      <c r="A32">
        <v>43</v>
      </c>
      <c r="B32" t="s">
        <v>88</v>
      </c>
      <c r="C32" t="s">
        <v>256</v>
      </c>
      <c r="D32" t="s">
        <v>253</v>
      </c>
      <c r="E32" t="s">
        <v>104</v>
      </c>
      <c r="F32">
        <v>979.77</v>
      </c>
      <c r="G32">
        <v>573.19200000000001</v>
      </c>
      <c r="H32" t="s">
        <v>257</v>
      </c>
      <c r="I32">
        <v>561596.326</v>
      </c>
    </row>
    <row r="33" spans="1:9" x14ac:dyDescent="0.35">
      <c r="A33">
        <v>44</v>
      </c>
      <c r="B33" t="s">
        <v>90</v>
      </c>
      <c r="C33" t="s">
        <v>90</v>
      </c>
      <c r="D33" t="s">
        <v>258</v>
      </c>
      <c r="E33" t="s">
        <v>104</v>
      </c>
      <c r="F33">
        <v>3102.18</v>
      </c>
      <c r="G33">
        <v>160.321</v>
      </c>
      <c r="H33" t="s">
        <v>259</v>
      </c>
      <c r="I33">
        <v>497344.6</v>
      </c>
    </row>
    <row r="34" spans="1:9" x14ac:dyDescent="0.35">
      <c r="A34">
        <v>45</v>
      </c>
      <c r="B34" t="s">
        <v>94</v>
      </c>
      <c r="C34" t="s">
        <v>94</v>
      </c>
      <c r="D34" t="s">
        <v>95</v>
      </c>
      <c r="E34" t="s">
        <v>103</v>
      </c>
      <c r="F34">
        <v>1205</v>
      </c>
      <c r="G34">
        <v>26.292999999999999</v>
      </c>
      <c r="H34" t="s">
        <v>260</v>
      </c>
      <c r="I34">
        <v>31683.064999999999</v>
      </c>
    </row>
    <row r="35" spans="1:9" x14ac:dyDescent="0.35">
      <c r="I35" s="40">
        <f>SUM(I1:I34)</f>
        <v>15986056.307000002</v>
      </c>
    </row>
    <row r="36" spans="1:9" x14ac:dyDescent="0.35">
      <c r="I36" s="35">
        <f>ROUND(I35/100000,2)</f>
        <v>159.86000000000001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Causeway</vt:lpstr>
      <vt:lpstr>Sheet1</vt:lpstr>
      <vt:lpstr>Khal</vt:lpstr>
      <vt:lpstr>Rate_Nerora_Khal_CW</vt:lpstr>
      <vt:lpstr>Rate_Markhali Khal CW</vt:lpstr>
      <vt:lpstr>Rate_Khayer_khal_cw</vt:lpstr>
      <vt:lpstr>Rate_Deula_Khal_CW</vt:lpstr>
      <vt:lpstr>Khal!Print_Area</vt:lpstr>
      <vt:lpstr>Khal!Print_Titles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2017-09-21T08:59:52Z</cp:lastPrinted>
  <dcterms:created xsi:type="dcterms:W3CDTF">2017-08-13T04:20:29Z</dcterms:created>
  <dcterms:modified xsi:type="dcterms:W3CDTF">2020-03-15T23:34:40Z</dcterms:modified>
</cp:coreProperties>
</file>