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Khal" sheetId="4" r:id="rId1"/>
    <sheet name="Sheet2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4" l="1"/>
  <c r="AA13" i="4"/>
  <c r="Y13" i="4"/>
  <c r="W13" i="4"/>
  <c r="U13" i="4"/>
  <c r="S13" i="4"/>
  <c r="Q13" i="4"/>
  <c r="O13" i="4"/>
  <c r="M13" i="4"/>
  <c r="K13" i="4"/>
  <c r="I13" i="4"/>
  <c r="G13" i="4"/>
  <c r="AA12" i="4"/>
  <c r="AA5" i="4"/>
  <c r="AA6" i="4"/>
  <c r="AA7" i="4"/>
  <c r="AA8" i="4"/>
  <c r="AA9" i="4"/>
  <c r="AA10" i="4"/>
  <c r="AA11" i="4"/>
  <c r="AA4" i="4"/>
  <c r="Y12" i="4"/>
  <c r="Y5" i="4"/>
  <c r="Y6" i="4"/>
  <c r="Y7" i="4"/>
  <c r="Y8" i="4"/>
  <c r="Y9" i="4"/>
  <c r="Y10" i="4"/>
  <c r="Y11" i="4"/>
  <c r="Y4" i="4"/>
  <c r="W12" i="4"/>
  <c r="W5" i="4"/>
  <c r="W6" i="4"/>
  <c r="W7" i="4"/>
  <c r="W8" i="4"/>
  <c r="W9" i="4"/>
  <c r="W10" i="4"/>
  <c r="W11" i="4"/>
  <c r="W4" i="4"/>
  <c r="U12" i="4"/>
  <c r="U5" i="4"/>
  <c r="U6" i="4"/>
  <c r="U7" i="4"/>
  <c r="U8" i="4"/>
  <c r="U9" i="4"/>
  <c r="U10" i="4"/>
  <c r="U11" i="4"/>
  <c r="U4" i="4"/>
  <c r="S12" i="4"/>
  <c r="S5" i="4"/>
  <c r="S6" i="4"/>
  <c r="S7" i="4"/>
  <c r="S8" i="4"/>
  <c r="S9" i="4"/>
  <c r="S10" i="4"/>
  <c r="S11" i="4"/>
  <c r="S4" i="4"/>
  <c r="Q12" i="4"/>
  <c r="Q5" i="4"/>
  <c r="Q6" i="4"/>
  <c r="Q7" i="4"/>
  <c r="Q8" i="4"/>
  <c r="Q9" i="4"/>
  <c r="Q10" i="4"/>
  <c r="Q11" i="4"/>
  <c r="Q4" i="4"/>
  <c r="O12" i="4"/>
  <c r="O5" i="4"/>
  <c r="O6" i="4"/>
  <c r="O7" i="4"/>
  <c r="O8" i="4"/>
  <c r="O9" i="4"/>
  <c r="O10" i="4"/>
  <c r="O11" i="4"/>
  <c r="O4" i="4"/>
  <c r="M12" i="4"/>
  <c r="M5" i="4"/>
  <c r="M6" i="4"/>
  <c r="M7" i="4"/>
  <c r="M8" i="4"/>
  <c r="M9" i="4"/>
  <c r="M10" i="4"/>
  <c r="M11" i="4"/>
  <c r="M4" i="4"/>
  <c r="K12" i="4"/>
  <c r="K5" i="4"/>
  <c r="K6" i="4"/>
  <c r="K7" i="4"/>
  <c r="K8" i="4"/>
  <c r="K9" i="4"/>
  <c r="K10" i="4"/>
  <c r="K11" i="4"/>
  <c r="K4" i="4"/>
  <c r="I12" i="4"/>
  <c r="I5" i="4"/>
  <c r="I6" i="4"/>
  <c r="I7" i="4"/>
  <c r="I8" i="4"/>
  <c r="I9" i="4"/>
  <c r="I10" i="4"/>
  <c r="I11" i="4"/>
  <c r="I4" i="4"/>
  <c r="G12" i="4"/>
  <c r="G5" i="4"/>
  <c r="G6" i="4"/>
  <c r="G7" i="4"/>
  <c r="G8" i="4"/>
  <c r="G9" i="4"/>
  <c r="G10" i="4"/>
  <c r="G11" i="4"/>
  <c r="G4" i="4"/>
  <c r="H28" i="4" l="1"/>
  <c r="J28" i="4"/>
  <c r="L28" i="4"/>
  <c r="N28" i="4"/>
  <c r="P28" i="4"/>
  <c r="R28" i="4"/>
  <c r="T28" i="4"/>
  <c r="V28" i="4"/>
  <c r="X28" i="4"/>
  <c r="Z28" i="4"/>
  <c r="F28" i="4"/>
  <c r="AB5" i="4"/>
  <c r="AB6" i="4"/>
  <c r="AB7" i="4"/>
  <c r="AB8" i="4"/>
  <c r="AB9" i="4"/>
  <c r="AB10" i="4"/>
  <c r="AB11" i="4"/>
  <c r="H27" i="4"/>
  <c r="J27" i="4"/>
  <c r="L27" i="4"/>
  <c r="N27" i="4"/>
  <c r="P27" i="4"/>
  <c r="R27" i="4"/>
  <c r="T27" i="4"/>
  <c r="V27" i="4"/>
  <c r="X27" i="4"/>
  <c r="Z27" i="4"/>
  <c r="F27" i="4"/>
  <c r="AB4" i="4"/>
  <c r="AB2" i="4"/>
  <c r="V22" i="4" s="1"/>
  <c r="V23" i="4" s="1"/>
  <c r="V24" i="4" l="1"/>
  <c r="F22" i="4"/>
  <c r="V25" i="4"/>
  <c r="R22" i="4"/>
  <c r="P22" i="4"/>
  <c r="N22" i="4"/>
  <c r="L22" i="4"/>
  <c r="T22" i="4"/>
  <c r="J22" i="4"/>
  <c r="H22" i="4"/>
  <c r="Z22" i="4"/>
  <c r="X22" i="4"/>
  <c r="F24" i="4" l="1"/>
  <c r="F25" i="4"/>
  <c r="H23" i="4"/>
  <c r="H24" i="4"/>
  <c r="H25" i="4"/>
  <c r="J23" i="4"/>
  <c r="J24" i="4"/>
  <c r="J25" i="4"/>
  <c r="N23" i="4"/>
  <c r="N25" i="4"/>
  <c r="N24" i="4"/>
  <c r="P23" i="4"/>
  <c r="P24" i="4"/>
  <c r="P25" i="4"/>
  <c r="Z23" i="4"/>
  <c r="Z24" i="4"/>
  <c r="Z25" i="4"/>
  <c r="T23" i="4"/>
  <c r="T24" i="4"/>
  <c r="T25" i="4"/>
  <c r="L23" i="4"/>
  <c r="L24" i="4"/>
  <c r="L25" i="4"/>
  <c r="X23" i="4"/>
  <c r="X24" i="4"/>
  <c r="X25" i="4"/>
  <c r="R23" i="4"/>
  <c r="R25" i="4"/>
  <c r="R24" i="4"/>
  <c r="AB22" i="4"/>
  <c r="F23" i="4"/>
</calcChain>
</file>

<file path=xl/sharedStrings.xml><?xml version="1.0" encoding="utf-8"?>
<sst xmlns="http://schemas.openxmlformats.org/spreadsheetml/2006/main" count="52" uniqueCount="41">
  <si>
    <t>Sl</t>
  </si>
  <si>
    <t>Item Code</t>
  </si>
  <si>
    <t>Description</t>
  </si>
  <si>
    <t>Unit</t>
  </si>
  <si>
    <t>Rate</t>
  </si>
  <si>
    <t>16-100</t>
  </si>
  <si>
    <t>16-220</t>
  </si>
  <si>
    <t>12-310-20</t>
  </si>
  <si>
    <t>16-240</t>
  </si>
  <si>
    <t>Bamboo Profile</t>
  </si>
  <si>
    <t>Bailingout</t>
  </si>
  <si>
    <t>Nos</t>
  </si>
  <si>
    <t>Cum</t>
  </si>
  <si>
    <t>cum</t>
  </si>
  <si>
    <t>Cons of Ring Bundh</t>
  </si>
  <si>
    <t>Excavation by Excavator</t>
  </si>
  <si>
    <t>Ring bundh removal</t>
  </si>
  <si>
    <t>16-130</t>
  </si>
  <si>
    <t>Excavation Manual</t>
  </si>
  <si>
    <t>16-200</t>
  </si>
  <si>
    <t>Additional Lift</t>
  </si>
  <si>
    <t>DF</t>
  </si>
  <si>
    <t>Bailout</t>
  </si>
  <si>
    <t>Analysis Rate</t>
  </si>
  <si>
    <t>16-600-10</t>
  </si>
  <si>
    <t>16-600-20</t>
  </si>
  <si>
    <t>Dhalai Kal</t>
  </si>
  <si>
    <t>Balia khal</t>
  </si>
  <si>
    <t>Dudhkura Khal</t>
  </si>
  <si>
    <t>Kurikania Khal</t>
  </si>
  <si>
    <t>Dighjan Khal</t>
  </si>
  <si>
    <t>Tutnir Khal</t>
  </si>
  <si>
    <t>Kamalpur khal</t>
  </si>
  <si>
    <t>Anda Khal1</t>
  </si>
  <si>
    <t>Anda Khal2</t>
  </si>
  <si>
    <t>Dupikhali Khal1</t>
  </si>
  <si>
    <t>Dupikhali Khal2</t>
  </si>
  <si>
    <t>Bambo Profile</t>
  </si>
  <si>
    <t>Ringhbundh</t>
  </si>
  <si>
    <t>Total Earth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</si>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</sst>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333333"/>
      <name val="ArialRegula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S1" zoomScaleNormal="100" workbookViewId="0">
      <selection activeCell="Y20" sqref="Y20"/>
    </sheetView>
  </sheetViews>
  <sheetFormatPr defaultRowHeight="15"/>
  <cols>
    <col min="1" max="1" width="5.5703125" customWidth="1"/>
    <col min="2" max="2" width="18.85546875" customWidth="1"/>
    <col min="3" max="3" width="30.28515625" customWidth="1"/>
    <col min="5" max="5" width="19.140625" customWidth="1"/>
    <col min="6" max="7" width="17" customWidth="1"/>
    <col min="8" max="9" width="15.5703125" customWidth="1"/>
    <col min="10" max="15" width="21.28515625" customWidth="1"/>
    <col min="16" max="17" width="16" customWidth="1"/>
    <col min="18" max="19" width="25.140625" customWidth="1"/>
    <col min="20" max="21" width="13.5703125" customWidth="1"/>
    <col min="22" max="23" width="15.5703125" customWidth="1"/>
    <col min="24" max="25" width="13.42578125" customWidth="1"/>
    <col min="26" max="27" width="14.28515625" customWidth="1"/>
    <col min="28" max="28" width="13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26</v>
      </c>
      <c r="G1" s="8"/>
      <c r="H1" s="7" t="s">
        <v>27</v>
      </c>
      <c r="I1" s="8"/>
      <c r="J1" s="7" t="s">
        <v>33</v>
      </c>
      <c r="K1" s="8"/>
      <c r="L1" s="7" t="s">
        <v>34</v>
      </c>
      <c r="M1" s="8"/>
      <c r="N1" s="7" t="s">
        <v>35</v>
      </c>
      <c r="O1" s="8"/>
      <c r="P1" s="7" t="s">
        <v>36</v>
      </c>
      <c r="Q1" s="8"/>
      <c r="R1" s="7" t="s">
        <v>28</v>
      </c>
      <c r="S1" s="8"/>
      <c r="T1" s="7" t="s">
        <v>29</v>
      </c>
      <c r="U1" s="8"/>
      <c r="V1" s="7" t="s">
        <v>30</v>
      </c>
      <c r="W1" s="8"/>
      <c r="X1" s="1" t="s">
        <v>31</v>
      </c>
      <c r="Y1" s="1"/>
      <c r="Z1" s="1" t="s">
        <v>32</v>
      </c>
      <c r="AA1" s="4"/>
    </row>
    <row r="2" spans="1:28">
      <c r="A2" s="1"/>
      <c r="B2" s="1"/>
      <c r="C2" s="1"/>
      <c r="D2" s="1"/>
      <c r="E2" s="1"/>
      <c r="F2" s="7">
        <v>7.37</v>
      </c>
      <c r="G2" s="8"/>
      <c r="H2" s="7">
        <v>5.8959999999999999</v>
      </c>
      <c r="I2" s="8"/>
      <c r="J2" s="7">
        <v>7.1920000000000002</v>
      </c>
      <c r="K2" s="8"/>
      <c r="L2" s="7">
        <v>3.512</v>
      </c>
      <c r="M2" s="8"/>
      <c r="N2" s="7">
        <v>3.6659999999999999</v>
      </c>
      <c r="O2" s="8"/>
      <c r="P2" s="7">
        <v>5.0570000000000004</v>
      </c>
      <c r="Q2" s="8"/>
      <c r="R2" s="7">
        <v>5.4</v>
      </c>
      <c r="S2" s="8"/>
      <c r="T2" s="7">
        <v>1.903</v>
      </c>
      <c r="U2" s="8"/>
      <c r="V2" s="7">
        <v>4.32</v>
      </c>
      <c r="W2" s="8"/>
      <c r="X2" s="1">
        <v>3.15</v>
      </c>
      <c r="Y2" s="1"/>
      <c r="Z2" s="1">
        <v>2.9830000000000001</v>
      </c>
      <c r="AA2" s="4"/>
      <c r="AB2">
        <f>SUM(F2:Z2)</f>
        <v>50.448999999999991</v>
      </c>
    </row>
    <row r="3" spans="1:28">
      <c r="A3" s="1">
        <v>1</v>
      </c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6"/>
      <c r="AA3" s="4"/>
    </row>
    <row r="4" spans="1:28">
      <c r="A4" s="1">
        <v>2</v>
      </c>
      <c r="B4" s="1" t="s">
        <v>5</v>
      </c>
      <c r="C4" s="1" t="s">
        <v>9</v>
      </c>
      <c r="D4" s="1" t="s">
        <v>11</v>
      </c>
      <c r="E4" s="3">
        <v>261.43200000000002</v>
      </c>
      <c r="F4" s="1">
        <v>149</v>
      </c>
      <c r="G4" s="1">
        <f>E4*F4</f>
        <v>38953.368000000002</v>
      </c>
      <c r="H4" s="1">
        <v>119</v>
      </c>
      <c r="I4" s="1">
        <f>H4*E4</f>
        <v>31110.408000000003</v>
      </c>
      <c r="J4" s="1">
        <v>145</v>
      </c>
      <c r="K4" s="1">
        <f>J4*E4</f>
        <v>37907.64</v>
      </c>
      <c r="L4" s="1">
        <v>71</v>
      </c>
      <c r="M4" s="1">
        <f>L4*E4</f>
        <v>18561.672000000002</v>
      </c>
      <c r="N4" s="1">
        <v>74</v>
      </c>
      <c r="O4" s="1">
        <f>N4*E4</f>
        <v>19345.968000000001</v>
      </c>
      <c r="P4" s="1">
        <v>102</v>
      </c>
      <c r="Q4" s="1">
        <f>P4*E4</f>
        <v>26666.064000000002</v>
      </c>
      <c r="R4" s="1">
        <v>109</v>
      </c>
      <c r="S4" s="1">
        <f>R4*E4</f>
        <v>28496.088000000003</v>
      </c>
      <c r="T4" s="1">
        <v>39</v>
      </c>
      <c r="U4" s="1">
        <f>T4*E4</f>
        <v>10195.848</v>
      </c>
      <c r="V4" s="1">
        <v>87</v>
      </c>
      <c r="W4" s="1">
        <f>V4*E4</f>
        <v>22744.584000000003</v>
      </c>
      <c r="X4" s="1">
        <v>64</v>
      </c>
      <c r="Y4" s="1">
        <f>X4*E4</f>
        <v>16731.648000000001</v>
      </c>
      <c r="Z4" s="1">
        <v>61</v>
      </c>
      <c r="AA4" s="1">
        <f>Z4*E4</f>
        <v>15947.352000000001</v>
      </c>
      <c r="AB4" s="2">
        <f>SUM(F4:Z4)</f>
        <v>251733.28800000006</v>
      </c>
    </row>
    <row r="5" spans="1:28">
      <c r="A5" s="1">
        <v>3</v>
      </c>
      <c r="B5" s="1" t="s">
        <v>6</v>
      </c>
      <c r="C5" s="1" t="s">
        <v>14</v>
      </c>
      <c r="D5" s="1" t="s">
        <v>13</v>
      </c>
      <c r="E5" s="3">
        <v>128.178</v>
      </c>
      <c r="F5" s="1">
        <v>1311.5061745525186</v>
      </c>
      <c r="G5" s="1">
        <f t="shared" ref="G5:G11" si="0">E5*F5</f>
        <v>168106.23844179272</v>
      </c>
      <c r="H5" s="1">
        <v>1049.2049396420148</v>
      </c>
      <c r="I5" s="1">
        <f t="shared" ref="I5:I11" si="1">H5*E5</f>
        <v>134484.99075343416</v>
      </c>
      <c r="J5" s="1">
        <v>1279.8307201332041</v>
      </c>
      <c r="K5" s="1">
        <f t="shared" ref="K5:K11" si="2">J5*E5</f>
        <v>164046.14204523384</v>
      </c>
      <c r="L5" s="1">
        <v>624.96739281254349</v>
      </c>
      <c r="M5" s="1">
        <f t="shared" ref="M5:M11" si="3">L5*E5</f>
        <v>80107.070475926201</v>
      </c>
      <c r="N5" s="1">
        <v>652.37199944498411</v>
      </c>
      <c r="O5" s="1">
        <f t="shared" ref="O5:O11" si="4">N5*E5</f>
        <v>83619.738144859177</v>
      </c>
      <c r="P5" s="1">
        <v>899.90321909254908</v>
      </c>
      <c r="Q5" s="1">
        <f t="shared" ref="Q5:Q11" si="5">P5*E5</f>
        <v>115347.79481684475</v>
      </c>
      <c r="R5" s="1">
        <v>960.94075204662158</v>
      </c>
      <c r="S5" s="1">
        <f t="shared" ref="S5:S11" si="6">R5*E5</f>
        <v>123171.46371583187</v>
      </c>
      <c r="T5" s="1">
        <v>338.64263910087425</v>
      </c>
      <c r="U5" s="1">
        <f t="shared" ref="U5:U11" si="7">T5*E5</f>
        <v>43406.536194671855</v>
      </c>
      <c r="V5" s="1">
        <v>768.75260163729729</v>
      </c>
      <c r="W5" s="1">
        <f t="shared" ref="W5:W11" si="8">V5*E5</f>
        <v>98537.170972665495</v>
      </c>
      <c r="X5" s="1">
        <v>560.54877202719592</v>
      </c>
      <c r="Y5" s="1">
        <f t="shared" ref="Y5:Y11" si="9">X5*E5</f>
        <v>71850.020500901912</v>
      </c>
      <c r="Z5" s="1">
        <v>530.83078951019854</v>
      </c>
      <c r="AA5" s="1">
        <f t="shared" ref="AA5:AA11" si="10">Z5*E5</f>
        <v>68040.828937838232</v>
      </c>
      <c r="AB5" s="2">
        <f t="shared" ref="AB5:AB11" si="11">SUM(F5:Z5)</f>
        <v>1091654.666062162</v>
      </c>
    </row>
    <row r="6" spans="1:28">
      <c r="A6" s="1">
        <v>4</v>
      </c>
      <c r="B6" s="1" t="s">
        <v>7</v>
      </c>
      <c r="C6" s="1" t="s">
        <v>10</v>
      </c>
      <c r="D6" s="1" t="s">
        <v>13</v>
      </c>
      <c r="E6" s="3">
        <v>5.5170000000000003</v>
      </c>
      <c r="F6" s="1">
        <v>105022.50000000001</v>
      </c>
      <c r="G6" s="1">
        <f t="shared" si="0"/>
        <v>579409.13250000007</v>
      </c>
      <c r="H6" s="1">
        <v>84018.000000000015</v>
      </c>
      <c r="I6" s="1">
        <f t="shared" si="1"/>
        <v>463527.3060000001</v>
      </c>
      <c r="J6" s="1">
        <v>102486.00000000001</v>
      </c>
      <c r="K6" s="1">
        <f t="shared" si="2"/>
        <v>565415.2620000001</v>
      </c>
      <c r="L6" s="1">
        <v>50046.000000000007</v>
      </c>
      <c r="M6" s="1">
        <f t="shared" si="3"/>
        <v>276103.78200000006</v>
      </c>
      <c r="N6" s="1">
        <v>52240.500000000007</v>
      </c>
      <c r="O6" s="1">
        <f t="shared" si="4"/>
        <v>288210.83850000007</v>
      </c>
      <c r="P6" s="1">
        <v>72062.250000000015</v>
      </c>
      <c r="Q6" s="1">
        <f t="shared" si="5"/>
        <v>397567.43325000012</v>
      </c>
      <c r="R6" s="1">
        <v>76950.000000000029</v>
      </c>
      <c r="S6" s="1">
        <f t="shared" si="6"/>
        <v>424533.1500000002</v>
      </c>
      <c r="T6" s="1">
        <v>27117.750000000007</v>
      </c>
      <c r="U6" s="1">
        <f t="shared" si="7"/>
        <v>149608.62675000005</v>
      </c>
      <c r="V6" s="1">
        <v>61560.000000000015</v>
      </c>
      <c r="W6" s="1">
        <f t="shared" si="8"/>
        <v>339626.52000000008</v>
      </c>
      <c r="X6" s="1">
        <v>44887.500000000007</v>
      </c>
      <c r="Y6" s="1">
        <f t="shared" si="9"/>
        <v>247644.33750000005</v>
      </c>
      <c r="Z6" s="1">
        <v>42507.750000000007</v>
      </c>
      <c r="AA6" s="1">
        <f t="shared" si="10"/>
        <v>234515.25675000006</v>
      </c>
      <c r="AB6" s="2">
        <f t="shared" si="11"/>
        <v>4450544.6385000013</v>
      </c>
    </row>
    <row r="7" spans="1:28">
      <c r="A7" s="1">
        <v>5</v>
      </c>
      <c r="B7" s="1" t="s">
        <v>24</v>
      </c>
      <c r="C7" s="1" t="s">
        <v>15</v>
      </c>
      <c r="D7" s="1" t="s">
        <v>12</v>
      </c>
      <c r="E7" s="3">
        <v>88.052000000000007</v>
      </c>
      <c r="F7" s="1">
        <v>48671.956800000007</v>
      </c>
      <c r="G7" s="1">
        <f t="shared" si="0"/>
        <v>4285663.1401536008</v>
      </c>
      <c r="H7" s="1">
        <v>82482.768000000011</v>
      </c>
      <c r="I7" s="1">
        <f t="shared" si="1"/>
        <v>7262772.6879360015</v>
      </c>
      <c r="J7" s="1">
        <v>112173.71120000001</v>
      </c>
      <c r="K7" s="1">
        <f t="shared" si="2"/>
        <v>9877119.6185824014</v>
      </c>
      <c r="L7" s="1">
        <v>54983.600000000006</v>
      </c>
      <c r="M7" s="1">
        <f t="shared" si="3"/>
        <v>4841415.9472000012</v>
      </c>
      <c r="N7" s="1">
        <v>84426.792000000016</v>
      </c>
      <c r="O7" s="1">
        <f t="shared" si="4"/>
        <v>7433947.8891840018</v>
      </c>
      <c r="P7" s="1">
        <v>87354.820800000001</v>
      </c>
      <c r="Q7" s="1">
        <f t="shared" si="5"/>
        <v>7691766.6810816005</v>
      </c>
      <c r="R7" s="1">
        <v>41984.092000000004</v>
      </c>
      <c r="S7" s="1">
        <f t="shared" si="6"/>
        <v>3696783.2687840005</v>
      </c>
      <c r="T7" s="1">
        <v>38188.559999999998</v>
      </c>
      <c r="U7" s="1">
        <f t="shared" si="7"/>
        <v>3362579.0851199999</v>
      </c>
      <c r="V7" s="1">
        <v>80533.914400000009</v>
      </c>
      <c r="W7" s="1">
        <f t="shared" si="8"/>
        <v>7091172.2307488015</v>
      </c>
      <c r="X7" s="1">
        <v>28032.252000000004</v>
      </c>
      <c r="Y7" s="1">
        <f t="shared" si="9"/>
        <v>2468295.8531040004</v>
      </c>
      <c r="Z7" s="1">
        <v>72960.180000000008</v>
      </c>
      <c r="AA7" s="1">
        <f t="shared" si="10"/>
        <v>6424289.7693600012</v>
      </c>
      <c r="AB7" s="2">
        <f t="shared" si="11"/>
        <v>58743309.049094409</v>
      </c>
    </row>
    <row r="8" spans="1:28">
      <c r="A8" s="1">
        <v>6</v>
      </c>
      <c r="B8" s="1" t="s">
        <v>25</v>
      </c>
      <c r="C8" s="1" t="s">
        <v>15</v>
      </c>
      <c r="D8" s="1" t="s">
        <v>12</v>
      </c>
      <c r="E8" s="3">
        <v>123.36499999999999</v>
      </c>
      <c r="F8" s="1">
        <v>6083.9946000000009</v>
      </c>
      <c r="G8" s="1">
        <f t="shared" si="0"/>
        <v>750551.99382900004</v>
      </c>
      <c r="H8" s="1">
        <v>10310.346000000001</v>
      </c>
      <c r="I8" s="1">
        <f t="shared" si="1"/>
        <v>1271935.8342900001</v>
      </c>
      <c r="J8" s="1">
        <v>14021.713900000001</v>
      </c>
      <c r="K8" s="1">
        <f t="shared" si="2"/>
        <v>1729788.7352735</v>
      </c>
      <c r="L8" s="1">
        <v>6872.9500000000007</v>
      </c>
      <c r="M8" s="1">
        <f t="shared" si="3"/>
        <v>847881.47675000003</v>
      </c>
      <c r="N8" s="1">
        <v>10553.349000000002</v>
      </c>
      <c r="O8" s="1">
        <f t="shared" si="4"/>
        <v>1301913.8993850001</v>
      </c>
      <c r="P8" s="1">
        <v>10919.3526</v>
      </c>
      <c r="Q8" s="1">
        <f t="shared" si="5"/>
        <v>1347065.933499</v>
      </c>
      <c r="R8" s="1">
        <v>5248.0115000000005</v>
      </c>
      <c r="S8" s="1">
        <f t="shared" si="6"/>
        <v>647420.93869750004</v>
      </c>
      <c r="T8" s="1">
        <v>4773.57</v>
      </c>
      <c r="U8" s="1">
        <f t="shared" si="7"/>
        <v>588891.4630499999</v>
      </c>
      <c r="V8" s="1">
        <v>10066.739300000001</v>
      </c>
      <c r="W8" s="1">
        <f t="shared" si="8"/>
        <v>1241883.2937445</v>
      </c>
      <c r="X8" s="1">
        <v>3504.0315000000005</v>
      </c>
      <c r="Y8" s="1">
        <f t="shared" si="9"/>
        <v>432274.84599750006</v>
      </c>
      <c r="Z8" s="1">
        <v>9120.0225000000009</v>
      </c>
      <c r="AA8" s="1">
        <f t="shared" si="10"/>
        <v>1125091.5757125001</v>
      </c>
      <c r="AB8" s="2">
        <f t="shared" si="11"/>
        <v>10251082.495416002</v>
      </c>
    </row>
    <row r="9" spans="1:28">
      <c r="A9" s="1">
        <v>7</v>
      </c>
      <c r="B9" s="1" t="s">
        <v>17</v>
      </c>
      <c r="C9" s="1" t="s">
        <v>18</v>
      </c>
      <c r="D9" s="1" t="s">
        <v>13</v>
      </c>
      <c r="E9" s="3">
        <v>128.22300000000001</v>
      </c>
      <c r="F9" s="1">
        <v>6083.9946000000009</v>
      </c>
      <c r="G9" s="1">
        <f t="shared" si="0"/>
        <v>780108.03959580022</v>
      </c>
      <c r="H9" s="1">
        <v>10310.346000000001</v>
      </c>
      <c r="I9" s="1">
        <f t="shared" si="1"/>
        <v>1322023.4951580004</v>
      </c>
      <c r="J9" s="1">
        <v>14021.713900000001</v>
      </c>
      <c r="K9" s="1">
        <f t="shared" si="2"/>
        <v>1797906.2213997003</v>
      </c>
      <c r="L9" s="1">
        <v>6872.9500000000007</v>
      </c>
      <c r="M9" s="1">
        <f t="shared" si="3"/>
        <v>881270.26785000018</v>
      </c>
      <c r="N9" s="1">
        <v>10553.349000000002</v>
      </c>
      <c r="O9" s="1">
        <f t="shared" si="4"/>
        <v>1353182.0688270004</v>
      </c>
      <c r="P9" s="1">
        <v>10919.3526</v>
      </c>
      <c r="Q9" s="1">
        <f t="shared" si="5"/>
        <v>1400112.1484298001</v>
      </c>
      <c r="R9" s="1">
        <v>5248.0115000000005</v>
      </c>
      <c r="S9" s="1">
        <f t="shared" si="6"/>
        <v>672915.77856450016</v>
      </c>
      <c r="T9" s="1">
        <v>4773.57</v>
      </c>
      <c r="U9" s="1">
        <f t="shared" si="7"/>
        <v>612081.46611000004</v>
      </c>
      <c r="V9" s="1">
        <v>10066.739300000001</v>
      </c>
      <c r="W9" s="1">
        <f t="shared" si="8"/>
        <v>1290787.5132639003</v>
      </c>
      <c r="X9" s="1">
        <v>3504.0315000000005</v>
      </c>
      <c r="Y9" s="1">
        <f t="shared" si="9"/>
        <v>449297.43102450011</v>
      </c>
      <c r="Z9" s="1">
        <v>9120.0225000000009</v>
      </c>
      <c r="AA9" s="1">
        <f t="shared" si="10"/>
        <v>1169396.6450175003</v>
      </c>
      <c r="AB9" s="2">
        <f t="shared" si="11"/>
        <v>10651158.511123203</v>
      </c>
    </row>
    <row r="10" spans="1:28">
      <c r="A10" s="1">
        <v>8</v>
      </c>
      <c r="B10" s="1" t="s">
        <v>19</v>
      </c>
      <c r="C10" s="1" t="s">
        <v>20</v>
      </c>
      <c r="D10" s="1" t="s">
        <v>13</v>
      </c>
      <c r="E10" s="3">
        <v>9.891</v>
      </c>
      <c r="F10" s="1">
        <v>6083.9946000000009</v>
      </c>
      <c r="G10" s="1">
        <f t="shared" si="0"/>
        <v>60176.790588600008</v>
      </c>
      <c r="H10" s="1">
        <v>10310.346000000001</v>
      </c>
      <c r="I10" s="1">
        <f t="shared" si="1"/>
        <v>101979.63228600001</v>
      </c>
      <c r="J10" s="1">
        <v>14021.713900000001</v>
      </c>
      <c r="K10" s="1">
        <f t="shared" si="2"/>
        <v>138688.77218490001</v>
      </c>
      <c r="L10" s="1">
        <v>6872.9500000000007</v>
      </c>
      <c r="M10" s="1">
        <f t="shared" si="3"/>
        <v>67980.348450000005</v>
      </c>
      <c r="N10" s="1">
        <v>10553.349000000002</v>
      </c>
      <c r="O10" s="1">
        <f t="shared" si="4"/>
        <v>104383.17495900003</v>
      </c>
      <c r="P10" s="1">
        <v>10919.3526</v>
      </c>
      <c r="Q10" s="1">
        <f t="shared" si="5"/>
        <v>108003.3165666</v>
      </c>
      <c r="R10" s="1">
        <v>5248.0115000000005</v>
      </c>
      <c r="S10" s="1">
        <f t="shared" si="6"/>
        <v>51908.081746500007</v>
      </c>
      <c r="T10" s="1">
        <v>4773.57</v>
      </c>
      <c r="U10" s="1">
        <f t="shared" si="7"/>
        <v>47215.380869999994</v>
      </c>
      <c r="V10" s="1">
        <v>10066.739300000001</v>
      </c>
      <c r="W10" s="1">
        <f t="shared" si="8"/>
        <v>99570.118416300014</v>
      </c>
      <c r="X10" s="1">
        <v>3504.0315000000005</v>
      </c>
      <c r="Y10" s="1">
        <f t="shared" si="9"/>
        <v>34658.375566500006</v>
      </c>
      <c r="Z10" s="1">
        <v>9120.0225000000009</v>
      </c>
      <c r="AA10" s="1">
        <f t="shared" si="10"/>
        <v>90206.142547500014</v>
      </c>
      <c r="AB10" s="2">
        <f t="shared" si="11"/>
        <v>906038.07253440004</v>
      </c>
    </row>
    <row r="11" spans="1:28">
      <c r="A11" s="1">
        <v>9</v>
      </c>
      <c r="B11" s="1" t="s">
        <v>8</v>
      </c>
      <c r="C11" s="1" t="s">
        <v>16</v>
      </c>
      <c r="D11" s="1" t="s">
        <v>13</v>
      </c>
      <c r="E11" s="3">
        <v>128.22300000000001</v>
      </c>
      <c r="F11" s="1">
        <v>1311.5061745525186</v>
      </c>
      <c r="G11" s="1">
        <f t="shared" si="0"/>
        <v>168165.25621964762</v>
      </c>
      <c r="H11" s="1">
        <v>1049.2049396420148</v>
      </c>
      <c r="I11" s="1">
        <f t="shared" si="1"/>
        <v>134532.20497571808</v>
      </c>
      <c r="J11" s="1">
        <v>1279.8307201332041</v>
      </c>
      <c r="K11" s="1">
        <f t="shared" si="2"/>
        <v>164103.73442763984</v>
      </c>
      <c r="L11" s="1">
        <v>624.96739281254349</v>
      </c>
      <c r="M11" s="1">
        <f t="shared" si="3"/>
        <v>80135.194008602775</v>
      </c>
      <c r="N11" s="1">
        <v>652.37199944498411</v>
      </c>
      <c r="O11" s="1">
        <f t="shared" si="4"/>
        <v>83649.094884834209</v>
      </c>
      <c r="P11" s="1">
        <v>899.90321909254908</v>
      </c>
      <c r="Q11" s="1">
        <f t="shared" si="5"/>
        <v>115388.29046170393</v>
      </c>
      <c r="R11" s="1">
        <v>960.94075204662158</v>
      </c>
      <c r="S11" s="1">
        <f t="shared" si="6"/>
        <v>123214.70604967397</v>
      </c>
      <c r="T11" s="1">
        <v>338.64263910087425</v>
      </c>
      <c r="U11" s="1">
        <f t="shared" si="7"/>
        <v>43421.775113431402</v>
      </c>
      <c r="V11" s="1">
        <v>768.75260163729729</v>
      </c>
      <c r="W11" s="1">
        <f t="shared" si="8"/>
        <v>98571.764839739175</v>
      </c>
      <c r="X11" s="1">
        <v>560.54877202719592</v>
      </c>
      <c r="Y11" s="1">
        <f t="shared" si="9"/>
        <v>71875.245195643147</v>
      </c>
      <c r="Z11" s="1">
        <v>530.83078951019854</v>
      </c>
      <c r="AA11" s="1">
        <f t="shared" si="10"/>
        <v>68064.7163233662</v>
      </c>
      <c r="AB11" s="2">
        <f t="shared" si="11"/>
        <v>1092034.7661766342</v>
      </c>
    </row>
    <row r="12" spans="1:28">
      <c r="A12" s="9" t="s">
        <v>40</v>
      </c>
      <c r="B12" s="9"/>
      <c r="C12" s="9"/>
      <c r="D12" s="4"/>
      <c r="E12" s="5"/>
      <c r="F12" s="4"/>
      <c r="G12" s="4">
        <f>SUM(G4:G11)</f>
        <v>6831133.9593284419</v>
      </c>
      <c r="H12" s="4"/>
      <c r="I12" s="4">
        <f>SUM(I4:I11)</f>
        <v>10722366.559399154</v>
      </c>
      <c r="J12" s="4"/>
      <c r="K12" s="4">
        <f>SUM(K4:K11)</f>
        <v>14474976.125913376</v>
      </c>
      <c r="L12" s="4"/>
      <c r="M12" s="4">
        <f>SUM(M4:M11)</f>
        <v>7093455.7587345317</v>
      </c>
      <c r="N12" s="4"/>
      <c r="O12" s="4">
        <f>SUM(O4:O11)</f>
        <v>10668252.671884695</v>
      </c>
      <c r="P12" s="4"/>
      <c r="Q12" s="4">
        <f>SUM(Q4:Q11)</f>
        <v>11201917.662105549</v>
      </c>
      <c r="R12" s="4"/>
      <c r="S12" s="4">
        <f>SUM(S4:S11)</f>
        <v>5768443.4755580062</v>
      </c>
      <c r="T12" s="4"/>
      <c r="U12" s="4">
        <f>SUM(U4:U11)</f>
        <v>4857400.1812081039</v>
      </c>
      <c r="V12" s="4"/>
      <c r="W12" s="4">
        <f>SUM(W4:W11)</f>
        <v>10282893.195985906</v>
      </c>
      <c r="X12" s="4"/>
      <c r="Y12" s="4">
        <f>SUM(Y4:Y11)</f>
        <v>3792627.7568890462</v>
      </c>
      <c r="Z12" s="4"/>
      <c r="AA12" s="4">
        <f>SUM(AA4:AA11)</f>
        <v>9195552.2866487056</v>
      </c>
      <c r="AB12" s="2"/>
    </row>
    <row r="13" spans="1:28">
      <c r="A13" s="4"/>
      <c r="B13" s="4"/>
      <c r="C13" s="4"/>
      <c r="D13" s="4"/>
      <c r="E13" s="5"/>
      <c r="F13" s="4"/>
      <c r="G13" s="4">
        <f>G12/100000</f>
        <v>68.311339593284416</v>
      </c>
      <c r="H13" s="4"/>
      <c r="I13" s="4">
        <f>I12/100000</f>
        <v>107.22366559399154</v>
      </c>
      <c r="J13" s="4"/>
      <c r="K13" s="4">
        <f>K12/100000</f>
        <v>144.74976125913375</v>
      </c>
      <c r="L13" s="4"/>
      <c r="M13" s="4">
        <f>M12/100000</f>
        <v>70.93455758734531</v>
      </c>
      <c r="N13" s="4"/>
      <c r="O13" s="4">
        <f>O12/100000</f>
        <v>106.68252671884694</v>
      </c>
      <c r="P13" s="4"/>
      <c r="Q13" s="4">
        <f>Q12/100000</f>
        <v>112.01917662105549</v>
      </c>
      <c r="R13" s="4"/>
      <c r="S13" s="4">
        <f>S12/100000</f>
        <v>57.684434755580064</v>
      </c>
      <c r="T13" s="4"/>
      <c r="U13" s="4">
        <f>U12/100000</f>
        <v>48.574001812081036</v>
      </c>
      <c r="V13" s="4"/>
      <c r="W13" s="4">
        <f>W12/100000</f>
        <v>102.82893195985906</v>
      </c>
      <c r="X13" s="4"/>
      <c r="Y13" s="4">
        <f>Y12/100000</f>
        <v>37.926277568890463</v>
      </c>
      <c r="Z13" s="4"/>
      <c r="AA13" s="4">
        <f>AA12/100000</f>
        <v>91.955522866487058</v>
      </c>
      <c r="AB13" s="2">
        <f>SUM(G13:AA13)</f>
        <v>948.89019633655494</v>
      </c>
    </row>
    <row r="14" spans="1:28">
      <c r="A14" s="2">
        <v>10</v>
      </c>
      <c r="B14" s="2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8">
      <c r="A15" s="2">
        <v>11</v>
      </c>
      <c r="B15" s="2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8">
      <c r="A16" s="2">
        <v>12</v>
      </c>
      <c r="B16" s="2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8">
      <c r="A21" s="2">
        <v>13</v>
      </c>
      <c r="B21" s="2" t="s">
        <v>23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8">
      <c r="A22" s="2">
        <v>14</v>
      </c>
      <c r="B22" s="2" t="s">
        <v>23</v>
      </c>
      <c r="C22" s="2"/>
      <c r="D22" s="2"/>
      <c r="E22" s="2" t="s">
        <v>21</v>
      </c>
      <c r="F22" s="2">
        <f>F2/$AB$2</f>
        <v>0.14608812860512599</v>
      </c>
      <c r="G22" s="2"/>
      <c r="H22" s="2">
        <f>H2/$AB$2</f>
        <v>0.11687050288410079</v>
      </c>
      <c r="I22" s="2"/>
      <c r="J22" s="2">
        <f>J2/$AB$2</f>
        <v>0.14255981288033462</v>
      </c>
      <c r="K22" s="2"/>
      <c r="L22" s="2">
        <f>L2/$AB$2</f>
        <v>6.9614858570041044E-2</v>
      </c>
      <c r="M22" s="2"/>
      <c r="N22" s="2">
        <f>N2/$AB$2</f>
        <v>7.2667446331939195E-2</v>
      </c>
      <c r="O22" s="2"/>
      <c r="P22" s="2">
        <f>P2/$AB$2</f>
        <v>0.10023984618129202</v>
      </c>
      <c r="Q22" s="2"/>
      <c r="R22" s="2">
        <f>R2/$AB$2</f>
        <v>0.10703879165097428</v>
      </c>
      <c r="S22" s="2"/>
      <c r="T22" s="2">
        <f>T2/$AB$2</f>
        <v>3.772126305774149E-2</v>
      </c>
      <c r="U22" s="2"/>
      <c r="V22" s="2">
        <f>V2/$AB$2</f>
        <v>8.5631033320779426E-2</v>
      </c>
      <c r="W22" s="2"/>
      <c r="X22" s="2">
        <f>X2/$AB$2</f>
        <v>6.2439295129734992E-2</v>
      </c>
      <c r="Y22" s="2"/>
      <c r="Z22" s="2">
        <f>Z2/$AB$2</f>
        <v>5.9129021387936347E-2</v>
      </c>
      <c r="AA22" s="2"/>
      <c r="AB22" s="2">
        <f>SUM(F22:Z22)</f>
        <v>1.0000000000000002</v>
      </c>
    </row>
    <row r="23" spans="1:28">
      <c r="A23" s="2"/>
      <c r="B23" s="2"/>
      <c r="C23" s="2"/>
      <c r="D23" s="2"/>
      <c r="E23" s="2" t="s">
        <v>37</v>
      </c>
      <c r="F23" s="2">
        <f>1020*F22</f>
        <v>149.0098911772285</v>
      </c>
      <c r="G23" s="2"/>
      <c r="H23" s="2">
        <f t="shared" ref="H23:Z23" si="12">1020*H22</f>
        <v>119.20791294178281</v>
      </c>
      <c r="I23" s="2"/>
      <c r="J23" s="2">
        <f t="shared" si="12"/>
        <v>145.41100913794131</v>
      </c>
      <c r="K23" s="2"/>
      <c r="L23" s="2">
        <f t="shared" si="12"/>
        <v>71.007155741441863</v>
      </c>
      <c r="M23" s="2"/>
      <c r="N23" s="2">
        <f t="shared" si="12"/>
        <v>74.120795258577985</v>
      </c>
      <c r="O23" s="2"/>
      <c r="P23" s="2">
        <f t="shared" si="12"/>
        <v>102.24464310491786</v>
      </c>
      <c r="Q23" s="2"/>
      <c r="R23" s="2">
        <f t="shared" si="12"/>
        <v>109.17956748399376</v>
      </c>
      <c r="S23" s="2"/>
      <c r="T23" s="2">
        <f t="shared" si="12"/>
        <v>38.475688318896317</v>
      </c>
      <c r="U23" s="2"/>
      <c r="V23" s="2">
        <f t="shared" si="12"/>
        <v>87.343653987195012</v>
      </c>
      <c r="W23" s="2"/>
      <c r="X23" s="2">
        <f t="shared" si="12"/>
        <v>63.688081032329691</v>
      </c>
      <c r="Y23" s="2"/>
      <c r="Z23" s="2">
        <f t="shared" si="12"/>
        <v>60.31160181569507</v>
      </c>
      <c r="AA23" s="2"/>
    </row>
    <row r="24" spans="1:28">
      <c r="A24" s="2"/>
      <c r="B24" s="2"/>
      <c r="C24" s="2"/>
      <c r="D24" s="2"/>
      <c r="E24" s="2" t="s">
        <v>38</v>
      </c>
      <c r="F24" s="2">
        <f>8977.5*F22</f>
        <v>1311.5061745525186</v>
      </c>
      <c r="G24" s="2"/>
      <c r="H24" s="2">
        <f t="shared" ref="H24:Z24" si="13">8977.5*H22</f>
        <v>1049.2049396420148</v>
      </c>
      <c r="I24" s="2"/>
      <c r="J24" s="2">
        <f t="shared" si="13"/>
        <v>1279.8307201332041</v>
      </c>
      <c r="K24" s="2"/>
      <c r="L24" s="2">
        <f t="shared" si="13"/>
        <v>624.96739281254349</v>
      </c>
      <c r="M24" s="2"/>
      <c r="N24" s="2">
        <f t="shared" si="13"/>
        <v>652.37199944498411</v>
      </c>
      <c r="O24" s="2"/>
      <c r="P24" s="2">
        <f t="shared" si="13"/>
        <v>899.90321909254908</v>
      </c>
      <c r="Q24" s="2"/>
      <c r="R24" s="2">
        <f t="shared" si="13"/>
        <v>960.94075204662158</v>
      </c>
      <c r="S24" s="2"/>
      <c r="T24" s="2">
        <f t="shared" si="13"/>
        <v>338.64263910087425</v>
      </c>
      <c r="U24" s="2"/>
      <c r="V24" s="2">
        <f t="shared" si="13"/>
        <v>768.75260163729729</v>
      </c>
      <c r="W24" s="2"/>
      <c r="X24" s="2">
        <f t="shared" si="13"/>
        <v>560.54877202719592</v>
      </c>
      <c r="Y24" s="2"/>
      <c r="Z24" s="2">
        <f t="shared" si="13"/>
        <v>530.83078951019854</v>
      </c>
      <c r="AA24" s="2"/>
    </row>
    <row r="25" spans="1:28">
      <c r="A25" s="2"/>
      <c r="B25" s="2"/>
      <c r="C25" s="2"/>
      <c r="D25" s="2"/>
      <c r="E25" s="2" t="s">
        <v>22</v>
      </c>
      <c r="F25" s="2">
        <f>718898.25*F22</f>
        <v>105022.50000000001</v>
      </c>
      <c r="G25" s="2"/>
      <c r="H25" s="2">
        <f t="shared" ref="H25:Z25" si="14">718898.25*H22</f>
        <v>84018.000000000015</v>
      </c>
      <c r="I25" s="2"/>
      <c r="J25" s="2">
        <f t="shared" si="14"/>
        <v>102486.00000000001</v>
      </c>
      <c r="K25" s="2"/>
      <c r="L25" s="2">
        <f t="shared" si="14"/>
        <v>50046.000000000007</v>
      </c>
      <c r="M25" s="2"/>
      <c r="N25" s="2">
        <f t="shared" si="14"/>
        <v>52240.500000000007</v>
      </c>
      <c r="O25" s="2"/>
      <c r="P25" s="2">
        <f t="shared" si="14"/>
        <v>72062.250000000015</v>
      </c>
      <c r="Q25" s="2"/>
      <c r="R25" s="2">
        <f t="shared" si="14"/>
        <v>76950.000000000029</v>
      </c>
      <c r="S25" s="2"/>
      <c r="T25" s="2">
        <f t="shared" si="14"/>
        <v>27117.750000000007</v>
      </c>
      <c r="U25" s="2"/>
      <c r="V25" s="2">
        <f t="shared" si="14"/>
        <v>61560.000000000015</v>
      </c>
      <c r="W25" s="2"/>
      <c r="X25" s="2">
        <f t="shared" si="14"/>
        <v>44887.500000000007</v>
      </c>
      <c r="Y25" s="2"/>
      <c r="Z25" s="2">
        <f t="shared" si="14"/>
        <v>42507.750000000007</v>
      </c>
      <c r="AA25" s="2"/>
    </row>
    <row r="26" spans="1:28">
      <c r="A26" s="2"/>
      <c r="B26" s="2">
        <v>1</v>
      </c>
      <c r="C26" s="2"/>
      <c r="D26" s="2"/>
      <c r="E26" s="2" t="s">
        <v>39</v>
      </c>
      <c r="F26" s="2">
        <v>60839.946000000004</v>
      </c>
      <c r="G26" s="2"/>
      <c r="H26" s="2">
        <v>103103.46</v>
      </c>
      <c r="I26" s="2"/>
      <c r="J26" s="2">
        <v>140217.139</v>
      </c>
      <c r="K26" s="2"/>
      <c r="L26" s="2">
        <v>68729.5</v>
      </c>
      <c r="M26" s="2"/>
      <c r="N26" s="2">
        <v>105533.49</v>
      </c>
      <c r="O26" s="2"/>
      <c r="P26" s="2">
        <v>109193.526</v>
      </c>
      <c r="Q26" s="2"/>
      <c r="R26" s="2">
        <v>52480.114999999998</v>
      </c>
      <c r="S26" s="2"/>
      <c r="T26" s="2">
        <v>47735.7</v>
      </c>
      <c r="U26" s="2"/>
      <c r="V26" s="2">
        <v>100667.393</v>
      </c>
      <c r="W26" s="2"/>
      <c r="X26" s="2">
        <v>35040.315000000002</v>
      </c>
      <c r="Y26" s="2"/>
      <c r="Z26" s="2">
        <v>91200.225000000006</v>
      </c>
      <c r="AA26" s="2"/>
    </row>
    <row r="27" spans="1:28">
      <c r="A27" s="2"/>
      <c r="B27" s="2"/>
      <c r="C27" s="2"/>
      <c r="D27" s="2"/>
      <c r="E27" s="2"/>
      <c r="F27" s="2">
        <f>F26*0.8</f>
        <v>48671.956800000007</v>
      </c>
      <c r="G27" s="2"/>
      <c r="H27" s="2">
        <f t="shared" ref="H27:Z27" si="15">H26*0.8</f>
        <v>82482.768000000011</v>
      </c>
      <c r="I27" s="2"/>
      <c r="J27" s="2">
        <f t="shared" si="15"/>
        <v>112173.71120000001</v>
      </c>
      <c r="K27" s="2"/>
      <c r="L27" s="2">
        <f t="shared" si="15"/>
        <v>54983.600000000006</v>
      </c>
      <c r="M27" s="2"/>
      <c r="N27" s="2">
        <f t="shared" si="15"/>
        <v>84426.792000000016</v>
      </c>
      <c r="O27" s="2"/>
      <c r="P27" s="2">
        <f t="shared" si="15"/>
        <v>87354.820800000001</v>
      </c>
      <c r="Q27" s="2"/>
      <c r="R27" s="2">
        <f t="shared" si="15"/>
        <v>41984.092000000004</v>
      </c>
      <c r="S27" s="2"/>
      <c r="T27" s="2">
        <f t="shared" si="15"/>
        <v>38188.559999999998</v>
      </c>
      <c r="U27" s="2"/>
      <c r="V27" s="2">
        <f t="shared" si="15"/>
        <v>80533.914400000009</v>
      </c>
      <c r="W27" s="2"/>
      <c r="X27" s="2">
        <f t="shared" si="15"/>
        <v>28032.252000000004</v>
      </c>
      <c r="Y27" s="2"/>
      <c r="Z27" s="2">
        <f t="shared" si="15"/>
        <v>72960.180000000008</v>
      </c>
      <c r="AA27" s="2"/>
    </row>
    <row r="28" spans="1:28">
      <c r="A28" s="2"/>
      <c r="B28" s="2"/>
      <c r="C28" s="2"/>
      <c r="D28" s="2"/>
      <c r="E28" s="2"/>
      <c r="F28" s="2">
        <f>F26*0.1</f>
        <v>6083.9946000000009</v>
      </c>
      <c r="G28" s="2"/>
      <c r="H28" s="2">
        <f t="shared" ref="H28:Z28" si="16">H26*0.1</f>
        <v>10310.346000000001</v>
      </c>
      <c r="I28" s="2"/>
      <c r="J28" s="2">
        <f t="shared" si="16"/>
        <v>14021.713900000001</v>
      </c>
      <c r="K28" s="2"/>
      <c r="L28" s="2">
        <f t="shared" si="16"/>
        <v>6872.9500000000007</v>
      </c>
      <c r="M28" s="2"/>
      <c r="N28" s="2">
        <f t="shared" si="16"/>
        <v>10553.349000000002</v>
      </c>
      <c r="O28" s="2"/>
      <c r="P28" s="2">
        <f t="shared" si="16"/>
        <v>10919.3526</v>
      </c>
      <c r="Q28" s="2"/>
      <c r="R28" s="2">
        <f t="shared" si="16"/>
        <v>5248.0115000000005</v>
      </c>
      <c r="S28" s="2"/>
      <c r="T28" s="2">
        <f t="shared" si="16"/>
        <v>4773.57</v>
      </c>
      <c r="U28" s="2"/>
      <c r="V28" s="2">
        <f t="shared" si="16"/>
        <v>10066.739300000001</v>
      </c>
      <c r="W28" s="2"/>
      <c r="X28" s="2">
        <f t="shared" si="16"/>
        <v>3504.0315000000005</v>
      </c>
      <c r="Y28" s="2"/>
      <c r="Z28" s="2">
        <f t="shared" si="16"/>
        <v>9120.0225000000009</v>
      </c>
      <c r="AA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mergeCells count="19">
    <mergeCell ref="J1:K1"/>
    <mergeCell ref="J2:K2"/>
    <mergeCell ref="A12:C12"/>
    <mergeCell ref="F1:G1"/>
    <mergeCell ref="F2:G2"/>
    <mergeCell ref="H1:I1"/>
    <mergeCell ref="H2:I2"/>
    <mergeCell ref="L1:M1"/>
    <mergeCell ref="L2:M2"/>
    <mergeCell ref="N1:O1"/>
    <mergeCell ref="N2:O2"/>
    <mergeCell ref="P1:Q1"/>
    <mergeCell ref="P2:Q2"/>
    <mergeCell ref="R1:S1"/>
    <mergeCell ref="R2:S2"/>
    <mergeCell ref="T1:U1"/>
    <mergeCell ref="T2:U2"/>
    <mergeCell ref="V1:W1"/>
    <mergeCell ref="V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2020-03-04T10:03:41Z</dcterms:modified>
</cp:coreProperties>
</file>