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8_19\Check\"/>
    </mc:Choice>
  </mc:AlternateContent>
  <bookViews>
    <workbookView xWindow="0" yWindow="0" windowWidth="20490" windowHeight="7770" activeTab="2"/>
  </bookViews>
  <sheets>
    <sheet name="FY 2018-2019" sheetId="3" r:id="rId1"/>
    <sheet name="Upto 31-01-19" sheetId="4" r:id="rId2"/>
    <sheet name="RPA Comparision" sheetId="5" r:id="rId3"/>
  </sheets>
  <definedNames>
    <definedName name="_xlnm.Print_Titles" localSheetId="0">'FY 2018-2019'!$1:$6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L40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3" i="5"/>
  <c r="K96" i="5"/>
  <c r="J18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3" i="5"/>
  <c r="I96" i="5"/>
  <c r="H9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2" i="5"/>
  <c r="J96" i="5" l="1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7" i="3"/>
  <c r="P18" i="3"/>
  <c r="P19" i="3"/>
  <c r="P20" i="3"/>
  <c r="P21" i="3"/>
  <c r="P22" i="3"/>
  <c r="P23" i="3"/>
  <c r="P24" i="3"/>
  <c r="P8" i="3"/>
  <c r="P9" i="3"/>
  <c r="P10" i="3"/>
  <c r="P11" i="3"/>
  <c r="P12" i="3"/>
  <c r="P13" i="3"/>
  <c r="P14" i="3"/>
  <c r="P15" i="3"/>
  <c r="P16" i="3"/>
  <c r="P7" i="3"/>
  <c r="H100" i="3"/>
  <c r="J100" i="3" s="1"/>
  <c r="K100" i="3" s="1"/>
  <c r="J99" i="3"/>
  <c r="K99" i="3"/>
  <c r="H99" i="3"/>
  <c r="H98" i="3"/>
  <c r="J98" i="3" s="1"/>
  <c r="K98" i="3" s="1"/>
  <c r="L98" i="3"/>
  <c r="H97" i="3"/>
  <c r="L97" i="3" s="1"/>
  <c r="J96" i="3"/>
  <c r="K96" i="3" s="1"/>
  <c r="H96" i="3"/>
  <c r="L96" i="3"/>
  <c r="H95" i="3"/>
  <c r="L95" i="3" s="1"/>
  <c r="H94" i="3"/>
  <c r="J94" i="3" s="1"/>
  <c r="K94" i="3" s="1"/>
  <c r="J93" i="3"/>
  <c r="K93" i="3"/>
  <c r="H93" i="3"/>
  <c r="L93" i="3"/>
  <c r="J92" i="3"/>
  <c r="K92" i="3" s="1"/>
  <c r="H92" i="3"/>
  <c r="L92" i="3"/>
  <c r="J91" i="3"/>
  <c r="K91" i="3" s="1"/>
  <c r="H91" i="3"/>
  <c r="L91" i="3"/>
  <c r="H90" i="3"/>
  <c r="L90" i="3" s="1"/>
  <c r="J89" i="3"/>
  <c r="K89" i="3"/>
  <c r="H89" i="3"/>
  <c r="L89" i="3"/>
  <c r="J88" i="3"/>
  <c r="K88" i="3" s="1"/>
  <c r="H88" i="3"/>
  <c r="L88" i="3" s="1"/>
  <c r="H87" i="3"/>
  <c r="J87" i="3" s="1"/>
  <c r="K87" i="3" s="1"/>
  <c r="L87" i="3"/>
  <c r="H86" i="3"/>
  <c r="L86" i="3" s="1"/>
  <c r="H85" i="3"/>
  <c r="L85" i="3" s="1"/>
  <c r="H84" i="3"/>
  <c r="J84" i="3" s="1"/>
  <c r="K84" i="3" s="1"/>
  <c r="J83" i="3"/>
  <c r="K83" i="3"/>
  <c r="H83" i="3"/>
  <c r="L83" i="3" s="1"/>
  <c r="H82" i="3"/>
  <c r="L82" i="3" s="1"/>
  <c r="H81" i="3"/>
  <c r="L81" i="3" s="1"/>
  <c r="J80" i="3"/>
  <c r="K80" i="3" s="1"/>
  <c r="H80" i="3"/>
  <c r="L80" i="3" s="1"/>
  <c r="J79" i="3"/>
  <c r="K79" i="3" s="1"/>
  <c r="H79" i="3"/>
  <c r="L79" i="3"/>
  <c r="H78" i="3"/>
  <c r="L78" i="3" s="1"/>
  <c r="H77" i="3"/>
  <c r="L77" i="3" s="1"/>
  <c r="J76" i="3"/>
  <c r="K76" i="3" s="1"/>
  <c r="H76" i="3"/>
  <c r="L76" i="3" s="1"/>
  <c r="H75" i="3"/>
  <c r="L75" i="3" s="1"/>
  <c r="H74" i="3"/>
  <c r="L74" i="3" s="1"/>
  <c r="J73" i="3"/>
  <c r="K73" i="3" s="1"/>
  <c r="H73" i="3"/>
  <c r="L73" i="3" s="1"/>
  <c r="H72" i="3"/>
  <c r="J72" i="3" s="1"/>
  <c r="K72" i="3" s="1"/>
  <c r="H71" i="3"/>
  <c r="J71" i="3" s="1"/>
  <c r="K71" i="3" s="1"/>
  <c r="H70" i="3"/>
  <c r="J70" i="3" s="1"/>
  <c r="K70" i="3" s="1"/>
  <c r="L70" i="3"/>
  <c r="H69" i="3"/>
  <c r="J69" i="3" s="1"/>
  <c r="K69" i="3" s="1"/>
  <c r="H68" i="3"/>
  <c r="J68" i="3" s="1"/>
  <c r="K68" i="3" s="1"/>
  <c r="L68" i="3"/>
  <c r="H67" i="3"/>
  <c r="L67" i="3" s="1"/>
  <c r="H66" i="3"/>
  <c r="L66" i="3" s="1"/>
  <c r="J65" i="3"/>
  <c r="K65" i="3" s="1"/>
  <c r="H65" i="3"/>
  <c r="L65" i="3" s="1"/>
  <c r="H64" i="3"/>
  <c r="J64" i="3" s="1"/>
  <c r="K64" i="3" s="1"/>
  <c r="H63" i="3"/>
  <c r="J63" i="3" s="1"/>
  <c r="K63" i="3" s="1"/>
  <c r="H62" i="3"/>
  <c r="J62" i="3" s="1"/>
  <c r="K62" i="3" s="1"/>
  <c r="H61" i="3"/>
  <c r="L61" i="3" s="1"/>
  <c r="H60" i="3"/>
  <c r="L60" i="3" s="1"/>
  <c r="H59" i="3"/>
  <c r="L59" i="3" s="1"/>
  <c r="H58" i="3"/>
  <c r="L58" i="3" s="1"/>
  <c r="H57" i="3"/>
  <c r="L57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J51" i="3" s="1"/>
  <c r="K51" i="3" s="1"/>
  <c r="H50" i="3"/>
  <c r="L50" i="3" s="1"/>
  <c r="H49" i="3"/>
  <c r="L49" i="3" s="1"/>
  <c r="H48" i="3"/>
  <c r="J48" i="3" s="1"/>
  <c r="K48" i="3" s="1"/>
  <c r="H40" i="3"/>
  <c r="J40" i="3" s="1"/>
  <c r="K40" i="3" s="1"/>
  <c r="H41" i="3"/>
  <c r="J41" i="3" s="1"/>
  <c r="K41" i="3" s="1"/>
  <c r="H42" i="3"/>
  <c r="L42" i="3" s="1"/>
  <c r="H43" i="3"/>
  <c r="J43" i="3" s="1"/>
  <c r="K43" i="3" s="1"/>
  <c r="H44" i="3"/>
  <c r="L44" i="3" s="1"/>
  <c r="H45" i="3"/>
  <c r="J45" i="3" s="1"/>
  <c r="K45" i="3" s="1"/>
  <c r="H46" i="3"/>
  <c r="J46" i="3" s="1"/>
  <c r="K46" i="3" s="1"/>
  <c r="H47" i="3"/>
  <c r="L47" i="3" s="1"/>
  <c r="H39" i="3"/>
  <c r="L39" i="3" s="1"/>
  <c r="H38" i="3"/>
  <c r="J38" i="3" s="1"/>
  <c r="K38" i="3" s="1"/>
  <c r="J55" i="3" l="1"/>
  <c r="K55" i="3" s="1"/>
  <c r="L84" i="3"/>
  <c r="J90" i="3"/>
  <c r="K90" i="3" s="1"/>
  <c r="J97" i="3"/>
  <c r="K97" i="3" s="1"/>
  <c r="J57" i="3"/>
  <c r="K57" i="3" s="1"/>
  <c r="J66" i="3"/>
  <c r="K66" i="3" s="1"/>
  <c r="J74" i="3"/>
  <c r="K74" i="3" s="1"/>
  <c r="J95" i="3"/>
  <c r="K95" i="3" s="1"/>
  <c r="J75" i="3"/>
  <c r="K75" i="3" s="1"/>
  <c r="J59" i="3"/>
  <c r="K59" i="3" s="1"/>
  <c r="J81" i="3"/>
  <c r="K81" i="3" s="1"/>
  <c r="J85" i="3"/>
  <c r="K85" i="3" s="1"/>
  <c r="L100" i="3"/>
  <c r="J82" i="3"/>
  <c r="K82" i="3" s="1"/>
  <c r="J53" i="3"/>
  <c r="K53" i="3" s="1"/>
  <c r="J77" i="3"/>
  <c r="K77" i="3" s="1"/>
  <c r="J86" i="3"/>
  <c r="K86" i="3" s="1"/>
  <c r="L94" i="3"/>
  <c r="J78" i="3"/>
  <c r="K78" i="3" s="1"/>
  <c r="L51" i="3"/>
  <c r="L62" i="3"/>
  <c r="L64" i="3"/>
  <c r="L69" i="3"/>
  <c r="L71" i="3"/>
  <c r="J49" i="3"/>
  <c r="K49" i="3" s="1"/>
  <c r="J54" i="3"/>
  <c r="K54" i="3" s="1"/>
  <c r="J56" i="3"/>
  <c r="K56" i="3" s="1"/>
  <c r="J60" i="3"/>
  <c r="K60" i="3" s="1"/>
  <c r="J50" i="3"/>
  <c r="K50" i="3" s="1"/>
  <c r="L63" i="3"/>
  <c r="J67" i="3"/>
  <c r="K67" i="3" s="1"/>
  <c r="L48" i="3"/>
  <c r="L72" i="3"/>
  <c r="J61" i="3"/>
  <c r="K61" i="3" s="1"/>
  <c r="J58" i="3"/>
  <c r="K58" i="3" s="1"/>
  <c r="J44" i="3"/>
  <c r="K44" i="3" s="1"/>
  <c r="J52" i="3"/>
  <c r="K52" i="3" s="1"/>
  <c r="J47" i="3"/>
  <c r="K47" i="3" s="1"/>
  <c r="L43" i="3"/>
  <c r="L45" i="3"/>
  <c r="J42" i="3"/>
  <c r="K42" i="3" s="1"/>
  <c r="L40" i="3"/>
  <c r="L46" i="3"/>
  <c r="L41" i="3"/>
  <c r="J39" i="3"/>
  <c r="K39" i="3" s="1"/>
  <c r="L38" i="3"/>
  <c r="H37" i="3"/>
  <c r="L37" i="3" s="1"/>
  <c r="H36" i="3"/>
  <c r="L36" i="3" s="1"/>
  <c r="H35" i="3"/>
  <c r="J35" i="3" s="1"/>
  <c r="K35" i="3" s="1"/>
  <c r="H34" i="3"/>
  <c r="J34" i="3" s="1"/>
  <c r="K34" i="3" s="1"/>
  <c r="J33" i="3"/>
  <c r="K33" i="3" s="1"/>
  <c r="H33" i="3"/>
  <c r="L33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L26" i="3" s="1"/>
  <c r="H25" i="3"/>
  <c r="L25" i="3" s="1"/>
  <c r="H24" i="3"/>
  <c r="L24" i="3" s="1"/>
  <c r="H23" i="3"/>
  <c r="L23" i="3" s="1"/>
  <c r="H22" i="3"/>
  <c r="J22" i="3" s="1"/>
  <c r="K22" i="3" s="1"/>
  <c r="H21" i="3"/>
  <c r="L21" i="3" s="1"/>
  <c r="H20" i="3"/>
  <c r="L20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19" i="3"/>
  <c r="J19" i="3" s="1"/>
  <c r="K19" i="3" s="1"/>
  <c r="H18" i="3"/>
  <c r="J18" i="3" s="1"/>
  <c r="K18" i="3" s="1"/>
  <c r="H17" i="3"/>
  <c r="L17" i="3" s="1"/>
  <c r="H16" i="3"/>
  <c r="J16" i="3" s="1"/>
  <c r="K16" i="3" s="1"/>
  <c r="H15" i="3"/>
  <c r="J15" i="3" s="1"/>
  <c r="K15" i="3" s="1"/>
  <c r="H14" i="3"/>
  <c r="J14" i="3" s="1"/>
  <c r="K14" i="3" s="1"/>
  <c r="H13" i="3"/>
  <c r="L13" i="3" s="1"/>
  <c r="H12" i="3"/>
  <c r="L12" i="3" s="1"/>
  <c r="H11" i="3"/>
  <c r="L11" i="3" s="1"/>
  <c r="H8" i="3"/>
  <c r="L8" i="3" s="1"/>
  <c r="H9" i="3"/>
  <c r="L9" i="3" s="1"/>
  <c r="H10" i="3"/>
  <c r="J10" i="3" s="1"/>
  <c r="K10" i="3" s="1"/>
  <c r="H7" i="3"/>
  <c r="L7" i="3" s="1"/>
  <c r="J12" i="3" l="1"/>
  <c r="K12" i="3" s="1"/>
  <c r="J37" i="3"/>
  <c r="K37" i="3" s="1"/>
  <c r="J32" i="3"/>
  <c r="K32" i="3" s="1"/>
  <c r="J36" i="3"/>
  <c r="K36" i="3" s="1"/>
  <c r="J24" i="3"/>
  <c r="K24" i="3" s="1"/>
  <c r="L34" i="3"/>
  <c r="J11" i="3"/>
  <c r="K11" i="3" s="1"/>
  <c r="J13" i="3"/>
  <c r="K13" i="3" s="1"/>
  <c r="L35" i="3"/>
  <c r="J30" i="3"/>
  <c r="K30" i="3" s="1"/>
  <c r="J28" i="3"/>
  <c r="K28" i="3" s="1"/>
  <c r="J7" i="3"/>
  <c r="J31" i="3"/>
  <c r="K31" i="3" s="1"/>
  <c r="J25" i="3"/>
  <c r="K25" i="3" s="1"/>
  <c r="J29" i="3"/>
  <c r="K29" i="3" s="1"/>
  <c r="J26" i="3"/>
  <c r="K26" i="3" s="1"/>
  <c r="J27" i="3"/>
  <c r="K27" i="3" s="1"/>
  <c r="L16" i="3"/>
  <c r="J20" i="3"/>
  <c r="K20" i="3" s="1"/>
  <c r="J23" i="3"/>
  <c r="K23" i="3" s="1"/>
  <c r="L22" i="3"/>
  <c r="J8" i="3"/>
  <c r="K8" i="3" s="1"/>
  <c r="L15" i="3"/>
  <c r="J17" i="3"/>
  <c r="K17" i="3" s="1"/>
  <c r="L18" i="3"/>
  <c r="L19" i="3"/>
  <c r="L6" i="4"/>
  <c r="J21" i="3"/>
  <c r="K21" i="3" s="1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L14" i="3"/>
  <c r="L10" i="3"/>
  <c r="J9" i="3"/>
  <c r="K9" i="3" s="1"/>
  <c r="J101" i="3"/>
  <c r="K101" i="3" s="1"/>
  <c r="H101" i="3"/>
  <c r="L101" i="3" s="1"/>
  <c r="I102" i="3"/>
  <c r="C110" i="3" s="1"/>
  <c r="G102" i="3"/>
  <c r="C106" i="3" s="1"/>
  <c r="F102" i="3"/>
  <c r="C105" i="3" s="1"/>
  <c r="E102" i="3"/>
  <c r="C108" i="3" s="1"/>
  <c r="L18" i="4" l="1"/>
  <c r="C25" i="4" s="1"/>
  <c r="K18" i="4"/>
  <c r="J18" i="4"/>
  <c r="K102" i="3"/>
  <c r="J102" i="3"/>
  <c r="C107" i="3" s="1"/>
  <c r="L102" i="3"/>
  <c r="C109" i="3" s="1"/>
  <c r="H102" i="3"/>
</calcChain>
</file>

<file path=xl/sharedStrings.xml><?xml version="1.0" encoding="utf-8"?>
<sst xmlns="http://schemas.openxmlformats.org/spreadsheetml/2006/main" count="661" uniqueCount="249">
  <si>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</si>
  <si>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</si>
  <si>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</si>
  <si>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</si>
  <si>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</si>
  <si>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</si>
  <si>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</si>
  <si>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</si>
  <si>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</si>
  <si>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</si>
  <si>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</si>
  <si>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</si>
  <si>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</si>
  <si>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</si>
  <si>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</si>
  <si>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</si>
  <si>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</si>
  <si>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</si>
  <si>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</si>
  <si>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</si>
  <si>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</si>
  <si>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</si>
  <si>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</si>
  <si>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</si>
  <si>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</si>
  <si>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</si>
  <si>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</si>
  <si>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</si>
  <si>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</si>
  <si>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</si>
  <si>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</si>
  <si>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</si>
  <si>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</si>
  <si>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</si>
  <si>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</si>
  <si>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</si>
  <si>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</si>
  <si>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</si>
  <si>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</si>
  <si>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</si>
  <si>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</si>
  <si>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</si>
  <si>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</si>
  <si>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</si>
  <si>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</si>
  <si>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</si>
  <si>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</si>
  <si>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</si>
  <si>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</si>
  <si>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</si>
  <si>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</si>
  <si>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</si>
  <si>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</si>
  <si>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</si>
  <si>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Noona-SB (JV)</t>
  </si>
  <si>
    <t>BWDB/Habi/HFMLIP/01 (1ST R/A BILL)</t>
  </si>
  <si>
    <t>0263778</t>
  </si>
  <si>
    <t>0263765</t>
  </si>
  <si>
    <t>BWDB/Habi/HFMLIP/06 (4th R/A BILL)</t>
  </si>
  <si>
    <t>0263779</t>
  </si>
  <si>
    <t>ARC-LT (JV)</t>
  </si>
  <si>
    <t>BWDB/Kish/HFMLIP/16 (6th  R/A BILL)</t>
  </si>
  <si>
    <t>0263783</t>
  </si>
  <si>
    <t>LT-MC (JV)</t>
  </si>
  <si>
    <t>BWDB/Kish/HFMLIP/19 (2nd R/A BILL)</t>
  </si>
  <si>
    <t>4111307 
(7041)</t>
  </si>
  <si>
    <t>0263784</t>
  </si>
  <si>
    <t>04.02.19</t>
  </si>
  <si>
    <t>Western Engg. (Pvt.) Ld. M/S Bhawal Const. (JV)</t>
  </si>
  <si>
    <t>0263793</t>
  </si>
  <si>
    <t>BWDB/Habi/HFMLIP/02 (2nd R/A BILL)</t>
  </si>
  <si>
    <t>0263794</t>
  </si>
  <si>
    <t>TI-FB (JV)</t>
  </si>
  <si>
    <t>0263795</t>
  </si>
  <si>
    <t>BWDB/Netra/HFMLIP/02(1st R/A BILL)</t>
  </si>
  <si>
    <t>BWDB/Habi/HFMLIP/04 (3rd R/A BILL)</t>
  </si>
  <si>
    <t>M/S Kamrul Enterprise</t>
  </si>
  <si>
    <t>BWDB/Kish/HFMLIP/15 (3rd R/A BILL)</t>
  </si>
  <si>
    <t>BWDB/Sunam/HFMLIP/04 (2nd R/A BILL)</t>
  </si>
  <si>
    <t>BWDB/Kish/HFMLIP/18 (5th R/A BILL)</t>
  </si>
  <si>
    <t>BWDB/Sunam/HFMLIP/ 06 (1st R/A BILL)</t>
  </si>
  <si>
    <t>BWDB/Kish/HFMLIP/12 (3rd R/A BILL)</t>
  </si>
  <si>
    <t>8865103</t>
  </si>
  <si>
    <t>8508503</t>
  </si>
  <si>
    <t>8865105</t>
  </si>
  <si>
    <t>8865104</t>
  </si>
  <si>
    <t>8865106</t>
  </si>
  <si>
    <t>BWDB/Sunam-2/ HFMLIP/ 01 (1st R/A BILL)</t>
  </si>
  <si>
    <t>8865107</t>
  </si>
  <si>
    <t>Ashim Sing-M/S Subroto Sutradhar-M/S Pritom Enterprise (JV)</t>
  </si>
  <si>
    <t>BWDB/Kish/HFMLIP/20 (2nd  R/A BILL)</t>
  </si>
  <si>
    <t>8865109</t>
  </si>
  <si>
    <t>BWDB/Kish/HFMLIP/17 6th R/A BILL)</t>
  </si>
  <si>
    <t>8865114</t>
  </si>
  <si>
    <t>Moh. Eunus &amp; Brothers Pvt. Ltd.</t>
  </si>
  <si>
    <t>BWDB/Netra/HFMLIP/ 06(1st R/A BILL)</t>
  </si>
  <si>
    <t>8865122</t>
  </si>
  <si>
    <t>BWDB/Netra/HFMLIP/ 04(1st R/A BILL)</t>
  </si>
  <si>
    <t>8865123</t>
  </si>
  <si>
    <t>BWDB/Kish/HFMLIP/09 (8 th R/A BILL)</t>
  </si>
  <si>
    <t>8865126</t>
  </si>
  <si>
    <t>BWDB/Kish/HFMLIP/06(8th  R/A BILL)</t>
  </si>
  <si>
    <t>8865127</t>
  </si>
  <si>
    <t>MRC-GE JV</t>
  </si>
  <si>
    <t>BWDB/Kish/HFMLIP/26(3rd  R/A BILL)</t>
  </si>
  <si>
    <t>8865135</t>
  </si>
  <si>
    <t>Western Engg. (Pvt) Ltd./M/S. Bhawal Const.</t>
  </si>
  <si>
    <t>BWDB/NETRO/HFMLIP/  01 (2nd  R/A)</t>
  </si>
  <si>
    <t>8865137</t>
  </si>
  <si>
    <t>BWDB/Kish/HFMLIP/19 (3rd R/A BILL)</t>
  </si>
  <si>
    <t>8865143</t>
  </si>
  <si>
    <t>BWDB/Sunam/HFMLIP/06 (2nd R/A BILL)</t>
  </si>
  <si>
    <t>Liton Traders</t>
  </si>
  <si>
    <t>BWDB/Kish/HFMLIP/07(7th  R/A BILL)</t>
  </si>
  <si>
    <t>BWDB/Kish/HFMLIP/12 (4th R/A BILL)</t>
  </si>
  <si>
    <t>BWDB/Habi/HFMLIP/06 (5th R/A BILL)</t>
  </si>
  <si>
    <t>Dawn Mancel JV</t>
  </si>
  <si>
    <t>BWDB/Habi/HFMLIP/05 (1st R/A BILL)</t>
  </si>
  <si>
    <t>BWDB/Habi/HFMLIP/01 (2nd R/A BILL)</t>
  </si>
  <si>
    <t>BWDB/NETRO/HFMLIP/  02 (2nd  R/A)</t>
  </si>
  <si>
    <t>BWDB/Kish/HFMLIP/18 (6th R/A BILL)</t>
  </si>
  <si>
    <t>8865146</t>
  </si>
  <si>
    <t>8865145</t>
  </si>
  <si>
    <t>8865147</t>
  </si>
  <si>
    <t>8865152`</t>
  </si>
  <si>
    <t>8865149</t>
  </si>
  <si>
    <t>8865148</t>
  </si>
  <si>
    <t>8865150</t>
  </si>
  <si>
    <t>8865151</t>
  </si>
  <si>
    <t>HB-TI (JV)</t>
  </si>
  <si>
    <t>BWDB/Sunam/HFMLIP/03 (1st R/A BILL)</t>
  </si>
  <si>
    <t>BWDB/Netra/HFMLIP/ 06(2nd R/A BILL)</t>
  </si>
  <si>
    <t>8865184</t>
  </si>
  <si>
    <t>8865185</t>
  </si>
  <si>
    <t>BWDB/Kish/HFMLIP/06(9th  R/A BILL)</t>
  </si>
  <si>
    <t>8865193</t>
  </si>
  <si>
    <t>BWDB/Kish/HFMLIP/16(7th  R/A BILL)</t>
  </si>
  <si>
    <t>8865198</t>
  </si>
  <si>
    <t>BWDB/Kish/HFMLIP/25(2nd  R/A BILL)</t>
  </si>
  <si>
    <t>8865199</t>
  </si>
  <si>
    <t>BWDB/Sunam/HFMLIP/06 (3rd R/A BILL)</t>
  </si>
  <si>
    <t>9965754</t>
  </si>
  <si>
    <t>4111201
(7041)</t>
  </si>
  <si>
    <t>BWDB/Sunam/HFMLIP/04 (3rd R/A BILL)</t>
  </si>
  <si>
    <t>9965755</t>
  </si>
  <si>
    <t>BWDB/Sunam/HFMLIP/PW-01 (2nd  R/A BILL)</t>
  </si>
  <si>
    <t>9965756</t>
  </si>
  <si>
    <t>BWDB/NETRO/HFMLIP/  PW-03 (1st  R/A)</t>
  </si>
  <si>
    <t>4111307
(7041)</t>
  </si>
  <si>
    <t>9965753</t>
  </si>
  <si>
    <t>BWDB/Kish/HFMLIP/26(4th  R/A BILL)</t>
  </si>
  <si>
    <t>9965784</t>
  </si>
  <si>
    <t>BWDB/Kish/HFMLIP/12 (5th R/A BILL)</t>
  </si>
  <si>
    <t>9965786</t>
  </si>
  <si>
    <t>BWDB/Kish/HFMLIP/19 (4thd R/A BILL)</t>
  </si>
  <si>
    <t>9965789</t>
  </si>
  <si>
    <t>BWDB/Kish/HFMLIP/18 (7th R/A BILL)</t>
  </si>
  <si>
    <t>BWDB/Netra/HFMLIP/ 04(2nd R/A BILL)</t>
  </si>
  <si>
    <t>9965818</t>
  </si>
  <si>
    <t>9965819</t>
  </si>
  <si>
    <t>BWDB/Kish/HFMLIP/25(3rd  R/A BILL)</t>
  </si>
  <si>
    <t>9965833</t>
  </si>
  <si>
    <t>BWDB/Netra/HFMLIP/ 06(3rd R/A BILL)</t>
  </si>
  <si>
    <t>9965829</t>
  </si>
  <si>
    <t>BWDB/Kish/HFMLIP/12 (6th R/A BILL)</t>
  </si>
  <si>
    <t>9965832</t>
  </si>
  <si>
    <t>Western Engg. (Pvt) Ltd./M/S. Bhawal Const. MM Blders Engrs Ltd.</t>
  </si>
  <si>
    <t>BWDB/NETRO/HFMLIP/  PW-07 (3rd  R/A)</t>
  </si>
  <si>
    <t>9965835</t>
  </si>
  <si>
    <t>BWDB/Kish/HFMLIP/17 7th R/A BILL)</t>
  </si>
  <si>
    <t>9965834</t>
  </si>
  <si>
    <t>BWDB/Habi/HFMLIP/06 (6th R/A BILL)</t>
  </si>
  <si>
    <t>9965839</t>
  </si>
  <si>
    <t>BWDB/NETRO/HFMLIP/  03 (2nd  R/A)</t>
  </si>
  <si>
    <t>9965842</t>
  </si>
  <si>
    <t>9965844</t>
  </si>
  <si>
    <t>BWDB/Sunam-2/ HFMLIP/02 (1st R/A BILL)</t>
  </si>
  <si>
    <t>M/S. Mousomi Enterprise</t>
  </si>
  <si>
    <t>4258114 (4947/1)</t>
  </si>
  <si>
    <t>9965843</t>
  </si>
  <si>
    <t>BWDB/Habi/HFMLIP/05 (2nd R/A BILL)</t>
  </si>
  <si>
    <t>9965845</t>
  </si>
  <si>
    <t>BWDB/Kish/HFMLIP/09 (4th R/A BILL)</t>
  </si>
  <si>
    <t xml:space="preserve">Dhaka, ME
</t>
  </si>
  <si>
    <t>9965846</t>
  </si>
  <si>
    <t>BWDB/Habi/HFMLIP/01 (3rd R/A BILL)</t>
  </si>
  <si>
    <t>BWDB/Habi/HFMLIP/05 (2nd R/A BILL)(Part)</t>
  </si>
  <si>
    <t>9965878</t>
  </si>
  <si>
    <t>BWDB/Kish/HFMLIP/06(10th  R/A BILL)</t>
  </si>
  <si>
    <t>9965880</t>
  </si>
  <si>
    <t>BWDB/Kish/HFMLIP/07(8th  R/A BILL)</t>
  </si>
  <si>
    <t>9965917</t>
  </si>
  <si>
    <t>BWDB/Habi/HFMLIP/01 (4th R/A BILL)</t>
  </si>
  <si>
    <t>BWDB/Sunam-1/ HFMLIP/06 (4th R/A BILL)</t>
  </si>
  <si>
    <t>9965927</t>
  </si>
  <si>
    <t>9965928</t>
  </si>
  <si>
    <t>BWDB/Habi/HFMLIP/02 (3rd R/A BILL)</t>
  </si>
  <si>
    <t>9965929</t>
  </si>
  <si>
    <t>BWDB/NETRO/HFMLIP/  02 (3rd  R/A)</t>
  </si>
  <si>
    <t>9965936</t>
  </si>
  <si>
    <t>BWDB/NETRO/HFMLIP/  PW-07 (4th  R/A)</t>
  </si>
  <si>
    <t>9965937</t>
  </si>
  <si>
    <t>Noona-HB (JV)</t>
  </si>
  <si>
    <t>BWDB/Netra/HFMLIP/ 04(3rd R/A BILL)</t>
  </si>
  <si>
    <t>9965938</t>
  </si>
  <si>
    <t>BWDB/Habi/HFMLIP/04 (4th R/A BILL)</t>
  </si>
  <si>
    <t>9965946</t>
  </si>
  <si>
    <t>M/S. Amin &amp; Co.</t>
  </si>
  <si>
    <t>BWDB/Kish/HFMLIP/04(5th  R/A BILL)</t>
  </si>
  <si>
    <t>9965945</t>
  </si>
  <si>
    <t>BWDB/Kish/HFMLIP/06(11th  R/A BILL)</t>
  </si>
  <si>
    <t>9965952</t>
  </si>
  <si>
    <t>SA-SI &amp;Israt Enterprise (JV)</t>
  </si>
  <si>
    <t>BWDB/Kish/HFMLIP/06(4th  R/A BILL)</t>
  </si>
  <si>
    <t>9965954</t>
  </si>
  <si>
    <t>BWDB/Sunam-1/ HFMLIP/03 (2nd R/A BILL)</t>
  </si>
  <si>
    <t>9965953</t>
  </si>
  <si>
    <t>BWDB/Kish/HFMLIP/20 (3rd  R/A BILL)</t>
  </si>
  <si>
    <t>9965955</t>
  </si>
  <si>
    <t>BWDB/Sunam-2/ HFMLIP/ 01 (3rd R/A BILL)</t>
  </si>
  <si>
    <t>9965957</t>
  </si>
  <si>
    <t>BWDB/NETRO/HFMLIP/  PW-01 (3rd  R/A)</t>
  </si>
  <si>
    <t>9965962</t>
  </si>
  <si>
    <t>BWDB/NETRO/HFMLIP/  PW-03 (3rd  R/A)</t>
  </si>
  <si>
    <t>9965963</t>
  </si>
  <si>
    <t>BWDB/Kish/HFMLIP/14 (6th R/A BILL)</t>
  </si>
  <si>
    <t>9965972</t>
  </si>
  <si>
    <t>MM-MC (JV)
(WMG)</t>
  </si>
  <si>
    <t>BWDB/Kish/HFMLIP/28 (1st R/A BILL)</t>
  </si>
  <si>
    <t>9965979</t>
  </si>
  <si>
    <t>BWDB/Kish/HFMLIP/25 (4th R/A BILL)</t>
  </si>
  <si>
    <t>99659777</t>
  </si>
  <si>
    <t>BWDB/Kish/HFMLIP/26(5th  R/A BILL)</t>
  </si>
  <si>
    <t>9965980</t>
  </si>
  <si>
    <t>BWDB/Kish/HFMLIP/02 (6th R/A BILL)</t>
  </si>
  <si>
    <t>9965985</t>
  </si>
  <si>
    <t>BWDB/Kish/HFMLIP/15 (4rd R/A BILL)</t>
  </si>
  <si>
    <t>9965986</t>
  </si>
  <si>
    <t>BWDB/Kish/HFMLIP/16(8th  R/A BILL)</t>
  </si>
  <si>
    <t>9965984</t>
  </si>
  <si>
    <t>BWDB/Kish/HFMLIP/19 (5th R/A BILL)</t>
  </si>
  <si>
    <t>9965981</t>
  </si>
  <si>
    <t>BWDB/Kish/HFMLIP/17 8th R/A BILL)</t>
  </si>
  <si>
    <t>9965983</t>
  </si>
  <si>
    <t>sl1</t>
  </si>
  <si>
    <t>sl2</t>
  </si>
  <si>
    <t>Total RPA_dist</t>
  </si>
  <si>
    <t>original_input_meh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</si>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</sst>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49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0" fontId="3" fillId="5" borderId="2" xfId="0" applyFont="1" applyFill="1" applyBorder="1"/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vertical="top"/>
    </xf>
    <xf numFmtId="0" fontId="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4" fontId="0" fillId="3" borderId="2" xfId="0" applyNumberFormat="1" applyFont="1" applyFill="1" applyBorder="1"/>
    <xf numFmtId="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/>
    <xf numFmtId="0" fontId="0" fillId="6" borderId="2" xfId="0" applyFont="1" applyFill="1" applyBorder="1" applyAlignment="1">
      <alignment horizontal="center" wrapText="1"/>
    </xf>
    <xf numFmtId="4" fontId="0" fillId="6" borderId="2" xfId="0" applyNumberFormat="1" applyFont="1" applyFill="1" applyBorder="1" applyAlignment="1">
      <alignment horizontal="center" wrapText="1"/>
    </xf>
    <xf numFmtId="4" fontId="0" fillId="6" borderId="2" xfId="0" applyNumberFormat="1" applyFont="1" applyFill="1" applyBorder="1"/>
    <xf numFmtId="4" fontId="0" fillId="6" borderId="2" xfId="0" applyNumberFormat="1" applyFont="1" applyFill="1" applyBorder="1" applyAlignment="1">
      <alignment horizontal="center"/>
    </xf>
    <xf numFmtId="0" fontId="0" fillId="0" borderId="2" xfId="0" applyBorder="1"/>
    <xf numFmtId="4" fontId="0" fillId="6" borderId="2" xfId="0" applyNumberFormat="1" applyFill="1" applyBorder="1"/>
    <xf numFmtId="0" fontId="0" fillId="6" borderId="2" xfId="0" applyFill="1" applyBorder="1"/>
    <xf numFmtId="0" fontId="0" fillId="7" borderId="2" xfId="0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"/>
  <sheetViews>
    <sheetView zoomScale="85" zoomScaleNormal="85" workbookViewId="0">
      <pane ySplit="6" topLeftCell="A93" activePane="bottomLeft" state="frozen"/>
      <selection pane="bottomLeft" activeCell="A6" sqref="A6:L100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21.140625" style="2" customWidth="1"/>
    <col min="15" max="15" width="11" style="2" customWidth="1"/>
    <col min="16" max="16" width="15.5703125" style="77" bestFit="1" customWidth="1"/>
    <col min="17" max="16384" width="9.140625" style="2"/>
  </cols>
  <sheetData>
    <row r="1" spans="1:16" ht="50.25" customHeight="1" x14ac:dyDescent="0.25"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6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25">
      <c r="B3" s="112" t="s">
        <v>23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6" ht="18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25.5" customHeight="1" x14ac:dyDescent="0.25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  <c r="P7" s="78">
        <f>L7/E7</f>
        <v>0.86</v>
      </c>
    </row>
    <row r="8" spans="1:16" s="13" customFormat="1" ht="27" customHeight="1" x14ac:dyDescent="0.25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100" si="0">F8+G8</f>
        <v>230293</v>
      </c>
      <c r="I8" s="45">
        <v>82247</v>
      </c>
      <c r="J8" s="40">
        <f t="shared" ref="J8:J100" si="1">H8+I8</f>
        <v>312540</v>
      </c>
      <c r="K8" s="41">
        <f t="shared" ref="K8:K37" si="2">E8-J8</f>
        <v>1332409</v>
      </c>
      <c r="L8" s="54">
        <f t="shared" ref="L8:L100" si="3">E8-H8</f>
        <v>1414656</v>
      </c>
      <c r="M8" s="42">
        <v>6633994</v>
      </c>
      <c r="N8" s="43">
        <v>43439</v>
      </c>
      <c r="O8" s="63"/>
      <c r="P8" s="78">
        <f t="shared" ref="P8:P71" si="4">L8/E8</f>
        <v>0.85999991489097838</v>
      </c>
    </row>
    <row r="9" spans="1:16" ht="24.95" customHeight="1" x14ac:dyDescent="0.25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  <c r="P9" s="78">
        <f t="shared" si="4"/>
        <v>0.86</v>
      </c>
    </row>
    <row r="10" spans="1:16" ht="24.95" customHeight="1" x14ac:dyDescent="0.25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  <c r="P10" s="78">
        <f t="shared" si="4"/>
        <v>0.86</v>
      </c>
    </row>
    <row r="11" spans="1:16" ht="24.95" customHeight="1" x14ac:dyDescent="0.25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  <c r="P11" s="78">
        <f t="shared" si="4"/>
        <v>0.86</v>
      </c>
    </row>
    <row r="12" spans="1:16" ht="24.95" customHeight="1" x14ac:dyDescent="0.25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  <c r="P12" s="78">
        <f t="shared" si="4"/>
        <v>0.86</v>
      </c>
    </row>
    <row r="13" spans="1:16" ht="24.95" customHeight="1" x14ac:dyDescent="0.25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  <c r="P13" s="78">
        <f t="shared" si="4"/>
        <v>0.8600000000000001</v>
      </c>
    </row>
    <row r="14" spans="1:16" ht="24.95" customHeight="1" x14ac:dyDescent="0.25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  <c r="P14" s="78">
        <f t="shared" si="4"/>
        <v>0.86</v>
      </c>
    </row>
    <row r="15" spans="1:16" ht="24.95" customHeight="1" x14ac:dyDescent="0.25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  <c r="P15" s="78">
        <f t="shared" si="4"/>
        <v>0.85999999999999988</v>
      </c>
    </row>
    <row r="16" spans="1:16" ht="38.25" x14ac:dyDescent="0.25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  <c r="P16" s="78">
        <f t="shared" si="4"/>
        <v>0.8600000000000001</v>
      </c>
    </row>
    <row r="17" spans="1:16" ht="38.25" x14ac:dyDescent="0.25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  <c r="P17" s="78">
        <f>L17/E17</f>
        <v>0.86999999999999988</v>
      </c>
    </row>
    <row r="18" spans="1:16" ht="25.5" x14ac:dyDescent="0.25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  <c r="P18" s="78">
        <f t="shared" si="4"/>
        <v>0.8600000000000001</v>
      </c>
    </row>
    <row r="19" spans="1:16" ht="25.5" x14ac:dyDescent="0.25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  <c r="P19" s="78">
        <f t="shared" si="4"/>
        <v>0.86</v>
      </c>
    </row>
    <row r="20" spans="1:16" ht="25.5" x14ac:dyDescent="0.25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  <c r="P20" s="78">
        <f t="shared" si="4"/>
        <v>0.86</v>
      </c>
    </row>
    <row r="21" spans="1:16" ht="25.5" x14ac:dyDescent="0.25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  <c r="P21" s="78">
        <f t="shared" si="4"/>
        <v>0.86</v>
      </c>
    </row>
    <row r="22" spans="1:16" ht="37.5" customHeight="1" x14ac:dyDescent="0.25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  <c r="P22" s="78">
        <f t="shared" si="4"/>
        <v>0.86</v>
      </c>
    </row>
    <row r="23" spans="1:16" ht="25.5" x14ac:dyDescent="0.25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  <c r="P23" s="78">
        <f t="shared" si="4"/>
        <v>0.86</v>
      </c>
    </row>
    <row r="24" spans="1:16" ht="25.5" x14ac:dyDescent="0.25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  <c r="P24" s="78">
        <f t="shared" si="4"/>
        <v>0.8600000000000001</v>
      </c>
    </row>
    <row r="25" spans="1:16" ht="25.5" x14ac:dyDescent="0.25">
      <c r="A25" s="81">
        <v>19</v>
      </c>
      <c r="B25" s="82" t="s">
        <v>76</v>
      </c>
      <c r="C25" s="83" t="s">
        <v>77</v>
      </c>
      <c r="D25" s="84" t="s">
        <v>35</v>
      </c>
      <c r="E25" s="85">
        <v>5159159</v>
      </c>
      <c r="F25" s="85">
        <v>361141.13</v>
      </c>
      <c r="G25" s="85">
        <v>309549.53999999998</v>
      </c>
      <c r="H25" s="85">
        <f t="shared" si="0"/>
        <v>670690.66999999993</v>
      </c>
      <c r="I25" s="85">
        <v>257957.95</v>
      </c>
      <c r="J25" s="85">
        <f t="shared" si="1"/>
        <v>928648.61999999988</v>
      </c>
      <c r="K25" s="86">
        <f t="shared" si="2"/>
        <v>4230510.38</v>
      </c>
      <c r="L25" s="87">
        <f t="shared" si="3"/>
        <v>4488468.33</v>
      </c>
      <c r="M25" s="88" t="s">
        <v>82</v>
      </c>
      <c r="N25" s="89">
        <v>43509</v>
      </c>
      <c r="O25" s="90"/>
      <c r="P25" s="78">
        <f t="shared" si="4"/>
        <v>0.87</v>
      </c>
    </row>
    <row r="26" spans="1:16" ht="38.25" x14ac:dyDescent="0.25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  <c r="P26" s="78">
        <f t="shared" si="4"/>
        <v>0.86</v>
      </c>
    </row>
    <row r="27" spans="1:16" ht="38.25" x14ac:dyDescent="0.25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  <c r="P27" s="78">
        <f t="shared" si="4"/>
        <v>0.85999999999999988</v>
      </c>
    </row>
    <row r="28" spans="1:16" ht="30" customHeight="1" x14ac:dyDescent="0.25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  <c r="P28" s="78">
        <f t="shared" si="4"/>
        <v>0.86</v>
      </c>
    </row>
    <row r="29" spans="1:16" ht="30.75" customHeight="1" x14ac:dyDescent="0.25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  <c r="P29" s="78">
        <f t="shared" si="4"/>
        <v>0.86</v>
      </c>
    </row>
    <row r="30" spans="1:16" ht="38.25" x14ac:dyDescent="0.25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  <c r="P30" s="78">
        <f t="shared" si="4"/>
        <v>0.86</v>
      </c>
    </row>
    <row r="31" spans="1:16" ht="51" x14ac:dyDescent="0.25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  <c r="P31" s="78">
        <f t="shared" si="4"/>
        <v>0.8600000000000001</v>
      </c>
    </row>
    <row r="32" spans="1:16" ht="25.5" x14ac:dyDescent="0.25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  <c r="P32" s="78">
        <f t="shared" si="4"/>
        <v>0.86</v>
      </c>
    </row>
    <row r="33" spans="1:16" ht="25.5" x14ac:dyDescent="0.25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  <c r="P33" s="78">
        <f t="shared" si="4"/>
        <v>0.8600000000000001</v>
      </c>
    </row>
    <row r="34" spans="1:16" ht="25.5" x14ac:dyDescent="0.25">
      <c r="A34" s="81">
        <v>28</v>
      </c>
      <c r="B34" s="82" t="s">
        <v>94</v>
      </c>
      <c r="C34" s="83" t="s">
        <v>97</v>
      </c>
      <c r="D34" s="91" t="s">
        <v>65</v>
      </c>
      <c r="E34" s="85">
        <v>19766138</v>
      </c>
      <c r="F34" s="85">
        <v>1383629.66</v>
      </c>
      <c r="G34" s="85">
        <v>1383629.66</v>
      </c>
      <c r="H34" s="85">
        <f t="shared" si="0"/>
        <v>2767259.32</v>
      </c>
      <c r="I34" s="85">
        <v>988306.9</v>
      </c>
      <c r="J34" s="85">
        <f t="shared" si="1"/>
        <v>3755566.2199999997</v>
      </c>
      <c r="K34" s="86">
        <f t="shared" si="2"/>
        <v>16010571.780000001</v>
      </c>
      <c r="L34" s="87">
        <f t="shared" si="3"/>
        <v>16998878.68</v>
      </c>
      <c r="M34" s="88" t="s">
        <v>98</v>
      </c>
      <c r="N34" s="89">
        <v>43521</v>
      </c>
      <c r="O34" s="90"/>
      <c r="P34" s="78">
        <f t="shared" si="4"/>
        <v>0.86</v>
      </c>
    </row>
    <row r="35" spans="1:16" ht="28.5" customHeight="1" x14ac:dyDescent="0.25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  <c r="P35" s="78">
        <f t="shared" si="4"/>
        <v>0.87</v>
      </c>
    </row>
    <row r="36" spans="1:16" ht="28.5" customHeight="1" x14ac:dyDescent="0.25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  <c r="P36" s="78">
        <f t="shared" si="4"/>
        <v>0.86898566919629505</v>
      </c>
    </row>
    <row r="37" spans="1:16" ht="28.5" customHeight="1" x14ac:dyDescent="0.25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  <c r="P37" s="78">
        <f t="shared" si="4"/>
        <v>0.86999994325065133</v>
      </c>
    </row>
    <row r="38" spans="1:16" ht="28.5" customHeight="1" x14ac:dyDescent="0.25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  <c r="P38" s="78">
        <f t="shared" si="4"/>
        <v>0.8600000000000001</v>
      </c>
    </row>
    <row r="39" spans="1:16" ht="28.5" customHeight="1" x14ac:dyDescent="0.25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  <c r="P39" s="78">
        <f t="shared" si="4"/>
        <v>0.86</v>
      </c>
    </row>
    <row r="40" spans="1:16" ht="39" customHeight="1" x14ac:dyDescent="0.25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5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  <c r="P40" s="78">
        <f t="shared" si="4"/>
        <v>0.86</v>
      </c>
    </row>
    <row r="41" spans="1:16" ht="28.5" customHeight="1" x14ac:dyDescent="0.25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5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  <c r="P41" s="78">
        <f t="shared" si="4"/>
        <v>0.87000000000000011</v>
      </c>
    </row>
    <row r="42" spans="1:16" ht="28.5" customHeight="1" x14ac:dyDescent="0.25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5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  <c r="P42" s="78">
        <f t="shared" si="4"/>
        <v>0.86</v>
      </c>
    </row>
    <row r="43" spans="1:16" ht="28.5" customHeight="1" x14ac:dyDescent="0.25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5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  <c r="P43" s="78">
        <f t="shared" si="4"/>
        <v>0.86</v>
      </c>
    </row>
    <row r="44" spans="1:16" ht="28.5" customHeight="1" x14ac:dyDescent="0.25">
      <c r="A44" s="81">
        <v>38</v>
      </c>
      <c r="B44" s="82" t="s">
        <v>116</v>
      </c>
      <c r="C44" s="83" t="s">
        <v>117</v>
      </c>
      <c r="D44" s="91" t="s">
        <v>65</v>
      </c>
      <c r="E44" s="85">
        <v>15076187</v>
      </c>
      <c r="F44" s="85">
        <v>1055333.0900000001</v>
      </c>
      <c r="G44" s="85">
        <v>1055333.0900000001</v>
      </c>
      <c r="H44" s="85">
        <f t="shared" si="0"/>
        <v>2110666.1800000002</v>
      </c>
      <c r="I44" s="85">
        <v>753809.35</v>
      </c>
      <c r="J44" s="85">
        <f t="shared" si="1"/>
        <v>2864475.5300000003</v>
      </c>
      <c r="K44" s="86">
        <f t="shared" si="5"/>
        <v>12211711.469999999</v>
      </c>
      <c r="L44" s="87">
        <f t="shared" si="3"/>
        <v>12965520.82</v>
      </c>
      <c r="M44" s="88" t="s">
        <v>125</v>
      </c>
      <c r="N44" s="89">
        <v>43549</v>
      </c>
      <c r="O44" s="90"/>
      <c r="P44" s="78">
        <f t="shared" si="4"/>
        <v>0.86</v>
      </c>
    </row>
    <row r="45" spans="1:16" ht="28.5" customHeight="1" x14ac:dyDescent="0.25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5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  <c r="P45" s="78">
        <f t="shared" si="4"/>
        <v>0.8600000000000001</v>
      </c>
    </row>
    <row r="46" spans="1:16" ht="39.75" customHeight="1" x14ac:dyDescent="0.25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5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  <c r="P46" s="78">
        <f t="shared" si="4"/>
        <v>0.86</v>
      </c>
    </row>
    <row r="47" spans="1:16" ht="25.5" customHeight="1" x14ac:dyDescent="0.25">
      <c r="A47" s="81">
        <v>41</v>
      </c>
      <c r="B47" s="92" t="s">
        <v>32</v>
      </c>
      <c r="C47" s="83" t="s">
        <v>120</v>
      </c>
      <c r="D47" s="91" t="s">
        <v>26</v>
      </c>
      <c r="E47" s="85">
        <v>7630604</v>
      </c>
      <c r="F47" s="85">
        <v>534142.28</v>
      </c>
      <c r="G47" s="85">
        <v>534142.28</v>
      </c>
      <c r="H47" s="85">
        <f t="shared" si="0"/>
        <v>1068284.56</v>
      </c>
      <c r="I47" s="85">
        <v>381530.2</v>
      </c>
      <c r="J47" s="85">
        <f t="shared" si="1"/>
        <v>1449814.76</v>
      </c>
      <c r="K47" s="86">
        <f t="shared" si="5"/>
        <v>6180789.2400000002</v>
      </c>
      <c r="L47" s="87">
        <f t="shared" si="3"/>
        <v>6562319.4399999995</v>
      </c>
      <c r="M47" s="88" t="s">
        <v>128</v>
      </c>
      <c r="N47" s="89">
        <v>43549</v>
      </c>
      <c r="O47" s="90"/>
      <c r="P47" s="78">
        <f t="shared" si="4"/>
        <v>0.86</v>
      </c>
    </row>
    <row r="48" spans="1:16" ht="28.5" customHeight="1" x14ac:dyDescent="0.25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5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  <c r="P48" s="78">
        <f t="shared" si="4"/>
        <v>0.85999999999999988</v>
      </c>
    </row>
    <row r="49" spans="1:16" ht="28.5" customHeight="1" x14ac:dyDescent="0.25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5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  <c r="P49" s="78">
        <f t="shared" si="4"/>
        <v>0.8600000000000001</v>
      </c>
    </row>
    <row r="50" spans="1:16" ht="28.5" customHeight="1" x14ac:dyDescent="0.25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5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  <c r="P50" s="78">
        <f t="shared" si="4"/>
        <v>0.87</v>
      </c>
    </row>
    <row r="51" spans="1:16" ht="28.5" customHeight="1" x14ac:dyDescent="0.25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5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  <c r="P51" s="78">
        <f t="shared" si="4"/>
        <v>0.86</v>
      </c>
    </row>
    <row r="52" spans="1:16" ht="28.5" customHeight="1" x14ac:dyDescent="0.25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5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  <c r="P52" s="78">
        <f t="shared" si="4"/>
        <v>0.8600000000000001</v>
      </c>
    </row>
    <row r="53" spans="1:16" ht="28.5" customHeight="1" x14ac:dyDescent="0.25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5"/>
        <v>8236485</v>
      </c>
      <c r="L53" s="55">
        <f t="shared" si="3"/>
        <v>8744910</v>
      </c>
      <c r="M53" s="66" t="s">
        <v>141</v>
      </c>
      <c r="N53" s="43">
        <v>43565</v>
      </c>
      <c r="O53" s="37"/>
      <c r="P53" s="78">
        <f t="shared" si="4"/>
        <v>0.86</v>
      </c>
    </row>
    <row r="54" spans="1:16" ht="28.5" customHeight="1" x14ac:dyDescent="0.25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5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  <c r="P54" s="78">
        <f t="shared" si="4"/>
        <v>0.86</v>
      </c>
    </row>
    <row r="55" spans="1:16" ht="28.5" customHeight="1" x14ac:dyDescent="0.25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5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  <c r="P55" s="78">
        <f t="shared" si="4"/>
        <v>0.86</v>
      </c>
    </row>
    <row r="56" spans="1:16" ht="36.75" customHeight="1" x14ac:dyDescent="0.25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5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  <c r="P56" s="78">
        <f t="shared" si="4"/>
        <v>0.86</v>
      </c>
    </row>
    <row r="57" spans="1:16" ht="31.5" customHeight="1" x14ac:dyDescent="0.25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5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  <c r="P57" s="78">
        <f t="shared" si="4"/>
        <v>0.87</v>
      </c>
    </row>
    <row r="58" spans="1:16" ht="31.5" customHeight="1" x14ac:dyDescent="0.25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5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  <c r="P58" s="78">
        <f t="shared" si="4"/>
        <v>0.8600000000000001</v>
      </c>
    </row>
    <row r="59" spans="1:16" ht="31.5" customHeight="1" x14ac:dyDescent="0.25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5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  <c r="P59" s="78">
        <f t="shared" si="4"/>
        <v>0.86</v>
      </c>
    </row>
    <row r="60" spans="1:16" ht="31.5" customHeight="1" x14ac:dyDescent="0.25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5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  <c r="P60" s="78">
        <f t="shared" si="4"/>
        <v>0.86</v>
      </c>
    </row>
    <row r="61" spans="1:16" ht="31.5" customHeight="1" x14ac:dyDescent="0.25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5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  <c r="P61" s="78">
        <f t="shared" si="4"/>
        <v>0.86</v>
      </c>
    </row>
    <row r="62" spans="1:16" ht="26.25" customHeight="1" x14ac:dyDescent="0.25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5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  <c r="P62" s="78">
        <f t="shared" si="4"/>
        <v>0.86</v>
      </c>
    </row>
    <row r="63" spans="1:16" ht="31.5" customHeight="1" x14ac:dyDescent="0.25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5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  <c r="P63" s="78">
        <f t="shared" si="4"/>
        <v>0.86</v>
      </c>
    </row>
    <row r="64" spans="1:16" ht="27" customHeight="1" x14ac:dyDescent="0.25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5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  <c r="P64" s="78">
        <f t="shared" si="4"/>
        <v>0.8600000000000001</v>
      </c>
    </row>
    <row r="65" spans="1:16" ht="60.75" customHeight="1" x14ac:dyDescent="0.25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5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  <c r="P65" s="78">
        <f t="shared" si="4"/>
        <v>0.86</v>
      </c>
    </row>
    <row r="66" spans="1:16" ht="26.25" customHeight="1" x14ac:dyDescent="0.25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5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  <c r="P66" s="78">
        <f t="shared" si="4"/>
        <v>0.85999999999999988</v>
      </c>
    </row>
    <row r="67" spans="1:16" ht="26.25" customHeight="1" x14ac:dyDescent="0.25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5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  <c r="P67" s="78">
        <f t="shared" si="4"/>
        <v>0.8600000000000001</v>
      </c>
    </row>
    <row r="68" spans="1:16" ht="40.5" customHeight="1" x14ac:dyDescent="0.25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5"/>
        <v>8254121.5</v>
      </c>
      <c r="L68" s="55">
        <f t="shared" si="3"/>
        <v>8763629</v>
      </c>
      <c r="M68" s="66" t="s">
        <v>174</v>
      </c>
      <c r="N68" s="43">
        <v>43615</v>
      </c>
      <c r="O68" s="37"/>
      <c r="P68" s="78">
        <f t="shared" si="4"/>
        <v>0.86000981339823257</v>
      </c>
    </row>
    <row r="69" spans="1:16" ht="39.75" customHeight="1" x14ac:dyDescent="0.25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5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  <c r="P69" s="78">
        <f t="shared" si="4"/>
        <v>0.86</v>
      </c>
    </row>
    <row r="70" spans="1:16" ht="26.25" customHeight="1" x14ac:dyDescent="0.25">
      <c r="A70" s="81">
        <v>64</v>
      </c>
      <c r="B70" s="82" t="s">
        <v>177</v>
      </c>
      <c r="C70" s="83" t="s">
        <v>183</v>
      </c>
      <c r="D70" s="84" t="s">
        <v>178</v>
      </c>
      <c r="E70" s="85">
        <v>1099000</v>
      </c>
      <c r="F70" s="85">
        <v>77020</v>
      </c>
      <c r="G70" s="85">
        <v>21890</v>
      </c>
      <c r="H70" s="85">
        <f t="shared" si="0"/>
        <v>98910</v>
      </c>
      <c r="I70" s="85">
        <v>54950</v>
      </c>
      <c r="J70" s="85">
        <f t="shared" si="1"/>
        <v>153860</v>
      </c>
      <c r="K70" s="86">
        <f t="shared" si="5"/>
        <v>945140</v>
      </c>
      <c r="L70" s="87">
        <f t="shared" si="3"/>
        <v>1000090</v>
      </c>
      <c r="M70" s="88" t="s">
        <v>179</v>
      </c>
      <c r="N70" s="89">
        <v>43615</v>
      </c>
      <c r="O70" s="37"/>
      <c r="P70" s="78">
        <f t="shared" si="4"/>
        <v>0.91</v>
      </c>
    </row>
    <row r="71" spans="1:16" ht="26.25" customHeight="1" x14ac:dyDescent="0.25">
      <c r="A71" s="16">
        <v>65</v>
      </c>
      <c r="B71" s="69" t="s">
        <v>116</v>
      </c>
      <c r="C71" s="46" t="s">
        <v>180</v>
      </c>
      <c r="D71" s="62" t="s">
        <v>65</v>
      </c>
      <c r="E71" s="45">
        <v>6575000</v>
      </c>
      <c r="F71" s="45">
        <v>460250</v>
      </c>
      <c r="G71" s="45">
        <v>460250</v>
      </c>
      <c r="H71" s="52">
        <f t="shared" si="0"/>
        <v>920500</v>
      </c>
      <c r="I71" s="45">
        <v>328750</v>
      </c>
      <c r="J71" s="45">
        <f t="shared" si="1"/>
        <v>1249250</v>
      </c>
      <c r="K71" s="41">
        <f t="shared" si="5"/>
        <v>5325750</v>
      </c>
      <c r="L71" s="55">
        <f t="shared" si="3"/>
        <v>5654500</v>
      </c>
      <c r="M71" s="66" t="s">
        <v>181</v>
      </c>
      <c r="N71" s="43">
        <v>43615</v>
      </c>
      <c r="O71" s="37"/>
      <c r="P71" s="78">
        <f t="shared" si="4"/>
        <v>0.86</v>
      </c>
    </row>
    <row r="72" spans="1:16" ht="26.25" customHeight="1" x14ac:dyDescent="0.25">
      <c r="A72" s="16">
        <v>66</v>
      </c>
      <c r="B72" s="39" t="s">
        <v>30</v>
      </c>
      <c r="C72" s="46" t="s">
        <v>182</v>
      </c>
      <c r="D72" s="62" t="s">
        <v>26</v>
      </c>
      <c r="E72" s="45">
        <v>6430088</v>
      </c>
      <c r="F72" s="45">
        <v>450106</v>
      </c>
      <c r="G72" s="45">
        <v>306724</v>
      </c>
      <c r="H72" s="52">
        <f t="shared" si="0"/>
        <v>756830</v>
      </c>
      <c r="I72" s="45">
        <v>321504</v>
      </c>
      <c r="J72" s="45">
        <f t="shared" si="1"/>
        <v>1078334</v>
      </c>
      <c r="K72" s="41">
        <f t="shared" si="5"/>
        <v>5351754</v>
      </c>
      <c r="L72" s="55">
        <f t="shared" si="3"/>
        <v>5673258</v>
      </c>
      <c r="M72" s="66" t="s">
        <v>184</v>
      </c>
      <c r="N72" s="43">
        <v>43619</v>
      </c>
      <c r="O72" s="37"/>
      <c r="P72" s="78">
        <f t="shared" ref="P72:P100" si="6">L72/E72</f>
        <v>0.88229865594374446</v>
      </c>
    </row>
    <row r="73" spans="1:16" ht="26.25" customHeight="1" x14ac:dyDescent="0.25">
      <c r="A73" s="16">
        <v>67</v>
      </c>
      <c r="B73" s="69" t="s">
        <v>202</v>
      </c>
      <c r="C73" s="46" t="s">
        <v>185</v>
      </c>
      <c r="D73" s="65" t="s">
        <v>35</v>
      </c>
      <c r="E73" s="45">
        <v>8404669</v>
      </c>
      <c r="F73" s="45">
        <v>588326.82999999996</v>
      </c>
      <c r="G73" s="45">
        <v>588326.82999999996</v>
      </c>
      <c r="H73" s="52">
        <f t="shared" si="0"/>
        <v>1176653.6599999999</v>
      </c>
      <c r="I73" s="45">
        <v>420233.45</v>
      </c>
      <c r="J73" s="45">
        <f t="shared" si="1"/>
        <v>1596887.1099999999</v>
      </c>
      <c r="K73" s="41">
        <f t="shared" si="5"/>
        <v>6807781.8900000006</v>
      </c>
      <c r="L73" s="55">
        <f t="shared" si="3"/>
        <v>7228015.3399999999</v>
      </c>
      <c r="M73" s="66" t="s">
        <v>184</v>
      </c>
      <c r="N73" s="43">
        <v>43634</v>
      </c>
      <c r="O73" s="37"/>
      <c r="P73" s="78">
        <f t="shared" si="6"/>
        <v>0.86</v>
      </c>
    </row>
    <row r="74" spans="1:16" ht="26.25" customHeight="1" x14ac:dyDescent="0.25">
      <c r="A74" s="16">
        <v>68</v>
      </c>
      <c r="B74" s="69" t="s">
        <v>116</v>
      </c>
      <c r="C74" s="46" t="s">
        <v>186</v>
      </c>
      <c r="D74" s="62" t="s">
        <v>65</v>
      </c>
      <c r="E74" s="45">
        <v>1642962</v>
      </c>
      <c r="F74" s="45">
        <v>115007.34</v>
      </c>
      <c r="G74" s="45">
        <v>115007.34</v>
      </c>
      <c r="H74" s="52">
        <f t="shared" si="0"/>
        <v>230014.68</v>
      </c>
      <c r="I74" s="45">
        <v>82148.100000000006</v>
      </c>
      <c r="J74" s="45">
        <f t="shared" si="1"/>
        <v>312162.78000000003</v>
      </c>
      <c r="K74" s="41">
        <f t="shared" si="5"/>
        <v>1330799.22</v>
      </c>
      <c r="L74" s="55">
        <f t="shared" si="3"/>
        <v>1412947.32</v>
      </c>
      <c r="M74" s="66" t="s">
        <v>187</v>
      </c>
      <c r="N74" s="43">
        <v>43636</v>
      </c>
      <c r="O74" s="37"/>
      <c r="P74" s="78">
        <f t="shared" si="6"/>
        <v>0.86</v>
      </c>
    </row>
    <row r="75" spans="1:16" ht="26.25" customHeight="1" x14ac:dyDescent="0.25">
      <c r="A75" s="16">
        <v>69</v>
      </c>
      <c r="B75" s="69" t="s">
        <v>52</v>
      </c>
      <c r="C75" s="46" t="s">
        <v>188</v>
      </c>
      <c r="D75" s="62" t="s">
        <v>26</v>
      </c>
      <c r="E75" s="45">
        <v>2757459</v>
      </c>
      <c r="F75" s="45">
        <v>193022.13</v>
      </c>
      <c r="G75" s="45">
        <v>165447.54</v>
      </c>
      <c r="H75" s="52">
        <f t="shared" si="0"/>
        <v>358469.67000000004</v>
      </c>
      <c r="I75" s="45">
        <v>137872.95000000001</v>
      </c>
      <c r="J75" s="45">
        <f t="shared" si="1"/>
        <v>496342.62000000005</v>
      </c>
      <c r="K75" s="41">
        <f t="shared" si="5"/>
        <v>2261116.38</v>
      </c>
      <c r="L75" s="55">
        <f t="shared" si="3"/>
        <v>2398989.33</v>
      </c>
      <c r="M75" s="66" t="s">
        <v>189</v>
      </c>
      <c r="N75" s="43">
        <v>43636</v>
      </c>
      <c r="O75" s="37"/>
      <c r="P75" s="78">
        <f t="shared" si="6"/>
        <v>0.87</v>
      </c>
    </row>
    <row r="76" spans="1:16" ht="26.25" customHeight="1" x14ac:dyDescent="0.25">
      <c r="A76" s="16">
        <v>70</v>
      </c>
      <c r="B76" s="69" t="s">
        <v>112</v>
      </c>
      <c r="C76" s="46" t="s">
        <v>190</v>
      </c>
      <c r="D76" s="62" t="s">
        <v>26</v>
      </c>
      <c r="E76" s="45">
        <v>4689243</v>
      </c>
      <c r="F76" s="45">
        <v>328247.01</v>
      </c>
      <c r="G76" s="45">
        <v>281354.58</v>
      </c>
      <c r="H76" s="52">
        <f t="shared" si="0"/>
        <v>609601.59000000008</v>
      </c>
      <c r="I76" s="45">
        <v>2234462.15</v>
      </c>
      <c r="J76" s="45">
        <f t="shared" si="1"/>
        <v>2844063.74</v>
      </c>
      <c r="K76" s="41">
        <f t="shared" si="5"/>
        <v>1845179.2599999998</v>
      </c>
      <c r="L76" s="55">
        <f t="shared" si="3"/>
        <v>4079641.41</v>
      </c>
      <c r="M76" s="66" t="s">
        <v>191</v>
      </c>
      <c r="N76" s="43">
        <v>43646</v>
      </c>
      <c r="O76" s="37"/>
      <c r="P76" s="78">
        <f t="shared" si="6"/>
        <v>0.87</v>
      </c>
    </row>
    <row r="77" spans="1:16" ht="26.25" customHeight="1" x14ac:dyDescent="0.25">
      <c r="A77" s="16">
        <v>71</v>
      </c>
      <c r="B77" s="69" t="s">
        <v>202</v>
      </c>
      <c r="C77" s="46" t="s">
        <v>192</v>
      </c>
      <c r="D77" s="65" t="s">
        <v>35</v>
      </c>
      <c r="E77" s="45">
        <v>6240271</v>
      </c>
      <c r="F77" s="45">
        <v>436818.97</v>
      </c>
      <c r="G77" s="45">
        <v>436818.97</v>
      </c>
      <c r="H77" s="52">
        <f t="shared" si="0"/>
        <v>873637.94</v>
      </c>
      <c r="I77" s="45">
        <v>312013.55</v>
      </c>
      <c r="J77" s="45">
        <f t="shared" si="1"/>
        <v>1185651.49</v>
      </c>
      <c r="K77" s="41">
        <f t="shared" si="5"/>
        <v>5054619.51</v>
      </c>
      <c r="L77" s="55">
        <f t="shared" si="3"/>
        <v>5366633.0600000005</v>
      </c>
      <c r="M77" s="66" t="s">
        <v>194</v>
      </c>
      <c r="N77" s="43">
        <v>43646</v>
      </c>
      <c r="O77" s="63"/>
      <c r="P77" s="78">
        <f t="shared" si="6"/>
        <v>0.8600000000000001</v>
      </c>
    </row>
    <row r="78" spans="1:16" ht="36.75" customHeight="1" x14ac:dyDescent="0.25">
      <c r="A78" s="16">
        <v>72</v>
      </c>
      <c r="B78" s="69" t="s">
        <v>48</v>
      </c>
      <c r="C78" s="46" t="s">
        <v>193</v>
      </c>
      <c r="D78" s="65" t="s">
        <v>148</v>
      </c>
      <c r="E78" s="45">
        <v>13101081</v>
      </c>
      <c r="F78" s="45">
        <v>917075.67</v>
      </c>
      <c r="G78" s="45">
        <v>917075.67</v>
      </c>
      <c r="H78" s="52">
        <f t="shared" si="0"/>
        <v>1834151.34</v>
      </c>
      <c r="I78" s="45">
        <v>655054.05000000005</v>
      </c>
      <c r="J78" s="45">
        <f t="shared" si="1"/>
        <v>2489205.39</v>
      </c>
      <c r="K78" s="41">
        <f t="shared" si="5"/>
        <v>10611875.609999999</v>
      </c>
      <c r="L78" s="55">
        <f t="shared" si="3"/>
        <v>11266929.66</v>
      </c>
      <c r="M78" s="66" t="s">
        <v>195</v>
      </c>
      <c r="N78" s="43">
        <v>43646</v>
      </c>
      <c r="O78" s="63"/>
      <c r="P78" s="78">
        <f t="shared" si="6"/>
        <v>0.86</v>
      </c>
    </row>
    <row r="79" spans="1:16" ht="26.25" customHeight="1" x14ac:dyDescent="0.25">
      <c r="A79" s="16">
        <v>73</v>
      </c>
      <c r="B79" s="69" t="s">
        <v>41</v>
      </c>
      <c r="C79" s="46" t="s">
        <v>196</v>
      </c>
      <c r="D79" s="65" t="s">
        <v>35</v>
      </c>
      <c r="E79" s="45">
        <v>16716505</v>
      </c>
      <c r="F79" s="45">
        <v>1170155.3500000001</v>
      </c>
      <c r="G79" s="45">
        <v>1170155.3500000001</v>
      </c>
      <c r="H79" s="52">
        <f t="shared" si="0"/>
        <v>2340310.7000000002</v>
      </c>
      <c r="I79" s="45">
        <v>835825.25</v>
      </c>
      <c r="J79" s="45">
        <f t="shared" si="1"/>
        <v>3176135.95</v>
      </c>
      <c r="K79" s="41">
        <f t="shared" si="5"/>
        <v>13540369.050000001</v>
      </c>
      <c r="L79" s="55">
        <f t="shared" si="3"/>
        <v>14376194.300000001</v>
      </c>
      <c r="M79" s="66" t="s">
        <v>197</v>
      </c>
      <c r="N79" s="43">
        <v>43646</v>
      </c>
      <c r="O79" s="63"/>
      <c r="P79" s="78">
        <f t="shared" si="6"/>
        <v>0.8600000000000001</v>
      </c>
    </row>
    <row r="80" spans="1:16" ht="38.25" customHeight="1" x14ac:dyDescent="0.25">
      <c r="A80" s="16">
        <v>74</v>
      </c>
      <c r="B80" s="69" t="s">
        <v>106</v>
      </c>
      <c r="C80" s="46" t="s">
        <v>198</v>
      </c>
      <c r="D80" s="65" t="s">
        <v>35</v>
      </c>
      <c r="E80" s="45">
        <v>11206363</v>
      </c>
      <c r="F80" s="45">
        <v>784445.41</v>
      </c>
      <c r="G80" s="45">
        <v>784445.41</v>
      </c>
      <c r="H80" s="52">
        <f t="shared" si="0"/>
        <v>1568890.82</v>
      </c>
      <c r="I80" s="45">
        <v>560318.15</v>
      </c>
      <c r="J80" s="45">
        <f t="shared" si="1"/>
        <v>2129208.9700000002</v>
      </c>
      <c r="K80" s="41">
        <f t="shared" si="5"/>
        <v>9077154.0299999993</v>
      </c>
      <c r="L80" s="55">
        <f t="shared" si="3"/>
        <v>9637472.1799999997</v>
      </c>
      <c r="M80" s="66" t="s">
        <v>199</v>
      </c>
      <c r="N80" s="43">
        <v>43646</v>
      </c>
      <c r="O80" s="63"/>
      <c r="P80" s="78">
        <f t="shared" si="6"/>
        <v>0.86</v>
      </c>
    </row>
    <row r="81" spans="1:16" ht="53.25" customHeight="1" x14ac:dyDescent="0.25">
      <c r="A81" s="16">
        <v>75</v>
      </c>
      <c r="B81" s="69" t="s">
        <v>166</v>
      </c>
      <c r="C81" s="46" t="s">
        <v>200</v>
      </c>
      <c r="D81" s="65" t="s">
        <v>148</v>
      </c>
      <c r="E81" s="45">
        <v>3705998</v>
      </c>
      <c r="F81" s="45">
        <v>259419.86</v>
      </c>
      <c r="G81" s="45">
        <v>259419.86</v>
      </c>
      <c r="H81" s="52">
        <f t="shared" si="0"/>
        <v>518839.72</v>
      </c>
      <c r="I81" s="45">
        <v>185299.9</v>
      </c>
      <c r="J81" s="45">
        <f t="shared" si="1"/>
        <v>704139.62</v>
      </c>
      <c r="K81" s="41">
        <f t="shared" si="5"/>
        <v>3001858.38</v>
      </c>
      <c r="L81" s="55">
        <f t="shared" si="3"/>
        <v>3187158.2800000003</v>
      </c>
      <c r="M81" s="66" t="s">
        <v>201</v>
      </c>
      <c r="N81" s="43">
        <v>43646</v>
      </c>
      <c r="O81" s="63"/>
      <c r="P81" s="78">
        <f t="shared" si="6"/>
        <v>0.8600000000000001</v>
      </c>
    </row>
    <row r="82" spans="1:16" ht="25.5" x14ac:dyDescent="0.25">
      <c r="A82" s="16">
        <v>76</v>
      </c>
      <c r="B82" s="69" t="s">
        <v>94</v>
      </c>
      <c r="C82" s="46" t="s">
        <v>203</v>
      </c>
      <c r="D82" s="62" t="s">
        <v>65</v>
      </c>
      <c r="E82" s="45">
        <v>15483147</v>
      </c>
      <c r="F82" s="45">
        <v>1083820.29</v>
      </c>
      <c r="G82" s="45">
        <v>1083820.29</v>
      </c>
      <c r="H82" s="52">
        <f t="shared" si="0"/>
        <v>2167640.58</v>
      </c>
      <c r="I82" s="45">
        <v>774157.35</v>
      </c>
      <c r="J82" s="45">
        <f t="shared" si="1"/>
        <v>2941797.93</v>
      </c>
      <c r="K82" s="41">
        <f t="shared" si="5"/>
        <v>12541349.07</v>
      </c>
      <c r="L82" s="55">
        <f t="shared" si="3"/>
        <v>13315506.42</v>
      </c>
      <c r="M82" s="66" t="s">
        <v>204</v>
      </c>
      <c r="N82" s="43">
        <v>43646</v>
      </c>
      <c r="O82" s="63"/>
      <c r="P82" s="78">
        <f t="shared" si="6"/>
        <v>0.86</v>
      </c>
    </row>
    <row r="83" spans="1:16" ht="25.5" x14ac:dyDescent="0.25">
      <c r="A83" s="16">
        <v>77</v>
      </c>
      <c r="B83" s="39" t="s">
        <v>72</v>
      </c>
      <c r="C83" s="46" t="s">
        <v>205</v>
      </c>
      <c r="D83" s="65" t="s">
        <v>35</v>
      </c>
      <c r="E83" s="45">
        <v>4828643</v>
      </c>
      <c r="F83" s="45">
        <v>338005.01</v>
      </c>
      <c r="G83" s="45">
        <v>338005.01</v>
      </c>
      <c r="H83" s="52">
        <f t="shared" si="0"/>
        <v>676010.02</v>
      </c>
      <c r="I83" s="45">
        <v>241432.15</v>
      </c>
      <c r="J83" s="45">
        <f t="shared" si="1"/>
        <v>917442.17</v>
      </c>
      <c r="K83" s="41">
        <f t="shared" si="5"/>
        <v>3911200.83</v>
      </c>
      <c r="L83" s="55">
        <f t="shared" si="3"/>
        <v>4152632.98</v>
      </c>
      <c r="M83" s="66" t="s">
        <v>206</v>
      </c>
      <c r="N83" s="43">
        <v>43646</v>
      </c>
      <c r="O83" s="63"/>
      <c r="P83" s="78">
        <f t="shared" si="6"/>
        <v>0.86</v>
      </c>
    </row>
    <row r="84" spans="1:16" ht="30" customHeight="1" x14ac:dyDescent="0.25">
      <c r="A84" s="16">
        <v>78</v>
      </c>
      <c r="B84" s="69" t="s">
        <v>207</v>
      </c>
      <c r="C84" s="46" t="s">
        <v>208</v>
      </c>
      <c r="D84" s="65" t="s">
        <v>35</v>
      </c>
      <c r="E84" s="45">
        <v>4271305</v>
      </c>
      <c r="F84" s="45">
        <v>298991.34999999998</v>
      </c>
      <c r="G84" s="45">
        <v>298991.34999999998</v>
      </c>
      <c r="H84" s="52">
        <f t="shared" si="0"/>
        <v>597982.69999999995</v>
      </c>
      <c r="I84" s="45">
        <v>213565.25</v>
      </c>
      <c r="J84" s="45">
        <f t="shared" si="1"/>
        <v>811547.95</v>
      </c>
      <c r="K84" s="41">
        <f t="shared" si="5"/>
        <v>3459757.05</v>
      </c>
      <c r="L84" s="55">
        <f t="shared" si="3"/>
        <v>3673322.3</v>
      </c>
      <c r="M84" s="66" t="s">
        <v>209</v>
      </c>
      <c r="N84" s="43">
        <v>43646</v>
      </c>
      <c r="O84" s="63"/>
      <c r="P84" s="78">
        <f t="shared" si="6"/>
        <v>0.86</v>
      </c>
    </row>
    <row r="85" spans="1:16" ht="40.5" customHeight="1" x14ac:dyDescent="0.25">
      <c r="A85" s="16">
        <v>79</v>
      </c>
      <c r="B85" s="69" t="s">
        <v>52</v>
      </c>
      <c r="C85" s="46" t="s">
        <v>210</v>
      </c>
      <c r="D85" s="62" t="s">
        <v>26</v>
      </c>
      <c r="E85" s="45">
        <v>3995166</v>
      </c>
      <c r="F85" s="45">
        <v>279661.62</v>
      </c>
      <c r="G85" s="45">
        <v>239709.96</v>
      </c>
      <c r="H85" s="52">
        <f t="shared" si="0"/>
        <v>519371.57999999996</v>
      </c>
      <c r="I85" s="45">
        <v>199758.3</v>
      </c>
      <c r="J85" s="45">
        <f t="shared" si="1"/>
        <v>719129.87999999989</v>
      </c>
      <c r="K85" s="41">
        <f t="shared" si="5"/>
        <v>3276036.12</v>
      </c>
      <c r="L85" s="55">
        <f t="shared" si="3"/>
        <v>3475794.42</v>
      </c>
      <c r="M85" s="66" t="s">
        <v>211</v>
      </c>
      <c r="N85" s="43">
        <v>43646</v>
      </c>
      <c r="O85" s="63"/>
      <c r="P85" s="78">
        <f t="shared" si="6"/>
        <v>0.87</v>
      </c>
    </row>
    <row r="86" spans="1:16" ht="29.25" customHeight="1" x14ac:dyDescent="0.25">
      <c r="A86" s="16">
        <v>80</v>
      </c>
      <c r="B86" s="69" t="s">
        <v>212</v>
      </c>
      <c r="C86" s="46" t="s">
        <v>213</v>
      </c>
      <c r="D86" s="65" t="s">
        <v>35</v>
      </c>
      <c r="E86" s="45">
        <v>12699724</v>
      </c>
      <c r="F86" s="45">
        <v>888980.68</v>
      </c>
      <c r="G86" s="45">
        <v>761983.44</v>
      </c>
      <c r="H86" s="52">
        <f t="shared" si="0"/>
        <v>1650964.12</v>
      </c>
      <c r="I86" s="45">
        <v>634986.19999999995</v>
      </c>
      <c r="J86" s="45">
        <f t="shared" si="1"/>
        <v>2285950.3200000003</v>
      </c>
      <c r="K86" s="41">
        <f t="shared" si="5"/>
        <v>10413773.68</v>
      </c>
      <c r="L86" s="55">
        <f t="shared" si="3"/>
        <v>11048759.879999999</v>
      </c>
      <c r="M86" s="66" t="s">
        <v>214</v>
      </c>
      <c r="N86" s="43">
        <v>43646</v>
      </c>
      <c r="O86" s="63"/>
      <c r="P86" s="78">
        <f t="shared" si="6"/>
        <v>0.86999999999999988</v>
      </c>
    </row>
    <row r="87" spans="1:16" ht="40.5" customHeight="1" x14ac:dyDescent="0.25">
      <c r="A87" s="16">
        <v>81</v>
      </c>
      <c r="B87" s="69" t="s">
        <v>129</v>
      </c>
      <c r="C87" s="46" t="s">
        <v>215</v>
      </c>
      <c r="D87" s="62" t="s">
        <v>26</v>
      </c>
      <c r="E87" s="45">
        <v>4436884</v>
      </c>
      <c r="F87" s="45">
        <v>310581.88</v>
      </c>
      <c r="G87" s="45">
        <v>310581.88</v>
      </c>
      <c r="H87" s="52">
        <f t="shared" si="0"/>
        <v>621163.76</v>
      </c>
      <c r="I87" s="45">
        <v>221844.2</v>
      </c>
      <c r="J87" s="45">
        <f t="shared" si="1"/>
        <v>843007.96</v>
      </c>
      <c r="K87" s="41">
        <f t="shared" si="5"/>
        <v>3593876.04</v>
      </c>
      <c r="L87" s="55">
        <f t="shared" si="3"/>
        <v>3815720.24</v>
      </c>
      <c r="M87" s="66" t="s">
        <v>216</v>
      </c>
      <c r="N87" s="43">
        <v>43646</v>
      </c>
      <c r="O87" s="63"/>
      <c r="P87" s="78">
        <f t="shared" si="6"/>
        <v>0.8600000000000001</v>
      </c>
    </row>
    <row r="88" spans="1:16" ht="54" customHeight="1" x14ac:dyDescent="0.25">
      <c r="A88" s="16">
        <v>82</v>
      </c>
      <c r="B88" s="69" t="s">
        <v>89</v>
      </c>
      <c r="C88" s="46" t="s">
        <v>217</v>
      </c>
      <c r="D88" s="62" t="s">
        <v>26</v>
      </c>
      <c r="E88" s="45">
        <v>20451015</v>
      </c>
      <c r="F88" s="45">
        <v>1431571.05</v>
      </c>
      <c r="G88" s="45">
        <v>1431571.05</v>
      </c>
      <c r="H88" s="52">
        <f t="shared" si="0"/>
        <v>2863142.1</v>
      </c>
      <c r="I88" s="45">
        <v>1022550.75</v>
      </c>
      <c r="J88" s="45">
        <f t="shared" si="1"/>
        <v>3885692.85</v>
      </c>
      <c r="K88" s="41">
        <f t="shared" si="5"/>
        <v>16565322.15</v>
      </c>
      <c r="L88" s="55">
        <f t="shared" si="3"/>
        <v>17587872.899999999</v>
      </c>
      <c r="M88" s="66" t="s">
        <v>218</v>
      </c>
      <c r="N88" s="43">
        <v>43646</v>
      </c>
      <c r="O88" s="63"/>
      <c r="P88" s="78">
        <f t="shared" si="6"/>
        <v>0.85999999999999988</v>
      </c>
    </row>
    <row r="89" spans="1:16" ht="42" customHeight="1" x14ac:dyDescent="0.25">
      <c r="A89" s="16">
        <v>83</v>
      </c>
      <c r="B89" s="69" t="s">
        <v>48</v>
      </c>
      <c r="C89" s="46" t="s">
        <v>219</v>
      </c>
      <c r="D89" s="62" t="s">
        <v>65</v>
      </c>
      <c r="E89" s="45">
        <v>16847365</v>
      </c>
      <c r="F89" s="45">
        <v>1179315.55</v>
      </c>
      <c r="G89" s="45">
        <v>1179315.55</v>
      </c>
      <c r="H89" s="52">
        <f t="shared" si="0"/>
        <v>2358631.1</v>
      </c>
      <c r="I89" s="45">
        <v>842368.25</v>
      </c>
      <c r="J89" s="45">
        <f t="shared" si="1"/>
        <v>3200999.35</v>
      </c>
      <c r="K89" s="41">
        <f t="shared" si="5"/>
        <v>13646365.65</v>
      </c>
      <c r="L89" s="55">
        <f t="shared" si="3"/>
        <v>14488733.9</v>
      </c>
      <c r="M89" s="66" t="s">
        <v>220</v>
      </c>
      <c r="N89" s="43">
        <v>43646</v>
      </c>
      <c r="O89" s="63"/>
      <c r="P89" s="78">
        <f t="shared" si="6"/>
        <v>0.86</v>
      </c>
    </row>
    <row r="90" spans="1:16" ht="50.25" customHeight="1" x14ac:dyDescent="0.25">
      <c r="A90" s="16">
        <v>84</v>
      </c>
      <c r="B90" s="69" t="s">
        <v>166</v>
      </c>
      <c r="C90" s="46" t="s">
        <v>221</v>
      </c>
      <c r="D90" s="65" t="s">
        <v>35</v>
      </c>
      <c r="E90" s="45">
        <v>11681236</v>
      </c>
      <c r="F90" s="45">
        <v>817686.52</v>
      </c>
      <c r="G90" s="45">
        <v>817686.52</v>
      </c>
      <c r="H90" s="52">
        <f t="shared" si="0"/>
        <v>1635373.04</v>
      </c>
      <c r="I90" s="45">
        <v>584061.80000000005</v>
      </c>
      <c r="J90" s="45">
        <f t="shared" si="1"/>
        <v>2219434.84</v>
      </c>
      <c r="K90" s="41">
        <f t="shared" si="5"/>
        <v>9461801.1600000001</v>
      </c>
      <c r="L90" s="55">
        <f t="shared" si="3"/>
        <v>10045862.960000001</v>
      </c>
      <c r="M90" s="66" t="s">
        <v>222</v>
      </c>
      <c r="N90" s="43">
        <v>43646</v>
      </c>
      <c r="O90" s="63"/>
      <c r="P90" s="78">
        <f t="shared" si="6"/>
        <v>0.8600000000000001</v>
      </c>
    </row>
    <row r="91" spans="1:16" ht="42" customHeight="1" x14ac:dyDescent="0.25">
      <c r="A91" s="16">
        <v>85</v>
      </c>
      <c r="B91" s="69" t="s">
        <v>106</v>
      </c>
      <c r="C91" s="46" t="s">
        <v>223</v>
      </c>
      <c r="D91" s="65" t="s">
        <v>148</v>
      </c>
      <c r="E91" s="45">
        <v>3836480</v>
      </c>
      <c r="F91" s="45">
        <v>268553.59999999998</v>
      </c>
      <c r="G91" s="45">
        <v>268553.59999999998</v>
      </c>
      <c r="H91" s="52">
        <f t="shared" si="0"/>
        <v>537107.19999999995</v>
      </c>
      <c r="I91" s="45">
        <v>191824</v>
      </c>
      <c r="J91" s="45">
        <f t="shared" si="1"/>
        <v>728931.2</v>
      </c>
      <c r="K91" s="41">
        <f t="shared" si="5"/>
        <v>3107548.8</v>
      </c>
      <c r="L91" s="55">
        <f t="shared" si="3"/>
        <v>3299372.8</v>
      </c>
      <c r="M91" s="66" t="s">
        <v>224</v>
      </c>
      <c r="N91" s="43">
        <v>43646</v>
      </c>
      <c r="O91" s="63"/>
      <c r="P91" s="78">
        <f t="shared" si="6"/>
        <v>0.86</v>
      </c>
    </row>
    <row r="92" spans="1:16" ht="27.75" customHeight="1" x14ac:dyDescent="0.25">
      <c r="A92" s="16">
        <v>86</v>
      </c>
      <c r="B92" s="69" t="s">
        <v>38</v>
      </c>
      <c r="C92" s="46" t="s">
        <v>225</v>
      </c>
      <c r="D92" s="62" t="s">
        <v>26</v>
      </c>
      <c r="E92" s="45">
        <v>15802380</v>
      </c>
      <c r="F92" s="45">
        <v>1106166.6000000001</v>
      </c>
      <c r="G92" s="45">
        <v>1106166.6000000001</v>
      </c>
      <c r="H92" s="52">
        <f t="shared" si="0"/>
        <v>2212333.2000000002</v>
      </c>
      <c r="I92" s="45">
        <v>790119</v>
      </c>
      <c r="J92" s="45">
        <f t="shared" si="1"/>
        <v>3002452.2</v>
      </c>
      <c r="K92" s="41">
        <f t="shared" si="5"/>
        <v>12799927.800000001</v>
      </c>
      <c r="L92" s="55">
        <f t="shared" si="3"/>
        <v>13590046.800000001</v>
      </c>
      <c r="M92" s="66" t="s">
        <v>226</v>
      </c>
      <c r="N92" s="43">
        <v>43646</v>
      </c>
      <c r="O92" s="63"/>
      <c r="P92" s="78">
        <f t="shared" si="6"/>
        <v>0.8600000000000001</v>
      </c>
    </row>
    <row r="93" spans="1:16" ht="27.75" customHeight="1" x14ac:dyDescent="0.25">
      <c r="A93" s="16">
        <v>87</v>
      </c>
      <c r="B93" s="69" t="s">
        <v>227</v>
      </c>
      <c r="C93" s="46" t="s">
        <v>228</v>
      </c>
      <c r="D93" s="62" t="s">
        <v>26</v>
      </c>
      <c r="E93" s="45">
        <v>4209533</v>
      </c>
      <c r="F93" s="45">
        <v>294667.31</v>
      </c>
      <c r="G93" s="45">
        <v>252571.98</v>
      </c>
      <c r="H93" s="52">
        <f t="shared" si="0"/>
        <v>547239.29</v>
      </c>
      <c r="I93" s="45">
        <v>210476.65</v>
      </c>
      <c r="J93" s="45">
        <f t="shared" si="1"/>
        <v>757715.94000000006</v>
      </c>
      <c r="K93" s="41">
        <f t="shared" si="5"/>
        <v>3451817.06</v>
      </c>
      <c r="L93" s="55">
        <f t="shared" si="3"/>
        <v>3662293.71</v>
      </c>
      <c r="M93" s="66" t="s">
        <v>229</v>
      </c>
      <c r="N93" s="43">
        <v>43646</v>
      </c>
      <c r="O93" s="63"/>
      <c r="P93" s="78">
        <f t="shared" si="6"/>
        <v>0.87</v>
      </c>
    </row>
    <row r="94" spans="1:16" ht="28.5" customHeight="1" x14ac:dyDescent="0.25">
      <c r="A94" s="16">
        <v>88</v>
      </c>
      <c r="B94" s="69" t="s">
        <v>46</v>
      </c>
      <c r="C94" s="46" t="s">
        <v>230</v>
      </c>
      <c r="D94" s="62" t="s">
        <v>26</v>
      </c>
      <c r="E94" s="45">
        <v>7658223</v>
      </c>
      <c r="F94" s="45">
        <v>536075.61</v>
      </c>
      <c r="G94" s="45">
        <v>536075.61</v>
      </c>
      <c r="H94" s="52">
        <f t="shared" si="0"/>
        <v>1072151.22</v>
      </c>
      <c r="I94" s="45">
        <v>382911.15</v>
      </c>
      <c r="J94" s="45">
        <f t="shared" si="1"/>
        <v>1455062.37</v>
      </c>
      <c r="K94" s="41">
        <f t="shared" si="5"/>
        <v>6203160.6299999999</v>
      </c>
      <c r="L94" s="55">
        <f t="shared" si="3"/>
        <v>6586071.7800000003</v>
      </c>
      <c r="M94" s="66" t="s">
        <v>231</v>
      </c>
      <c r="N94" s="43">
        <v>43646</v>
      </c>
      <c r="O94" s="63"/>
      <c r="P94" s="78">
        <f t="shared" si="6"/>
        <v>0.86</v>
      </c>
    </row>
    <row r="95" spans="1:16" ht="28.5" customHeight="1" x14ac:dyDescent="0.25">
      <c r="A95" s="16">
        <v>89</v>
      </c>
      <c r="B95" s="69" t="s">
        <v>103</v>
      </c>
      <c r="C95" s="46" t="s">
        <v>232</v>
      </c>
      <c r="D95" s="62" t="s">
        <v>26</v>
      </c>
      <c r="E95" s="45">
        <v>2772925</v>
      </c>
      <c r="F95" s="45">
        <v>194104.75</v>
      </c>
      <c r="G95" s="45">
        <v>166375.5</v>
      </c>
      <c r="H95" s="52">
        <f t="shared" si="0"/>
        <v>360480.25</v>
      </c>
      <c r="I95" s="45">
        <v>138646.25</v>
      </c>
      <c r="J95" s="45">
        <f t="shared" si="1"/>
        <v>499126.5</v>
      </c>
      <c r="K95" s="41">
        <f t="shared" si="5"/>
        <v>2273798.5</v>
      </c>
      <c r="L95" s="55">
        <f t="shared" si="3"/>
        <v>2412444.75</v>
      </c>
      <c r="M95" s="66" t="s">
        <v>233</v>
      </c>
      <c r="N95" s="43">
        <v>43646</v>
      </c>
      <c r="O95" s="63"/>
      <c r="P95" s="78">
        <f t="shared" si="6"/>
        <v>0.87</v>
      </c>
    </row>
    <row r="96" spans="1:16" ht="28.5" customHeight="1" x14ac:dyDescent="0.25">
      <c r="A96" s="16">
        <v>90</v>
      </c>
      <c r="B96" s="39" t="s">
        <v>27</v>
      </c>
      <c r="C96" s="46" t="s">
        <v>234</v>
      </c>
      <c r="D96" s="62" t="s">
        <v>26</v>
      </c>
      <c r="E96" s="45">
        <v>3053831</v>
      </c>
      <c r="F96" s="45">
        <v>213768.17</v>
      </c>
      <c r="G96" s="45">
        <v>213768.17</v>
      </c>
      <c r="H96" s="52">
        <f t="shared" si="0"/>
        <v>427536.34</v>
      </c>
      <c r="I96" s="45">
        <v>1452691.55</v>
      </c>
      <c r="J96" s="45">
        <f t="shared" si="1"/>
        <v>1880227.8900000001</v>
      </c>
      <c r="K96" s="41">
        <f t="shared" si="5"/>
        <v>1173603.1099999999</v>
      </c>
      <c r="L96" s="55">
        <f t="shared" si="3"/>
        <v>2626294.66</v>
      </c>
      <c r="M96" s="66" t="s">
        <v>235</v>
      </c>
      <c r="N96" s="43">
        <v>43646</v>
      </c>
      <c r="O96" s="63"/>
      <c r="P96" s="78">
        <f t="shared" si="6"/>
        <v>0.8600000000000001</v>
      </c>
    </row>
    <row r="97" spans="1:16" ht="28.5" customHeight="1" x14ac:dyDescent="0.25">
      <c r="A97" s="16">
        <v>91</v>
      </c>
      <c r="B97" s="69" t="s">
        <v>76</v>
      </c>
      <c r="C97" s="46" t="s">
        <v>236</v>
      </c>
      <c r="D97" s="65" t="s">
        <v>35</v>
      </c>
      <c r="E97" s="45">
        <v>5676932</v>
      </c>
      <c r="F97" s="45">
        <v>397385.24</v>
      </c>
      <c r="G97" s="45">
        <v>340615.92</v>
      </c>
      <c r="H97" s="52">
        <f t="shared" si="0"/>
        <v>738001.15999999992</v>
      </c>
      <c r="I97" s="45">
        <v>283846.59999999998</v>
      </c>
      <c r="J97" s="45">
        <f t="shared" si="1"/>
        <v>1021847.7599999999</v>
      </c>
      <c r="K97" s="41">
        <f t="shared" si="5"/>
        <v>4655084.24</v>
      </c>
      <c r="L97" s="55">
        <f t="shared" si="3"/>
        <v>4938930.84</v>
      </c>
      <c r="M97" s="66" t="s">
        <v>237</v>
      </c>
      <c r="N97" s="43">
        <v>43646</v>
      </c>
      <c r="O97" s="63"/>
      <c r="P97" s="78">
        <f t="shared" si="6"/>
        <v>0.87</v>
      </c>
    </row>
    <row r="98" spans="1:16" ht="28.5" customHeight="1" x14ac:dyDescent="0.25">
      <c r="A98" s="16">
        <v>92</v>
      </c>
      <c r="B98" s="69" t="s">
        <v>60</v>
      </c>
      <c r="C98" s="46" t="s">
        <v>238</v>
      </c>
      <c r="D98" s="65" t="s">
        <v>35</v>
      </c>
      <c r="E98" s="45">
        <v>1960455</v>
      </c>
      <c r="F98" s="45">
        <v>137231.85</v>
      </c>
      <c r="G98" s="45">
        <v>137231.85</v>
      </c>
      <c r="H98" s="52">
        <f t="shared" si="0"/>
        <v>274463.7</v>
      </c>
      <c r="I98" s="45">
        <v>98022.75</v>
      </c>
      <c r="J98" s="45">
        <f t="shared" si="1"/>
        <v>372486.45</v>
      </c>
      <c r="K98" s="41">
        <f t="shared" si="5"/>
        <v>1587968.55</v>
      </c>
      <c r="L98" s="55">
        <f t="shared" si="3"/>
        <v>1685991.3</v>
      </c>
      <c r="M98" s="66" t="s">
        <v>239</v>
      </c>
      <c r="N98" s="43">
        <v>43646</v>
      </c>
      <c r="O98" s="63"/>
      <c r="P98" s="78">
        <f t="shared" si="6"/>
        <v>0.86</v>
      </c>
    </row>
    <row r="99" spans="1:16" ht="28.5" customHeight="1" x14ac:dyDescent="0.25">
      <c r="A99" s="16">
        <v>93</v>
      </c>
      <c r="B99" s="39" t="s">
        <v>63</v>
      </c>
      <c r="C99" s="46" t="s">
        <v>240</v>
      </c>
      <c r="D99" s="62" t="s">
        <v>65</v>
      </c>
      <c r="E99" s="45">
        <v>7869228</v>
      </c>
      <c r="F99" s="45">
        <v>550845.96</v>
      </c>
      <c r="G99" s="45">
        <v>550845.96</v>
      </c>
      <c r="H99" s="52">
        <f t="shared" si="0"/>
        <v>1101691.92</v>
      </c>
      <c r="I99" s="45">
        <v>393461.4</v>
      </c>
      <c r="J99" s="45">
        <f t="shared" si="1"/>
        <v>1495153.3199999998</v>
      </c>
      <c r="K99" s="41">
        <f t="shared" si="5"/>
        <v>6374074.6799999997</v>
      </c>
      <c r="L99" s="55">
        <v>6767346.0800000001</v>
      </c>
      <c r="M99" s="66" t="s">
        <v>241</v>
      </c>
      <c r="N99" s="43">
        <v>43646</v>
      </c>
      <c r="O99" s="63"/>
      <c r="P99" s="78">
        <f t="shared" si="6"/>
        <v>0.85997585531897158</v>
      </c>
    </row>
    <row r="100" spans="1:16" ht="28.5" customHeight="1" x14ac:dyDescent="0.25">
      <c r="A100" s="16">
        <v>94</v>
      </c>
      <c r="B100" s="39" t="s">
        <v>37</v>
      </c>
      <c r="C100" s="46" t="s">
        <v>242</v>
      </c>
      <c r="D100" s="65" t="s">
        <v>35</v>
      </c>
      <c r="E100" s="45">
        <v>7003617</v>
      </c>
      <c r="F100" s="45">
        <v>490253.19</v>
      </c>
      <c r="G100" s="45">
        <v>490253.19</v>
      </c>
      <c r="H100" s="52">
        <f t="shared" si="0"/>
        <v>980506.38</v>
      </c>
      <c r="I100" s="45">
        <v>350180.85</v>
      </c>
      <c r="J100" s="45">
        <f t="shared" si="1"/>
        <v>1330687.23</v>
      </c>
      <c r="K100" s="41">
        <f t="shared" si="5"/>
        <v>5672929.7699999996</v>
      </c>
      <c r="L100" s="55">
        <f t="shared" si="3"/>
        <v>6023110.6200000001</v>
      </c>
      <c r="M100" s="66" t="s">
        <v>243</v>
      </c>
      <c r="N100" s="43">
        <v>43646</v>
      </c>
      <c r="O100" s="63"/>
      <c r="P100" s="78">
        <f t="shared" si="6"/>
        <v>0.86</v>
      </c>
    </row>
    <row r="101" spans="1:16" ht="17.25" customHeight="1" x14ac:dyDescent="0.25">
      <c r="A101" s="38"/>
      <c r="B101" s="72"/>
      <c r="C101" s="37"/>
      <c r="D101" s="47"/>
      <c r="E101" s="48"/>
      <c r="F101" s="48"/>
      <c r="G101" s="48"/>
      <c r="H101" s="52">
        <f t="shared" ref="H101" si="7">F101+G101</f>
        <v>0</v>
      </c>
      <c r="I101" s="48"/>
      <c r="J101" s="45">
        <f t="shared" ref="J101" si="8">F101+G101+I101</f>
        <v>0</v>
      </c>
      <c r="K101" s="41">
        <f t="shared" ref="K101" si="9">E101-J101</f>
        <v>0</v>
      </c>
      <c r="L101" s="55">
        <f t="shared" ref="L101" si="10">E101-H101</f>
        <v>0</v>
      </c>
      <c r="M101" s="49"/>
      <c r="N101" s="50"/>
      <c r="O101" s="37"/>
    </row>
    <row r="102" spans="1:16" s="5" customFormat="1" x14ac:dyDescent="0.25">
      <c r="A102" s="17"/>
      <c r="B102" s="18"/>
      <c r="C102" s="19" t="s">
        <v>16</v>
      </c>
      <c r="D102" s="19"/>
      <c r="E102" s="20">
        <f t="shared" ref="E102:L102" si="11">SUM(E7:E101)</f>
        <v>1127149439</v>
      </c>
      <c r="F102" s="20">
        <f t="shared" si="11"/>
        <v>78902951.519999996</v>
      </c>
      <c r="G102" s="20">
        <f t="shared" si="11"/>
        <v>77893350.939999968</v>
      </c>
      <c r="H102" s="71">
        <f>SUM(H7:H101)</f>
        <v>156796302.45999995</v>
      </c>
      <c r="I102" s="20">
        <f t="shared" si="11"/>
        <v>65657470.799999997</v>
      </c>
      <c r="J102" s="20">
        <f t="shared" si="11"/>
        <v>222453773.25999996</v>
      </c>
      <c r="K102" s="20">
        <f t="shared" si="11"/>
        <v>904695665.73999977</v>
      </c>
      <c r="L102" s="71">
        <f t="shared" si="11"/>
        <v>970352946.5399996</v>
      </c>
      <c r="M102" s="18"/>
      <c r="N102" s="18"/>
      <c r="P102" s="79"/>
    </row>
    <row r="103" spans="1:16" s="5" customFormat="1" ht="8.25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P103" s="79"/>
    </row>
    <row r="104" spans="1:16" s="5" customFormat="1" ht="14.25" customHeight="1" x14ac:dyDescent="0.25">
      <c r="A104" s="76"/>
      <c r="B104" s="73" t="s">
        <v>15</v>
      </c>
      <c r="C104" s="18"/>
      <c r="D104" s="18"/>
      <c r="E104" s="18"/>
      <c r="F104" s="22"/>
      <c r="G104" s="22"/>
      <c r="H104" s="18"/>
      <c r="I104" s="22"/>
      <c r="J104" s="23"/>
      <c r="K104" s="22"/>
      <c r="L104" s="18"/>
      <c r="M104" s="6"/>
      <c r="N104" s="18"/>
      <c r="P104" s="80"/>
    </row>
    <row r="105" spans="1:16" s="5" customFormat="1" x14ac:dyDescent="0.25">
      <c r="A105" s="76"/>
      <c r="B105" s="74" t="s">
        <v>10</v>
      </c>
      <c r="C105" s="25">
        <f>F102</f>
        <v>78902951.519999996</v>
      </c>
      <c r="D105" s="26"/>
      <c r="E105" s="31"/>
      <c r="F105" s="6"/>
      <c r="G105" s="6"/>
      <c r="H105" s="18"/>
      <c r="I105" s="27"/>
      <c r="J105" s="27"/>
      <c r="K105" s="28"/>
      <c r="L105" s="6"/>
      <c r="M105" s="18"/>
      <c r="N105" s="18"/>
      <c r="P105" s="79"/>
    </row>
    <row r="106" spans="1:16" s="5" customFormat="1" ht="15" customHeight="1" x14ac:dyDescent="0.25">
      <c r="A106" s="76"/>
      <c r="B106" s="74" t="s">
        <v>11</v>
      </c>
      <c r="C106" s="25">
        <f>G102</f>
        <v>77893350.939999968</v>
      </c>
      <c r="D106" s="26"/>
      <c r="E106" s="31"/>
      <c r="F106" s="6"/>
      <c r="G106" s="6"/>
      <c r="H106" s="6"/>
      <c r="I106" s="27"/>
      <c r="J106" s="28"/>
      <c r="K106" s="28"/>
      <c r="L106" s="6"/>
      <c r="M106" s="18"/>
      <c r="N106" s="18"/>
      <c r="P106" s="79"/>
    </row>
    <row r="107" spans="1:16" s="5" customFormat="1" ht="13.5" customHeight="1" x14ac:dyDescent="0.25">
      <c r="A107" s="76"/>
      <c r="B107" s="73" t="s">
        <v>9</v>
      </c>
      <c r="C107" s="29">
        <f>SUM(C105:C106)</f>
        <v>156796302.45999998</v>
      </c>
      <c r="D107" s="30"/>
      <c r="E107" s="6"/>
      <c r="F107" s="18"/>
      <c r="G107" s="6"/>
      <c r="H107" s="6"/>
      <c r="I107" s="28"/>
      <c r="J107" s="28"/>
      <c r="K107" s="28"/>
      <c r="L107" s="6"/>
      <c r="M107" s="18"/>
      <c r="N107" s="18"/>
      <c r="P107" s="79"/>
    </row>
    <row r="108" spans="1:16" s="5" customFormat="1" ht="14.25" customHeight="1" x14ac:dyDescent="0.25">
      <c r="A108" s="76"/>
      <c r="B108" s="73" t="s">
        <v>19</v>
      </c>
      <c r="C108" s="29">
        <f>E102</f>
        <v>1127149439</v>
      </c>
      <c r="D108" s="30"/>
      <c r="E108" s="18"/>
      <c r="F108" s="6"/>
      <c r="G108" s="18"/>
      <c r="H108" s="31"/>
      <c r="I108" s="32"/>
      <c r="J108" s="32"/>
      <c r="K108" s="33"/>
      <c r="L108" s="18"/>
      <c r="M108" s="18"/>
      <c r="N108" s="18"/>
      <c r="P108" s="79"/>
    </row>
    <row r="109" spans="1:16" s="5" customFormat="1" ht="12.75" customHeight="1" x14ac:dyDescent="0.25">
      <c r="A109" s="76"/>
      <c r="B109" s="73" t="s">
        <v>17</v>
      </c>
      <c r="C109" s="34">
        <f>L102</f>
        <v>970352946.5399996</v>
      </c>
      <c r="D109" s="35"/>
      <c r="E109" s="18" t="s">
        <v>22</v>
      </c>
      <c r="F109" s="18"/>
      <c r="G109" s="18"/>
      <c r="H109" s="18"/>
      <c r="I109" s="28"/>
      <c r="J109" s="36"/>
      <c r="K109" s="28"/>
      <c r="L109" s="6"/>
      <c r="M109" s="18"/>
      <c r="N109" s="18"/>
      <c r="P109" s="79"/>
    </row>
    <row r="110" spans="1:16" s="5" customFormat="1" ht="14.25" customHeight="1" x14ac:dyDescent="0.25">
      <c r="A110" s="4"/>
      <c r="B110" s="74" t="s">
        <v>7</v>
      </c>
      <c r="C110" s="56">
        <f>I102</f>
        <v>65657470.799999997</v>
      </c>
      <c r="D110" s="7"/>
      <c r="I110" s="10"/>
      <c r="J110" s="11"/>
      <c r="K110" s="12"/>
      <c r="L110" s="7"/>
      <c r="P110" s="79"/>
    </row>
    <row r="111" spans="1:16" s="5" customFormat="1" x14ac:dyDescent="0.25">
      <c r="A111" s="1"/>
      <c r="C111" s="8"/>
      <c r="E111" s="7"/>
      <c r="P111" s="79"/>
    </row>
    <row r="112" spans="1:16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112" t="s">
        <v>23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57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C1" zoomScaleNormal="100" workbookViewId="0">
      <selection activeCell="M15" sqref="M15"/>
    </sheetView>
  </sheetViews>
  <sheetFormatPr defaultRowHeight="15" x14ac:dyDescent="0.25"/>
  <cols>
    <col min="6" max="6" width="18.5703125" customWidth="1"/>
    <col min="7" max="7" width="34.5703125" customWidth="1"/>
    <col min="8" max="8" width="17.5703125" customWidth="1"/>
    <col min="9" max="9" width="16" customWidth="1"/>
    <col min="10" max="10" width="15.28515625" customWidth="1"/>
    <col min="11" max="11" width="25.85546875" style="108" customWidth="1"/>
    <col min="12" max="12" width="14.140625" customWidth="1"/>
  </cols>
  <sheetData>
    <row r="1" spans="1:12" x14ac:dyDescent="0.25">
      <c r="A1" t="s">
        <v>244</v>
      </c>
      <c r="B1" t="s">
        <v>245</v>
      </c>
    </row>
    <row r="2" spans="1:12" x14ac:dyDescent="0.25">
      <c r="A2">
        <v>1</v>
      </c>
      <c r="B2">
        <v>1</v>
      </c>
      <c r="C2" t="str">
        <f>IF(A2=B2,"","Not Ok")</f>
        <v/>
      </c>
      <c r="E2" s="93" t="s">
        <v>4</v>
      </c>
      <c r="F2" s="93" t="s">
        <v>5</v>
      </c>
      <c r="G2" s="93" t="s">
        <v>6</v>
      </c>
      <c r="H2" s="105" t="s">
        <v>21</v>
      </c>
      <c r="I2" s="93" t="s">
        <v>246</v>
      </c>
      <c r="J2" s="94"/>
      <c r="K2" s="105" t="s">
        <v>247</v>
      </c>
      <c r="L2" s="93" t="s">
        <v>248</v>
      </c>
    </row>
    <row r="3" spans="1:12" ht="14.25" customHeight="1" x14ac:dyDescent="0.25">
      <c r="A3">
        <v>2</v>
      </c>
      <c r="B3">
        <v>2</v>
      </c>
      <c r="C3" t="str">
        <f t="shared" ref="C3:C66" si="0">IF(A3=B3,"","Not Ok")</f>
        <v/>
      </c>
      <c r="E3" s="93">
        <v>1</v>
      </c>
      <c r="F3" s="93" t="s">
        <v>28</v>
      </c>
      <c r="G3" s="93" t="s">
        <v>24</v>
      </c>
      <c r="H3" s="106">
        <v>2426416.04</v>
      </c>
      <c r="I3" s="95">
        <v>2426416.04</v>
      </c>
      <c r="J3" s="96">
        <f t="shared" ref="J3:J34" si="1">I3-H3</f>
        <v>0</v>
      </c>
      <c r="K3" s="109">
        <v>2426416.04</v>
      </c>
      <c r="L3" s="102" t="str">
        <f>IF(H3=K3,"",K3-H3)</f>
        <v/>
      </c>
    </row>
    <row r="4" spans="1:12" ht="14.25" customHeight="1" x14ac:dyDescent="0.25">
      <c r="A4">
        <v>3</v>
      </c>
      <c r="B4">
        <v>3</v>
      </c>
      <c r="C4" t="str">
        <f t="shared" si="0"/>
        <v/>
      </c>
      <c r="E4" s="93">
        <v>2</v>
      </c>
      <c r="F4" s="93" t="s">
        <v>27</v>
      </c>
      <c r="G4" s="93" t="s">
        <v>29</v>
      </c>
      <c r="H4" s="106">
        <v>1414656</v>
      </c>
      <c r="I4" s="95">
        <v>1522757.14</v>
      </c>
      <c r="J4" s="96">
        <f t="shared" si="1"/>
        <v>108101.1399999999</v>
      </c>
      <c r="K4" s="109">
        <v>1414656</v>
      </c>
      <c r="L4" s="102" t="str">
        <f t="shared" ref="L4:L67" si="2">IF(H4=K4,"",K4-H4)</f>
        <v/>
      </c>
    </row>
    <row r="5" spans="1:12" ht="14.25" customHeight="1" x14ac:dyDescent="0.25">
      <c r="A5">
        <v>4</v>
      </c>
      <c r="B5">
        <v>4</v>
      </c>
      <c r="C5" t="str">
        <f t="shared" si="0"/>
        <v/>
      </c>
      <c r="E5" s="93">
        <v>3</v>
      </c>
      <c r="F5" s="93" t="s">
        <v>30</v>
      </c>
      <c r="G5" s="93" t="s">
        <v>31</v>
      </c>
      <c r="H5" s="106">
        <v>6801038.2400000002</v>
      </c>
      <c r="I5" s="95">
        <v>6801038.2400000002</v>
      </c>
      <c r="J5" s="96">
        <f t="shared" si="1"/>
        <v>0</v>
      </c>
      <c r="K5" s="109">
        <v>6801038.2400000002</v>
      </c>
      <c r="L5" s="102" t="str">
        <f t="shared" si="2"/>
        <v/>
      </c>
    </row>
    <row r="6" spans="1:12" ht="14.25" customHeight="1" x14ac:dyDescent="0.25">
      <c r="A6">
        <v>5</v>
      </c>
      <c r="B6">
        <v>5</v>
      </c>
      <c r="C6" t="str">
        <f t="shared" si="0"/>
        <v/>
      </c>
      <c r="E6" s="93">
        <v>4</v>
      </c>
      <c r="F6" s="93" t="s">
        <v>32</v>
      </c>
      <c r="G6" s="93" t="s">
        <v>33</v>
      </c>
      <c r="H6" s="106">
        <v>10361938.76</v>
      </c>
      <c r="I6" s="95">
        <v>10361938</v>
      </c>
      <c r="J6" s="96">
        <f t="shared" si="1"/>
        <v>-0.75999999977648258</v>
      </c>
      <c r="K6" s="109">
        <v>10361938</v>
      </c>
      <c r="L6" s="102">
        <f t="shared" si="2"/>
        <v>-0.75999999977648258</v>
      </c>
    </row>
    <row r="7" spans="1:12" ht="14.25" customHeight="1" x14ac:dyDescent="0.25">
      <c r="A7">
        <v>6</v>
      </c>
      <c r="B7">
        <v>6</v>
      </c>
      <c r="C7" t="str">
        <f t="shared" si="0"/>
        <v/>
      </c>
      <c r="E7" s="93">
        <v>5</v>
      </c>
      <c r="F7" s="93" t="s">
        <v>37</v>
      </c>
      <c r="G7" s="93" t="s">
        <v>34</v>
      </c>
      <c r="H7" s="106">
        <v>10598264.18</v>
      </c>
      <c r="I7" s="95">
        <v>10598264.18</v>
      </c>
      <c r="J7" s="96">
        <f t="shared" si="1"/>
        <v>0</v>
      </c>
      <c r="K7" s="109">
        <v>10598264.18</v>
      </c>
      <c r="L7" s="102" t="str">
        <f t="shared" si="2"/>
        <v/>
      </c>
    </row>
    <row r="8" spans="1:12" ht="14.25" customHeight="1" x14ac:dyDescent="0.25">
      <c r="A8">
        <v>7</v>
      </c>
      <c r="B8">
        <v>7</v>
      </c>
      <c r="C8" t="str">
        <f t="shared" si="0"/>
        <v/>
      </c>
      <c r="E8" s="93">
        <v>6</v>
      </c>
      <c r="F8" s="93" t="s">
        <v>38</v>
      </c>
      <c r="G8" s="93" t="s">
        <v>39</v>
      </c>
      <c r="H8" s="106">
        <v>16755449.66</v>
      </c>
      <c r="I8" s="95">
        <v>16755449.66</v>
      </c>
      <c r="J8" s="96">
        <f t="shared" si="1"/>
        <v>0</v>
      </c>
      <c r="K8" s="109">
        <v>16755449.66</v>
      </c>
      <c r="L8" s="102" t="str">
        <f t="shared" si="2"/>
        <v/>
      </c>
    </row>
    <row r="9" spans="1:12" ht="14.25" customHeight="1" x14ac:dyDescent="0.25">
      <c r="A9">
        <v>8</v>
      </c>
      <c r="B9">
        <v>8</v>
      </c>
      <c r="C9" t="str">
        <f t="shared" si="0"/>
        <v/>
      </c>
      <c r="E9" s="93">
        <v>7</v>
      </c>
      <c r="F9" s="93" t="s">
        <v>41</v>
      </c>
      <c r="G9" s="93" t="s">
        <v>42</v>
      </c>
      <c r="H9" s="106">
        <v>18495018.100000001</v>
      </c>
      <c r="I9" s="95">
        <v>18624031</v>
      </c>
      <c r="J9" s="96">
        <f t="shared" si="1"/>
        <v>129012.89999999851</v>
      </c>
      <c r="K9" s="109">
        <v>18495018.100000001</v>
      </c>
      <c r="L9" s="102" t="str">
        <f t="shared" si="2"/>
        <v/>
      </c>
    </row>
    <row r="10" spans="1:12" ht="14.25" customHeight="1" x14ac:dyDescent="0.25">
      <c r="A10">
        <v>9</v>
      </c>
      <c r="B10">
        <v>9</v>
      </c>
      <c r="C10" t="str">
        <f t="shared" si="0"/>
        <v/>
      </c>
      <c r="E10" s="93">
        <v>8</v>
      </c>
      <c r="F10" s="93" t="s">
        <v>32</v>
      </c>
      <c r="G10" s="93" t="s">
        <v>44</v>
      </c>
      <c r="H10" s="106">
        <v>9403135.9399999995</v>
      </c>
      <c r="I10" s="95">
        <v>9403135.9400000013</v>
      </c>
      <c r="J10" s="96">
        <f t="shared" si="1"/>
        <v>0</v>
      </c>
      <c r="K10" s="109">
        <v>9403135.9399999995</v>
      </c>
      <c r="L10" s="102" t="str">
        <f t="shared" si="2"/>
        <v/>
      </c>
    </row>
    <row r="11" spans="1:12" ht="14.25" customHeight="1" x14ac:dyDescent="0.25">
      <c r="A11">
        <v>10</v>
      </c>
      <c r="B11">
        <v>10</v>
      </c>
      <c r="C11" t="str">
        <f t="shared" si="0"/>
        <v/>
      </c>
      <c r="E11" s="93">
        <v>9</v>
      </c>
      <c r="F11" s="93" t="s">
        <v>46</v>
      </c>
      <c r="G11" s="93" t="s">
        <v>50</v>
      </c>
      <c r="H11" s="106">
        <v>8449560.1999999993</v>
      </c>
      <c r="I11" s="95">
        <v>8449560.1999999993</v>
      </c>
      <c r="J11" s="96">
        <f t="shared" si="1"/>
        <v>0</v>
      </c>
      <c r="K11" s="109">
        <v>8449560.1999999993</v>
      </c>
      <c r="L11" s="102" t="str">
        <f t="shared" si="2"/>
        <v/>
      </c>
    </row>
    <row r="12" spans="1:12" ht="14.25" customHeight="1" x14ac:dyDescent="0.25">
      <c r="A12">
        <v>11</v>
      </c>
      <c r="B12">
        <v>11</v>
      </c>
      <c r="C12" t="str">
        <f t="shared" si="0"/>
        <v/>
      </c>
      <c r="E12" s="93">
        <v>10</v>
      </c>
      <c r="F12" s="93" t="s">
        <v>48</v>
      </c>
      <c r="G12" s="93" t="s">
        <v>49</v>
      </c>
      <c r="H12" s="106">
        <v>44290058.480000004</v>
      </c>
      <c r="I12" s="95">
        <v>45085629.169999987</v>
      </c>
      <c r="J12" s="96">
        <f t="shared" si="1"/>
        <v>795570.68999998271</v>
      </c>
      <c r="K12" s="109">
        <v>44290058.479999997</v>
      </c>
      <c r="L12" s="102" t="str">
        <f t="shared" si="2"/>
        <v/>
      </c>
    </row>
    <row r="13" spans="1:12" ht="14.25" customHeight="1" x14ac:dyDescent="0.25">
      <c r="A13">
        <v>12</v>
      </c>
      <c r="B13">
        <v>12</v>
      </c>
      <c r="C13" t="str">
        <f t="shared" si="0"/>
        <v/>
      </c>
      <c r="E13" s="93">
        <v>11</v>
      </c>
      <c r="F13" s="93" t="s">
        <v>52</v>
      </c>
      <c r="G13" s="93" t="s">
        <v>53</v>
      </c>
      <c r="H13" s="106">
        <v>5193671.1899999995</v>
      </c>
      <c r="I13" s="95">
        <v>5193671.1900000004</v>
      </c>
      <c r="J13" s="96">
        <f t="shared" si="1"/>
        <v>0</v>
      </c>
      <c r="K13" s="109">
        <v>5193671.1900000004</v>
      </c>
      <c r="L13" s="102" t="str">
        <f t="shared" si="2"/>
        <v/>
      </c>
    </row>
    <row r="14" spans="1:12" ht="14.25" customHeight="1" x14ac:dyDescent="0.25">
      <c r="A14">
        <v>13</v>
      </c>
      <c r="B14">
        <v>13</v>
      </c>
      <c r="C14" t="str">
        <f t="shared" si="0"/>
        <v/>
      </c>
      <c r="E14" s="93">
        <v>12</v>
      </c>
      <c r="F14" s="93" t="s">
        <v>54</v>
      </c>
      <c r="G14" s="93" t="s">
        <v>55</v>
      </c>
      <c r="H14" s="106">
        <v>19827319.780000001</v>
      </c>
      <c r="I14" s="95">
        <v>20236821.789999999</v>
      </c>
      <c r="J14" s="96">
        <f t="shared" si="1"/>
        <v>409502.00999999791</v>
      </c>
      <c r="K14" s="109">
        <v>19827319.780000001</v>
      </c>
      <c r="L14" s="102" t="str">
        <f t="shared" si="2"/>
        <v/>
      </c>
    </row>
    <row r="15" spans="1:12" ht="14.25" customHeight="1" x14ac:dyDescent="0.25">
      <c r="A15">
        <v>14</v>
      </c>
      <c r="B15">
        <v>14</v>
      </c>
      <c r="C15" t="str">
        <f t="shared" si="0"/>
        <v/>
      </c>
      <c r="E15" s="93">
        <v>13</v>
      </c>
      <c r="F15" s="93" t="s">
        <v>28</v>
      </c>
      <c r="G15" s="93" t="s">
        <v>58</v>
      </c>
      <c r="H15" s="106">
        <v>14940485.02</v>
      </c>
      <c r="I15" s="95">
        <v>15669335.02</v>
      </c>
      <c r="J15" s="96">
        <f t="shared" si="1"/>
        <v>728850</v>
      </c>
      <c r="K15" s="109">
        <v>14940485.02</v>
      </c>
      <c r="L15" s="102" t="str">
        <f t="shared" si="2"/>
        <v/>
      </c>
    </row>
    <row r="16" spans="1:12" ht="14.25" customHeight="1" x14ac:dyDescent="0.25">
      <c r="A16">
        <v>15</v>
      </c>
      <c r="B16">
        <v>15</v>
      </c>
      <c r="C16" t="str">
        <f t="shared" si="0"/>
        <v/>
      </c>
      <c r="E16" s="93">
        <v>14</v>
      </c>
      <c r="F16" s="93" t="s">
        <v>60</v>
      </c>
      <c r="G16" s="93" t="s">
        <v>61</v>
      </c>
      <c r="H16" s="106">
        <v>4604288.6399999997</v>
      </c>
      <c r="I16" s="95">
        <v>4604288.6399999997</v>
      </c>
      <c r="J16" s="96">
        <f t="shared" si="1"/>
        <v>0</v>
      </c>
      <c r="K16" s="109">
        <v>4604288.6399999997</v>
      </c>
      <c r="L16" s="102" t="str">
        <f t="shared" si="2"/>
        <v/>
      </c>
    </row>
    <row r="17" spans="1:12" ht="14.25" customHeight="1" x14ac:dyDescent="0.25">
      <c r="A17">
        <v>16</v>
      </c>
      <c r="B17">
        <v>16</v>
      </c>
      <c r="C17" t="str">
        <f t="shared" si="0"/>
        <v/>
      </c>
      <c r="E17" s="93">
        <v>15</v>
      </c>
      <c r="F17" s="93" t="s">
        <v>63</v>
      </c>
      <c r="G17" s="93" t="s">
        <v>64</v>
      </c>
      <c r="H17" s="106">
        <v>6202732.7999999998</v>
      </c>
      <c r="I17" s="95">
        <v>6202732.7999999998</v>
      </c>
      <c r="J17" s="96">
        <f t="shared" si="1"/>
        <v>0</v>
      </c>
      <c r="K17" s="109">
        <v>6202732.7999999998</v>
      </c>
      <c r="L17" s="102" t="str">
        <f t="shared" si="2"/>
        <v/>
      </c>
    </row>
    <row r="18" spans="1:12" ht="14.25" customHeight="1" x14ac:dyDescent="0.25">
      <c r="A18">
        <v>17</v>
      </c>
      <c r="B18">
        <v>17</v>
      </c>
      <c r="C18" t="str">
        <f t="shared" si="0"/>
        <v/>
      </c>
      <c r="E18" s="93">
        <v>16</v>
      </c>
      <c r="F18" s="93" t="s">
        <v>68</v>
      </c>
      <c r="G18" s="93" t="s">
        <v>74</v>
      </c>
      <c r="H18" s="106">
        <v>6935239.5199999996</v>
      </c>
      <c r="I18" s="95">
        <v>6995439.5199999996</v>
      </c>
      <c r="J18" s="96">
        <f t="shared" si="1"/>
        <v>60200</v>
      </c>
      <c r="K18" s="109">
        <v>6935239.5199999996</v>
      </c>
      <c r="L18" s="102" t="str">
        <f t="shared" si="2"/>
        <v/>
      </c>
    </row>
    <row r="19" spans="1:12" ht="14.25" customHeight="1" x14ac:dyDescent="0.25">
      <c r="A19">
        <v>18</v>
      </c>
      <c r="B19">
        <v>18</v>
      </c>
      <c r="C19" t="str">
        <f t="shared" si="0"/>
        <v/>
      </c>
      <c r="E19" s="93">
        <v>17</v>
      </c>
      <c r="F19" s="93" t="s">
        <v>41</v>
      </c>
      <c r="G19" s="93" t="s">
        <v>70</v>
      </c>
      <c r="H19" s="106">
        <v>17563988.98</v>
      </c>
      <c r="I19" s="95">
        <v>17563988.98</v>
      </c>
      <c r="J19" s="96">
        <f t="shared" si="1"/>
        <v>0</v>
      </c>
      <c r="K19" s="109">
        <v>17563988.98</v>
      </c>
      <c r="L19" s="102" t="str">
        <f t="shared" si="2"/>
        <v/>
      </c>
    </row>
    <row r="20" spans="1:12" ht="14.25" customHeight="1" x14ac:dyDescent="0.25">
      <c r="A20">
        <v>19</v>
      </c>
      <c r="B20">
        <v>19</v>
      </c>
      <c r="C20" t="str">
        <f t="shared" si="0"/>
        <v/>
      </c>
      <c r="E20" s="93">
        <v>18</v>
      </c>
      <c r="F20" s="93" t="s">
        <v>72</v>
      </c>
      <c r="G20" s="93" t="s">
        <v>75</v>
      </c>
      <c r="H20" s="106">
        <v>9487814.120000001</v>
      </c>
      <c r="I20" s="95">
        <v>9487814.1199999992</v>
      </c>
      <c r="J20" s="96">
        <f t="shared" si="1"/>
        <v>0</v>
      </c>
      <c r="K20" s="109">
        <v>9487814.1199999992</v>
      </c>
      <c r="L20" s="102" t="str">
        <f t="shared" si="2"/>
        <v/>
      </c>
    </row>
    <row r="21" spans="1:12" ht="14.25" customHeight="1" x14ac:dyDescent="0.25">
      <c r="A21">
        <v>20</v>
      </c>
      <c r="B21">
        <v>20</v>
      </c>
      <c r="C21" t="str">
        <f t="shared" si="0"/>
        <v/>
      </c>
      <c r="E21" s="99">
        <v>19</v>
      </c>
      <c r="F21" s="99" t="s">
        <v>76</v>
      </c>
      <c r="G21" s="99" t="s">
        <v>77</v>
      </c>
      <c r="H21" s="106">
        <v>4488468.33</v>
      </c>
      <c r="I21" s="100">
        <v>4230510.38</v>
      </c>
      <c r="J21" s="101">
        <f t="shared" si="1"/>
        <v>-257957.95000000019</v>
      </c>
      <c r="K21" s="110">
        <v>4488468.33</v>
      </c>
      <c r="L21" s="103" t="str">
        <f t="shared" si="2"/>
        <v/>
      </c>
    </row>
    <row r="22" spans="1:12" ht="14.25" customHeight="1" x14ac:dyDescent="0.25">
      <c r="A22">
        <v>21</v>
      </c>
      <c r="B22">
        <v>21</v>
      </c>
      <c r="C22" t="str">
        <f t="shared" si="0"/>
        <v/>
      </c>
      <c r="E22" s="93">
        <v>20</v>
      </c>
      <c r="F22" s="93" t="s">
        <v>48</v>
      </c>
      <c r="G22" s="93" t="s">
        <v>78</v>
      </c>
      <c r="H22" s="106">
        <v>31586018.079999998</v>
      </c>
      <c r="I22" s="95">
        <v>31586018</v>
      </c>
      <c r="J22" s="96">
        <f t="shared" si="1"/>
        <v>-7.9999998211860657E-2</v>
      </c>
      <c r="K22" s="109">
        <v>31586018</v>
      </c>
      <c r="L22" s="102">
        <f t="shared" si="2"/>
        <v>-7.9999998211860657E-2</v>
      </c>
    </row>
    <row r="23" spans="1:12" ht="14.25" customHeight="1" x14ac:dyDescent="0.25">
      <c r="A23">
        <v>22</v>
      </c>
      <c r="B23">
        <v>22</v>
      </c>
      <c r="C23" t="str">
        <f t="shared" si="0"/>
        <v/>
      </c>
      <c r="E23" s="93">
        <v>21</v>
      </c>
      <c r="F23" s="93" t="s">
        <v>48</v>
      </c>
      <c r="G23" s="93" t="s">
        <v>80</v>
      </c>
      <c r="H23" s="106">
        <v>19990681.079999998</v>
      </c>
      <c r="I23" s="95">
        <v>20077933.969999999</v>
      </c>
      <c r="J23" s="96">
        <f t="shared" si="1"/>
        <v>87252.890000000596</v>
      </c>
      <c r="K23" s="109">
        <v>19990681.079999998</v>
      </c>
      <c r="L23" s="102" t="str">
        <f t="shared" si="2"/>
        <v/>
      </c>
    </row>
    <row r="24" spans="1:12" ht="14.25" customHeight="1" x14ac:dyDescent="0.25">
      <c r="A24">
        <v>23</v>
      </c>
      <c r="B24">
        <v>23</v>
      </c>
      <c r="C24" t="str">
        <f t="shared" si="0"/>
        <v/>
      </c>
      <c r="E24" s="93">
        <v>22</v>
      </c>
      <c r="F24" s="93" t="s">
        <v>32</v>
      </c>
      <c r="G24" s="93" t="s">
        <v>79</v>
      </c>
      <c r="H24" s="106">
        <v>14486436.84</v>
      </c>
      <c r="I24" s="95">
        <v>14486436</v>
      </c>
      <c r="J24" s="96">
        <f t="shared" si="1"/>
        <v>-0.83999999985098839</v>
      </c>
      <c r="K24" s="109">
        <v>14486436</v>
      </c>
      <c r="L24" s="102">
        <f t="shared" si="2"/>
        <v>-0.83999999985098839</v>
      </c>
    </row>
    <row r="25" spans="1:12" ht="14.25" customHeight="1" x14ac:dyDescent="0.25">
      <c r="A25">
        <v>24</v>
      </c>
      <c r="B25">
        <v>24</v>
      </c>
      <c r="C25" t="str">
        <f t="shared" si="0"/>
        <v/>
      </c>
      <c r="E25" s="93">
        <v>23</v>
      </c>
      <c r="F25" s="93" t="s">
        <v>38</v>
      </c>
      <c r="G25" s="93" t="s">
        <v>81</v>
      </c>
      <c r="H25" s="106">
        <v>8957008.3599999994</v>
      </c>
      <c r="I25" s="95">
        <v>9056870.9299999997</v>
      </c>
      <c r="J25" s="96">
        <f t="shared" si="1"/>
        <v>99862.570000000298</v>
      </c>
      <c r="K25" s="109">
        <v>8957008.3599999994</v>
      </c>
      <c r="L25" s="102" t="str">
        <f t="shared" si="2"/>
        <v/>
      </c>
    </row>
    <row r="26" spans="1:12" ht="14.25" customHeight="1" x14ac:dyDescent="0.25">
      <c r="A26">
        <v>25</v>
      </c>
      <c r="B26">
        <v>25</v>
      </c>
      <c r="C26" t="str">
        <f t="shared" si="0"/>
        <v/>
      </c>
      <c r="E26" s="93">
        <v>24</v>
      </c>
      <c r="F26" s="93" t="s">
        <v>48</v>
      </c>
      <c r="G26" s="93" t="s">
        <v>87</v>
      </c>
      <c r="H26" s="106">
        <v>12953030.18</v>
      </c>
      <c r="I26" s="95">
        <v>13490157.609999999</v>
      </c>
      <c r="J26" s="96">
        <f t="shared" si="1"/>
        <v>537127.4299999997</v>
      </c>
      <c r="K26" s="109">
        <v>12953030</v>
      </c>
      <c r="L26" s="102">
        <f t="shared" si="2"/>
        <v>-0.17999999970197678</v>
      </c>
    </row>
    <row r="27" spans="1:12" ht="14.25" customHeight="1" x14ac:dyDescent="0.25">
      <c r="A27">
        <v>26</v>
      </c>
      <c r="B27">
        <v>26</v>
      </c>
      <c r="C27" t="str">
        <f t="shared" si="0"/>
        <v/>
      </c>
      <c r="E27" s="93">
        <v>25</v>
      </c>
      <c r="F27" s="93" t="s">
        <v>89</v>
      </c>
      <c r="G27" s="93" t="s">
        <v>90</v>
      </c>
      <c r="H27" s="105">
        <v>18466358.600000001</v>
      </c>
      <c r="I27" s="93">
        <v>18855700.010000002</v>
      </c>
      <c r="J27" s="93">
        <f t="shared" si="1"/>
        <v>389341.41000000015</v>
      </c>
      <c r="K27" s="109">
        <v>18466358.600000001</v>
      </c>
      <c r="L27" s="102" t="str">
        <f t="shared" si="2"/>
        <v/>
      </c>
    </row>
    <row r="28" spans="1:12" ht="14.25" customHeight="1" x14ac:dyDescent="0.25">
      <c r="A28">
        <v>27</v>
      </c>
      <c r="B28">
        <v>27</v>
      </c>
      <c r="C28" t="str">
        <f t="shared" si="0"/>
        <v/>
      </c>
      <c r="E28" s="93">
        <v>26</v>
      </c>
      <c r="F28" s="93" t="s">
        <v>37</v>
      </c>
      <c r="G28" s="93" t="s">
        <v>92</v>
      </c>
      <c r="H28" s="106">
        <v>13547977.32</v>
      </c>
      <c r="I28" s="95">
        <v>13547977.32</v>
      </c>
      <c r="J28" s="96">
        <f t="shared" si="1"/>
        <v>0</v>
      </c>
      <c r="K28" s="109">
        <v>13547977.32</v>
      </c>
      <c r="L28" s="102" t="str">
        <f t="shared" si="2"/>
        <v/>
      </c>
    </row>
    <row r="29" spans="1:12" ht="14.25" customHeight="1" x14ac:dyDescent="0.25">
      <c r="A29">
        <v>28</v>
      </c>
      <c r="B29">
        <v>28</v>
      </c>
      <c r="C29" t="str">
        <f t="shared" si="0"/>
        <v/>
      </c>
      <c r="E29" s="93">
        <v>27</v>
      </c>
      <c r="F29" s="93" t="s">
        <v>94</v>
      </c>
      <c r="G29" s="93" t="s">
        <v>95</v>
      </c>
      <c r="H29" s="106">
        <v>1734677.62</v>
      </c>
      <c r="I29" s="95">
        <v>1734677.62</v>
      </c>
      <c r="J29" s="96">
        <f t="shared" si="1"/>
        <v>0</v>
      </c>
      <c r="K29" s="109">
        <v>1734677.62</v>
      </c>
      <c r="L29" s="102" t="str">
        <f t="shared" si="2"/>
        <v/>
      </c>
    </row>
    <row r="30" spans="1:12" ht="14.25" customHeight="1" x14ac:dyDescent="0.25">
      <c r="A30">
        <v>29</v>
      </c>
      <c r="B30">
        <v>29</v>
      </c>
      <c r="C30" t="str">
        <f t="shared" si="0"/>
        <v/>
      </c>
      <c r="E30" s="98">
        <v>28</v>
      </c>
      <c r="F30" s="98" t="s">
        <v>94</v>
      </c>
      <c r="G30" s="98" t="s">
        <v>97</v>
      </c>
      <c r="H30" s="106">
        <v>16998878.68</v>
      </c>
      <c r="I30" s="100">
        <v>16010571.779999999</v>
      </c>
      <c r="J30" s="101">
        <f t="shared" si="1"/>
        <v>-988306.90000000037</v>
      </c>
      <c r="K30" s="109">
        <v>16998878.68</v>
      </c>
      <c r="L30" s="103" t="str">
        <f t="shared" si="2"/>
        <v/>
      </c>
    </row>
    <row r="31" spans="1:12" ht="14.25" customHeight="1" x14ac:dyDescent="0.25">
      <c r="A31">
        <v>30</v>
      </c>
      <c r="B31">
        <v>30</v>
      </c>
      <c r="C31" t="str">
        <f t="shared" si="0"/>
        <v/>
      </c>
      <c r="E31" s="93">
        <v>29</v>
      </c>
      <c r="F31" s="93" t="s">
        <v>30</v>
      </c>
      <c r="G31" s="93" t="s">
        <v>99</v>
      </c>
      <c r="H31" s="106">
        <v>10577567.01</v>
      </c>
      <c r="I31" s="95">
        <v>10577567.01</v>
      </c>
      <c r="J31" s="96">
        <f t="shared" si="1"/>
        <v>0</v>
      </c>
      <c r="K31" s="109">
        <v>10577567.01</v>
      </c>
      <c r="L31" s="102" t="str">
        <f t="shared" si="2"/>
        <v/>
      </c>
    </row>
    <row r="32" spans="1:12" ht="14.25" customHeight="1" x14ac:dyDescent="0.25">
      <c r="A32">
        <v>31</v>
      </c>
      <c r="B32">
        <v>31</v>
      </c>
      <c r="C32" t="str">
        <f t="shared" si="0"/>
        <v/>
      </c>
      <c r="E32" s="93">
        <v>30</v>
      </c>
      <c r="F32" s="93" t="s">
        <v>52</v>
      </c>
      <c r="G32" s="93" t="s">
        <v>101</v>
      </c>
      <c r="H32" s="106">
        <v>2056100.04</v>
      </c>
      <c r="I32" s="95">
        <v>2056100.04</v>
      </c>
      <c r="J32" s="96">
        <f t="shared" si="1"/>
        <v>0</v>
      </c>
      <c r="K32" s="109">
        <v>2056100.04</v>
      </c>
      <c r="L32" s="102" t="str">
        <f t="shared" si="2"/>
        <v/>
      </c>
    </row>
    <row r="33" spans="1:12" ht="14.25" customHeight="1" x14ac:dyDescent="0.25">
      <c r="A33">
        <v>32</v>
      </c>
      <c r="B33">
        <v>32</v>
      </c>
      <c r="C33" t="str">
        <f t="shared" si="0"/>
        <v/>
      </c>
      <c r="E33" s="93">
        <v>31</v>
      </c>
      <c r="F33" s="93" t="s">
        <v>103</v>
      </c>
      <c r="G33" s="93" t="s">
        <v>104</v>
      </c>
      <c r="H33" s="106">
        <v>6438840</v>
      </c>
      <c r="I33" s="95">
        <v>6438840</v>
      </c>
      <c r="J33" s="96">
        <f t="shared" si="1"/>
        <v>0</v>
      </c>
      <c r="K33" s="109">
        <v>6438840</v>
      </c>
      <c r="L33" s="102" t="str">
        <f t="shared" si="2"/>
        <v/>
      </c>
    </row>
    <row r="34" spans="1:12" ht="14.25" customHeight="1" x14ac:dyDescent="0.25">
      <c r="A34">
        <v>33</v>
      </c>
      <c r="B34">
        <v>33</v>
      </c>
      <c r="C34" t="str">
        <f t="shared" si="0"/>
        <v/>
      </c>
      <c r="E34" s="93">
        <v>32</v>
      </c>
      <c r="F34" s="93" t="s">
        <v>106</v>
      </c>
      <c r="G34" s="93" t="s">
        <v>107</v>
      </c>
      <c r="H34" s="106">
        <v>21489118.420000002</v>
      </c>
      <c r="I34" s="95">
        <v>21489118.420000002</v>
      </c>
      <c r="J34" s="96">
        <f t="shared" si="1"/>
        <v>0</v>
      </c>
      <c r="K34" s="109">
        <v>21489118.420000002</v>
      </c>
      <c r="L34" s="102" t="str">
        <f t="shared" si="2"/>
        <v/>
      </c>
    </row>
    <row r="35" spans="1:12" ht="14.25" customHeight="1" x14ac:dyDescent="0.25">
      <c r="A35">
        <v>34</v>
      </c>
      <c r="B35">
        <v>34</v>
      </c>
      <c r="C35" t="str">
        <f t="shared" si="0"/>
        <v/>
      </c>
      <c r="E35" s="93">
        <v>33</v>
      </c>
      <c r="F35" s="93" t="s">
        <v>63</v>
      </c>
      <c r="G35" s="93" t="s">
        <v>109</v>
      </c>
      <c r="H35" s="106">
        <v>6715209.3799999999</v>
      </c>
      <c r="I35" s="95">
        <v>6715209.3799999999</v>
      </c>
      <c r="J35" s="96">
        <f t="shared" ref="J35:J66" si="3">I35-H35</f>
        <v>0</v>
      </c>
      <c r="K35" s="109">
        <v>6715209.3799999999</v>
      </c>
      <c r="L35" s="102" t="str">
        <f t="shared" si="2"/>
        <v/>
      </c>
    </row>
    <row r="36" spans="1:12" ht="14.25" customHeight="1" x14ac:dyDescent="0.25">
      <c r="A36">
        <v>35</v>
      </c>
      <c r="B36">
        <v>35</v>
      </c>
      <c r="C36" t="str">
        <f t="shared" si="0"/>
        <v/>
      </c>
      <c r="E36" s="93">
        <v>34</v>
      </c>
      <c r="F36" s="93" t="s">
        <v>48</v>
      </c>
      <c r="G36" s="93" t="s">
        <v>111</v>
      </c>
      <c r="H36" s="106">
        <v>19146459.5</v>
      </c>
      <c r="I36" s="95">
        <v>19146459.5</v>
      </c>
      <c r="J36" s="96">
        <f t="shared" si="3"/>
        <v>0</v>
      </c>
      <c r="K36" s="109">
        <v>19146459.5</v>
      </c>
      <c r="L36" s="102" t="str">
        <f t="shared" si="2"/>
        <v/>
      </c>
    </row>
    <row r="37" spans="1:12" ht="14.25" customHeight="1" x14ac:dyDescent="0.25">
      <c r="A37">
        <v>36</v>
      </c>
      <c r="B37">
        <v>36</v>
      </c>
      <c r="C37" t="str">
        <f t="shared" si="0"/>
        <v/>
      </c>
      <c r="E37" s="93">
        <v>35</v>
      </c>
      <c r="F37" s="93" t="s">
        <v>112</v>
      </c>
      <c r="G37" s="93" t="s">
        <v>113</v>
      </c>
      <c r="H37" s="106">
        <v>4652037.9000000004</v>
      </c>
      <c r="I37" s="95">
        <v>4652037.9000000004</v>
      </c>
      <c r="J37" s="96">
        <f t="shared" si="3"/>
        <v>0</v>
      </c>
      <c r="K37" s="109">
        <v>4652037.9000000004</v>
      </c>
      <c r="L37" s="102" t="str">
        <f t="shared" si="2"/>
        <v/>
      </c>
    </row>
    <row r="38" spans="1:12" ht="14.25" customHeight="1" x14ac:dyDescent="0.25">
      <c r="A38">
        <v>37</v>
      </c>
      <c r="B38">
        <v>37</v>
      </c>
      <c r="C38" t="str">
        <f t="shared" si="0"/>
        <v/>
      </c>
      <c r="E38" s="93">
        <v>36</v>
      </c>
      <c r="F38" s="93" t="s">
        <v>38</v>
      </c>
      <c r="G38" s="93" t="s">
        <v>114</v>
      </c>
      <c r="H38" s="106">
        <v>5603873.5199999996</v>
      </c>
      <c r="I38" s="95">
        <v>5603873.5199999996</v>
      </c>
      <c r="J38" s="96">
        <f t="shared" si="3"/>
        <v>0</v>
      </c>
      <c r="K38" s="109">
        <v>5603873.5199999996</v>
      </c>
      <c r="L38" s="102" t="str">
        <f t="shared" si="2"/>
        <v/>
      </c>
    </row>
    <row r="39" spans="1:12" ht="14.25" customHeight="1" x14ac:dyDescent="0.25">
      <c r="A39">
        <v>38</v>
      </c>
      <c r="B39">
        <v>38</v>
      </c>
      <c r="C39" t="str">
        <f t="shared" si="0"/>
        <v/>
      </c>
      <c r="E39" s="93">
        <v>37</v>
      </c>
      <c r="F39" s="93" t="s">
        <v>28</v>
      </c>
      <c r="G39" s="93" t="s">
        <v>115</v>
      </c>
      <c r="H39" s="106">
        <v>30542501.82</v>
      </c>
      <c r="I39" s="95">
        <v>31421851.809999999</v>
      </c>
      <c r="J39" s="96">
        <f t="shared" si="3"/>
        <v>879349.98999999836</v>
      </c>
      <c r="K39" s="109">
        <v>30542501.82</v>
      </c>
      <c r="L39" s="102" t="str">
        <f t="shared" si="2"/>
        <v/>
      </c>
    </row>
    <row r="40" spans="1:12" ht="14.25" customHeight="1" x14ac:dyDescent="0.25">
      <c r="A40">
        <v>39</v>
      </c>
      <c r="B40">
        <v>39</v>
      </c>
      <c r="C40" t="str">
        <f t="shared" si="0"/>
        <v/>
      </c>
      <c r="E40" s="98">
        <v>38</v>
      </c>
      <c r="F40" s="98" t="s">
        <v>116</v>
      </c>
      <c r="G40" s="98" t="s">
        <v>117</v>
      </c>
      <c r="H40" s="106">
        <v>12965520.82</v>
      </c>
      <c r="I40" s="100">
        <v>4781037.9000000004</v>
      </c>
      <c r="J40" s="101">
        <f t="shared" si="3"/>
        <v>-8184482.9199999999</v>
      </c>
      <c r="K40" s="109">
        <v>12965520.82</v>
      </c>
      <c r="L40" s="103" t="str">
        <f>IF(H40=K40,"",K40-H40)</f>
        <v/>
      </c>
    </row>
    <row r="41" spans="1:12" ht="14.25" customHeight="1" x14ac:dyDescent="0.25">
      <c r="A41">
        <v>40</v>
      </c>
      <c r="B41">
        <v>40</v>
      </c>
      <c r="C41" t="str">
        <f t="shared" si="0"/>
        <v/>
      </c>
      <c r="E41" s="93">
        <v>39</v>
      </c>
      <c r="F41" s="93" t="s">
        <v>54</v>
      </c>
      <c r="G41" s="93" t="s">
        <v>118</v>
      </c>
      <c r="H41" s="106">
        <v>29373963.920000002</v>
      </c>
      <c r="I41" s="95">
        <v>29373963.920000002</v>
      </c>
      <c r="J41" s="96">
        <f t="shared" si="3"/>
        <v>0</v>
      </c>
      <c r="K41" s="109">
        <v>29373963.920000002</v>
      </c>
      <c r="L41" s="102" t="str">
        <f t="shared" si="2"/>
        <v/>
      </c>
    </row>
    <row r="42" spans="1:12" ht="14.25" customHeight="1" x14ac:dyDescent="0.25">
      <c r="A42">
        <v>41</v>
      </c>
      <c r="B42">
        <v>41</v>
      </c>
      <c r="C42" t="str">
        <f t="shared" si="0"/>
        <v/>
      </c>
      <c r="E42" s="93">
        <v>40</v>
      </c>
      <c r="F42" s="93" t="s">
        <v>106</v>
      </c>
      <c r="G42" s="93" t="s">
        <v>119</v>
      </c>
      <c r="H42" s="106">
        <v>12968679.6</v>
      </c>
      <c r="I42" s="95">
        <v>13166479.6</v>
      </c>
      <c r="J42" s="96">
        <f t="shared" si="3"/>
        <v>197800</v>
      </c>
      <c r="K42" s="109">
        <v>12968679.6</v>
      </c>
      <c r="L42" s="102" t="str">
        <f t="shared" si="2"/>
        <v/>
      </c>
    </row>
    <row r="43" spans="1:12" ht="14.25" customHeight="1" x14ac:dyDescent="0.25">
      <c r="A43">
        <v>42</v>
      </c>
      <c r="B43">
        <v>42</v>
      </c>
      <c r="C43" t="str">
        <f t="shared" si="0"/>
        <v/>
      </c>
      <c r="E43" s="98">
        <v>41</v>
      </c>
      <c r="F43" s="98" t="s">
        <v>32</v>
      </c>
      <c r="G43" s="98" t="s">
        <v>120</v>
      </c>
      <c r="H43" s="106">
        <v>6562319.4399999995</v>
      </c>
      <c r="I43" s="100">
        <v>6327095.5700000003</v>
      </c>
      <c r="J43" s="101">
        <f t="shared" si="3"/>
        <v>-235223.86999999918</v>
      </c>
      <c r="K43" s="109">
        <v>6562319.4399999995</v>
      </c>
      <c r="L43" s="104" t="str">
        <f t="shared" si="2"/>
        <v/>
      </c>
    </row>
    <row r="44" spans="1:12" ht="14.25" customHeight="1" x14ac:dyDescent="0.25">
      <c r="A44">
        <v>43</v>
      </c>
      <c r="B44">
        <v>43</v>
      </c>
      <c r="C44" t="str">
        <f t="shared" si="0"/>
        <v/>
      </c>
      <c r="E44" s="93">
        <v>42</v>
      </c>
      <c r="F44" s="93" t="s">
        <v>129</v>
      </c>
      <c r="G44" s="93" t="s">
        <v>130</v>
      </c>
      <c r="H44" s="106">
        <v>23062203.759999998</v>
      </c>
      <c r="I44" s="95">
        <v>23062203.760000002</v>
      </c>
      <c r="J44" s="96">
        <f t="shared" si="3"/>
        <v>0</v>
      </c>
      <c r="K44" s="109">
        <v>23062203.760000002</v>
      </c>
      <c r="L44" s="102" t="str">
        <f t="shared" si="2"/>
        <v/>
      </c>
    </row>
    <row r="45" spans="1:12" ht="14.25" customHeight="1" x14ac:dyDescent="0.25">
      <c r="A45">
        <v>44</v>
      </c>
      <c r="B45">
        <v>44</v>
      </c>
      <c r="C45" t="str">
        <f t="shared" si="0"/>
        <v/>
      </c>
      <c r="E45" s="93">
        <v>43</v>
      </c>
      <c r="F45" s="93" t="s">
        <v>94</v>
      </c>
      <c r="G45" s="93" t="s">
        <v>131</v>
      </c>
      <c r="H45" s="106">
        <v>10293387.300000001</v>
      </c>
      <c r="I45" s="95">
        <v>10293387.300000001</v>
      </c>
      <c r="J45" s="96">
        <f t="shared" si="3"/>
        <v>0</v>
      </c>
      <c r="K45" s="109">
        <v>10293387.300000001</v>
      </c>
      <c r="L45" s="102" t="str">
        <f t="shared" si="2"/>
        <v/>
      </c>
    </row>
    <row r="46" spans="1:12" ht="14.25" customHeight="1" x14ac:dyDescent="0.25">
      <c r="A46">
        <v>45</v>
      </c>
      <c r="B46">
        <v>45</v>
      </c>
      <c r="C46" t="str">
        <f t="shared" si="0"/>
        <v/>
      </c>
      <c r="E46" s="93">
        <v>44</v>
      </c>
      <c r="F46" s="93" t="s">
        <v>52</v>
      </c>
      <c r="G46" s="93" t="s">
        <v>134</v>
      </c>
      <c r="H46" s="106">
        <v>1994335.8</v>
      </c>
      <c r="I46" s="95">
        <v>1994335.8</v>
      </c>
      <c r="J46" s="96">
        <f t="shared" si="3"/>
        <v>0</v>
      </c>
      <c r="K46" s="109">
        <v>1994335.8</v>
      </c>
      <c r="L46" s="102" t="str">
        <f t="shared" si="2"/>
        <v/>
      </c>
    </row>
    <row r="47" spans="1:12" ht="14.25" customHeight="1" x14ac:dyDescent="0.25">
      <c r="A47">
        <v>46</v>
      </c>
      <c r="B47">
        <v>46</v>
      </c>
      <c r="C47" t="str">
        <f t="shared" si="0"/>
        <v/>
      </c>
      <c r="E47" s="93">
        <v>45</v>
      </c>
      <c r="F47" s="93" t="s">
        <v>60</v>
      </c>
      <c r="G47" s="93" t="s">
        <v>136</v>
      </c>
      <c r="H47" s="106">
        <v>2991885.82</v>
      </c>
      <c r="I47" s="95">
        <v>2991885.82</v>
      </c>
      <c r="J47" s="96">
        <f t="shared" si="3"/>
        <v>0</v>
      </c>
      <c r="K47" s="109">
        <v>2991885.82</v>
      </c>
      <c r="L47" s="102" t="str">
        <f t="shared" si="2"/>
        <v/>
      </c>
    </row>
    <row r="48" spans="1:12" ht="14.25" customHeight="1" x14ac:dyDescent="0.25">
      <c r="A48">
        <v>47</v>
      </c>
      <c r="B48">
        <v>47</v>
      </c>
      <c r="C48" t="str">
        <f t="shared" si="0"/>
        <v/>
      </c>
      <c r="E48" s="93">
        <v>46</v>
      </c>
      <c r="F48" s="93" t="s">
        <v>46</v>
      </c>
      <c r="G48" s="93" t="s">
        <v>138</v>
      </c>
      <c r="H48" s="106">
        <v>19731859.780000001</v>
      </c>
      <c r="I48" s="95">
        <v>20400147.43</v>
      </c>
      <c r="J48" s="96">
        <f t="shared" si="3"/>
        <v>668287.64999999851</v>
      </c>
      <c r="K48" s="109">
        <v>19731859.780000001</v>
      </c>
      <c r="L48" s="102" t="str">
        <f t="shared" si="2"/>
        <v/>
      </c>
    </row>
    <row r="49" spans="1:12" ht="14.25" customHeight="1" x14ac:dyDescent="0.25">
      <c r="A49">
        <v>48</v>
      </c>
      <c r="B49">
        <v>48</v>
      </c>
      <c r="C49" t="str">
        <f t="shared" si="0"/>
        <v/>
      </c>
      <c r="E49" s="93">
        <v>47</v>
      </c>
      <c r="F49" s="93" t="s">
        <v>48</v>
      </c>
      <c r="G49" s="93" t="s">
        <v>140</v>
      </c>
      <c r="H49" s="106">
        <v>8744910</v>
      </c>
      <c r="I49" s="95">
        <v>8744910</v>
      </c>
      <c r="J49" s="96">
        <f t="shared" si="3"/>
        <v>0</v>
      </c>
      <c r="K49" s="109">
        <v>8744910</v>
      </c>
      <c r="L49" s="102" t="str">
        <f t="shared" si="2"/>
        <v/>
      </c>
    </row>
    <row r="50" spans="1:12" ht="14.25" customHeight="1" x14ac:dyDescent="0.25">
      <c r="A50">
        <v>49</v>
      </c>
      <c r="B50">
        <v>49</v>
      </c>
      <c r="C50" t="str">
        <f t="shared" si="0"/>
        <v/>
      </c>
      <c r="E50" s="93">
        <v>48</v>
      </c>
      <c r="F50" s="93" t="s">
        <v>48</v>
      </c>
      <c r="G50" s="93" t="s">
        <v>143</v>
      </c>
      <c r="H50" s="106">
        <v>13357335.1</v>
      </c>
      <c r="I50" s="95">
        <v>13357335.1</v>
      </c>
      <c r="J50" s="96">
        <f t="shared" si="3"/>
        <v>0</v>
      </c>
      <c r="K50" s="109">
        <v>13357335.1</v>
      </c>
      <c r="L50" s="102" t="str">
        <f t="shared" si="2"/>
        <v/>
      </c>
    </row>
    <row r="51" spans="1:12" ht="14.25" customHeight="1" x14ac:dyDescent="0.25">
      <c r="A51">
        <v>50</v>
      </c>
      <c r="B51">
        <v>50</v>
      </c>
      <c r="C51" t="str">
        <f t="shared" si="0"/>
        <v/>
      </c>
      <c r="E51" s="93">
        <v>49</v>
      </c>
      <c r="F51" s="93" t="s">
        <v>48</v>
      </c>
      <c r="G51" s="93" t="s">
        <v>145</v>
      </c>
      <c r="H51" s="106">
        <v>25716001.219999999</v>
      </c>
      <c r="I51" s="95">
        <v>25936355.59</v>
      </c>
      <c r="J51" s="96">
        <f t="shared" si="3"/>
        <v>220354.37000000104</v>
      </c>
      <c r="K51" s="109">
        <v>25716001.219999999</v>
      </c>
      <c r="L51" s="102" t="str">
        <f t="shared" si="2"/>
        <v/>
      </c>
    </row>
    <row r="52" spans="1:12" ht="14.25" customHeight="1" x14ac:dyDescent="0.25">
      <c r="A52">
        <v>51</v>
      </c>
      <c r="B52">
        <v>51</v>
      </c>
      <c r="C52" t="str">
        <f t="shared" si="0"/>
        <v/>
      </c>
      <c r="E52" s="93">
        <v>50</v>
      </c>
      <c r="F52" s="93" t="s">
        <v>106</v>
      </c>
      <c r="G52" s="93" t="s">
        <v>147</v>
      </c>
      <c r="H52" s="106">
        <v>12799832.359999999</v>
      </c>
      <c r="I52" s="95">
        <v>12971832.359999999</v>
      </c>
      <c r="J52" s="96">
        <f t="shared" si="3"/>
        <v>172000</v>
      </c>
      <c r="K52" s="109">
        <v>12799832.359999999</v>
      </c>
      <c r="L52" s="102" t="str">
        <f t="shared" si="2"/>
        <v/>
      </c>
    </row>
    <row r="53" spans="1:12" ht="14.25" customHeight="1" x14ac:dyDescent="0.25">
      <c r="A53">
        <v>52</v>
      </c>
      <c r="B53">
        <v>52</v>
      </c>
      <c r="C53" t="str">
        <f t="shared" si="0"/>
        <v/>
      </c>
      <c r="E53" s="93">
        <v>51</v>
      </c>
      <c r="F53" s="93" t="s">
        <v>103</v>
      </c>
      <c r="G53" s="93" t="s">
        <v>150</v>
      </c>
      <c r="H53" s="106">
        <v>2926814.85</v>
      </c>
      <c r="I53" s="95">
        <v>2926814.85</v>
      </c>
      <c r="J53" s="96">
        <f t="shared" si="3"/>
        <v>0</v>
      </c>
      <c r="K53" s="109">
        <v>2926814.85</v>
      </c>
      <c r="L53" s="102" t="str">
        <f t="shared" si="2"/>
        <v/>
      </c>
    </row>
    <row r="54" spans="1:12" ht="14.25" customHeight="1" x14ac:dyDescent="0.25">
      <c r="A54">
        <v>53</v>
      </c>
      <c r="B54">
        <v>53</v>
      </c>
      <c r="C54" t="str">
        <f t="shared" si="0"/>
        <v/>
      </c>
      <c r="E54" s="93">
        <v>52</v>
      </c>
      <c r="F54" s="93" t="s">
        <v>38</v>
      </c>
      <c r="G54" s="93" t="s">
        <v>152</v>
      </c>
      <c r="H54" s="106">
        <v>5493888.9800000004</v>
      </c>
      <c r="I54" s="95">
        <v>5493888.9800000004</v>
      </c>
      <c r="J54" s="96">
        <f t="shared" si="3"/>
        <v>0</v>
      </c>
      <c r="K54" s="109">
        <v>5493888.9800000004</v>
      </c>
      <c r="L54" s="102" t="str">
        <f t="shared" si="2"/>
        <v/>
      </c>
    </row>
    <row r="55" spans="1:12" ht="14.25" customHeight="1" x14ac:dyDescent="0.25">
      <c r="A55">
        <v>54</v>
      </c>
      <c r="B55">
        <v>54</v>
      </c>
      <c r="C55" t="str">
        <f t="shared" si="0"/>
        <v/>
      </c>
      <c r="E55" s="93">
        <v>53</v>
      </c>
      <c r="F55" s="93" t="s">
        <v>63</v>
      </c>
      <c r="G55" s="93" t="s">
        <v>154</v>
      </c>
      <c r="H55" s="106">
        <v>3073975.4</v>
      </c>
      <c r="I55" s="95">
        <v>3073975.4</v>
      </c>
      <c r="J55" s="96">
        <f t="shared" si="3"/>
        <v>0</v>
      </c>
      <c r="K55" s="109">
        <v>3073975.4</v>
      </c>
      <c r="L55" s="102" t="str">
        <f t="shared" si="2"/>
        <v/>
      </c>
    </row>
    <row r="56" spans="1:12" ht="14.25" customHeight="1" x14ac:dyDescent="0.25">
      <c r="A56">
        <v>55</v>
      </c>
      <c r="B56">
        <v>55</v>
      </c>
      <c r="C56" t="str">
        <f t="shared" si="0"/>
        <v/>
      </c>
      <c r="E56" s="93">
        <v>54</v>
      </c>
      <c r="F56" s="93" t="s">
        <v>94</v>
      </c>
      <c r="G56" s="93" t="s">
        <v>157</v>
      </c>
      <c r="H56" s="106">
        <v>12830259.16</v>
      </c>
      <c r="I56" s="95">
        <v>12830259.16</v>
      </c>
      <c r="J56" s="96">
        <f t="shared" si="3"/>
        <v>0</v>
      </c>
      <c r="K56" s="109">
        <v>12830259.16</v>
      </c>
      <c r="L56" s="102" t="str">
        <f t="shared" si="2"/>
        <v/>
      </c>
    </row>
    <row r="57" spans="1:12" ht="14.25" customHeight="1" x14ac:dyDescent="0.25">
      <c r="A57">
        <v>56</v>
      </c>
      <c r="B57">
        <v>56</v>
      </c>
      <c r="C57" t="str">
        <f t="shared" si="0"/>
        <v/>
      </c>
      <c r="E57" s="93">
        <v>55</v>
      </c>
      <c r="F57" s="93" t="s">
        <v>32</v>
      </c>
      <c r="G57" s="93" t="s">
        <v>156</v>
      </c>
      <c r="H57" s="106">
        <v>7947892.0999999996</v>
      </c>
      <c r="I57" s="95">
        <v>7947892</v>
      </c>
      <c r="J57" s="96">
        <f t="shared" si="3"/>
        <v>-9.999999962747097E-2</v>
      </c>
      <c r="K57" s="109">
        <v>7947892</v>
      </c>
      <c r="L57" s="102">
        <f t="shared" si="2"/>
        <v>-9.999999962747097E-2</v>
      </c>
    </row>
    <row r="58" spans="1:12" ht="14.25" customHeight="1" x14ac:dyDescent="0.25">
      <c r="A58">
        <v>57</v>
      </c>
      <c r="B58">
        <v>57</v>
      </c>
      <c r="C58" t="str">
        <f t="shared" si="0"/>
        <v/>
      </c>
      <c r="E58" s="93">
        <v>56</v>
      </c>
      <c r="F58" s="93" t="s">
        <v>46</v>
      </c>
      <c r="G58" s="93" t="s">
        <v>160</v>
      </c>
      <c r="H58" s="106">
        <v>9843116.2400000002</v>
      </c>
      <c r="I58" s="95">
        <v>9843116.2400000002</v>
      </c>
      <c r="J58" s="96">
        <f t="shared" si="3"/>
        <v>0</v>
      </c>
      <c r="K58" s="109">
        <v>9843116.2400000002</v>
      </c>
      <c r="L58" s="102" t="str">
        <f t="shared" si="2"/>
        <v/>
      </c>
    </row>
    <row r="59" spans="1:12" ht="14.25" customHeight="1" x14ac:dyDescent="0.25">
      <c r="A59">
        <v>58</v>
      </c>
      <c r="B59">
        <v>58</v>
      </c>
      <c r="C59" t="str">
        <f t="shared" si="0"/>
        <v/>
      </c>
      <c r="E59" s="93">
        <v>57</v>
      </c>
      <c r="F59" s="93" t="s">
        <v>94</v>
      </c>
      <c r="G59" s="93" t="s">
        <v>162</v>
      </c>
      <c r="H59" s="106">
        <v>7789677.04</v>
      </c>
      <c r="I59" s="95">
        <v>7789677.04</v>
      </c>
      <c r="J59" s="96">
        <f t="shared" si="3"/>
        <v>0</v>
      </c>
      <c r="K59" s="109">
        <v>7789677.04</v>
      </c>
      <c r="L59" s="102" t="str">
        <f t="shared" si="2"/>
        <v/>
      </c>
    </row>
    <row r="60" spans="1:12" ht="14.25" customHeight="1" x14ac:dyDescent="0.25">
      <c r="A60">
        <v>59</v>
      </c>
      <c r="B60">
        <v>59</v>
      </c>
      <c r="C60" t="str">
        <f t="shared" si="0"/>
        <v/>
      </c>
      <c r="E60" s="93">
        <v>58</v>
      </c>
      <c r="F60" s="93" t="s">
        <v>38</v>
      </c>
      <c r="G60" s="93" t="s">
        <v>164</v>
      </c>
      <c r="H60" s="106">
        <v>3364337.2</v>
      </c>
      <c r="I60" s="95">
        <v>3364337.2</v>
      </c>
      <c r="J60" s="96">
        <f t="shared" si="3"/>
        <v>0</v>
      </c>
      <c r="K60" s="109">
        <v>3364337.2</v>
      </c>
      <c r="L60" s="102" t="str">
        <f t="shared" si="2"/>
        <v/>
      </c>
    </row>
    <row r="61" spans="1:12" ht="14.25" customHeight="1" x14ac:dyDescent="0.25">
      <c r="A61">
        <v>60</v>
      </c>
      <c r="B61">
        <v>60</v>
      </c>
      <c r="C61" t="str">
        <f t="shared" si="0"/>
        <v/>
      </c>
      <c r="E61" s="93">
        <v>59</v>
      </c>
      <c r="F61" s="93" t="s">
        <v>166</v>
      </c>
      <c r="G61" s="93" t="s">
        <v>167</v>
      </c>
      <c r="H61" s="106">
        <v>13046585.279999999</v>
      </c>
      <c r="I61" s="95">
        <v>13304585.279999999</v>
      </c>
      <c r="J61" s="96">
        <f t="shared" si="3"/>
        <v>258000</v>
      </c>
      <c r="K61" s="109">
        <v>13046585.279999999</v>
      </c>
      <c r="L61" s="102" t="str">
        <f t="shared" si="2"/>
        <v/>
      </c>
    </row>
    <row r="62" spans="1:12" ht="14.25" customHeight="1" x14ac:dyDescent="0.25">
      <c r="A62">
        <v>61</v>
      </c>
      <c r="B62">
        <v>61</v>
      </c>
      <c r="C62" t="str">
        <f t="shared" si="0"/>
        <v/>
      </c>
      <c r="E62" s="93">
        <v>60</v>
      </c>
      <c r="F62" s="93" t="s">
        <v>37</v>
      </c>
      <c r="G62" s="93" t="s">
        <v>169</v>
      </c>
      <c r="H62" s="106">
        <v>11166359.539999999</v>
      </c>
      <c r="I62" s="95">
        <v>11166359.539999999</v>
      </c>
      <c r="J62" s="96">
        <f t="shared" si="3"/>
        <v>0</v>
      </c>
      <c r="K62" s="109">
        <v>11166359.539999999</v>
      </c>
      <c r="L62" s="102" t="str">
        <f t="shared" si="2"/>
        <v/>
      </c>
    </row>
    <row r="63" spans="1:12" ht="14.25" customHeight="1" x14ac:dyDescent="0.25">
      <c r="A63">
        <v>62</v>
      </c>
      <c r="B63">
        <v>62</v>
      </c>
      <c r="C63" t="str">
        <f t="shared" si="0"/>
        <v/>
      </c>
      <c r="E63" s="93">
        <v>61</v>
      </c>
      <c r="F63" s="93" t="s">
        <v>28</v>
      </c>
      <c r="G63" s="93" t="s">
        <v>171</v>
      </c>
      <c r="H63" s="106">
        <v>21974878.240000002</v>
      </c>
      <c r="I63" s="95">
        <v>22920878.239999998</v>
      </c>
      <c r="J63" s="96">
        <f t="shared" si="3"/>
        <v>945999.99999999627</v>
      </c>
      <c r="K63" s="109">
        <v>21974878.239999998</v>
      </c>
      <c r="L63" s="102" t="str">
        <f t="shared" si="2"/>
        <v/>
      </c>
    </row>
    <row r="64" spans="1:12" ht="14.25" customHeight="1" x14ac:dyDescent="0.25">
      <c r="A64">
        <v>63</v>
      </c>
      <c r="B64">
        <v>63</v>
      </c>
      <c r="C64" t="str">
        <f t="shared" si="0"/>
        <v/>
      </c>
      <c r="E64" s="98">
        <v>62</v>
      </c>
      <c r="F64" s="98" t="s">
        <v>106</v>
      </c>
      <c r="G64" s="98" t="s">
        <v>173</v>
      </c>
      <c r="H64" s="106">
        <v>8763629</v>
      </c>
      <c r="I64" s="100">
        <v>8763529</v>
      </c>
      <c r="J64" s="101">
        <f t="shared" si="3"/>
        <v>-100</v>
      </c>
      <c r="K64" s="109">
        <v>8763629</v>
      </c>
      <c r="L64" s="104" t="str">
        <f t="shared" si="2"/>
        <v/>
      </c>
    </row>
    <row r="65" spans="1:12" ht="14.25" customHeight="1" x14ac:dyDescent="0.25">
      <c r="A65">
        <v>65</v>
      </c>
      <c r="B65">
        <v>64</v>
      </c>
      <c r="C65" t="str">
        <f t="shared" si="0"/>
        <v>Not Ok</v>
      </c>
      <c r="E65" s="93">
        <v>63</v>
      </c>
      <c r="F65" s="93" t="s">
        <v>48</v>
      </c>
      <c r="G65" s="93" t="s">
        <v>176</v>
      </c>
      <c r="H65" s="106">
        <v>12909042.039999999</v>
      </c>
      <c r="I65" s="95">
        <v>13198165.439999999</v>
      </c>
      <c r="J65" s="96">
        <f t="shared" si="3"/>
        <v>289123.40000000037</v>
      </c>
      <c r="K65" s="109">
        <v>12909042.039999999</v>
      </c>
      <c r="L65" s="102" t="str">
        <f t="shared" si="2"/>
        <v/>
      </c>
    </row>
    <row r="66" spans="1:12" ht="14.25" customHeight="1" x14ac:dyDescent="0.25">
      <c r="A66">
        <v>66</v>
      </c>
      <c r="B66">
        <v>65</v>
      </c>
      <c r="C66" t="str">
        <f t="shared" si="0"/>
        <v>Not Ok</v>
      </c>
      <c r="E66" s="93">
        <v>65</v>
      </c>
      <c r="F66" s="93" t="s">
        <v>116</v>
      </c>
      <c r="G66" s="93" t="s">
        <v>180</v>
      </c>
      <c r="H66" s="106">
        <v>5654500</v>
      </c>
      <c r="I66" s="95">
        <v>5654500</v>
      </c>
      <c r="J66" s="96">
        <f t="shared" si="3"/>
        <v>0</v>
      </c>
      <c r="K66" s="109">
        <v>5654500</v>
      </c>
      <c r="L66" s="102" t="str">
        <f t="shared" si="2"/>
        <v/>
      </c>
    </row>
    <row r="67" spans="1:12" ht="14.25" customHeight="1" x14ac:dyDescent="0.25">
      <c r="A67">
        <v>67</v>
      </c>
      <c r="B67">
        <v>66</v>
      </c>
      <c r="C67" t="str">
        <f t="shared" ref="C67:C95" si="4">IF(A67=B67,"","Not Ok")</f>
        <v>Not Ok</v>
      </c>
      <c r="E67" s="93">
        <v>66</v>
      </c>
      <c r="F67" s="93" t="s">
        <v>30</v>
      </c>
      <c r="G67" s="93" t="s">
        <v>182</v>
      </c>
      <c r="H67" s="106">
        <v>5673258</v>
      </c>
      <c r="I67" s="95">
        <v>6089089.7000000002</v>
      </c>
      <c r="J67" s="96">
        <f t="shared" ref="J67:J95" si="5">I67-H67</f>
        <v>415831.70000000019</v>
      </c>
      <c r="K67" s="109">
        <v>5673258</v>
      </c>
      <c r="L67" s="102" t="str">
        <f t="shared" si="2"/>
        <v/>
      </c>
    </row>
    <row r="68" spans="1:12" ht="14.25" customHeight="1" x14ac:dyDescent="0.25">
      <c r="A68">
        <v>68</v>
      </c>
      <c r="B68">
        <v>67</v>
      </c>
      <c r="C68" t="str">
        <f t="shared" si="4"/>
        <v>Not Ok</v>
      </c>
      <c r="E68" s="93">
        <v>67</v>
      </c>
      <c r="F68" s="93" t="s">
        <v>202</v>
      </c>
      <c r="G68" s="93" t="s">
        <v>185</v>
      </c>
      <c r="H68" s="106">
        <v>7228015.3399999999</v>
      </c>
      <c r="I68" s="95">
        <v>7228015.3399999999</v>
      </c>
      <c r="J68" s="96">
        <f t="shared" si="5"/>
        <v>0</v>
      </c>
      <c r="K68" s="109">
        <v>7228015.3399999999</v>
      </c>
      <c r="L68" s="102" t="str">
        <f t="shared" ref="L68:L95" si="6">IF(H68=K68,"",K68-H68)</f>
        <v/>
      </c>
    </row>
    <row r="69" spans="1:12" ht="14.25" customHeight="1" x14ac:dyDescent="0.25">
      <c r="A69">
        <v>69</v>
      </c>
      <c r="B69">
        <v>68</v>
      </c>
      <c r="C69" t="str">
        <f t="shared" si="4"/>
        <v>Not Ok</v>
      </c>
      <c r="E69" s="93">
        <v>68</v>
      </c>
      <c r="F69" s="93" t="s">
        <v>116</v>
      </c>
      <c r="G69" s="93" t="s">
        <v>186</v>
      </c>
      <c r="H69" s="106">
        <v>1412947.32</v>
      </c>
      <c r="I69" s="95">
        <v>1412947.32</v>
      </c>
      <c r="J69" s="96">
        <f t="shared" si="5"/>
        <v>0</v>
      </c>
      <c r="K69" s="109">
        <v>1412947.32</v>
      </c>
      <c r="L69" s="102" t="str">
        <f t="shared" si="6"/>
        <v/>
      </c>
    </row>
    <row r="70" spans="1:12" ht="14.25" customHeight="1" x14ac:dyDescent="0.25">
      <c r="A70">
        <v>70</v>
      </c>
      <c r="B70">
        <v>69</v>
      </c>
      <c r="C70" t="str">
        <f t="shared" si="4"/>
        <v>Not Ok</v>
      </c>
      <c r="E70" s="93">
        <v>69</v>
      </c>
      <c r="F70" s="93" t="s">
        <v>52</v>
      </c>
      <c r="G70" s="93" t="s">
        <v>188</v>
      </c>
      <c r="H70" s="106">
        <v>2398989.33</v>
      </c>
      <c r="I70" s="95">
        <v>2398989.33</v>
      </c>
      <c r="J70" s="96">
        <f t="shared" si="5"/>
        <v>0</v>
      </c>
      <c r="K70" s="109">
        <v>2398989.33</v>
      </c>
      <c r="L70" s="102" t="str">
        <f t="shared" si="6"/>
        <v/>
      </c>
    </row>
    <row r="71" spans="1:12" ht="14.25" customHeight="1" x14ac:dyDescent="0.25">
      <c r="A71">
        <v>71</v>
      </c>
      <c r="B71">
        <v>70</v>
      </c>
      <c r="C71" t="str">
        <f t="shared" si="4"/>
        <v>Not Ok</v>
      </c>
      <c r="E71" s="93">
        <v>70</v>
      </c>
      <c r="F71" s="93" t="s">
        <v>112</v>
      </c>
      <c r="G71" s="93" t="s">
        <v>190</v>
      </c>
      <c r="H71" s="106">
        <v>4079641.41</v>
      </c>
      <c r="I71" s="95">
        <v>4079641.41</v>
      </c>
      <c r="J71" s="96">
        <f t="shared" si="5"/>
        <v>0</v>
      </c>
      <c r="K71" s="109">
        <v>4079641.41</v>
      </c>
      <c r="L71" s="102" t="str">
        <f t="shared" si="6"/>
        <v/>
      </c>
    </row>
    <row r="72" spans="1:12" ht="14.25" customHeight="1" x14ac:dyDescent="0.25">
      <c r="A72">
        <v>72</v>
      </c>
      <c r="B72">
        <v>71</v>
      </c>
      <c r="C72" t="str">
        <f t="shared" si="4"/>
        <v>Not Ok</v>
      </c>
      <c r="E72" s="93">
        <v>71</v>
      </c>
      <c r="F72" s="93" t="s">
        <v>202</v>
      </c>
      <c r="G72" s="93" t="s">
        <v>192</v>
      </c>
      <c r="H72" s="106">
        <v>5366633.0600000005</v>
      </c>
      <c r="I72" s="95">
        <v>5366633.0599999996</v>
      </c>
      <c r="J72" s="96">
        <f t="shared" si="5"/>
        <v>0</v>
      </c>
      <c r="K72" s="109">
        <v>5366633.0599999996</v>
      </c>
      <c r="L72" s="102" t="str">
        <f t="shared" si="6"/>
        <v/>
      </c>
    </row>
    <row r="73" spans="1:12" ht="14.25" customHeight="1" x14ac:dyDescent="0.25">
      <c r="A73">
        <v>73</v>
      </c>
      <c r="B73">
        <v>72</v>
      </c>
      <c r="C73" t="str">
        <f t="shared" si="4"/>
        <v>Not Ok</v>
      </c>
      <c r="E73" s="93">
        <v>72</v>
      </c>
      <c r="F73" s="93" t="s">
        <v>48</v>
      </c>
      <c r="G73" s="93" t="s">
        <v>193</v>
      </c>
      <c r="H73" s="106">
        <v>11266929.66</v>
      </c>
      <c r="I73" s="95">
        <v>11266929.66</v>
      </c>
      <c r="J73" s="96">
        <f t="shared" si="5"/>
        <v>0</v>
      </c>
      <c r="K73" s="109">
        <v>11266929.66</v>
      </c>
      <c r="L73" s="102" t="str">
        <f t="shared" si="6"/>
        <v/>
      </c>
    </row>
    <row r="74" spans="1:12" ht="14.25" customHeight="1" x14ac:dyDescent="0.25">
      <c r="A74">
        <v>74</v>
      </c>
      <c r="B74">
        <v>73</v>
      </c>
      <c r="C74" t="str">
        <f t="shared" si="4"/>
        <v>Not Ok</v>
      </c>
      <c r="E74" s="93">
        <v>73</v>
      </c>
      <c r="F74" s="93" t="s">
        <v>41</v>
      </c>
      <c r="G74" s="93" t="s">
        <v>196</v>
      </c>
      <c r="H74" s="106">
        <v>14376194.300000001</v>
      </c>
      <c r="I74" s="95">
        <v>14376194.300000001</v>
      </c>
      <c r="J74" s="96">
        <f t="shared" si="5"/>
        <v>0</v>
      </c>
      <c r="K74" s="109">
        <v>14376194.300000001</v>
      </c>
      <c r="L74" s="102" t="str">
        <f t="shared" si="6"/>
        <v/>
      </c>
    </row>
    <row r="75" spans="1:12" ht="14.25" customHeight="1" x14ac:dyDescent="0.25">
      <c r="A75">
        <v>75</v>
      </c>
      <c r="B75">
        <v>74</v>
      </c>
      <c r="C75" t="str">
        <f t="shared" si="4"/>
        <v>Not Ok</v>
      </c>
      <c r="E75" s="93">
        <v>74</v>
      </c>
      <c r="F75" s="93" t="s">
        <v>106</v>
      </c>
      <c r="G75" s="93" t="s">
        <v>198</v>
      </c>
      <c r="H75" s="106">
        <v>9637472.1799999997</v>
      </c>
      <c r="I75" s="95">
        <v>9794637.4199999999</v>
      </c>
      <c r="J75" s="96">
        <f t="shared" si="5"/>
        <v>157165.24000000022</v>
      </c>
      <c r="K75" s="109">
        <v>9637472.0999999996</v>
      </c>
      <c r="L75" s="102">
        <f t="shared" si="6"/>
        <v>-8.0000000074505806E-2</v>
      </c>
    </row>
    <row r="76" spans="1:12" ht="14.25" customHeight="1" x14ac:dyDescent="0.25">
      <c r="A76">
        <v>76</v>
      </c>
      <c r="B76">
        <v>75</v>
      </c>
      <c r="C76" t="str">
        <f t="shared" si="4"/>
        <v>Not Ok</v>
      </c>
      <c r="E76" s="93">
        <v>75</v>
      </c>
      <c r="F76" s="93" t="s">
        <v>166</v>
      </c>
      <c r="G76" s="93" t="s">
        <v>200</v>
      </c>
      <c r="H76" s="106">
        <v>3187158.2800000003</v>
      </c>
      <c r="I76" s="95">
        <v>3187158.28</v>
      </c>
      <c r="J76" s="96">
        <f t="shared" si="5"/>
        <v>0</v>
      </c>
      <c r="K76" s="109">
        <v>3187158.28</v>
      </c>
      <c r="L76" s="102" t="str">
        <f t="shared" si="6"/>
        <v/>
      </c>
    </row>
    <row r="77" spans="1:12" ht="14.25" customHeight="1" x14ac:dyDescent="0.25">
      <c r="A77">
        <v>77</v>
      </c>
      <c r="B77">
        <v>76</v>
      </c>
      <c r="C77" t="str">
        <f t="shared" si="4"/>
        <v>Not Ok</v>
      </c>
      <c r="E77" s="93">
        <v>76</v>
      </c>
      <c r="F77" s="93" t="s">
        <v>94</v>
      </c>
      <c r="G77" s="93" t="s">
        <v>203</v>
      </c>
      <c r="H77" s="106">
        <v>13315506.42</v>
      </c>
      <c r="I77" s="95">
        <v>13733568.390000001</v>
      </c>
      <c r="J77" s="96">
        <f t="shared" si="5"/>
        <v>418061.97000000067</v>
      </c>
      <c r="K77" s="109">
        <v>13315506</v>
      </c>
      <c r="L77" s="102">
        <f t="shared" si="6"/>
        <v>-0.41999999992549419</v>
      </c>
    </row>
    <row r="78" spans="1:12" ht="14.25" customHeight="1" x14ac:dyDescent="0.25">
      <c r="A78">
        <v>78</v>
      </c>
      <c r="B78">
        <v>77</v>
      </c>
      <c r="C78" t="str">
        <f t="shared" si="4"/>
        <v>Not Ok</v>
      </c>
      <c r="E78" s="93">
        <v>77</v>
      </c>
      <c r="F78" s="93" t="s">
        <v>72</v>
      </c>
      <c r="G78" s="93" t="s">
        <v>205</v>
      </c>
      <c r="H78" s="106">
        <v>4152632.98</v>
      </c>
      <c r="I78" s="95">
        <v>4180384.14</v>
      </c>
      <c r="J78" s="96">
        <f t="shared" si="5"/>
        <v>27751.160000000149</v>
      </c>
      <c r="K78" s="109">
        <v>4152632.68</v>
      </c>
      <c r="L78" s="102">
        <f t="shared" si="6"/>
        <v>-0.29999999981373549</v>
      </c>
    </row>
    <row r="79" spans="1:12" ht="14.25" customHeight="1" x14ac:dyDescent="0.25">
      <c r="A79">
        <v>79</v>
      </c>
      <c r="B79">
        <v>78</v>
      </c>
      <c r="C79" t="str">
        <f t="shared" si="4"/>
        <v>Not Ok</v>
      </c>
      <c r="E79" s="93">
        <v>78</v>
      </c>
      <c r="F79" s="93" t="s">
        <v>207</v>
      </c>
      <c r="G79" s="93" t="s">
        <v>208</v>
      </c>
      <c r="H79" s="106">
        <v>3673322.3</v>
      </c>
      <c r="I79" s="95">
        <v>3673322.3</v>
      </c>
      <c r="J79" s="96">
        <f t="shared" si="5"/>
        <v>0</v>
      </c>
      <c r="K79" s="109">
        <v>3673322.3</v>
      </c>
      <c r="L79" s="102" t="str">
        <f t="shared" si="6"/>
        <v/>
      </c>
    </row>
    <row r="80" spans="1:12" ht="14.25" customHeight="1" x14ac:dyDescent="0.25">
      <c r="A80">
        <v>80</v>
      </c>
      <c r="B80">
        <v>79</v>
      </c>
      <c r="C80" t="str">
        <f t="shared" si="4"/>
        <v>Not Ok</v>
      </c>
      <c r="E80" s="93">
        <v>79</v>
      </c>
      <c r="F80" s="93" t="s">
        <v>52</v>
      </c>
      <c r="G80" s="93" t="s">
        <v>210</v>
      </c>
      <c r="H80" s="106">
        <v>3475794.42</v>
      </c>
      <c r="I80" s="95">
        <v>3683001.06</v>
      </c>
      <c r="J80" s="96">
        <f t="shared" si="5"/>
        <v>207206.64000000013</v>
      </c>
      <c r="K80" s="109">
        <v>3475794</v>
      </c>
      <c r="L80" s="102">
        <f t="shared" si="6"/>
        <v>-0.41999999992549419</v>
      </c>
    </row>
    <row r="81" spans="1:12" ht="14.25" customHeight="1" x14ac:dyDescent="0.25">
      <c r="A81">
        <v>81</v>
      </c>
      <c r="B81">
        <v>80</v>
      </c>
      <c r="C81" t="str">
        <f t="shared" si="4"/>
        <v>Not Ok</v>
      </c>
      <c r="E81" s="93">
        <v>80</v>
      </c>
      <c r="F81" s="93" t="s">
        <v>212</v>
      </c>
      <c r="G81" s="93" t="s">
        <v>213</v>
      </c>
      <c r="H81" s="106">
        <v>11048759.879999999</v>
      </c>
      <c r="I81" s="95">
        <v>11048759.880000001</v>
      </c>
      <c r="J81" s="96">
        <f t="shared" si="5"/>
        <v>0</v>
      </c>
      <c r="K81" s="109">
        <v>11048759.880000001</v>
      </c>
      <c r="L81" s="102" t="str">
        <f t="shared" si="6"/>
        <v/>
      </c>
    </row>
    <row r="82" spans="1:12" ht="14.25" customHeight="1" x14ac:dyDescent="0.25">
      <c r="A82">
        <v>82</v>
      </c>
      <c r="B82">
        <v>81</v>
      </c>
      <c r="C82" t="str">
        <f t="shared" si="4"/>
        <v>Not Ok</v>
      </c>
      <c r="E82" s="93">
        <v>81</v>
      </c>
      <c r="F82" s="93" t="s">
        <v>129</v>
      </c>
      <c r="G82" s="93" t="s">
        <v>215</v>
      </c>
      <c r="H82" s="106">
        <v>3815720.24</v>
      </c>
      <c r="I82" s="95">
        <v>3815720.24</v>
      </c>
      <c r="J82" s="96">
        <f t="shared" si="5"/>
        <v>0</v>
      </c>
      <c r="K82" s="109">
        <v>3815720.24</v>
      </c>
      <c r="L82" s="102" t="str">
        <f t="shared" si="6"/>
        <v/>
      </c>
    </row>
    <row r="83" spans="1:12" ht="14.25" customHeight="1" x14ac:dyDescent="0.25">
      <c r="A83">
        <v>83</v>
      </c>
      <c r="B83">
        <v>82</v>
      </c>
      <c r="C83" t="str">
        <f t="shared" si="4"/>
        <v>Not Ok</v>
      </c>
      <c r="E83" s="93">
        <v>82</v>
      </c>
      <c r="F83" s="93" t="s">
        <v>89</v>
      </c>
      <c r="G83" s="93" t="s">
        <v>217</v>
      </c>
      <c r="H83" s="106">
        <v>17587872.899999999</v>
      </c>
      <c r="I83" s="95">
        <v>17587872.899999999</v>
      </c>
      <c r="J83" s="96">
        <f t="shared" si="5"/>
        <v>0</v>
      </c>
      <c r="K83" s="109">
        <v>17587872.899999999</v>
      </c>
      <c r="L83" s="102" t="str">
        <f t="shared" si="6"/>
        <v/>
      </c>
    </row>
    <row r="84" spans="1:12" ht="14.25" customHeight="1" x14ac:dyDescent="0.25">
      <c r="A84">
        <v>84</v>
      </c>
      <c r="B84">
        <v>83</v>
      </c>
      <c r="C84" t="str">
        <f t="shared" si="4"/>
        <v>Not Ok</v>
      </c>
      <c r="E84" s="93">
        <v>83</v>
      </c>
      <c r="F84" s="93" t="s">
        <v>48</v>
      </c>
      <c r="G84" s="93" t="s">
        <v>219</v>
      </c>
      <c r="H84" s="106">
        <v>14488733.9</v>
      </c>
      <c r="I84" s="95">
        <v>14488733.9</v>
      </c>
      <c r="J84" s="96">
        <f t="shared" si="5"/>
        <v>0</v>
      </c>
      <c r="K84" s="109">
        <v>14488733.9</v>
      </c>
      <c r="L84" s="102" t="str">
        <f t="shared" si="6"/>
        <v/>
      </c>
    </row>
    <row r="85" spans="1:12" ht="14.25" customHeight="1" x14ac:dyDescent="0.25">
      <c r="A85">
        <v>85</v>
      </c>
      <c r="B85">
        <v>84</v>
      </c>
      <c r="C85" t="str">
        <f t="shared" si="4"/>
        <v>Not Ok</v>
      </c>
      <c r="E85" s="93">
        <v>84</v>
      </c>
      <c r="F85" s="93" t="s">
        <v>166</v>
      </c>
      <c r="G85" s="93" t="s">
        <v>221</v>
      </c>
      <c r="H85" s="106">
        <v>10045862.960000001</v>
      </c>
      <c r="I85" s="95">
        <v>10045862.960000001</v>
      </c>
      <c r="J85" s="96">
        <f t="shared" si="5"/>
        <v>0</v>
      </c>
      <c r="K85" s="109">
        <v>10045862.960000001</v>
      </c>
      <c r="L85" s="102" t="str">
        <f t="shared" si="6"/>
        <v/>
      </c>
    </row>
    <row r="86" spans="1:12" ht="14.25" customHeight="1" x14ac:dyDescent="0.25">
      <c r="A86">
        <v>86</v>
      </c>
      <c r="B86">
        <v>85</v>
      </c>
      <c r="C86" t="str">
        <f t="shared" si="4"/>
        <v>Not Ok</v>
      </c>
      <c r="E86" s="93">
        <v>85</v>
      </c>
      <c r="F86" s="93" t="s">
        <v>106</v>
      </c>
      <c r="G86" s="93" t="s">
        <v>223</v>
      </c>
      <c r="H86" s="106">
        <v>3299372.8</v>
      </c>
      <c r="I86" s="95">
        <v>3299372.8</v>
      </c>
      <c r="J86" s="96">
        <f t="shared" si="5"/>
        <v>0</v>
      </c>
      <c r="K86" s="109">
        <v>3299372.8</v>
      </c>
      <c r="L86" s="102" t="str">
        <f t="shared" si="6"/>
        <v/>
      </c>
    </row>
    <row r="87" spans="1:12" ht="14.25" customHeight="1" x14ac:dyDescent="0.25">
      <c r="A87">
        <v>87</v>
      </c>
      <c r="B87">
        <v>86</v>
      </c>
      <c r="C87" t="str">
        <f t="shared" si="4"/>
        <v>Not Ok</v>
      </c>
      <c r="E87" s="93">
        <v>86</v>
      </c>
      <c r="F87" s="93" t="s">
        <v>38</v>
      </c>
      <c r="G87" s="93" t="s">
        <v>225</v>
      </c>
      <c r="H87" s="106">
        <v>13590046.800000001</v>
      </c>
      <c r="I87" s="95">
        <v>13590046.800000001</v>
      </c>
      <c r="J87" s="96">
        <f t="shared" si="5"/>
        <v>0</v>
      </c>
      <c r="K87" s="109">
        <v>13590046.800000001</v>
      </c>
      <c r="L87" s="102" t="str">
        <f t="shared" si="6"/>
        <v/>
      </c>
    </row>
    <row r="88" spans="1:12" ht="14.25" customHeight="1" x14ac:dyDescent="0.25">
      <c r="A88">
        <v>88</v>
      </c>
      <c r="B88">
        <v>87</v>
      </c>
      <c r="C88" t="str">
        <f t="shared" si="4"/>
        <v>Not Ok</v>
      </c>
      <c r="E88" s="93">
        <v>87</v>
      </c>
      <c r="F88" s="93" t="s">
        <v>227</v>
      </c>
      <c r="G88" s="93" t="s">
        <v>228</v>
      </c>
      <c r="H88" s="106">
        <v>3662293.71</v>
      </c>
      <c r="I88" s="95">
        <v>3662293.71</v>
      </c>
      <c r="J88" s="96">
        <f t="shared" si="5"/>
        <v>0</v>
      </c>
      <c r="K88" s="109">
        <v>3662293.71</v>
      </c>
      <c r="L88" s="102" t="str">
        <f t="shared" si="6"/>
        <v/>
      </c>
    </row>
    <row r="89" spans="1:12" ht="14.25" customHeight="1" x14ac:dyDescent="0.25">
      <c r="A89">
        <v>89</v>
      </c>
      <c r="B89">
        <v>88</v>
      </c>
      <c r="C89" t="str">
        <f t="shared" si="4"/>
        <v>Not Ok</v>
      </c>
      <c r="E89" s="93">
        <v>88</v>
      </c>
      <c r="F89" s="93" t="s">
        <v>46</v>
      </c>
      <c r="G89" s="93" t="s">
        <v>230</v>
      </c>
      <c r="H89" s="106">
        <v>6586071.7800000003</v>
      </c>
      <c r="I89" s="95">
        <v>6586071.7800000003</v>
      </c>
      <c r="J89" s="96">
        <f t="shared" si="5"/>
        <v>0</v>
      </c>
      <c r="K89" s="109">
        <v>6586071.7800000003</v>
      </c>
      <c r="L89" s="102" t="str">
        <f t="shared" si="6"/>
        <v/>
      </c>
    </row>
    <row r="90" spans="1:12" ht="14.25" customHeight="1" x14ac:dyDescent="0.25">
      <c r="A90">
        <v>90</v>
      </c>
      <c r="B90">
        <v>89</v>
      </c>
      <c r="C90" t="str">
        <f t="shared" si="4"/>
        <v>Not Ok</v>
      </c>
      <c r="E90" s="93">
        <v>89</v>
      </c>
      <c r="F90" s="93" t="s">
        <v>103</v>
      </c>
      <c r="G90" s="93" t="s">
        <v>232</v>
      </c>
      <c r="H90" s="106">
        <v>2412444.75</v>
      </c>
      <c r="I90" s="95">
        <v>2412444.75</v>
      </c>
      <c r="J90" s="96">
        <f t="shared" si="5"/>
        <v>0</v>
      </c>
      <c r="K90" s="109">
        <v>2412444.75</v>
      </c>
      <c r="L90" s="102" t="str">
        <f t="shared" si="6"/>
        <v/>
      </c>
    </row>
    <row r="91" spans="1:12" ht="14.25" customHeight="1" x14ac:dyDescent="0.25">
      <c r="A91">
        <v>91</v>
      </c>
      <c r="B91">
        <v>90</v>
      </c>
      <c r="C91" t="str">
        <f t="shared" si="4"/>
        <v>Not Ok</v>
      </c>
      <c r="E91" s="93">
        <v>90</v>
      </c>
      <c r="F91" s="93" t="s">
        <v>27</v>
      </c>
      <c r="G91" s="93" t="s">
        <v>234</v>
      </c>
      <c r="H91" s="106">
        <v>2626294.66</v>
      </c>
      <c r="I91" s="95">
        <v>2626294.67</v>
      </c>
      <c r="J91" s="96">
        <f t="shared" si="5"/>
        <v>9.9999997764825821E-3</v>
      </c>
      <c r="K91" s="109">
        <v>2626294.66</v>
      </c>
      <c r="L91" s="102" t="str">
        <f t="shared" si="6"/>
        <v/>
      </c>
    </row>
    <row r="92" spans="1:12" ht="14.25" customHeight="1" x14ac:dyDescent="0.25">
      <c r="A92">
        <v>92</v>
      </c>
      <c r="B92">
        <v>91</v>
      </c>
      <c r="C92" t="str">
        <f t="shared" si="4"/>
        <v>Not Ok</v>
      </c>
      <c r="E92" s="93">
        <v>91</v>
      </c>
      <c r="F92" s="93" t="s">
        <v>76</v>
      </c>
      <c r="G92" s="93" t="s">
        <v>236</v>
      </c>
      <c r="H92" s="106">
        <v>4938930.84</v>
      </c>
      <c r="I92" s="95">
        <v>4938930.84</v>
      </c>
      <c r="J92" s="96">
        <f t="shared" si="5"/>
        <v>0</v>
      </c>
      <c r="K92" s="109">
        <v>4938930.84</v>
      </c>
      <c r="L92" s="102" t="str">
        <f t="shared" si="6"/>
        <v/>
      </c>
    </row>
    <row r="93" spans="1:12" ht="14.25" customHeight="1" x14ac:dyDescent="0.25">
      <c r="A93">
        <v>93</v>
      </c>
      <c r="B93">
        <v>92</v>
      </c>
      <c r="C93" t="str">
        <f t="shared" si="4"/>
        <v>Not Ok</v>
      </c>
      <c r="E93" s="93">
        <v>92</v>
      </c>
      <c r="F93" s="93" t="s">
        <v>60</v>
      </c>
      <c r="G93" s="93" t="s">
        <v>238</v>
      </c>
      <c r="H93" s="106">
        <v>1685991.3</v>
      </c>
      <c r="I93" s="95">
        <v>2101823.17</v>
      </c>
      <c r="J93" s="96">
        <f t="shared" si="5"/>
        <v>415831.86999999988</v>
      </c>
      <c r="K93" s="109">
        <v>1685991.3</v>
      </c>
      <c r="L93" s="102" t="str">
        <f t="shared" si="6"/>
        <v/>
      </c>
    </row>
    <row r="94" spans="1:12" ht="14.25" customHeight="1" x14ac:dyDescent="0.25">
      <c r="A94">
        <v>94</v>
      </c>
      <c r="B94">
        <v>93</v>
      </c>
      <c r="C94" t="str">
        <f t="shared" si="4"/>
        <v>Not Ok</v>
      </c>
      <c r="E94" s="98">
        <v>93</v>
      </c>
      <c r="F94" s="98" t="s">
        <v>63</v>
      </c>
      <c r="G94" s="98" t="s">
        <v>240</v>
      </c>
      <c r="H94" s="106">
        <v>6767346.0800000001</v>
      </c>
      <c r="I94" s="100">
        <v>6767536.0800000001</v>
      </c>
      <c r="J94" s="101">
        <f t="shared" si="5"/>
        <v>190</v>
      </c>
      <c r="K94" s="109">
        <v>6767346.0800000001</v>
      </c>
      <c r="L94" s="104" t="str">
        <f t="shared" si="6"/>
        <v/>
      </c>
    </row>
    <row r="95" spans="1:12" ht="14.25" customHeight="1" x14ac:dyDescent="0.25">
      <c r="B95">
        <v>94</v>
      </c>
      <c r="C95" t="str">
        <f t="shared" si="4"/>
        <v>Not Ok</v>
      </c>
      <c r="E95" s="93">
        <v>94</v>
      </c>
      <c r="F95" s="93" t="s">
        <v>37</v>
      </c>
      <c r="G95" s="93" t="s">
        <v>242</v>
      </c>
      <c r="H95" s="106">
        <v>6023110.6200000001</v>
      </c>
      <c r="I95" s="95">
        <v>6023110.6200000001</v>
      </c>
      <c r="J95" s="96">
        <f t="shared" si="5"/>
        <v>0</v>
      </c>
      <c r="K95" s="109">
        <v>6023110.6200000001</v>
      </c>
      <c r="L95" s="102" t="str">
        <f t="shared" si="6"/>
        <v/>
      </c>
    </row>
    <row r="96" spans="1:12" ht="14.25" customHeight="1" x14ac:dyDescent="0.25">
      <c r="E96" s="97"/>
      <c r="F96" s="97"/>
      <c r="G96" s="97"/>
      <c r="H96" s="107">
        <f>SUM(H3:H95)</f>
        <v>969352856.5399996</v>
      </c>
      <c r="I96" s="96">
        <f>SUM(I3:I95)</f>
        <v>968304558.15999973</v>
      </c>
      <c r="J96" s="96">
        <f>SUM(J3:J95)</f>
        <v>-1048298.380000022</v>
      </c>
      <c r="K96" s="107">
        <f>SUM(K3:K95)</f>
        <v>969352853.35999978</v>
      </c>
      <c r="L96" s="102"/>
    </row>
    <row r="97" spans="11:11" x14ac:dyDescent="0.25">
      <c r="K97" s="113"/>
    </row>
    <row r="98" spans="11:11" x14ac:dyDescent="0.25">
      <c r="K98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FY 2018-2019</vt:lpstr>
      <vt:lpstr>Upto 31-01-19</vt:lpstr>
      <vt:lpstr>RPA Comparision</vt:lpstr>
      <vt:lpstr>'FY 2018-2019'!Print_Titles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2019-11-17T08:01:39Z</cp:lastPrinted>
  <dcterms:created xsi:type="dcterms:W3CDTF">2016-10-31T04:54:53Z</dcterms:created>
  <dcterms:modified xsi:type="dcterms:W3CDTF">2020-12-21T12:56:23Z</dcterms:modified>
</cp:coreProperties>
</file>