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BD81" i="2" l="1"/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I81" i="2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BD88" i="2" l="1"/>
  <c r="BD91" i="2" s="1"/>
  <c r="AJ87" i="10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<sst xmlns="http://schemas.openxmlformats.org/spreadsheetml/2006/main" count="2735" uniqueCount="259">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</sst>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3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 applyProtection="1">
      <alignment horizontal="left" vertical="center" wrapText="1"/>
      <protection locked="0"/>
    </xf>
    <xf numFmtId="2" fontId="24" fillId="7" borderId="1" xfId="0" applyNumberFormat="1" applyFont="1" applyFill="1" applyBorder="1" applyAlignment="1">
      <alignment horizontal="center" vertical="top"/>
    </xf>
    <xf numFmtId="2" fontId="24" fillId="7" borderId="1" xfId="0" applyNumberFormat="1" applyFont="1" applyFill="1" applyBorder="1" applyAlignment="1">
      <alignment horizontal="center" vertical="top" wrapText="1"/>
    </xf>
    <xf numFmtId="0" fontId="24" fillId="7" borderId="1" xfId="0" applyFont="1" applyFill="1" applyBorder="1" applyAlignment="1">
      <alignment horizontal="center" vertical="top" wrapText="1"/>
    </xf>
    <xf numFmtId="2" fontId="13" fillId="7" borderId="1" xfId="1" applyNumberFormat="1" applyFont="1" applyFill="1" applyBorder="1" applyAlignment="1">
      <alignment horizontal="center" vertical="top"/>
    </xf>
    <xf numFmtId="39" fontId="24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2" fontId="14" fillId="7" borderId="1" xfId="1" applyNumberFormat="1" applyFont="1" applyFill="1" applyBorder="1" applyAlignment="1">
      <alignment horizontal="center" vertical="top"/>
    </xf>
    <xf numFmtId="2" fontId="10" fillId="7" borderId="1" xfId="0" applyNumberFormat="1" applyFont="1" applyFill="1" applyBorder="1" applyAlignment="1">
      <alignment horizontal="center" vertical="top"/>
    </xf>
    <xf numFmtId="2" fontId="29" fillId="7" borderId="1" xfId="0" applyNumberFormat="1" applyFont="1" applyFill="1" applyBorder="1" applyAlignment="1">
      <alignment horizontal="center" vertical="top"/>
    </xf>
    <xf numFmtId="2" fontId="10" fillId="7" borderId="0" xfId="0" applyNumberFormat="1" applyFont="1" applyFill="1" applyAlignment="1">
      <alignment horizontal="center" vertical="top"/>
    </xf>
    <xf numFmtId="2" fontId="10" fillId="7" borderId="6" xfId="1" applyNumberFormat="1" applyFont="1" applyFill="1" applyBorder="1" applyAlignment="1">
      <alignment horizontal="center" vertical="top"/>
    </xf>
    <xf numFmtId="2" fontId="10" fillId="7" borderId="1" xfId="1" applyNumberFormat="1" applyFont="1" applyFill="1" applyBorder="1" applyAlignment="1">
      <alignment horizontal="center" vertical="top"/>
    </xf>
    <xf numFmtId="2" fontId="13" fillId="7" borderId="6" xfId="1" applyNumberFormat="1" applyFont="1" applyFill="1" applyBorder="1" applyAlignment="1">
      <alignment horizontal="center" vertical="top"/>
    </xf>
    <xf numFmtId="2" fontId="14" fillId="7" borderId="1" xfId="0" applyNumberFormat="1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10" fontId="10" fillId="7" borderId="0" xfId="5" applyNumberFormat="1" applyFont="1" applyFill="1" applyAlignment="1">
      <alignment horizontal="center" vertical="center"/>
    </xf>
    <xf numFmtId="39" fontId="8" fillId="7" borderId="1" xfId="0" applyNumberFormat="1" applyFont="1" applyFill="1" applyBorder="1" applyAlignment="1">
      <alignment horizontal="center" vertical="top" wrapText="1"/>
    </xf>
    <xf numFmtId="0" fontId="10" fillId="7" borderId="0" xfId="0" applyFont="1" applyFill="1"/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 applyProtection="1">
      <alignment horizontal="justify" vertical="top" wrapText="1"/>
      <protection locked="0"/>
    </xf>
    <xf numFmtId="0" fontId="24" fillId="7" borderId="1" xfId="0" applyFont="1" applyFill="1" applyBorder="1" applyAlignment="1">
      <alignment horizontal="center" vertical="top"/>
    </xf>
    <xf numFmtId="2" fontId="10" fillId="7" borderId="6" xfId="0" applyNumberFormat="1" applyFont="1" applyFill="1" applyBorder="1" applyAlignment="1">
      <alignment horizontal="center" vertical="top"/>
    </xf>
    <xf numFmtId="0" fontId="10" fillId="7" borderId="1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6" fillId="7" borderId="1" xfId="0" applyFont="1" applyFill="1" applyBorder="1" applyAlignment="1" applyProtection="1">
      <alignment horizontal="left" vertical="top" wrapText="1"/>
      <protection locked="0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abSelected="1" topLeftCell="B1" zoomScale="96" zoomScaleNormal="96" workbookViewId="0">
      <pane xSplit="1" ySplit="4" topLeftCell="AZ70" activePane="bottomRight" state="frozen"/>
      <selection activeCell="B1" sqref="B1"/>
      <selection pane="topRight" activeCell="C1" sqref="C1"/>
      <selection pane="bottomLeft" activeCell="B5" sqref="B5"/>
      <selection pane="bottomRight" activeCell="BU4" sqref="BU4"/>
    </sheetView>
  </sheetViews>
  <sheetFormatPr defaultColWidth="9.140625" defaultRowHeight="15" x14ac:dyDescent="0.25"/>
  <cols>
    <col min="1" max="1" width="8.7109375" style="214" customWidth="1"/>
    <col min="2" max="2" width="29.42578125" style="214" customWidth="1"/>
    <col min="3" max="3" width="8.7109375" style="214" hidden="1" customWidth="1"/>
    <col min="4" max="4" width="9.28515625" style="214" hidden="1" customWidth="1"/>
    <col min="5" max="5" width="7.42578125" style="214" hidden="1" customWidth="1"/>
    <col min="6" max="7" width="9.7109375" style="214" hidden="1" customWidth="1"/>
    <col min="8" max="8" width="9.28515625" style="406" hidden="1" customWidth="1"/>
    <col min="9" max="9" width="9" style="406" hidden="1" customWidth="1"/>
    <col min="10" max="10" width="7.42578125" style="406" hidden="1" customWidth="1"/>
    <col min="11" max="11" width="10" style="406" hidden="1" customWidth="1"/>
    <col min="12" max="12" width="8.85546875" style="283" hidden="1" customWidth="1"/>
    <col min="13" max="13" width="8" style="283" hidden="1" customWidth="1"/>
    <col min="14" max="14" width="7.7109375" style="283" hidden="1" customWidth="1"/>
    <col min="15" max="15" width="7.140625" style="283" hidden="1" customWidth="1"/>
    <col min="16" max="16" width="8.5703125" style="283" hidden="1" customWidth="1"/>
    <col min="17" max="17" width="8.85546875" style="283" hidden="1" customWidth="1"/>
    <col min="18" max="18" width="8" style="283" hidden="1" customWidth="1"/>
    <col min="19" max="19" width="7.7109375" style="283" hidden="1" customWidth="1"/>
    <col min="20" max="20" width="7.140625" style="283" hidden="1" customWidth="1"/>
    <col min="21" max="21" width="8.5703125" style="283" hidden="1" customWidth="1"/>
    <col min="22" max="22" width="8.85546875" style="283" hidden="1" customWidth="1"/>
    <col min="23" max="23" width="8" style="283" hidden="1" customWidth="1"/>
    <col min="24" max="24" width="7.7109375" style="283" hidden="1" customWidth="1"/>
    <col min="25" max="25" width="7.42578125" style="283" hidden="1" customWidth="1"/>
    <col min="26" max="26" width="8.5703125" style="283" hidden="1" customWidth="1"/>
    <col min="27" max="27" width="8.28515625" style="214" hidden="1" customWidth="1"/>
    <col min="28" max="28" width="7.7109375" style="216" hidden="1" customWidth="1"/>
    <col min="29" max="30" width="7.42578125" style="216" hidden="1" customWidth="1"/>
    <col min="31" max="31" width="8.5703125" style="216" hidden="1" customWidth="1"/>
    <col min="32" max="32" width="8.85546875" style="283" hidden="1" customWidth="1"/>
    <col min="33" max="33" width="8" style="283" hidden="1" customWidth="1"/>
    <col min="34" max="34" width="7.7109375" style="283" hidden="1" customWidth="1"/>
    <col min="35" max="35" width="8" style="283" hidden="1" customWidth="1"/>
    <col min="36" max="36" width="8.5703125" style="283" hidden="1" customWidth="1"/>
    <col min="37" max="37" width="8.28515625" style="214" hidden="1" customWidth="1"/>
    <col min="38" max="38" width="7.7109375" style="216" hidden="1" customWidth="1"/>
    <col min="39" max="40" width="7.42578125" style="216" hidden="1" customWidth="1"/>
    <col min="41" max="41" width="8.5703125" style="216" hidden="1" customWidth="1"/>
    <col min="42" max="42" width="8.85546875" style="283" hidden="1" customWidth="1"/>
    <col min="43" max="43" width="8" style="283" hidden="1" customWidth="1"/>
    <col min="44" max="44" width="8.5703125" style="283" hidden="1" customWidth="1"/>
    <col min="45" max="45" width="7.140625" style="283" hidden="1" customWidth="1"/>
    <col min="46" max="46" width="8.5703125" style="448" hidden="1" customWidth="1"/>
    <col min="47" max="47" width="9.140625" style="216" hidden="1" customWidth="1"/>
    <col min="48" max="48" width="9.28515625" style="216" hidden="1" customWidth="1"/>
    <col min="49" max="50" width="8.28515625" style="214" hidden="1" customWidth="1"/>
    <col min="51" max="51" width="9.28515625" style="214" hidden="1" customWidth="1"/>
    <col min="52" max="52" width="6.7109375" style="197" customWidth="1"/>
    <col min="53" max="53" width="8.42578125" style="197" customWidth="1"/>
    <col min="54" max="54" width="8.7109375" style="197" customWidth="1"/>
    <col min="55" max="55" width="7.140625" style="197" customWidth="1"/>
    <col min="56" max="56" width="8.5703125" style="197" customWidth="1"/>
    <col min="57" max="57" width="6.7109375" style="216" hidden="1" customWidth="1"/>
    <col min="58" max="58" width="9.28515625" style="216" hidden="1" customWidth="1"/>
    <col min="59" max="59" width="9.28515625" style="214" hidden="1" customWidth="1"/>
    <col min="60" max="60" width="8.28515625" style="214" hidden="1" customWidth="1"/>
    <col min="61" max="61" width="9.28515625" style="214" hidden="1" customWidth="1"/>
    <col min="62" max="62" width="6.7109375" style="359" hidden="1" customWidth="1"/>
    <col min="63" max="63" width="8.42578125" style="359" hidden="1" customWidth="1"/>
    <col min="64" max="64" width="8.7109375" style="359" hidden="1" customWidth="1"/>
    <col min="65" max="65" width="7.140625" style="359" hidden="1" customWidth="1"/>
    <col min="66" max="66" width="8.5703125" style="359" hidden="1" customWidth="1"/>
    <col min="67" max="67" width="6.5703125" style="216" hidden="1" customWidth="1"/>
    <col min="68" max="68" width="11" style="216" hidden="1" customWidth="1"/>
    <col min="69" max="69" width="11" style="214" hidden="1" customWidth="1"/>
    <col min="70" max="70" width="8.28515625" style="214" hidden="1" customWidth="1"/>
    <col min="71" max="71" width="9.28515625" style="214" hidden="1" customWidth="1"/>
    <col min="72" max="16384" width="9.140625" style="214"/>
  </cols>
  <sheetData>
    <row r="1" spans="1:89" x14ac:dyDescent="0.25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25">
      <c r="A2" s="489" t="s">
        <v>74</v>
      </c>
      <c r="B2" s="489" t="s">
        <v>0</v>
      </c>
      <c r="C2" s="474" t="s">
        <v>84</v>
      </c>
      <c r="D2" s="474"/>
      <c r="E2" s="474"/>
      <c r="F2" s="474"/>
      <c r="G2" s="500" t="s">
        <v>227</v>
      </c>
      <c r="H2" s="501"/>
      <c r="I2" s="501"/>
      <c r="J2" s="501"/>
      <c r="K2" s="502"/>
      <c r="L2" s="482" t="s">
        <v>169</v>
      </c>
      <c r="M2" s="483"/>
      <c r="N2" s="483"/>
      <c r="O2" s="483"/>
      <c r="P2" s="484"/>
      <c r="Q2" s="474" t="s">
        <v>170</v>
      </c>
      <c r="R2" s="474"/>
      <c r="S2" s="474"/>
      <c r="T2" s="474"/>
      <c r="U2" s="474"/>
      <c r="V2" s="482" t="s">
        <v>172</v>
      </c>
      <c r="W2" s="483"/>
      <c r="X2" s="483"/>
      <c r="Y2" s="483"/>
      <c r="Z2" s="484"/>
      <c r="AA2" s="474" t="s">
        <v>173</v>
      </c>
      <c r="AB2" s="474"/>
      <c r="AC2" s="474"/>
      <c r="AD2" s="474"/>
      <c r="AE2" s="474"/>
      <c r="AF2" s="482" t="s">
        <v>171</v>
      </c>
      <c r="AG2" s="483"/>
      <c r="AH2" s="483"/>
      <c r="AI2" s="483"/>
      <c r="AJ2" s="484"/>
      <c r="AK2" s="474" t="s">
        <v>112</v>
      </c>
      <c r="AL2" s="474"/>
      <c r="AM2" s="474"/>
      <c r="AN2" s="474"/>
      <c r="AO2" s="474"/>
      <c r="AP2" s="482" t="s">
        <v>116</v>
      </c>
      <c r="AQ2" s="483"/>
      <c r="AR2" s="483"/>
      <c r="AS2" s="483"/>
      <c r="AT2" s="484"/>
      <c r="AU2" s="474" t="s">
        <v>174</v>
      </c>
      <c r="AV2" s="474"/>
      <c r="AW2" s="474"/>
      <c r="AX2" s="474"/>
      <c r="AY2" s="474"/>
      <c r="AZ2" s="471" t="s">
        <v>143</v>
      </c>
      <c r="BA2" s="472"/>
      <c r="BB2" s="472"/>
      <c r="BC2" s="472"/>
      <c r="BD2" s="473"/>
      <c r="BE2" s="474" t="s">
        <v>175</v>
      </c>
      <c r="BF2" s="474"/>
      <c r="BG2" s="474"/>
      <c r="BH2" s="474"/>
      <c r="BI2" s="474"/>
      <c r="BJ2" s="471" t="s">
        <v>223</v>
      </c>
      <c r="BK2" s="472"/>
      <c r="BL2" s="472"/>
      <c r="BM2" s="472"/>
      <c r="BN2" s="473"/>
      <c r="BO2" s="474" t="s">
        <v>224</v>
      </c>
      <c r="BP2" s="474"/>
      <c r="BQ2" s="474"/>
      <c r="BR2" s="474"/>
      <c r="BS2" s="474"/>
    </row>
    <row r="3" spans="1:89" x14ac:dyDescent="0.25">
      <c r="A3" s="489"/>
      <c r="B3" s="489"/>
      <c r="C3" s="489" t="s">
        <v>1</v>
      </c>
      <c r="D3" s="489" t="s">
        <v>85</v>
      </c>
      <c r="E3" s="489"/>
      <c r="F3" s="489" t="s">
        <v>75</v>
      </c>
      <c r="G3" s="479" t="s">
        <v>87</v>
      </c>
      <c r="H3" s="490" t="s">
        <v>1</v>
      </c>
      <c r="I3" s="490" t="s">
        <v>85</v>
      </c>
      <c r="J3" s="490"/>
      <c r="K3" s="490" t="s">
        <v>75</v>
      </c>
      <c r="L3" s="479" t="s">
        <v>87</v>
      </c>
      <c r="M3" s="480" t="s">
        <v>86</v>
      </c>
      <c r="N3" s="480"/>
      <c r="O3" s="480"/>
      <c r="P3" s="480"/>
      <c r="Q3" s="496" t="s">
        <v>87</v>
      </c>
      <c r="R3" s="497" t="s">
        <v>86</v>
      </c>
      <c r="S3" s="497"/>
      <c r="T3" s="497"/>
      <c r="U3" s="497"/>
      <c r="V3" s="479" t="s">
        <v>87</v>
      </c>
      <c r="W3" s="480" t="s">
        <v>86</v>
      </c>
      <c r="X3" s="480"/>
      <c r="Y3" s="480"/>
      <c r="Z3" s="480"/>
      <c r="AA3" s="477" t="s">
        <v>87</v>
      </c>
      <c r="AB3" s="478" t="s">
        <v>86</v>
      </c>
      <c r="AC3" s="478"/>
      <c r="AD3" s="478"/>
      <c r="AE3" s="478"/>
      <c r="AF3" s="479" t="s">
        <v>87</v>
      </c>
      <c r="AG3" s="480" t="s">
        <v>86</v>
      </c>
      <c r="AH3" s="480"/>
      <c r="AI3" s="480"/>
      <c r="AJ3" s="480"/>
      <c r="AK3" s="477" t="s">
        <v>87</v>
      </c>
      <c r="AL3" s="478" t="s">
        <v>86</v>
      </c>
      <c r="AM3" s="478"/>
      <c r="AN3" s="478"/>
      <c r="AO3" s="478"/>
      <c r="AP3" s="479" t="s">
        <v>87</v>
      </c>
      <c r="AQ3" s="480" t="s">
        <v>86</v>
      </c>
      <c r="AR3" s="480"/>
      <c r="AS3" s="480"/>
      <c r="AT3" s="480"/>
      <c r="AU3" s="477" t="s">
        <v>87</v>
      </c>
      <c r="AV3" s="478" t="s">
        <v>86</v>
      </c>
      <c r="AW3" s="478"/>
      <c r="AX3" s="478"/>
      <c r="AY3" s="478"/>
      <c r="AZ3" s="475" t="s">
        <v>87</v>
      </c>
      <c r="BA3" s="476" t="s">
        <v>86</v>
      </c>
      <c r="BB3" s="476"/>
      <c r="BC3" s="476"/>
      <c r="BD3" s="476"/>
      <c r="BE3" s="477" t="s">
        <v>87</v>
      </c>
      <c r="BF3" s="478" t="s">
        <v>86</v>
      </c>
      <c r="BG3" s="478"/>
      <c r="BH3" s="478"/>
      <c r="BI3" s="478"/>
      <c r="BJ3" s="475" t="s">
        <v>87</v>
      </c>
      <c r="BK3" s="476" t="s">
        <v>86</v>
      </c>
      <c r="BL3" s="476"/>
      <c r="BM3" s="476"/>
      <c r="BN3" s="476"/>
      <c r="BO3" s="477" t="s">
        <v>87</v>
      </c>
      <c r="BP3" s="478" t="s">
        <v>86</v>
      </c>
      <c r="BQ3" s="478"/>
      <c r="BR3" s="478"/>
      <c r="BS3" s="478"/>
    </row>
    <row r="4" spans="1:89" x14ac:dyDescent="0.25">
      <c r="A4" s="489"/>
      <c r="B4" s="489"/>
      <c r="C4" s="489"/>
      <c r="D4" s="386" t="s">
        <v>76</v>
      </c>
      <c r="E4" s="386" t="s">
        <v>77</v>
      </c>
      <c r="F4" s="489"/>
      <c r="G4" s="479"/>
      <c r="H4" s="490"/>
      <c r="I4" s="108" t="s">
        <v>76</v>
      </c>
      <c r="J4" s="108" t="s">
        <v>77</v>
      </c>
      <c r="K4" s="490"/>
      <c r="L4" s="479"/>
      <c r="M4" s="219" t="s">
        <v>111</v>
      </c>
      <c r="N4" s="219" t="s">
        <v>76</v>
      </c>
      <c r="O4" s="219" t="s">
        <v>77</v>
      </c>
      <c r="P4" s="219" t="s">
        <v>75</v>
      </c>
      <c r="Q4" s="496"/>
      <c r="R4" s="220" t="s">
        <v>111</v>
      </c>
      <c r="S4" s="220" t="s">
        <v>76</v>
      </c>
      <c r="T4" s="220" t="s">
        <v>77</v>
      </c>
      <c r="U4" s="220" t="s">
        <v>75</v>
      </c>
      <c r="V4" s="479"/>
      <c r="W4" s="219" t="s">
        <v>111</v>
      </c>
      <c r="X4" s="219" t="s">
        <v>76</v>
      </c>
      <c r="Y4" s="219" t="s">
        <v>77</v>
      </c>
      <c r="Z4" s="219" t="s">
        <v>75</v>
      </c>
      <c r="AA4" s="477"/>
      <c r="AB4" s="221" t="s">
        <v>111</v>
      </c>
      <c r="AC4" s="221" t="s">
        <v>76</v>
      </c>
      <c r="AD4" s="221" t="s">
        <v>77</v>
      </c>
      <c r="AE4" s="221" t="s">
        <v>75</v>
      </c>
      <c r="AF4" s="479"/>
      <c r="AG4" s="219" t="s">
        <v>111</v>
      </c>
      <c r="AH4" s="219" t="s">
        <v>76</v>
      </c>
      <c r="AI4" s="219" t="s">
        <v>77</v>
      </c>
      <c r="AJ4" s="219" t="s">
        <v>75</v>
      </c>
      <c r="AK4" s="477"/>
      <c r="AL4" s="221" t="s">
        <v>111</v>
      </c>
      <c r="AM4" s="221" t="s">
        <v>76</v>
      </c>
      <c r="AN4" s="221" t="s">
        <v>77</v>
      </c>
      <c r="AO4" s="221" t="s">
        <v>75</v>
      </c>
      <c r="AP4" s="479"/>
      <c r="AQ4" s="219" t="s">
        <v>111</v>
      </c>
      <c r="AR4" s="219" t="s">
        <v>76</v>
      </c>
      <c r="AS4" s="219" t="s">
        <v>77</v>
      </c>
      <c r="AT4" s="449" t="s">
        <v>75</v>
      </c>
      <c r="AU4" s="477"/>
      <c r="AV4" s="221" t="s">
        <v>111</v>
      </c>
      <c r="AW4" s="221" t="s">
        <v>76</v>
      </c>
      <c r="AX4" s="221" t="s">
        <v>77</v>
      </c>
      <c r="AY4" s="221" t="s">
        <v>75</v>
      </c>
      <c r="AZ4" s="475"/>
      <c r="BA4" s="195" t="s">
        <v>111</v>
      </c>
      <c r="BB4" s="195" t="s">
        <v>76</v>
      </c>
      <c r="BC4" s="195" t="s">
        <v>77</v>
      </c>
      <c r="BD4" s="195" t="s">
        <v>75</v>
      </c>
      <c r="BE4" s="477"/>
      <c r="BF4" s="221" t="s">
        <v>111</v>
      </c>
      <c r="BG4" s="221" t="s">
        <v>76</v>
      </c>
      <c r="BH4" s="221" t="s">
        <v>77</v>
      </c>
      <c r="BI4" s="221" t="s">
        <v>75</v>
      </c>
      <c r="BJ4" s="475"/>
      <c r="BK4" s="360" t="s">
        <v>111</v>
      </c>
      <c r="BL4" s="360" t="s">
        <v>76</v>
      </c>
      <c r="BM4" s="360" t="s">
        <v>77</v>
      </c>
      <c r="BN4" s="360" t="s">
        <v>75</v>
      </c>
      <c r="BO4" s="477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25">
      <c r="A5" s="487" t="s">
        <v>73</v>
      </c>
      <c r="B5" s="487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450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25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451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25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445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25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445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25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445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25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452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25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445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25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445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25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445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25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445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25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445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25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445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25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445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25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445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25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445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25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445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25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445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25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445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25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445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25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445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25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445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25">
      <c r="A26" s="488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44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25">
      <c r="A27" s="488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44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25">
      <c r="A28" s="488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44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25">
      <c r="A29" s="488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44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25">
      <c r="A30" s="488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44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445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445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25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445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">
      <c r="A34" s="491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445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25">
      <c r="A35" s="492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445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25">
      <c r="A36" s="493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445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25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445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25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445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445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25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453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25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445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25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445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25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445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25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445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25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445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25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445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25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445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447" customFormat="1" ht="25.5" customHeight="1" x14ac:dyDescent="0.25">
      <c r="A48" s="440">
        <v>4947</v>
      </c>
      <c r="B48" s="441" t="s">
        <v>44</v>
      </c>
      <c r="C48" s="442">
        <v>43.5</v>
      </c>
      <c r="D48" s="442">
        <v>319</v>
      </c>
      <c r="E48" s="443"/>
      <c r="F48" s="442">
        <f t="shared" si="47"/>
        <v>362.5</v>
      </c>
      <c r="G48" s="442"/>
      <c r="H48" s="442">
        <v>56.593600000000009</v>
      </c>
      <c r="I48" s="442">
        <v>347.64640000000003</v>
      </c>
      <c r="J48" s="443"/>
      <c r="K48" s="442">
        <f t="shared" si="1"/>
        <v>404.24</v>
      </c>
      <c r="L48" s="444" t="s">
        <v>78</v>
      </c>
      <c r="M48" s="445">
        <v>0</v>
      </c>
      <c r="N48" s="445">
        <v>0</v>
      </c>
      <c r="O48" s="445"/>
      <c r="P48" s="445">
        <f t="shared" si="48"/>
        <v>0</v>
      </c>
      <c r="Q48" s="444" t="s">
        <v>78</v>
      </c>
      <c r="R48" s="445">
        <f t="shared" si="49"/>
        <v>0</v>
      </c>
      <c r="S48" s="445">
        <f>N48</f>
        <v>0</v>
      </c>
      <c r="T48" s="445"/>
      <c r="U48" s="445">
        <f t="shared" si="50"/>
        <v>0</v>
      </c>
      <c r="V48" s="444" t="s">
        <v>78</v>
      </c>
      <c r="W48" s="445">
        <v>0</v>
      </c>
      <c r="X48" s="445">
        <v>0</v>
      </c>
      <c r="Y48" s="445"/>
      <c r="Z48" s="445">
        <f t="shared" si="51"/>
        <v>0</v>
      </c>
      <c r="AA48" s="444" t="s">
        <v>78</v>
      </c>
      <c r="AB48" s="445">
        <f>R48+W48</f>
        <v>0</v>
      </c>
      <c r="AC48" s="445">
        <f>S48+X48</f>
        <v>0</v>
      </c>
      <c r="AD48" s="445"/>
      <c r="AE48" s="445">
        <f t="shared" si="53"/>
        <v>0</v>
      </c>
      <c r="AF48" s="444" t="s">
        <v>78</v>
      </c>
      <c r="AG48" s="445">
        <v>7.16</v>
      </c>
      <c r="AH48" s="445">
        <v>52.54</v>
      </c>
      <c r="AI48" s="445"/>
      <c r="AJ48" s="445">
        <f t="shared" si="54"/>
        <v>59.7</v>
      </c>
      <c r="AK48" s="444" t="s">
        <v>78</v>
      </c>
      <c r="AL48" s="445">
        <f>AB48+AG48</f>
        <v>7.16</v>
      </c>
      <c r="AM48" s="445">
        <f>AC48+AH48</f>
        <v>52.54</v>
      </c>
      <c r="AN48" s="445"/>
      <c r="AO48" s="445">
        <f t="shared" si="56"/>
        <v>59.7</v>
      </c>
      <c r="AP48" s="444" t="s">
        <v>78</v>
      </c>
      <c r="AQ48" s="445">
        <v>2.68</v>
      </c>
      <c r="AR48" s="445">
        <v>21.67</v>
      </c>
      <c r="AS48" s="445"/>
      <c r="AT48" s="445">
        <f t="shared" si="57"/>
        <v>24.35</v>
      </c>
      <c r="AU48" s="444" t="s">
        <v>78</v>
      </c>
      <c r="AV48" s="445">
        <f>AL48+AQ48</f>
        <v>9.84</v>
      </c>
      <c r="AW48" s="445">
        <f>AM48+AR48</f>
        <v>74.210000000000008</v>
      </c>
      <c r="AX48" s="445"/>
      <c r="AY48" s="446">
        <f t="shared" si="59"/>
        <v>84.050000000000011</v>
      </c>
      <c r="AZ48" s="444" t="s">
        <v>78</v>
      </c>
      <c r="BA48" s="445">
        <v>0.99</v>
      </c>
      <c r="BB48" s="445">
        <v>10</v>
      </c>
      <c r="BC48" s="445"/>
      <c r="BD48" s="445">
        <f t="shared" si="60"/>
        <v>10.99</v>
      </c>
      <c r="BE48" s="444" t="s">
        <v>78</v>
      </c>
      <c r="BF48" s="445">
        <f>AV48+BA48</f>
        <v>10.83</v>
      </c>
      <c r="BG48" s="445">
        <f>AW48+BB48</f>
        <v>84.210000000000008</v>
      </c>
      <c r="BH48" s="445"/>
      <c r="BI48" s="446">
        <f t="shared" si="62"/>
        <v>95.04</v>
      </c>
      <c r="BJ48" s="444" t="s">
        <v>78</v>
      </c>
      <c r="BK48" s="445">
        <v>3.71</v>
      </c>
      <c r="BL48" s="445">
        <v>29.46</v>
      </c>
      <c r="BM48" s="445"/>
      <c r="BN48" s="445">
        <f t="shared" si="63"/>
        <v>33.17</v>
      </c>
      <c r="BO48" s="444" t="s">
        <v>78</v>
      </c>
      <c r="BP48" s="445">
        <f>BF48+BK48</f>
        <v>14.54</v>
      </c>
      <c r="BQ48" s="445">
        <f>BG48+BL48</f>
        <v>113.67000000000002</v>
      </c>
      <c r="BR48" s="445"/>
      <c r="BS48" s="446">
        <f t="shared" si="65"/>
        <v>128.21</v>
      </c>
    </row>
    <row r="49" spans="1:71" s="232" customFormat="1" x14ac:dyDescent="0.25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445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25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445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25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452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25">
      <c r="A52" s="494" t="s">
        <v>79</v>
      </c>
      <c r="B52" s="494"/>
      <c r="C52" s="495"/>
      <c r="D52" s="495"/>
      <c r="E52" s="489"/>
      <c r="F52" s="495"/>
      <c r="G52" s="407"/>
      <c r="H52" s="486"/>
      <c r="I52" s="486"/>
      <c r="J52" s="490"/>
      <c r="K52" s="486"/>
      <c r="L52" s="481"/>
      <c r="M52" s="252"/>
      <c r="N52" s="252"/>
      <c r="O52" s="252"/>
      <c r="P52" s="252"/>
      <c r="Q52" s="498"/>
      <c r="R52" s="253"/>
      <c r="S52" s="253"/>
      <c r="T52" s="253"/>
      <c r="U52" s="253"/>
      <c r="V52" s="481"/>
      <c r="W52" s="252"/>
      <c r="X52" s="252"/>
      <c r="Y52" s="252"/>
      <c r="Z52" s="252"/>
      <c r="AA52" s="237"/>
      <c r="AB52" s="238"/>
      <c r="AC52" s="238"/>
      <c r="AD52" s="238"/>
      <c r="AE52" s="238"/>
      <c r="AF52" s="481"/>
      <c r="AG52" s="252"/>
      <c r="AH52" s="252"/>
      <c r="AI52" s="252"/>
      <c r="AJ52" s="252"/>
      <c r="AK52" s="237"/>
      <c r="AL52" s="238"/>
      <c r="AM52" s="238"/>
      <c r="AN52" s="238"/>
      <c r="AO52" s="238"/>
      <c r="AP52" s="481"/>
      <c r="AQ52" s="252"/>
      <c r="AR52" s="252"/>
      <c r="AS52" s="252"/>
      <c r="AT52" s="442"/>
      <c r="AU52" s="489"/>
      <c r="AV52" s="238"/>
      <c r="AW52" s="238"/>
      <c r="AX52" s="238"/>
      <c r="AY52" s="239"/>
      <c r="AZ52" s="499"/>
      <c r="BA52" s="499"/>
      <c r="BB52" s="499"/>
      <c r="BC52" s="499"/>
      <c r="BD52" s="499"/>
      <c r="BE52" s="489"/>
      <c r="BF52" s="238"/>
      <c r="BG52" s="238"/>
      <c r="BH52" s="238"/>
      <c r="BI52" s="239"/>
      <c r="BJ52" s="499"/>
      <c r="BK52" s="499"/>
      <c r="BL52" s="499"/>
      <c r="BM52" s="499"/>
      <c r="BN52" s="499"/>
      <c r="BO52" s="489"/>
      <c r="BP52" s="238"/>
      <c r="BQ52" s="238"/>
      <c r="BR52" s="238"/>
      <c r="BS52" s="239"/>
    </row>
    <row r="53" spans="1:71" ht="14.45" customHeight="1" x14ac:dyDescent="0.25">
      <c r="A53" s="494"/>
      <c r="B53" s="494"/>
      <c r="C53" s="495"/>
      <c r="D53" s="495"/>
      <c r="E53" s="489"/>
      <c r="F53" s="495"/>
      <c r="G53" s="407"/>
      <c r="H53" s="486"/>
      <c r="I53" s="486"/>
      <c r="J53" s="490"/>
      <c r="K53" s="486"/>
      <c r="L53" s="481"/>
      <c r="M53" s="252"/>
      <c r="N53" s="252"/>
      <c r="O53" s="252"/>
      <c r="P53" s="252"/>
      <c r="Q53" s="498"/>
      <c r="R53" s="253"/>
      <c r="S53" s="253"/>
      <c r="T53" s="253"/>
      <c r="U53" s="253"/>
      <c r="V53" s="481"/>
      <c r="W53" s="252"/>
      <c r="X53" s="252"/>
      <c r="Y53" s="252"/>
      <c r="Z53" s="252"/>
      <c r="AA53" s="237"/>
      <c r="AB53" s="247"/>
      <c r="AC53" s="247"/>
      <c r="AD53" s="247"/>
      <c r="AE53" s="247"/>
      <c r="AF53" s="481"/>
      <c r="AG53" s="252"/>
      <c r="AH53" s="252"/>
      <c r="AI53" s="252"/>
      <c r="AJ53" s="252"/>
      <c r="AK53" s="237"/>
      <c r="AL53" s="247"/>
      <c r="AM53" s="247"/>
      <c r="AN53" s="247"/>
      <c r="AO53" s="247"/>
      <c r="AP53" s="481"/>
      <c r="AQ53" s="252"/>
      <c r="AR53" s="252"/>
      <c r="AS53" s="252"/>
      <c r="AT53" s="442"/>
      <c r="AU53" s="489"/>
      <c r="AV53" s="247"/>
      <c r="AW53" s="247"/>
      <c r="AX53" s="247"/>
      <c r="AY53" s="239"/>
      <c r="AZ53" s="499"/>
      <c r="BA53" s="499"/>
      <c r="BB53" s="499"/>
      <c r="BC53" s="499"/>
      <c r="BD53" s="499"/>
      <c r="BE53" s="489"/>
      <c r="BF53" s="247"/>
      <c r="BG53" s="247"/>
      <c r="BH53" s="247"/>
      <c r="BI53" s="239"/>
      <c r="BJ53" s="499"/>
      <c r="BK53" s="499"/>
      <c r="BL53" s="499"/>
      <c r="BM53" s="499"/>
      <c r="BN53" s="499"/>
      <c r="BO53" s="489"/>
      <c r="BP53" s="247"/>
      <c r="BQ53" s="247"/>
      <c r="BR53" s="247"/>
      <c r="BS53" s="239"/>
    </row>
    <row r="54" spans="1:71" x14ac:dyDescent="0.25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454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25">
      <c r="A55" s="485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445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25">
      <c r="A56" s="485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445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2.5" x14ac:dyDescent="0.25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445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25">
      <c r="A58" s="485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445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25">
      <c r="A59" s="485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445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25">
      <c r="A60" s="485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445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25">
      <c r="A61" s="485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445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2.5" x14ac:dyDescent="0.25">
      <c r="A62" s="485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445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25">
      <c r="A63" s="485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445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5" x14ac:dyDescent="0.25">
      <c r="A64" s="485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445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25">
      <c r="A65" s="485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445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25">
      <c r="A66" s="485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445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25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445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25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445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2.5" x14ac:dyDescent="0.25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455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25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445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25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445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25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453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s="463" customFormat="1" ht="12" customHeight="1" x14ac:dyDescent="0.25">
      <c r="A73" s="464">
        <v>7036</v>
      </c>
      <c r="B73" s="465" t="s">
        <v>61</v>
      </c>
      <c r="C73" s="466">
        <v>151.32</v>
      </c>
      <c r="D73" s="466">
        <v>1109.68</v>
      </c>
      <c r="E73" s="444"/>
      <c r="F73" s="442">
        <f t="shared" ref="F73" si="88">C73+D73+E73</f>
        <v>1261</v>
      </c>
      <c r="G73" s="442"/>
      <c r="H73" s="466">
        <v>169.3356</v>
      </c>
      <c r="I73" s="442">
        <v>1040.2</v>
      </c>
      <c r="J73" s="444"/>
      <c r="K73" s="442">
        <f t="shared" ref="K73:K86" si="89">H73+I73+J73</f>
        <v>1209.5356000000002</v>
      </c>
      <c r="L73" s="444"/>
      <c r="M73" s="445"/>
      <c r="N73" s="445"/>
      <c r="O73" s="445"/>
      <c r="P73" s="445"/>
      <c r="Q73" s="444"/>
      <c r="R73" s="445">
        <f t="shared" ref="R73:S86" si="90">M73</f>
        <v>0</v>
      </c>
      <c r="S73" s="445">
        <f t="shared" si="90"/>
        <v>0</v>
      </c>
      <c r="T73" s="445"/>
      <c r="U73" s="445"/>
      <c r="V73" s="444"/>
      <c r="W73" s="445"/>
      <c r="X73" s="445"/>
      <c r="Y73" s="445"/>
      <c r="Z73" s="445"/>
      <c r="AA73" s="444"/>
      <c r="AB73" s="445">
        <f>R73+W73</f>
        <v>0</v>
      </c>
      <c r="AC73" s="445">
        <f>S73+X73</f>
        <v>0</v>
      </c>
      <c r="AD73" s="467"/>
      <c r="AE73" s="445">
        <f>AB73+AC73+AD73</f>
        <v>0</v>
      </c>
      <c r="AF73" s="444"/>
      <c r="AG73" s="445"/>
      <c r="AH73" s="445"/>
      <c r="AI73" s="445"/>
      <c r="AJ73" s="445"/>
      <c r="AK73" s="444"/>
      <c r="AL73" s="445">
        <f>AB73+AG73</f>
        <v>0</v>
      </c>
      <c r="AM73" s="445">
        <f>AC73+AH73</f>
        <v>0</v>
      </c>
      <c r="AN73" s="467"/>
      <c r="AO73" s="445">
        <f>AL73+AM73+AN73</f>
        <v>0</v>
      </c>
      <c r="AP73" s="444"/>
      <c r="AQ73" s="445"/>
      <c r="AR73" s="445"/>
      <c r="AS73" s="445"/>
      <c r="AT73" s="445"/>
      <c r="AU73" s="444"/>
      <c r="AV73" s="445">
        <f>AL73+AQ73</f>
        <v>0</v>
      </c>
      <c r="AW73" s="445">
        <f>AM73+AR73</f>
        <v>0</v>
      </c>
      <c r="AX73" s="467"/>
      <c r="AY73" s="468"/>
      <c r="AZ73" s="469" t="s">
        <v>136</v>
      </c>
      <c r="BA73" s="445">
        <v>16.34</v>
      </c>
      <c r="BB73" s="445">
        <v>100.38</v>
      </c>
      <c r="BC73" s="445"/>
      <c r="BD73" s="445">
        <f>BA73+BB73+BC73</f>
        <v>116.72</v>
      </c>
      <c r="BE73" s="444"/>
      <c r="BF73" s="445">
        <f>AV73+BA73</f>
        <v>16.34</v>
      </c>
      <c r="BG73" s="445">
        <f>AW73+BB73</f>
        <v>100.38</v>
      </c>
      <c r="BH73" s="467"/>
      <c r="BI73" s="446">
        <f>BD73+AY73</f>
        <v>116.72</v>
      </c>
      <c r="BJ73" s="469" t="s">
        <v>136</v>
      </c>
      <c r="BK73" s="445">
        <v>24.030000000000005</v>
      </c>
      <c r="BL73" s="445">
        <v>168.19</v>
      </c>
      <c r="BM73" s="445"/>
      <c r="BN73" s="445">
        <f>BK73+BL73+BM73</f>
        <v>192.22</v>
      </c>
      <c r="BO73" s="444"/>
      <c r="BP73" s="445">
        <f>BF73+BK73</f>
        <v>40.370000000000005</v>
      </c>
      <c r="BQ73" s="445">
        <f t="shared" ref="BQ73:BQ77" si="91">BG73+BL73</f>
        <v>268.57</v>
      </c>
      <c r="BR73" s="467"/>
      <c r="BS73" s="446">
        <f>BN73+BI73</f>
        <v>308.94</v>
      </c>
    </row>
    <row r="74" spans="1:71" ht="12" customHeight="1" x14ac:dyDescent="0.25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44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s="463" customFormat="1" ht="25.5" customHeight="1" x14ac:dyDescent="0.25">
      <c r="A75" s="464">
        <v>7041</v>
      </c>
      <c r="B75" s="470" t="s">
        <v>89</v>
      </c>
      <c r="C75" s="442">
        <v>181.8</v>
      </c>
      <c r="D75" s="442">
        <v>1333.2</v>
      </c>
      <c r="E75" s="444"/>
      <c r="F75" s="442">
        <f t="shared" ref="F75:F77" si="92">C75+D75+E75</f>
        <v>1515</v>
      </c>
      <c r="G75" s="442"/>
      <c r="H75" s="442">
        <v>164.57</v>
      </c>
      <c r="I75" s="442">
        <v>1010.93</v>
      </c>
      <c r="J75" s="444"/>
      <c r="K75" s="442">
        <f t="shared" si="89"/>
        <v>1175.5</v>
      </c>
      <c r="L75" s="444"/>
      <c r="M75" s="445"/>
      <c r="N75" s="445"/>
      <c r="O75" s="445"/>
      <c r="P75" s="445"/>
      <c r="Q75" s="444"/>
      <c r="R75" s="445">
        <f t="shared" si="90"/>
        <v>0</v>
      </c>
      <c r="S75" s="445">
        <f t="shared" si="90"/>
        <v>0</v>
      </c>
      <c r="T75" s="445"/>
      <c r="U75" s="445"/>
      <c r="V75" s="444"/>
      <c r="W75" s="445"/>
      <c r="X75" s="445"/>
      <c r="Y75" s="445"/>
      <c r="Z75" s="445"/>
      <c r="AA75" s="444"/>
      <c r="AB75" s="445">
        <f t="shared" ref="AB75:AC77" si="93">R75+W75</f>
        <v>0</v>
      </c>
      <c r="AC75" s="445">
        <f t="shared" si="93"/>
        <v>0</v>
      </c>
      <c r="AD75" s="453"/>
      <c r="AE75" s="445">
        <f>AB75+AC75+AD75</f>
        <v>0</v>
      </c>
      <c r="AF75" s="444"/>
      <c r="AG75" s="445"/>
      <c r="AH75" s="445"/>
      <c r="AI75" s="445"/>
      <c r="AJ75" s="445"/>
      <c r="AK75" s="444"/>
      <c r="AL75" s="445">
        <f t="shared" ref="AL75:AM77" si="94">AB75+AG75</f>
        <v>0</v>
      </c>
      <c r="AM75" s="445">
        <f t="shared" si="94"/>
        <v>0</v>
      </c>
      <c r="AN75" s="453"/>
      <c r="AO75" s="445">
        <f>AL75+AM75+AN75</f>
        <v>0</v>
      </c>
      <c r="AP75" s="444"/>
      <c r="AQ75" s="445"/>
      <c r="AR75" s="445"/>
      <c r="AS75" s="445"/>
      <c r="AT75" s="445"/>
      <c r="AU75" s="444"/>
      <c r="AV75" s="445">
        <f t="shared" ref="AV75:AW77" si="95">AL75+AQ75</f>
        <v>0</v>
      </c>
      <c r="AW75" s="445">
        <f t="shared" si="95"/>
        <v>0</v>
      </c>
      <c r="AX75" s="453"/>
      <c r="AY75" s="468"/>
      <c r="AZ75" s="469" t="s">
        <v>137</v>
      </c>
      <c r="BA75" s="445">
        <v>0</v>
      </c>
      <c r="BB75" s="445">
        <v>0</v>
      </c>
      <c r="BC75" s="445"/>
      <c r="BD75" s="445">
        <f>BA75+BB75+BC75</f>
        <v>0</v>
      </c>
      <c r="BE75" s="444"/>
      <c r="BF75" s="445">
        <f t="shared" ref="BF75:BG77" si="96">AV75+BA75</f>
        <v>0</v>
      </c>
      <c r="BG75" s="445">
        <f t="shared" si="96"/>
        <v>0</v>
      </c>
      <c r="BH75" s="453"/>
      <c r="BI75" s="446">
        <f>BD75+AY75</f>
        <v>0</v>
      </c>
      <c r="BJ75" s="469" t="s">
        <v>137</v>
      </c>
      <c r="BK75" s="445"/>
      <c r="BL75" s="445"/>
      <c r="BM75" s="445"/>
      <c r="BN75" s="445">
        <f>BK75+BL75+BM75</f>
        <v>0</v>
      </c>
      <c r="BO75" s="444"/>
      <c r="BP75" s="445">
        <f t="shared" ref="BP75:BP77" si="97">BF75+BK75</f>
        <v>0</v>
      </c>
      <c r="BQ75" s="445">
        <f t="shared" si="91"/>
        <v>0</v>
      </c>
      <c r="BR75" s="453"/>
      <c r="BS75" s="446">
        <f>BN75+BI75</f>
        <v>0</v>
      </c>
    </row>
    <row r="76" spans="1:71" s="463" customFormat="1" ht="33.75" x14ac:dyDescent="0.25">
      <c r="A76" s="464">
        <v>7041</v>
      </c>
      <c r="B76" s="470" t="s">
        <v>90</v>
      </c>
      <c r="C76" s="466">
        <v>2437.3200000000002</v>
      </c>
      <c r="D76" s="466">
        <v>17873.68</v>
      </c>
      <c r="E76" s="444"/>
      <c r="F76" s="442">
        <f t="shared" si="92"/>
        <v>20311</v>
      </c>
      <c r="G76" s="442"/>
      <c r="H76" s="466">
        <v>2603.3686000000012</v>
      </c>
      <c r="I76" s="466">
        <v>15992.12</v>
      </c>
      <c r="J76" s="444"/>
      <c r="K76" s="442">
        <f t="shared" si="89"/>
        <v>18595.488600000001</v>
      </c>
      <c r="L76" s="469" t="s">
        <v>110</v>
      </c>
      <c r="M76" s="445">
        <v>0</v>
      </c>
      <c r="N76" s="445">
        <v>0</v>
      </c>
      <c r="O76" s="445"/>
      <c r="P76" s="445">
        <f>M76+N76+O76</f>
        <v>0</v>
      </c>
      <c r="Q76" s="469" t="s">
        <v>110</v>
      </c>
      <c r="R76" s="445">
        <f t="shared" si="90"/>
        <v>0</v>
      </c>
      <c r="S76" s="445">
        <f t="shared" si="90"/>
        <v>0</v>
      </c>
      <c r="T76" s="445"/>
      <c r="U76" s="445">
        <f>R76+S76+T76</f>
        <v>0</v>
      </c>
      <c r="V76" s="469" t="s">
        <v>110</v>
      </c>
      <c r="W76" s="445">
        <v>0</v>
      </c>
      <c r="X76" s="445">
        <v>0</v>
      </c>
      <c r="Y76" s="445"/>
      <c r="Z76" s="445">
        <f>W76+X76+Y76</f>
        <v>0</v>
      </c>
      <c r="AA76" s="469" t="s">
        <v>105</v>
      </c>
      <c r="AB76" s="445">
        <f t="shared" si="93"/>
        <v>0</v>
      </c>
      <c r="AC76" s="445">
        <f t="shared" si="93"/>
        <v>0</v>
      </c>
      <c r="AD76" s="445"/>
      <c r="AE76" s="445">
        <f>AB76+AC76+AD76</f>
        <v>0</v>
      </c>
      <c r="AF76" s="469" t="s">
        <v>110</v>
      </c>
      <c r="AG76" s="445">
        <v>38.11</v>
      </c>
      <c r="AH76" s="445">
        <v>255.04</v>
      </c>
      <c r="AI76" s="445"/>
      <c r="AJ76" s="445">
        <f>AG76+AH76+AI76</f>
        <v>293.14999999999998</v>
      </c>
      <c r="AK76" s="469" t="s">
        <v>105</v>
      </c>
      <c r="AL76" s="445">
        <f t="shared" si="94"/>
        <v>38.11</v>
      </c>
      <c r="AM76" s="445">
        <f t="shared" si="94"/>
        <v>255.04</v>
      </c>
      <c r="AN76" s="445"/>
      <c r="AO76" s="445">
        <f>AL76+AM76+AN76</f>
        <v>293.14999999999998</v>
      </c>
      <c r="AP76" s="469" t="s">
        <v>110</v>
      </c>
      <c r="AQ76" s="445">
        <v>411.86</v>
      </c>
      <c r="AR76" s="445">
        <v>2362.04</v>
      </c>
      <c r="AS76" s="445"/>
      <c r="AT76" s="445">
        <f>AQ76+AR76+AS76</f>
        <v>2773.9</v>
      </c>
      <c r="AU76" s="469" t="s">
        <v>119</v>
      </c>
      <c r="AV76" s="445">
        <f t="shared" si="95"/>
        <v>449.97</v>
      </c>
      <c r="AW76" s="445">
        <f t="shared" si="95"/>
        <v>2617.08</v>
      </c>
      <c r="AX76" s="445"/>
      <c r="AY76" s="446">
        <f>AT76+AO76</f>
        <v>3067.05</v>
      </c>
      <c r="AZ76" s="469" t="s">
        <v>110</v>
      </c>
      <c r="BA76" s="445">
        <v>439.52</v>
      </c>
      <c r="BB76" s="445">
        <v>2637.09</v>
      </c>
      <c r="BC76" s="445"/>
      <c r="BD76" s="445">
        <f>BA76+BB76+BC76</f>
        <v>3076.61</v>
      </c>
      <c r="BE76" s="469" t="s">
        <v>119</v>
      </c>
      <c r="BF76" s="445">
        <f t="shared" si="96"/>
        <v>889.49</v>
      </c>
      <c r="BG76" s="445">
        <f t="shared" si="96"/>
        <v>5254.17</v>
      </c>
      <c r="BH76" s="445"/>
      <c r="BI76" s="446">
        <f>BD76+AY76</f>
        <v>6143.66</v>
      </c>
      <c r="BJ76" s="469" t="s">
        <v>110</v>
      </c>
      <c r="BK76" s="445">
        <v>512.08999999999992</v>
      </c>
      <c r="BL76" s="445">
        <v>3563.1299999999992</v>
      </c>
      <c r="BM76" s="445"/>
      <c r="BN76" s="445">
        <f>BK76+BL76+BM76</f>
        <v>4075.2199999999993</v>
      </c>
      <c r="BO76" s="469" t="s">
        <v>119</v>
      </c>
      <c r="BP76" s="445">
        <f t="shared" si="97"/>
        <v>1401.58</v>
      </c>
      <c r="BQ76" s="445">
        <f t="shared" si="91"/>
        <v>8817.2999999999993</v>
      </c>
      <c r="BR76" s="445"/>
      <c r="BS76" s="446">
        <f>BN76+BI76</f>
        <v>10218.879999999999</v>
      </c>
    </row>
    <row r="77" spans="1:71" ht="18" x14ac:dyDescent="0.25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44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25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456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2.5" x14ac:dyDescent="0.25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457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25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457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3.75" x14ac:dyDescent="0.25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44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25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44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8" x14ac:dyDescent="0.25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458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25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458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25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44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25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44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25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45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25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45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25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460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25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460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25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45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25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25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461"/>
    </row>
    <row r="94" spans="1:71" x14ac:dyDescent="0.25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6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25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6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25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25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463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25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463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25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463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25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463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25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463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25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463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25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463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25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463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25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463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25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463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25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463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25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463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25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463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25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463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25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463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25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463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25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463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25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463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5" x14ac:dyDescent="0.25"/>
  <cols>
    <col min="3" max="3" width="40.85546875" customWidth="1"/>
    <col min="4" max="4" width="20.28515625" customWidth="1"/>
    <col min="5" max="5" width="16.7109375" customWidth="1"/>
    <col min="6" max="6" width="16.140625" customWidth="1"/>
    <col min="7" max="7" width="12.28515625" customWidth="1"/>
    <col min="8" max="8" width="13.42578125" customWidth="1"/>
    <col min="9" max="9" width="15.28515625" customWidth="1"/>
    <col min="10" max="10" width="14.140625" customWidth="1"/>
    <col min="11" max="12" width="18.28515625" customWidth="1"/>
    <col min="17" max="17" width="14.42578125" customWidth="1"/>
    <col min="18" max="18" width="16.42578125" customWidth="1"/>
    <col min="19" max="19" width="14.28515625" bestFit="1" customWidth="1"/>
  </cols>
  <sheetData>
    <row r="2" spans="2:19" ht="14.45" customHeight="1" x14ac:dyDescent="0.25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25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25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25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25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25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25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25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25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25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25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25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2" zoomScale="115" zoomScaleNormal="115" workbookViewId="0">
      <pane xSplit="2" ySplit="3" topLeftCell="C5" activePane="bottomRight" state="frozen"/>
      <selection activeCell="A2" sqref="A2"/>
      <selection pane="topRight" activeCell="C2" sqref="C2"/>
      <selection pane="bottomLeft" activeCell="A5" sqref="A5"/>
      <selection pane="bottomRight" activeCell="G2" sqref="G2:K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10" width="7.42578125" style="5" customWidth="1"/>
    <col min="11" max="11" width="8.5703125" style="5" customWidth="1"/>
    <col min="12" max="12" width="9.140625" style="5" customWidth="1"/>
    <col min="13" max="13" width="8.140625" style="5" customWidth="1"/>
    <col min="14" max="14" width="8.7109375" style="5" customWidth="1"/>
    <col min="15" max="15" width="6.42578125" style="5" customWidth="1"/>
    <col min="16" max="16" width="8.5703125" style="5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6.42578125" style="5" bestFit="1" customWidth="1"/>
    <col min="21" max="21" width="8.5703125" style="5" bestFit="1" customWidth="1"/>
    <col min="22" max="22" width="8.85546875" style="76" bestFit="1" customWidth="1"/>
    <col min="23" max="23" width="8.42578125" style="76" bestFit="1" customWidth="1"/>
    <col min="24" max="24" width="8.7109375" style="76" customWidth="1"/>
    <col min="25" max="25" width="7.140625" style="76" bestFit="1" customWidth="1"/>
    <col min="26" max="26" width="8.5703125" style="76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23.28515625" style="4" customWidth="1"/>
    <col min="39" max="16384" width="9.140625" style="4"/>
  </cols>
  <sheetData>
    <row r="1" spans="1:37" x14ac:dyDescent="0.25">
      <c r="A1" s="6" t="s">
        <v>83</v>
      </c>
      <c r="V1" s="51"/>
      <c r="W1" s="51"/>
      <c r="X1" s="51"/>
      <c r="Y1" s="51"/>
      <c r="Z1" s="51"/>
    </row>
    <row r="2" spans="1:37" ht="26.25" customHeight="1" x14ac:dyDescent="0.25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19" t="s">
        <v>142</v>
      </c>
      <c r="H2" s="519"/>
      <c r="I2" s="519"/>
      <c r="J2" s="519"/>
      <c r="K2" s="519"/>
      <c r="L2" s="519" t="s">
        <v>144</v>
      </c>
      <c r="M2" s="519"/>
      <c r="N2" s="519"/>
      <c r="O2" s="519"/>
      <c r="P2" s="519"/>
      <c r="Q2" s="519" t="s">
        <v>134</v>
      </c>
      <c r="R2" s="519"/>
      <c r="S2" s="519"/>
      <c r="T2" s="519"/>
      <c r="U2" s="519"/>
      <c r="V2" s="471" t="s">
        <v>143</v>
      </c>
      <c r="W2" s="472"/>
      <c r="X2" s="472"/>
      <c r="Y2" s="472"/>
      <c r="Z2" s="473"/>
      <c r="AA2" s="519" t="s">
        <v>133</v>
      </c>
      <c r="AB2" s="519"/>
      <c r="AC2" s="519"/>
      <c r="AD2" s="519"/>
      <c r="AE2" s="519"/>
      <c r="AG2" s="526" t="s">
        <v>113</v>
      </c>
      <c r="AH2" s="527"/>
      <c r="AI2" s="1"/>
      <c r="AJ2" s="1"/>
    </row>
    <row r="3" spans="1:37" x14ac:dyDescent="0.25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20" t="s">
        <v>87</v>
      </c>
      <c r="H3" s="521" t="s">
        <v>86</v>
      </c>
      <c r="I3" s="521"/>
      <c r="J3" s="521"/>
      <c r="K3" s="521"/>
      <c r="L3" s="520" t="s">
        <v>87</v>
      </c>
      <c r="M3" s="521" t="s">
        <v>86</v>
      </c>
      <c r="N3" s="521"/>
      <c r="O3" s="521"/>
      <c r="P3" s="521"/>
      <c r="Q3" s="520" t="s">
        <v>87</v>
      </c>
      <c r="R3" s="521" t="s">
        <v>86</v>
      </c>
      <c r="S3" s="521"/>
      <c r="T3" s="521"/>
      <c r="U3" s="521"/>
      <c r="V3" s="475" t="s">
        <v>87</v>
      </c>
      <c r="W3" s="476" t="s">
        <v>86</v>
      </c>
      <c r="X3" s="476"/>
      <c r="Y3" s="476"/>
      <c r="Z3" s="476"/>
      <c r="AA3" s="520" t="s">
        <v>87</v>
      </c>
      <c r="AB3" s="521" t="s">
        <v>86</v>
      </c>
      <c r="AC3" s="521"/>
      <c r="AD3" s="521"/>
      <c r="AE3" s="521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25">
      <c r="A4" s="525"/>
      <c r="B4" s="525"/>
      <c r="C4" s="525"/>
      <c r="D4" s="91" t="s">
        <v>76</v>
      </c>
      <c r="E4" s="91" t="s">
        <v>77</v>
      </c>
      <c r="F4" s="525"/>
      <c r="G4" s="520"/>
      <c r="H4" s="85" t="s">
        <v>111</v>
      </c>
      <c r="I4" s="85" t="s">
        <v>76</v>
      </c>
      <c r="J4" s="85" t="s">
        <v>77</v>
      </c>
      <c r="K4" s="85" t="s">
        <v>75</v>
      </c>
      <c r="L4" s="520"/>
      <c r="M4" s="114" t="s">
        <v>111</v>
      </c>
      <c r="N4" s="114" t="s">
        <v>76</v>
      </c>
      <c r="O4" s="114" t="s">
        <v>77</v>
      </c>
      <c r="P4" s="114" t="s">
        <v>75</v>
      </c>
      <c r="Q4" s="520"/>
      <c r="R4" s="85" t="s">
        <v>111</v>
      </c>
      <c r="S4" s="85" t="s">
        <v>76</v>
      </c>
      <c r="T4" s="85" t="s">
        <v>77</v>
      </c>
      <c r="U4" s="85" t="s">
        <v>75</v>
      </c>
      <c r="V4" s="475"/>
      <c r="W4" s="96" t="s">
        <v>111</v>
      </c>
      <c r="X4" s="96" t="s">
        <v>76</v>
      </c>
      <c r="Y4" s="96" t="s">
        <v>77</v>
      </c>
      <c r="Z4" s="96" t="s">
        <v>75</v>
      </c>
      <c r="AA4" s="520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25">
      <c r="A5" s="524" t="s">
        <v>73</v>
      </c>
      <c r="B5" s="52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25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516">
        <f>SUM(U7:U9)</f>
        <v>12.3</v>
      </c>
      <c r="AH6" s="516">
        <f>SUM(Z7:Z9)</f>
        <v>11.91</v>
      </c>
    </row>
    <row r="7" spans="1:37" s="9" customFormat="1" ht="13.5" customHeight="1" x14ac:dyDescent="0.25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517"/>
      <c r="AH7" s="517"/>
      <c r="AI7" s="37"/>
      <c r="AK7" s="72">
        <f>R7-W7</f>
        <v>0</v>
      </c>
    </row>
    <row r="8" spans="1:37" s="9" customFormat="1" ht="13.5" customHeight="1" x14ac:dyDescent="0.25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7"/>
      <c r="AH8" s="517"/>
      <c r="AI8" s="37"/>
    </row>
    <row r="9" spans="1:37" s="9" customFormat="1" ht="13.5" customHeight="1" x14ac:dyDescent="0.25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517"/>
      <c r="AH9" s="517"/>
      <c r="AI9" s="37"/>
      <c r="AK9" s="72">
        <f>R9-W9</f>
        <v>0.39000000000000057</v>
      </c>
    </row>
    <row r="10" spans="1:37" s="9" customFormat="1" ht="13.5" customHeight="1" x14ac:dyDescent="0.25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25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25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25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25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516">
        <f>SUM(U14:U16)</f>
        <v>0.65</v>
      </c>
      <c r="AH14" s="516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25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7"/>
      <c r="AH15" s="517"/>
      <c r="AI15" s="37"/>
      <c r="AK15" s="72">
        <f t="shared" si="10"/>
        <v>6.9999999999999993E-2</v>
      </c>
    </row>
    <row r="16" spans="1:37" s="9" customFormat="1" ht="13.5" customHeight="1" x14ac:dyDescent="0.25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517"/>
      <c r="AH16" s="517"/>
      <c r="AI16" s="37"/>
      <c r="AK16" s="72">
        <f t="shared" si="10"/>
        <v>0.05</v>
      </c>
    </row>
    <row r="17" spans="1:39" s="9" customFormat="1" x14ac:dyDescent="0.25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25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516">
        <f>SUM(U18:U19)</f>
        <v>3.6</v>
      </c>
      <c r="AH18" s="516">
        <f>SUM(Z18:Z19)</f>
        <v>3.1799999999999997</v>
      </c>
      <c r="AI18" s="37"/>
      <c r="AK18" s="72">
        <f t="shared" si="10"/>
        <v>0</v>
      </c>
    </row>
    <row r="19" spans="1:39" s="9" customFormat="1" x14ac:dyDescent="0.25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516"/>
      <c r="AH19" s="517"/>
      <c r="AI19" s="37"/>
      <c r="AK19" s="72">
        <f t="shared" si="10"/>
        <v>0.42000000000000037</v>
      </c>
    </row>
    <row r="20" spans="1:39" s="9" customFormat="1" x14ac:dyDescent="0.25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516">
        <f>SUM(U20:U21)</f>
        <v>26</v>
      </c>
      <c r="AH20" s="516">
        <f>SUM(Z20:Z21)</f>
        <v>25.89</v>
      </c>
      <c r="AI20" s="37"/>
      <c r="AK20" s="72">
        <f t="shared" si="10"/>
        <v>0.11000000000000032</v>
      </c>
    </row>
    <row r="21" spans="1:39" s="9" customFormat="1" x14ac:dyDescent="0.25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517"/>
      <c r="AH21" s="517"/>
      <c r="AI21" s="37"/>
      <c r="AK21" s="72">
        <f t="shared" si="10"/>
        <v>0</v>
      </c>
    </row>
    <row r="22" spans="1:39" s="9" customFormat="1" ht="22.5" x14ac:dyDescent="0.25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25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25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25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25">
      <c r="A26" s="518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2.5" x14ac:dyDescent="0.25">
      <c r="A27" s="518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3.75" x14ac:dyDescent="0.25">
      <c r="A28" s="518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507">
        <f>SUM(U28:U30)</f>
        <v>1068.18</v>
      </c>
      <c r="AH28" s="507">
        <f>SUM(Z28:Z30)</f>
        <v>1032.33</v>
      </c>
      <c r="AI28" s="503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78.75" x14ac:dyDescent="0.25">
      <c r="A29" s="518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508"/>
      <c r="AH29" s="508"/>
      <c r="AI29" s="504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78.75" x14ac:dyDescent="0.25">
      <c r="A30" s="518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508"/>
      <c r="AH30" s="508"/>
      <c r="AI30" s="504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25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25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2.5" x14ac:dyDescent="0.25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2.5" x14ac:dyDescent="0.25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507">
        <f>SUM(U34:U36)</f>
        <v>7</v>
      </c>
      <c r="AH34" s="507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25">
      <c r="A35" s="514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508"/>
      <c r="AH35" s="508"/>
      <c r="AI35" s="37"/>
      <c r="AK35" s="72">
        <f t="shared" si="19"/>
        <v>0.22999999999999998</v>
      </c>
    </row>
    <row r="36" spans="1:37" s="9" customFormat="1" x14ac:dyDescent="0.25">
      <c r="A36" s="515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508"/>
      <c r="AH36" s="508"/>
      <c r="AI36" s="37"/>
      <c r="AK36" s="72">
        <f t="shared" si="19"/>
        <v>0.25</v>
      </c>
    </row>
    <row r="37" spans="1:37" s="9" customFormat="1" x14ac:dyDescent="0.25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25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2.5" x14ac:dyDescent="0.25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25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25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507">
        <f>SUM(U41:U50)</f>
        <v>58.45</v>
      </c>
      <c r="AH41" s="507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25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508"/>
      <c r="AH42" s="508"/>
      <c r="AI42" s="37"/>
      <c r="AK42" s="72">
        <f t="shared" si="27"/>
        <v>1.0000000000000009E-2</v>
      </c>
    </row>
    <row r="43" spans="1:37" s="9" customFormat="1" x14ac:dyDescent="0.25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508"/>
      <c r="AH43" s="508"/>
      <c r="AI43" s="37"/>
      <c r="AK43" s="72">
        <f t="shared" si="27"/>
        <v>1.0000000000000009E-2</v>
      </c>
    </row>
    <row r="44" spans="1:37" s="9" customFormat="1" x14ac:dyDescent="0.25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508"/>
      <c r="AH44" s="508"/>
      <c r="AI44" s="37"/>
      <c r="AK44" s="72">
        <f t="shared" si="27"/>
        <v>0</v>
      </c>
    </row>
    <row r="45" spans="1:37" s="9" customFormat="1" x14ac:dyDescent="0.25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508"/>
      <c r="AH45" s="508"/>
      <c r="AI45" s="37"/>
      <c r="AK45" s="72">
        <f t="shared" si="27"/>
        <v>0</v>
      </c>
    </row>
    <row r="46" spans="1:37" s="9" customFormat="1" ht="22.5" x14ac:dyDescent="0.25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508"/>
      <c r="AH46" s="508"/>
      <c r="AI46" s="37"/>
      <c r="AK46" s="72">
        <f t="shared" si="27"/>
        <v>0.41999999999999993</v>
      </c>
    </row>
    <row r="47" spans="1:37" s="9" customFormat="1" x14ac:dyDescent="0.25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508"/>
      <c r="AH47" s="508"/>
      <c r="AI47" s="37"/>
      <c r="AK47" s="72">
        <f t="shared" si="27"/>
        <v>0</v>
      </c>
    </row>
    <row r="48" spans="1:37" s="9" customFormat="1" ht="33.75" x14ac:dyDescent="0.25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508"/>
      <c r="AH48" s="508"/>
      <c r="AI48" s="71">
        <f>X48</f>
        <v>10</v>
      </c>
      <c r="AK48" s="72">
        <f t="shared" si="27"/>
        <v>0.71</v>
      </c>
    </row>
    <row r="49" spans="1:37" s="9" customFormat="1" x14ac:dyDescent="0.25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508"/>
      <c r="AH49" s="508"/>
      <c r="AI49" s="37"/>
      <c r="AK49" s="72">
        <f t="shared" si="27"/>
        <v>1.0000000000000009E-2</v>
      </c>
    </row>
    <row r="50" spans="1:37" s="9" customFormat="1" x14ac:dyDescent="0.25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508"/>
      <c r="AH50" s="508"/>
      <c r="AI50" s="37"/>
      <c r="AK50" s="72">
        <f t="shared" si="27"/>
        <v>1.9999999999999574E-2</v>
      </c>
    </row>
    <row r="51" spans="1:37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25">
      <c r="A52" s="104"/>
      <c r="B52" s="104"/>
      <c r="C52" s="505"/>
      <c r="D52" s="505"/>
      <c r="E52" s="506"/>
      <c r="F52" s="505"/>
      <c r="G52" s="505"/>
      <c r="H52" s="505"/>
      <c r="I52" s="506"/>
      <c r="J52" s="505"/>
      <c r="K52" s="505"/>
      <c r="L52" s="505"/>
      <c r="M52" s="506"/>
      <c r="N52" s="505"/>
      <c r="O52" s="506"/>
      <c r="P52" s="505"/>
      <c r="Q52" s="505"/>
      <c r="R52" s="506"/>
      <c r="S52" s="505"/>
      <c r="T52" s="506"/>
      <c r="U52" s="505"/>
      <c r="V52" s="499"/>
      <c r="W52" s="499"/>
      <c r="X52" s="499"/>
      <c r="Y52" s="499"/>
      <c r="Z52" s="499"/>
      <c r="AA52" s="506"/>
      <c r="AB52" s="506"/>
      <c r="AC52" s="506"/>
      <c r="AD52" s="506"/>
      <c r="AE52" s="506"/>
      <c r="AF52" s="105"/>
      <c r="AG52" s="105"/>
      <c r="AH52" s="105"/>
      <c r="AI52" s="105"/>
    </row>
    <row r="53" spans="1:37" x14ac:dyDescent="0.25">
      <c r="A53" s="102" t="s">
        <v>79</v>
      </c>
      <c r="B53" s="107"/>
      <c r="C53" s="505"/>
      <c r="D53" s="505"/>
      <c r="E53" s="506"/>
      <c r="F53" s="505"/>
      <c r="G53" s="505"/>
      <c r="H53" s="505"/>
      <c r="I53" s="506"/>
      <c r="J53" s="505"/>
      <c r="K53" s="505"/>
      <c r="L53" s="505"/>
      <c r="M53" s="506"/>
      <c r="N53" s="505"/>
      <c r="O53" s="506"/>
      <c r="P53" s="505"/>
      <c r="Q53" s="505"/>
      <c r="R53" s="506"/>
      <c r="S53" s="505"/>
      <c r="T53" s="506"/>
      <c r="U53" s="505"/>
      <c r="V53" s="499"/>
      <c r="W53" s="499"/>
      <c r="X53" s="499"/>
      <c r="Y53" s="499"/>
      <c r="Z53" s="499"/>
      <c r="AA53" s="506"/>
      <c r="AB53" s="506"/>
      <c r="AC53" s="506"/>
      <c r="AD53" s="506"/>
      <c r="AE53" s="506"/>
      <c r="AF53" s="37"/>
      <c r="AG53" s="37"/>
      <c r="AH53" s="37"/>
      <c r="AI53" s="37"/>
    </row>
    <row r="54" spans="1:37" x14ac:dyDescent="0.25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1" x14ac:dyDescent="0.25">
      <c r="A55" s="512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507">
        <f>SUM(U55:U56)</f>
        <v>95.6</v>
      </c>
      <c r="AH55" s="507">
        <f>SUM(Z55:Z56)</f>
        <v>0</v>
      </c>
      <c r="AI55" s="37"/>
    </row>
    <row r="56" spans="1:37" ht="45" x14ac:dyDescent="0.25">
      <c r="A56" s="512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508"/>
      <c r="AH56" s="508"/>
      <c r="AI56" s="37"/>
    </row>
    <row r="57" spans="1:37" ht="22.5" x14ac:dyDescent="0.25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45" x14ac:dyDescent="0.25">
      <c r="A58" s="511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507">
        <f>SUM(U58:U59)</f>
        <v>0</v>
      </c>
      <c r="AH58" s="507">
        <f>SUM(Z58:Z59)</f>
        <v>0</v>
      </c>
      <c r="AI58" s="37"/>
    </row>
    <row r="59" spans="1:37" ht="33.75" x14ac:dyDescent="0.25">
      <c r="A59" s="511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508"/>
      <c r="AH59" s="508"/>
      <c r="AI59" s="37"/>
    </row>
    <row r="60" spans="1:37" ht="33.75" x14ac:dyDescent="0.25">
      <c r="A60" s="511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507">
        <f>SUM(U60:U62)</f>
        <v>2</v>
      </c>
      <c r="AH60" s="507">
        <f>SUM(Z60:Z62)</f>
        <v>1.6</v>
      </c>
      <c r="AI60" s="37"/>
    </row>
    <row r="61" spans="1:37" ht="45" x14ac:dyDescent="0.25">
      <c r="A61" s="511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508"/>
      <c r="AH61" s="508"/>
      <c r="AI61" s="37"/>
    </row>
    <row r="62" spans="1:37" ht="22.5" x14ac:dyDescent="0.25">
      <c r="A62" s="511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508"/>
      <c r="AH62" s="508"/>
      <c r="AI62" s="37"/>
    </row>
    <row r="63" spans="1:37" ht="63" x14ac:dyDescent="0.25">
      <c r="A63" s="511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507">
        <f>SUM(U63:U66)</f>
        <v>0</v>
      </c>
      <c r="AH63" s="507">
        <f>SUM(Z63:Z66)</f>
        <v>0</v>
      </c>
      <c r="AI63" s="37"/>
    </row>
    <row r="64" spans="1:37" ht="45" x14ac:dyDescent="0.25">
      <c r="A64" s="511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508"/>
      <c r="AH64" s="508"/>
      <c r="AI64" s="37"/>
    </row>
    <row r="65" spans="1:38" x14ac:dyDescent="0.25">
      <c r="A65" s="511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508"/>
      <c r="AH65" s="508"/>
      <c r="AI65" s="37"/>
    </row>
    <row r="66" spans="1:38" ht="45" x14ac:dyDescent="0.25">
      <c r="A66" s="511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508"/>
      <c r="AH66" s="508"/>
      <c r="AI66" s="37"/>
    </row>
    <row r="67" spans="1:38" x14ac:dyDescent="0.25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509">
        <f>SUM(U67:U68)</f>
        <v>14</v>
      </c>
      <c r="AH67" s="509">
        <f>SUM(Z67:Z68)</f>
        <v>13.93</v>
      </c>
      <c r="AI67" s="37"/>
    </row>
    <row r="68" spans="1:38" x14ac:dyDescent="0.25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510"/>
      <c r="AH68" s="510"/>
      <c r="AI68" s="37"/>
    </row>
    <row r="69" spans="1:38" ht="22.5" x14ac:dyDescent="0.25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25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25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25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507">
        <f>SUM(U72:U85)</f>
        <v>12051.5</v>
      </c>
      <c r="AH72" s="507">
        <f>SUM(Z72:Z85)</f>
        <v>11260.500000000002</v>
      </c>
      <c r="AI72" s="507">
        <f>SUM(X72:X85)</f>
        <v>9693.5300000000007</v>
      </c>
    </row>
    <row r="73" spans="1:38" ht="22.5" x14ac:dyDescent="0.25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508"/>
      <c r="AH73" s="508"/>
      <c r="AI73" s="508"/>
      <c r="AL73" s="4">
        <v>11260.51</v>
      </c>
    </row>
    <row r="74" spans="1:38" x14ac:dyDescent="0.25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508"/>
      <c r="AH74" s="508"/>
      <c r="AI74" s="508"/>
    </row>
    <row r="75" spans="1:38" ht="25.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508"/>
      <c r="AH75" s="508"/>
      <c r="AI75" s="508"/>
    </row>
    <row r="76" spans="1:38" ht="33.75" x14ac:dyDescent="0.25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508"/>
      <c r="AH76" s="508"/>
      <c r="AI76" s="508"/>
      <c r="AL76" s="117"/>
    </row>
    <row r="77" spans="1:38" ht="18" x14ac:dyDescent="0.25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508"/>
      <c r="AH77" s="508"/>
      <c r="AI77" s="508"/>
      <c r="AK77" s="116"/>
      <c r="AL77" s="117"/>
    </row>
    <row r="78" spans="1:38" x14ac:dyDescent="0.25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508"/>
      <c r="AH78" s="508"/>
      <c r="AI78" s="508"/>
      <c r="AK78" s="116"/>
      <c r="AL78" s="117"/>
    </row>
    <row r="79" spans="1:38" ht="22.5" x14ac:dyDescent="0.25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508"/>
      <c r="AH79" s="508"/>
      <c r="AI79" s="508"/>
      <c r="AK79" s="116"/>
      <c r="AL79" s="117"/>
    </row>
    <row r="80" spans="1:38" ht="33.75" x14ac:dyDescent="0.25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508"/>
      <c r="AH80" s="508"/>
      <c r="AI80" s="508"/>
      <c r="AK80" s="116"/>
      <c r="AL80" s="117"/>
    </row>
    <row r="81" spans="1:38" ht="33.75" x14ac:dyDescent="0.25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508"/>
      <c r="AH81" s="508"/>
      <c r="AI81" s="508"/>
      <c r="AJ81" s="116"/>
      <c r="AK81" s="116"/>
      <c r="AL81" s="117"/>
    </row>
    <row r="82" spans="1:38" ht="33.75" x14ac:dyDescent="0.25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8"/>
      <c r="AH82" s="508"/>
      <c r="AI82" s="508"/>
      <c r="AK82" s="118"/>
      <c r="AL82" s="117"/>
    </row>
    <row r="83" spans="1:38" ht="18" x14ac:dyDescent="0.25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508"/>
      <c r="AH83" s="508"/>
      <c r="AI83" s="508"/>
    </row>
    <row r="84" spans="1:38" ht="15" customHeight="1" x14ac:dyDescent="0.25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508"/>
      <c r="AH84" s="508"/>
      <c r="AI84" s="508"/>
    </row>
    <row r="85" spans="1:38" ht="12.75" customHeight="1" x14ac:dyDescent="0.25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508"/>
      <c r="AH85" s="508"/>
      <c r="AI85" s="508"/>
      <c r="AJ85" s="75"/>
    </row>
    <row r="86" spans="1:38" x14ac:dyDescent="0.25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25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3">
        <f>AI87+AJ87</f>
        <v>11329.880000000001</v>
      </c>
      <c r="AJ89" s="504"/>
    </row>
    <row r="90" spans="1:38" x14ac:dyDescent="0.25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25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25">
      <c r="Y93" s="522">
        <f>Z90+K90</f>
        <v>45560.700000000004</v>
      </c>
      <c r="Z93" s="523"/>
    </row>
    <row r="96" spans="1:38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5" x14ac:dyDescent="0.25"/>
  <cols>
    <col min="2" max="2" width="27.28515625" customWidth="1"/>
    <col min="3" max="3" width="19.28515625" customWidth="1"/>
    <col min="6" max="6" width="19.7109375" customWidth="1"/>
    <col min="7" max="7" width="18" customWidth="1"/>
    <col min="8" max="8" width="17.7109375" customWidth="1"/>
    <col min="10" max="10" width="12.28515625" customWidth="1"/>
  </cols>
  <sheetData>
    <row r="1" spans="1:10" ht="30" x14ac:dyDescent="0.25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25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25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9.140625" style="5" bestFit="1" customWidth="1"/>
    <col min="8" max="8" width="8.140625" style="5" customWidth="1"/>
    <col min="9" max="9" width="8.7109375" style="5" customWidth="1"/>
    <col min="10" max="10" width="6.42578125" style="5" bestFit="1" customWidth="1"/>
    <col min="11" max="11" width="8.5703125" style="5" bestFit="1" customWidth="1"/>
    <col min="12" max="12" width="8.85546875" style="142" bestFit="1" customWidth="1"/>
    <col min="13" max="13" width="8.42578125" style="142" bestFit="1" customWidth="1"/>
    <col min="14" max="14" width="8.7109375" style="142" customWidth="1"/>
    <col min="15" max="15" width="8.140625" style="142" customWidth="1"/>
    <col min="16" max="16" width="8.5703125" style="142" bestFit="1" customWidth="1"/>
    <col min="17" max="17" width="0" style="5" hidden="1" customWidth="1"/>
    <col min="18" max="18" width="9.28515625" style="5" hidden="1" customWidth="1"/>
    <col min="19" max="20" width="8.28515625" style="4" hidden="1" customWidth="1"/>
    <col min="21" max="21" width="9.28515625" style="4" hidden="1" customWidth="1"/>
    <col min="22" max="22" width="9.140625" style="5" bestFit="1" customWidth="1"/>
    <col min="23" max="23" width="8.140625" style="5" customWidth="1"/>
    <col min="24" max="24" width="8.7109375" style="5" customWidth="1"/>
    <col min="25" max="25" width="6.42578125" style="5" bestFit="1" customWidth="1"/>
    <col min="26" max="26" width="8.5703125" style="5" bestFit="1" customWidth="1"/>
    <col min="27" max="27" width="8.85546875" style="363" bestFit="1" customWidth="1"/>
    <col min="28" max="28" width="8.42578125" style="363" bestFit="1" customWidth="1"/>
    <col min="29" max="29" width="8.7109375" style="363" customWidth="1"/>
    <col min="30" max="30" width="8.140625" style="363" customWidth="1"/>
    <col min="31" max="31" width="8.5703125" style="363" bestFit="1" customWidth="1"/>
    <col min="32" max="32" width="9.28515625" style="4" customWidth="1"/>
    <col min="33" max="33" width="5.7109375" style="4" customWidth="1"/>
    <col min="34" max="36" width="9.140625" style="4"/>
    <col min="37" max="37" width="14" style="4" customWidth="1"/>
    <col min="38" max="38" width="15.28515625" style="4" customWidth="1"/>
    <col min="39" max="39" width="8.85546875" style="145" bestFit="1" customWidth="1"/>
    <col min="40" max="40" width="8.42578125" style="145" bestFit="1" customWidth="1"/>
    <col min="41" max="42" width="8.140625" style="145" customWidth="1"/>
    <col min="43" max="43" width="8.5703125" style="145" bestFit="1" customWidth="1"/>
    <col min="44" max="16384" width="9.140625" style="4"/>
  </cols>
  <sheetData>
    <row r="1" spans="1:43" x14ac:dyDescent="0.25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5" customHeight="1" x14ac:dyDescent="0.25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48" t="s">
        <v>181</v>
      </c>
      <c r="H2" s="549"/>
      <c r="I2" s="549"/>
      <c r="J2" s="549"/>
      <c r="K2" s="550"/>
      <c r="L2" s="545" t="s">
        <v>226</v>
      </c>
      <c r="M2" s="546"/>
      <c r="N2" s="546"/>
      <c r="O2" s="546"/>
      <c r="P2" s="547"/>
      <c r="Q2" s="519" t="s">
        <v>133</v>
      </c>
      <c r="R2" s="519"/>
      <c r="S2" s="519"/>
      <c r="T2" s="519"/>
      <c r="U2" s="519"/>
      <c r="V2" s="548" t="s">
        <v>225</v>
      </c>
      <c r="W2" s="549"/>
      <c r="X2" s="549"/>
      <c r="Y2" s="549"/>
      <c r="Z2" s="550"/>
      <c r="AA2" s="545" t="s">
        <v>179</v>
      </c>
      <c r="AB2" s="546"/>
      <c r="AC2" s="546"/>
      <c r="AD2" s="546"/>
      <c r="AE2" s="547"/>
      <c r="AF2" s="369"/>
      <c r="AH2" s="526" t="s">
        <v>113</v>
      </c>
      <c r="AI2" s="527"/>
      <c r="AJ2" s="1"/>
      <c r="AK2" s="1"/>
      <c r="AM2" s="471" t="s">
        <v>146</v>
      </c>
      <c r="AN2" s="472"/>
      <c r="AO2" s="472"/>
      <c r="AP2" s="472"/>
      <c r="AQ2" s="473"/>
    </row>
    <row r="3" spans="1:43" x14ac:dyDescent="0.25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40" t="s">
        <v>87</v>
      </c>
      <c r="H3" s="542" t="s">
        <v>86</v>
      </c>
      <c r="I3" s="543"/>
      <c r="J3" s="543"/>
      <c r="K3" s="544"/>
      <c r="L3" s="529" t="s">
        <v>87</v>
      </c>
      <c r="M3" s="531" t="s">
        <v>86</v>
      </c>
      <c r="N3" s="532"/>
      <c r="O3" s="532"/>
      <c r="P3" s="533"/>
      <c r="Q3" s="520" t="s">
        <v>87</v>
      </c>
      <c r="R3" s="521" t="s">
        <v>86</v>
      </c>
      <c r="S3" s="521"/>
      <c r="T3" s="521"/>
      <c r="U3" s="521"/>
      <c r="V3" s="540" t="s">
        <v>87</v>
      </c>
      <c r="W3" s="542" t="s">
        <v>86</v>
      </c>
      <c r="X3" s="543"/>
      <c r="Y3" s="543"/>
      <c r="Z3" s="544"/>
      <c r="AA3" s="475" t="s">
        <v>87</v>
      </c>
      <c r="AB3" s="476" t="s">
        <v>86</v>
      </c>
      <c r="AC3" s="476"/>
      <c r="AD3" s="476"/>
      <c r="AE3" s="476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75" t="s">
        <v>87</v>
      </c>
      <c r="AN3" s="476" t="s">
        <v>86</v>
      </c>
      <c r="AO3" s="476"/>
      <c r="AP3" s="476"/>
      <c r="AQ3" s="476"/>
    </row>
    <row r="4" spans="1:43" x14ac:dyDescent="0.25">
      <c r="A4" s="525"/>
      <c r="B4" s="525"/>
      <c r="C4" s="525"/>
      <c r="D4" s="131" t="s">
        <v>76</v>
      </c>
      <c r="E4" s="131" t="s">
        <v>77</v>
      </c>
      <c r="F4" s="525"/>
      <c r="G4" s="541"/>
      <c r="H4" s="125" t="s">
        <v>111</v>
      </c>
      <c r="I4" s="125" t="s">
        <v>76</v>
      </c>
      <c r="J4" s="125" t="s">
        <v>77</v>
      </c>
      <c r="K4" s="125" t="s">
        <v>75</v>
      </c>
      <c r="L4" s="530"/>
      <c r="M4" s="136" t="s">
        <v>111</v>
      </c>
      <c r="N4" s="136" t="s">
        <v>76</v>
      </c>
      <c r="O4" s="136" t="s">
        <v>77</v>
      </c>
      <c r="P4" s="136" t="s">
        <v>75</v>
      </c>
      <c r="Q4" s="520"/>
      <c r="R4" s="125" t="s">
        <v>111</v>
      </c>
      <c r="S4" s="125" t="s">
        <v>76</v>
      </c>
      <c r="T4" s="125" t="s">
        <v>77</v>
      </c>
      <c r="U4" s="125" t="s">
        <v>75</v>
      </c>
      <c r="V4" s="541"/>
      <c r="W4" s="367" t="s">
        <v>111</v>
      </c>
      <c r="X4" s="367" t="s">
        <v>76</v>
      </c>
      <c r="Y4" s="367" t="s">
        <v>77</v>
      </c>
      <c r="Z4" s="367" t="s">
        <v>75</v>
      </c>
      <c r="AA4" s="475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75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25">
      <c r="A5" s="524" t="s">
        <v>73</v>
      </c>
      <c r="B5" s="524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25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516">
        <f>SUM(K7:K9)</f>
        <v>14.5</v>
      </c>
      <c r="AI6" s="516">
        <f>SUM(P7:P9)</f>
        <v>14.5</v>
      </c>
      <c r="AM6" s="53"/>
      <c r="AN6" s="53"/>
      <c r="AO6" s="53"/>
      <c r="AP6" s="53"/>
      <c r="AQ6" s="53"/>
    </row>
    <row r="7" spans="1:43" s="9" customFormat="1" x14ac:dyDescent="0.25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517"/>
      <c r="AI7" s="517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25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517"/>
      <c r="AI8" s="517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25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517"/>
      <c r="AI9" s="517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25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25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2.5" x14ac:dyDescent="0.25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3.75" x14ac:dyDescent="0.25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25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516">
        <f>SUM(K14:K16)</f>
        <v>0.7</v>
      </c>
      <c r="AI14" s="516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25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517"/>
      <c r="AI15" s="517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25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517"/>
      <c r="AI16" s="517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25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25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516">
        <f>SUM(K18:K19)</f>
        <v>4.7</v>
      </c>
      <c r="AI18" s="516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25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516"/>
      <c r="AI19" s="517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25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516">
        <f>SUM(K20:K21)</f>
        <v>31</v>
      </c>
      <c r="AI20" s="516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25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517"/>
      <c r="AI21" s="517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ht="22.5" x14ac:dyDescent="0.25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25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25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25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25">
      <c r="A26" s="518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2.5" x14ac:dyDescent="0.25">
      <c r="A27" s="518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3.75" x14ac:dyDescent="0.25">
      <c r="A28" s="518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507">
        <f>SUM(K28:K30)</f>
        <v>810</v>
      </c>
      <c r="AI28" s="507">
        <f>SUM(P28:P30)</f>
        <v>443.29999999999995</v>
      </c>
      <c r="AJ28" s="503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78.75" x14ac:dyDescent="0.25">
      <c r="A29" s="518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508"/>
      <c r="AI29" s="508"/>
      <c r="AJ29" s="504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78.75" x14ac:dyDescent="0.25">
      <c r="A30" s="518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508"/>
      <c r="AI30" s="508"/>
      <c r="AJ30" s="504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25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25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2.5" x14ac:dyDescent="0.25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2.5" x14ac:dyDescent="0.25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507">
        <f>SUM(K34:K36)</f>
        <v>7</v>
      </c>
      <c r="AI34" s="507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25">
      <c r="A35" s="514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508"/>
      <c r="AI35" s="508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25">
      <c r="A36" s="515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508"/>
      <c r="AI36" s="508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25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25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2.5" x14ac:dyDescent="0.25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25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25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507">
        <f>SUM(K41:K50)</f>
        <v>84.109999999999985</v>
      </c>
      <c r="AI41" s="507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25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508"/>
      <c r="AI42" s="508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25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508"/>
      <c r="AI43" s="508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25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508"/>
      <c r="AI44" s="508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25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508"/>
      <c r="AI45" s="508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ht="22.5" x14ac:dyDescent="0.25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508"/>
      <c r="AI46" s="508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25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508"/>
      <c r="AI47" s="508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33.75" x14ac:dyDescent="0.25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508"/>
      <c r="AI48" s="508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25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508"/>
      <c r="AI49" s="508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25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508"/>
      <c r="AI50" s="508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25">
      <c r="A52" s="104"/>
      <c r="B52" s="104"/>
      <c r="C52" s="505"/>
      <c r="D52" s="505"/>
      <c r="E52" s="506"/>
      <c r="F52" s="505"/>
      <c r="G52" s="536"/>
      <c r="H52" s="538"/>
      <c r="I52" s="536"/>
      <c r="J52" s="538"/>
      <c r="K52" s="536"/>
      <c r="L52" s="534"/>
      <c r="M52" s="534"/>
      <c r="N52" s="534"/>
      <c r="O52" s="534"/>
      <c r="P52" s="534"/>
      <c r="Q52" s="506"/>
      <c r="R52" s="506"/>
      <c r="S52" s="506"/>
      <c r="T52" s="506"/>
      <c r="U52" s="506"/>
      <c r="V52" s="536"/>
      <c r="W52" s="538"/>
      <c r="X52" s="536"/>
      <c r="Y52" s="538"/>
      <c r="Z52" s="536"/>
      <c r="AA52" s="499"/>
      <c r="AB52" s="499"/>
      <c r="AC52" s="499"/>
      <c r="AD52" s="499"/>
      <c r="AE52" s="499"/>
      <c r="AF52" s="375"/>
      <c r="AG52" s="105"/>
      <c r="AH52" s="105"/>
      <c r="AI52" s="105"/>
      <c r="AJ52" s="105"/>
      <c r="AM52" s="499"/>
      <c r="AN52" s="499"/>
      <c r="AO52" s="499"/>
      <c r="AP52" s="499"/>
      <c r="AQ52" s="499"/>
    </row>
    <row r="53" spans="1:43" x14ac:dyDescent="0.25">
      <c r="A53" s="102" t="s">
        <v>79</v>
      </c>
      <c r="B53" s="107"/>
      <c r="C53" s="505"/>
      <c r="D53" s="505"/>
      <c r="E53" s="506"/>
      <c r="F53" s="505"/>
      <c r="G53" s="537"/>
      <c r="H53" s="539"/>
      <c r="I53" s="537"/>
      <c r="J53" s="539"/>
      <c r="K53" s="537"/>
      <c r="L53" s="535"/>
      <c r="M53" s="535"/>
      <c r="N53" s="535"/>
      <c r="O53" s="535"/>
      <c r="P53" s="535"/>
      <c r="Q53" s="506"/>
      <c r="R53" s="506"/>
      <c r="S53" s="506"/>
      <c r="T53" s="506"/>
      <c r="U53" s="506"/>
      <c r="V53" s="537"/>
      <c r="W53" s="539"/>
      <c r="X53" s="537"/>
      <c r="Y53" s="539"/>
      <c r="Z53" s="537"/>
      <c r="AA53" s="499"/>
      <c r="AB53" s="499"/>
      <c r="AC53" s="499"/>
      <c r="AD53" s="499"/>
      <c r="AE53" s="499"/>
      <c r="AF53" s="375"/>
      <c r="AG53" s="37"/>
      <c r="AH53" s="37"/>
      <c r="AI53" s="37"/>
      <c r="AJ53" s="37"/>
      <c r="AM53" s="499"/>
      <c r="AN53" s="499"/>
      <c r="AO53" s="499"/>
      <c r="AP53" s="499"/>
      <c r="AQ53" s="499"/>
    </row>
    <row r="54" spans="1:43" x14ac:dyDescent="0.25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25">
      <c r="A55" s="512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507">
        <f>SUM(K55:K56)</f>
        <v>0</v>
      </c>
      <c r="AI55" s="507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45" x14ac:dyDescent="0.25">
      <c r="A56" s="512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508"/>
      <c r="AI56" s="508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2.5" x14ac:dyDescent="0.25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45" x14ac:dyDescent="0.25">
      <c r="A58" s="511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507">
        <f>SUM(K58:K59)</f>
        <v>0</v>
      </c>
      <c r="AI58" s="507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3.75" x14ac:dyDescent="0.25">
      <c r="A59" s="511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508"/>
      <c r="AI59" s="508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3.75" x14ac:dyDescent="0.25">
      <c r="A60" s="511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507">
        <f>SUM(K60:K62)</f>
        <v>5</v>
      </c>
      <c r="AI60" s="507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5" x14ac:dyDescent="0.25">
      <c r="A61" s="511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508"/>
      <c r="AI61" s="508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2.5" x14ac:dyDescent="0.25">
      <c r="A62" s="511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508"/>
      <c r="AI62" s="508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3" x14ac:dyDescent="0.25">
      <c r="A63" s="511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507">
        <f>SUM(K63:K66)</f>
        <v>0</v>
      </c>
      <c r="AI63" s="507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5" x14ac:dyDescent="0.25">
      <c r="A64" s="511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508"/>
      <c r="AI64" s="508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25">
      <c r="A65" s="511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508"/>
      <c r="AI65" s="508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5" x14ac:dyDescent="0.25">
      <c r="A66" s="511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508"/>
      <c r="AI66" s="508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25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509">
        <f>SUM(K67:K68)</f>
        <v>4</v>
      </c>
      <c r="AI67" s="509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25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510"/>
      <c r="AI68" s="510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2.5" x14ac:dyDescent="0.25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25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25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8" x14ac:dyDescent="0.25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507">
        <f>SUM(K72:K85)</f>
        <v>16186.000000000002</v>
      </c>
      <c r="AI72" s="507">
        <f>SUM(P72:P85)</f>
        <v>11111.429999999998</v>
      </c>
      <c r="AJ72" s="507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508"/>
      <c r="AI73" s="508"/>
      <c r="AJ73" s="508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25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508"/>
      <c r="AI74" s="508"/>
      <c r="AJ74" s="508"/>
      <c r="AM74" s="81"/>
      <c r="AN74" s="65"/>
      <c r="AO74" s="65"/>
      <c r="AP74" s="65"/>
      <c r="AQ74" s="65"/>
    </row>
    <row r="75" spans="1:43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508"/>
      <c r="AI75" s="508"/>
      <c r="AJ75" s="508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508"/>
      <c r="AI76" s="508"/>
      <c r="AJ76" s="508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508"/>
      <c r="AI77" s="508"/>
      <c r="AJ77" s="508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25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508"/>
      <c r="AI78" s="508"/>
      <c r="AJ78" s="508"/>
      <c r="AL78" s="116"/>
      <c r="AM78" s="81"/>
      <c r="AN78" s="67"/>
      <c r="AO78" s="67"/>
      <c r="AP78" s="67"/>
      <c r="AQ78" s="67"/>
    </row>
    <row r="79" spans="1:43" ht="22.5" x14ac:dyDescent="0.25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508"/>
      <c r="AI79" s="508"/>
      <c r="AJ79" s="508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3.75" x14ac:dyDescent="0.25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508"/>
      <c r="AI80" s="508"/>
      <c r="AJ80" s="508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3.75" x14ac:dyDescent="0.25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508"/>
      <c r="AI81" s="508"/>
      <c r="AJ81" s="508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33.75" x14ac:dyDescent="0.25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508"/>
      <c r="AI82" s="508"/>
      <c r="AJ82" s="508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8" x14ac:dyDescent="0.25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508"/>
      <c r="AI83" s="508"/>
      <c r="AJ83" s="508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8" x14ac:dyDescent="0.25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508"/>
      <c r="AI84" s="508"/>
      <c r="AJ84" s="508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25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508"/>
      <c r="AI85" s="508"/>
      <c r="AJ85" s="508"/>
      <c r="AK85" s="75"/>
      <c r="AM85" s="63"/>
      <c r="AN85" s="65"/>
      <c r="AO85" s="65"/>
      <c r="AP85" s="65"/>
      <c r="AQ85" s="65"/>
    </row>
    <row r="86" spans="1:44" x14ac:dyDescent="0.25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25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503">
        <f>AJ87+AK87</f>
        <v>10600.119999999999</v>
      </c>
      <c r="AK89" s="504"/>
      <c r="AM89" s="61"/>
      <c r="AN89" s="60"/>
      <c r="AO89" s="60"/>
      <c r="AP89" s="60"/>
      <c r="AQ89" s="60"/>
    </row>
    <row r="90" spans="1:44" x14ac:dyDescent="0.25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25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25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5.5" x14ac:dyDescent="0.25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522"/>
      <c r="AQ93" s="523"/>
    </row>
    <row r="94" spans="1:44" x14ac:dyDescent="0.25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25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25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25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25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25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25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25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25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25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25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25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25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25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25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25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25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25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25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40625" defaultRowHeight="15.75" x14ac:dyDescent="0.25"/>
  <cols>
    <col min="1" max="1" width="4.85546875" style="300" customWidth="1"/>
    <col min="2" max="2" width="38.140625" style="300" customWidth="1"/>
    <col min="3" max="3" width="10.85546875" style="300" customWidth="1"/>
    <col min="4" max="4" width="10" style="300" customWidth="1"/>
    <col min="5" max="5" width="10.28515625" style="300" hidden="1" customWidth="1"/>
    <col min="6" max="6" width="8.85546875" style="300" hidden="1" customWidth="1"/>
    <col min="7" max="7" width="9.28515625" style="300" hidden="1" customWidth="1"/>
    <col min="8" max="8" width="9.85546875" style="300" hidden="1" customWidth="1"/>
    <col min="9" max="9" width="10.85546875" style="300" hidden="1" customWidth="1"/>
    <col min="10" max="10" width="0" style="300" hidden="1" customWidth="1"/>
    <col min="11" max="11" width="9.5703125" style="300" customWidth="1"/>
    <col min="12" max="12" width="9.140625" style="300" customWidth="1"/>
    <col min="13" max="13" width="10.7109375" style="300" customWidth="1"/>
    <col min="14" max="14" width="9.5703125" style="300" customWidth="1"/>
    <col min="15" max="15" width="9.140625" style="300" customWidth="1"/>
    <col min="16" max="16" width="10.7109375" style="300" customWidth="1"/>
    <col min="17" max="17" width="11.140625" style="300" customWidth="1"/>
    <col min="18" max="18" width="9.140625" style="300" customWidth="1"/>
    <col min="19" max="19" width="10.7109375" style="300" customWidth="1"/>
    <col min="20" max="20" width="9.140625" style="300"/>
    <col min="21" max="21" width="12.140625" style="300" customWidth="1"/>
    <col min="22" max="16384" width="9.140625" style="300"/>
  </cols>
  <sheetData>
    <row r="2" spans="1:22" s="301" customFormat="1" x14ac:dyDescent="0.25">
      <c r="A2" s="553" t="s">
        <v>182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  <c r="Q2" s="553"/>
      <c r="R2" s="553"/>
      <c r="S2" s="553"/>
    </row>
    <row r="3" spans="1:22" s="301" customFormat="1" ht="33" customHeight="1" x14ac:dyDescent="0.25">
      <c r="A3" s="554" t="s">
        <v>183</v>
      </c>
      <c r="B3" s="555" t="s">
        <v>184</v>
      </c>
      <c r="C3" s="556" t="s">
        <v>185</v>
      </c>
      <c r="D3" s="557"/>
      <c r="E3" s="556" t="s">
        <v>186</v>
      </c>
      <c r="F3" s="557"/>
      <c r="G3" s="558"/>
      <c r="H3" s="556" t="s">
        <v>187</v>
      </c>
      <c r="I3" s="557"/>
      <c r="J3" s="557"/>
      <c r="K3" s="559" t="s">
        <v>188</v>
      </c>
      <c r="L3" s="554"/>
      <c r="M3" s="554"/>
      <c r="N3" s="559" t="s">
        <v>189</v>
      </c>
      <c r="O3" s="554"/>
      <c r="P3" s="554"/>
      <c r="Q3" s="559" t="s">
        <v>190</v>
      </c>
      <c r="R3" s="554"/>
      <c r="S3" s="554"/>
    </row>
    <row r="4" spans="1:22" s="301" customFormat="1" ht="18.75" customHeight="1" x14ac:dyDescent="0.25">
      <c r="A4" s="554"/>
      <c r="B4" s="555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25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25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25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5" x14ac:dyDescent="0.25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5" x14ac:dyDescent="0.25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25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25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25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25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5" x14ac:dyDescent="0.25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25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25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25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25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25">
      <c r="A19" s="551" t="s">
        <v>220</v>
      </c>
      <c r="B19" s="552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25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2.25" x14ac:dyDescent="0.3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25">
      <c r="A22" s="551" t="s">
        <v>222</v>
      </c>
      <c r="B22" s="552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5" x14ac:dyDescent="0.25"/>
  <cols>
    <col min="1" max="1" width="4.28515625" customWidth="1"/>
    <col min="2" max="2" width="19.85546875" customWidth="1"/>
    <col min="3" max="3" width="10" customWidth="1"/>
    <col min="4" max="14" width="10.7109375" customWidth="1"/>
  </cols>
  <sheetData>
    <row r="2" spans="1:14" x14ac:dyDescent="0.25">
      <c r="B2" t="s">
        <v>165</v>
      </c>
      <c r="E2">
        <v>0.77880000000000005</v>
      </c>
    </row>
    <row r="4" spans="1:14" x14ac:dyDescent="0.25">
      <c r="A4" s="562" t="s">
        <v>161</v>
      </c>
      <c r="B4" s="562" t="s">
        <v>0</v>
      </c>
      <c r="C4" s="560" t="s">
        <v>155</v>
      </c>
      <c r="D4" s="561"/>
      <c r="E4" s="561"/>
      <c r="F4" s="561" t="s">
        <v>168</v>
      </c>
      <c r="G4" s="561"/>
      <c r="H4" s="561"/>
      <c r="I4" s="561" t="s">
        <v>156</v>
      </c>
      <c r="J4" s="561"/>
      <c r="K4" s="561"/>
      <c r="L4" s="561" t="s">
        <v>166</v>
      </c>
      <c r="M4" s="561"/>
      <c r="N4" s="561"/>
    </row>
    <row r="5" spans="1:14" x14ac:dyDescent="0.25">
      <c r="A5" s="562"/>
      <c r="B5" s="562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25">
      <c r="A6" s="562"/>
      <c r="B6" s="562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25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25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25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25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25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25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25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25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25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25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25">
      <c r="K19" s="121"/>
      <c r="L19" s="121"/>
      <c r="M19" s="121"/>
      <c r="P19" s="122"/>
      <c r="R19" s="123"/>
    </row>
    <row r="20" spans="8:18" x14ac:dyDescent="0.25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9.28515625" style="5" customWidth="1"/>
    <col min="4" max="4" width="8.85546875" style="5" customWidth="1"/>
    <col min="5" max="5" width="7.42578125" style="5" customWidth="1"/>
    <col min="6" max="6" width="8.5703125" style="5" customWidth="1"/>
    <col min="7" max="7" width="9.140625" style="5" hidden="1" customWidth="1"/>
    <col min="8" max="8" width="8.140625" style="5" hidden="1" customWidth="1"/>
    <col min="9" max="9" width="8.7109375" style="5" hidden="1" customWidth="1"/>
    <col min="10" max="10" width="6.42578125" style="5" hidden="1" customWidth="1"/>
    <col min="11" max="11" width="8.5703125" style="5" hidden="1" customWidth="1"/>
    <col min="12" max="12" width="8.140625" style="5" customWidth="1"/>
    <col min="13" max="13" width="8.7109375" style="5" customWidth="1"/>
    <col min="14" max="14" width="6.42578125" style="5" bestFit="1" customWidth="1"/>
    <col min="15" max="15" width="8.5703125" style="5" bestFit="1" customWidth="1"/>
    <col min="16" max="16" width="8.140625" style="5" customWidth="1"/>
    <col min="17" max="17" width="8.7109375" style="5" customWidth="1"/>
    <col min="18" max="18" width="6.42578125" style="5" bestFit="1" customWidth="1"/>
    <col min="19" max="19" width="8.5703125" style="5" bestFit="1" customWidth="1"/>
    <col min="20" max="20" width="8.140625" style="5" customWidth="1"/>
    <col min="21" max="21" width="8.7109375" style="5" customWidth="1"/>
    <col min="22" max="22" width="6.42578125" style="5" bestFit="1" customWidth="1"/>
    <col min="23" max="23" width="8.5703125" style="5" bestFit="1" customWidth="1"/>
    <col min="24" max="24" width="8.85546875" style="212" bestFit="1" customWidth="1"/>
    <col min="25" max="25" width="8.42578125" style="212" bestFit="1" customWidth="1"/>
    <col min="26" max="27" width="8.140625" style="212" customWidth="1"/>
    <col min="28" max="28" width="8.5703125" style="212" bestFit="1" customWidth="1"/>
    <col min="29" max="29" width="0" style="5" hidden="1" customWidth="1"/>
    <col min="30" max="30" width="9.28515625" style="5" hidden="1" customWidth="1"/>
    <col min="31" max="32" width="8.28515625" style="4" hidden="1" customWidth="1"/>
    <col min="33" max="33" width="9.28515625" style="4" hidden="1" customWidth="1"/>
    <col min="34" max="34" width="5.7109375" style="4" customWidth="1"/>
    <col min="35" max="37" width="9.140625" style="4"/>
    <col min="38" max="38" width="14" style="4" customWidth="1"/>
    <col min="39" max="39" width="15.28515625" style="4" customWidth="1"/>
    <col min="40" max="40" width="8.85546875" style="212" bestFit="1" customWidth="1"/>
    <col min="41" max="41" width="8.42578125" style="212" bestFit="1" customWidth="1"/>
    <col min="42" max="43" width="8.140625" style="212" customWidth="1"/>
    <col min="44" max="44" width="8.5703125" style="212" bestFit="1" customWidth="1"/>
    <col min="45" max="16384" width="9.140625" style="4"/>
  </cols>
  <sheetData>
    <row r="1" spans="1:44" x14ac:dyDescent="0.25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25">
      <c r="A2" s="525" t="s">
        <v>74</v>
      </c>
      <c r="B2" s="525" t="s">
        <v>0</v>
      </c>
      <c r="C2" s="548" t="s">
        <v>176</v>
      </c>
      <c r="D2" s="549"/>
      <c r="E2" s="549"/>
      <c r="F2" s="550"/>
      <c r="G2" s="548" t="s">
        <v>145</v>
      </c>
      <c r="H2" s="549"/>
      <c r="I2" s="549"/>
      <c r="J2" s="549"/>
      <c r="K2" s="550"/>
      <c r="L2" s="548" t="s">
        <v>177</v>
      </c>
      <c r="M2" s="549"/>
      <c r="N2" s="549"/>
      <c r="O2" s="550"/>
      <c r="P2" s="548" t="s">
        <v>178</v>
      </c>
      <c r="Q2" s="549"/>
      <c r="R2" s="549"/>
      <c r="S2" s="550"/>
      <c r="T2" s="548" t="s">
        <v>177</v>
      </c>
      <c r="U2" s="549"/>
      <c r="V2" s="549"/>
      <c r="W2" s="550"/>
      <c r="X2" s="471" t="s">
        <v>167</v>
      </c>
      <c r="Y2" s="472"/>
      <c r="Z2" s="472"/>
      <c r="AA2" s="472"/>
      <c r="AB2" s="473"/>
      <c r="AC2" s="519" t="s">
        <v>133</v>
      </c>
      <c r="AD2" s="519"/>
      <c r="AE2" s="519"/>
      <c r="AF2" s="519"/>
      <c r="AG2" s="519"/>
      <c r="AI2" s="526" t="s">
        <v>113</v>
      </c>
      <c r="AJ2" s="527"/>
      <c r="AK2" s="1"/>
      <c r="AL2" s="1"/>
      <c r="AN2" s="471" t="s">
        <v>146</v>
      </c>
      <c r="AO2" s="472"/>
      <c r="AP2" s="472"/>
      <c r="AQ2" s="472"/>
      <c r="AR2" s="473"/>
    </row>
    <row r="3" spans="1:44" x14ac:dyDescent="0.25">
      <c r="A3" s="525"/>
      <c r="B3" s="525"/>
      <c r="C3" s="521" t="s">
        <v>86</v>
      </c>
      <c r="D3" s="521"/>
      <c r="E3" s="521"/>
      <c r="F3" s="521"/>
      <c r="G3" s="540" t="s">
        <v>87</v>
      </c>
      <c r="H3" s="542" t="s">
        <v>86</v>
      </c>
      <c r="I3" s="543"/>
      <c r="J3" s="543"/>
      <c r="K3" s="544"/>
      <c r="L3" s="542" t="s">
        <v>86</v>
      </c>
      <c r="M3" s="543"/>
      <c r="N3" s="543"/>
      <c r="O3" s="544"/>
      <c r="P3" s="542" t="s">
        <v>86</v>
      </c>
      <c r="Q3" s="543"/>
      <c r="R3" s="543"/>
      <c r="S3" s="544"/>
      <c r="T3" s="542" t="s">
        <v>86</v>
      </c>
      <c r="U3" s="543"/>
      <c r="V3" s="543"/>
      <c r="W3" s="544"/>
      <c r="X3" s="475" t="s">
        <v>87</v>
      </c>
      <c r="Y3" s="476" t="s">
        <v>86</v>
      </c>
      <c r="Z3" s="476"/>
      <c r="AA3" s="476"/>
      <c r="AB3" s="476"/>
      <c r="AC3" s="520" t="s">
        <v>87</v>
      </c>
      <c r="AD3" s="521" t="s">
        <v>86</v>
      </c>
      <c r="AE3" s="521"/>
      <c r="AF3" s="521"/>
      <c r="AG3" s="521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75" t="s">
        <v>87</v>
      </c>
      <c r="AO3" s="476" t="s">
        <v>86</v>
      </c>
      <c r="AP3" s="476"/>
      <c r="AQ3" s="476"/>
      <c r="AR3" s="476"/>
    </row>
    <row r="4" spans="1:44" x14ac:dyDescent="0.25">
      <c r="A4" s="525"/>
      <c r="B4" s="525"/>
      <c r="C4" s="205" t="s">
        <v>111</v>
      </c>
      <c r="D4" s="205" t="s">
        <v>76</v>
      </c>
      <c r="E4" s="205" t="s">
        <v>77</v>
      </c>
      <c r="F4" s="205" t="s">
        <v>75</v>
      </c>
      <c r="G4" s="541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75"/>
      <c r="Y4" s="198" t="s">
        <v>111</v>
      </c>
      <c r="Z4" s="198" t="s">
        <v>76</v>
      </c>
      <c r="AA4" s="198" t="s">
        <v>77</v>
      </c>
      <c r="AB4" s="198" t="s">
        <v>75</v>
      </c>
      <c r="AC4" s="520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75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25">
      <c r="A5" s="524" t="s">
        <v>73</v>
      </c>
      <c r="B5" s="52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25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516">
        <f>SUM(W7:W9)</f>
        <v>14.5</v>
      </c>
      <c r="AJ6" s="516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25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517"/>
      <c r="AJ7" s="517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25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517"/>
      <c r="AJ8" s="517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25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517"/>
      <c r="AJ9" s="517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25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25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2.5" x14ac:dyDescent="0.25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3.75" x14ac:dyDescent="0.25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25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516">
        <f>SUM(W14:W16)</f>
        <v>0.89999999999999991</v>
      </c>
      <c r="AJ14" s="516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25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517"/>
      <c r="AJ15" s="517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25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517"/>
      <c r="AJ16" s="517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25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25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516">
        <f>SUM(W18:W19)</f>
        <v>4.7</v>
      </c>
      <c r="AJ18" s="516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25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516"/>
      <c r="AJ19" s="517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25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516">
        <f>SUM(W20:W21)</f>
        <v>31</v>
      </c>
      <c r="AJ20" s="516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25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517"/>
      <c r="AJ21" s="517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ht="22.5" x14ac:dyDescent="0.25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25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25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25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25">
      <c r="A26" s="518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2.5" x14ac:dyDescent="0.25">
      <c r="A27" s="518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3.75" x14ac:dyDescent="0.25">
      <c r="A28" s="518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507">
        <f>SUM(W28:W30)</f>
        <v>848.67000000000007</v>
      </c>
      <c r="AJ28" s="507">
        <f>SUM(AB28:AB30)</f>
        <v>253.55</v>
      </c>
      <c r="AK28" s="503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78.75" x14ac:dyDescent="0.25">
      <c r="A29" s="518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508"/>
      <c r="AJ29" s="508"/>
      <c r="AK29" s="504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78.75" x14ac:dyDescent="0.25">
      <c r="A30" s="518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508"/>
      <c r="AJ30" s="508"/>
      <c r="AK30" s="504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25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25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2.5" x14ac:dyDescent="0.25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2.5" x14ac:dyDescent="0.25">
      <c r="A34" s="513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507">
        <f>SUM(W34:W36)</f>
        <v>7</v>
      </c>
      <c r="AJ34" s="507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25">
      <c r="A35" s="514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508"/>
      <c r="AJ35" s="508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25">
      <c r="A36" s="515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508"/>
      <c r="AJ36" s="508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25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25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2.5" x14ac:dyDescent="0.25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25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25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507">
        <f>SUM(W41:W50)</f>
        <v>91</v>
      </c>
      <c r="AJ41" s="507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25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508"/>
      <c r="AJ42" s="508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25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508"/>
      <c r="AJ43" s="508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25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508"/>
      <c r="AJ44" s="508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25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508"/>
      <c r="AJ45" s="508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ht="22.5" x14ac:dyDescent="0.25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508"/>
      <c r="AJ46" s="508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25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508"/>
      <c r="AJ47" s="508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33.75" x14ac:dyDescent="0.25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508"/>
      <c r="AJ48" s="508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25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508"/>
      <c r="AJ49" s="508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25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508"/>
      <c r="AJ50" s="508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25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25">
      <c r="A52" s="104"/>
      <c r="B52" s="104"/>
      <c r="C52" s="505"/>
      <c r="D52" s="506"/>
      <c r="E52" s="505"/>
      <c r="F52" s="505"/>
      <c r="G52" s="536"/>
      <c r="H52" s="538"/>
      <c r="I52" s="536"/>
      <c r="J52" s="538"/>
      <c r="K52" s="536"/>
      <c r="L52" s="538"/>
      <c r="M52" s="536"/>
      <c r="N52" s="538"/>
      <c r="O52" s="536"/>
      <c r="P52" s="538"/>
      <c r="Q52" s="536"/>
      <c r="R52" s="538"/>
      <c r="S52" s="536"/>
      <c r="T52" s="538"/>
      <c r="U52" s="536"/>
      <c r="V52" s="538"/>
      <c r="W52" s="536"/>
      <c r="X52" s="499"/>
      <c r="Y52" s="499"/>
      <c r="Z52" s="499"/>
      <c r="AA52" s="499"/>
      <c r="AB52" s="499"/>
      <c r="AC52" s="506"/>
      <c r="AD52" s="506"/>
      <c r="AE52" s="506"/>
      <c r="AF52" s="506"/>
      <c r="AG52" s="506"/>
      <c r="AH52" s="105"/>
      <c r="AI52" s="105"/>
      <c r="AJ52" s="105"/>
      <c r="AK52" s="105"/>
      <c r="AN52" s="499"/>
      <c r="AO52" s="499"/>
      <c r="AP52" s="499"/>
      <c r="AQ52" s="499"/>
      <c r="AR52" s="499"/>
    </row>
    <row r="53" spans="1:44" x14ac:dyDescent="0.25">
      <c r="A53" s="102" t="s">
        <v>79</v>
      </c>
      <c r="B53" s="107"/>
      <c r="C53" s="505"/>
      <c r="D53" s="506"/>
      <c r="E53" s="505"/>
      <c r="F53" s="505"/>
      <c r="G53" s="537"/>
      <c r="H53" s="539"/>
      <c r="I53" s="537"/>
      <c r="J53" s="539"/>
      <c r="K53" s="537"/>
      <c r="L53" s="539"/>
      <c r="M53" s="537"/>
      <c r="N53" s="539"/>
      <c r="O53" s="537"/>
      <c r="P53" s="539"/>
      <c r="Q53" s="537"/>
      <c r="R53" s="539"/>
      <c r="S53" s="537"/>
      <c r="T53" s="539"/>
      <c r="U53" s="537"/>
      <c r="V53" s="539"/>
      <c r="W53" s="537"/>
      <c r="X53" s="499"/>
      <c r="Y53" s="499"/>
      <c r="Z53" s="499"/>
      <c r="AA53" s="499"/>
      <c r="AB53" s="499"/>
      <c r="AC53" s="506"/>
      <c r="AD53" s="506"/>
      <c r="AE53" s="506"/>
      <c r="AF53" s="506"/>
      <c r="AG53" s="506"/>
      <c r="AH53" s="37"/>
      <c r="AI53" s="37"/>
      <c r="AJ53" s="37"/>
      <c r="AK53" s="37"/>
      <c r="AN53" s="499"/>
      <c r="AO53" s="499"/>
      <c r="AP53" s="499"/>
      <c r="AQ53" s="499"/>
      <c r="AR53" s="499"/>
    </row>
    <row r="54" spans="1:44" x14ac:dyDescent="0.25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25">
      <c r="A55" s="512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507">
        <f>SUM(W55:W56)</f>
        <v>95.6</v>
      </c>
      <c r="AJ55" s="507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45" x14ac:dyDescent="0.25">
      <c r="A56" s="512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508"/>
      <c r="AJ56" s="508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2.5" x14ac:dyDescent="0.25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45" x14ac:dyDescent="0.25">
      <c r="A58" s="511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507">
        <f>SUM(W58:W59)</f>
        <v>0</v>
      </c>
      <c r="AJ58" s="507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3.75" x14ac:dyDescent="0.25">
      <c r="A59" s="511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508"/>
      <c r="AJ59" s="508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3.75" x14ac:dyDescent="0.25">
      <c r="A60" s="511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507">
        <f>SUM(W60:W62)</f>
        <v>5</v>
      </c>
      <c r="AJ60" s="507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5" x14ac:dyDescent="0.25">
      <c r="A61" s="511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508"/>
      <c r="AJ61" s="508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2.5" x14ac:dyDescent="0.25">
      <c r="A62" s="511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508"/>
      <c r="AJ62" s="508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3" x14ac:dyDescent="0.25">
      <c r="A63" s="511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507">
        <f>SUM(W63:W66)</f>
        <v>0</v>
      </c>
      <c r="AJ63" s="507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5" x14ac:dyDescent="0.25">
      <c r="A64" s="511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508"/>
      <c r="AJ64" s="508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25">
      <c r="A65" s="511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508"/>
      <c r="AJ65" s="508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5" x14ac:dyDescent="0.25">
      <c r="A66" s="511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508"/>
      <c r="AJ66" s="508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25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509">
        <f>SUM(W67:W68)</f>
        <v>4</v>
      </c>
      <c r="AJ67" s="509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25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510"/>
      <c r="AJ68" s="510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2.5" x14ac:dyDescent="0.25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25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25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25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507">
        <f>SUM(W72:W85)</f>
        <v>17093.009999999998</v>
      </c>
      <c r="AJ72" s="507">
        <f>SUM(AB72:AB85)</f>
        <v>1752.0599999999997</v>
      </c>
      <c r="AK72" s="507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25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508"/>
      <c r="AJ73" s="508"/>
      <c r="AK73" s="508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25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508"/>
      <c r="AJ74" s="508"/>
      <c r="AK74" s="508"/>
      <c r="AN74" s="81"/>
      <c r="AO74" s="65"/>
      <c r="AP74" s="65"/>
      <c r="AQ74" s="65"/>
      <c r="AR74" s="65"/>
    </row>
    <row r="75" spans="1:44" ht="26.25" customHeight="1" x14ac:dyDescent="0.25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508"/>
      <c r="AJ75" s="508"/>
      <c r="AK75" s="508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3.75" x14ac:dyDescent="0.25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508"/>
      <c r="AJ76" s="508"/>
      <c r="AK76" s="508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8" x14ac:dyDescent="0.25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508"/>
      <c r="AJ77" s="508"/>
      <c r="AK77" s="508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25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508"/>
      <c r="AJ78" s="508"/>
      <c r="AK78" s="508"/>
      <c r="AM78" s="116"/>
      <c r="AN78" s="81"/>
      <c r="AO78" s="67"/>
      <c r="AP78" s="67"/>
      <c r="AQ78" s="67"/>
      <c r="AR78" s="67"/>
    </row>
    <row r="79" spans="1:44" ht="22.5" x14ac:dyDescent="0.25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508"/>
      <c r="AJ79" s="508"/>
      <c r="AK79" s="508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3.75" x14ac:dyDescent="0.25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508"/>
      <c r="AJ80" s="508"/>
      <c r="AK80" s="508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3.75" x14ac:dyDescent="0.25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508"/>
      <c r="AJ81" s="508"/>
      <c r="AK81" s="508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33.75" x14ac:dyDescent="0.25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508"/>
      <c r="AJ82" s="508"/>
      <c r="AK82" s="508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8" x14ac:dyDescent="0.25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508"/>
      <c r="AJ83" s="508"/>
      <c r="AK83" s="508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8" x14ac:dyDescent="0.25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508"/>
      <c r="AJ84" s="508"/>
      <c r="AK84" s="508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25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508"/>
      <c r="AJ85" s="508"/>
      <c r="AK85" s="508"/>
      <c r="AL85" s="75"/>
      <c r="AN85" s="63"/>
      <c r="AO85" s="65"/>
      <c r="AP85" s="65"/>
      <c r="AQ85" s="65"/>
      <c r="AR85" s="65"/>
    </row>
    <row r="86" spans="1:44" x14ac:dyDescent="0.25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25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25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25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503">
        <f>AK87+AL87</f>
        <v>1893.7399999999998</v>
      </c>
      <c r="AL89" s="504"/>
      <c r="AN89" s="61"/>
      <c r="AO89" s="60"/>
      <c r="AP89" s="60"/>
      <c r="AQ89" s="60"/>
      <c r="AR89" s="60"/>
    </row>
    <row r="90" spans="1:44" x14ac:dyDescent="0.25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25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25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5.5" x14ac:dyDescent="0.25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522"/>
      <c r="AR93" s="523"/>
    </row>
    <row r="94" spans="1:44" x14ac:dyDescent="0.25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40625" defaultRowHeight="15" x14ac:dyDescent="0.25"/>
  <cols>
    <col min="1" max="1" width="8.7109375" style="4" customWidth="1"/>
    <col min="2" max="2" width="29.42578125" style="4" customWidth="1"/>
    <col min="3" max="3" width="8.7109375" style="4" customWidth="1"/>
    <col min="4" max="4" width="9" style="4" customWidth="1"/>
    <col min="5" max="5" width="7.42578125" style="4" customWidth="1"/>
    <col min="6" max="6" width="8.7109375" style="4" customWidth="1"/>
    <col min="7" max="7" width="8.28515625" style="4" customWidth="1"/>
    <col min="8" max="8" width="9.28515625" style="5" customWidth="1"/>
    <col min="9" max="9" width="8.85546875" style="5" customWidth="1"/>
    <col min="10" max="10" width="7.42578125" style="5" customWidth="1"/>
    <col min="11" max="11" width="8.5703125" style="5" customWidth="1"/>
    <col min="12" max="12" width="9.140625" style="5" bestFit="1" customWidth="1"/>
    <col min="13" max="13" width="8.140625" style="5" customWidth="1"/>
    <col min="14" max="14" width="8.7109375" style="5" customWidth="1"/>
    <col min="15" max="15" width="6.42578125" style="5" bestFit="1" customWidth="1"/>
    <col min="16" max="16" width="8.5703125" style="5" bestFit="1" customWidth="1"/>
    <col min="17" max="17" width="9.140625" style="5" bestFit="1" customWidth="1"/>
    <col min="18" max="18" width="8.140625" style="5" customWidth="1"/>
    <col min="19" max="19" width="8.7109375" style="5" customWidth="1"/>
    <col min="20" max="20" width="7.42578125" style="5" bestFit="1" customWidth="1"/>
    <col min="21" max="21" width="8.5703125" style="5" bestFit="1" customWidth="1"/>
    <col min="22" max="22" width="8.85546875" style="363" bestFit="1" customWidth="1"/>
    <col min="23" max="23" width="8.42578125" style="363" bestFit="1" customWidth="1"/>
    <col min="24" max="24" width="8.7109375" style="363" customWidth="1"/>
    <col min="25" max="25" width="8.140625" style="363" customWidth="1"/>
    <col min="26" max="26" width="8.5703125" style="363" bestFit="1" customWidth="1"/>
    <col min="27" max="27" width="0" style="5" hidden="1" customWidth="1"/>
    <col min="28" max="28" width="9.28515625" style="5" hidden="1" customWidth="1"/>
    <col min="29" max="30" width="8.28515625" style="4" hidden="1" customWidth="1"/>
    <col min="31" max="31" width="9.28515625" style="4" hidden="1" customWidth="1"/>
    <col min="32" max="32" width="5.7109375" style="4" customWidth="1"/>
    <col min="33" max="35" width="9.140625" style="4"/>
    <col min="36" max="36" width="14" style="4" customWidth="1"/>
    <col min="37" max="37" width="15.28515625" style="4" customWidth="1"/>
    <col min="38" max="38" width="8.85546875" style="284" bestFit="1" customWidth="1"/>
    <col min="39" max="39" width="8.42578125" style="284" bestFit="1" customWidth="1"/>
    <col min="40" max="41" width="8.140625" style="284" customWidth="1"/>
    <col min="42" max="42" width="8.5703125" style="284" bestFit="1" customWidth="1"/>
    <col min="43" max="16384" width="9.140625" style="4"/>
  </cols>
  <sheetData>
    <row r="1" spans="1:42" ht="14.45" customHeight="1" x14ac:dyDescent="0.25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25">
      <c r="A2" s="525" t="s">
        <v>74</v>
      </c>
      <c r="B2" s="525" t="s">
        <v>0</v>
      </c>
      <c r="C2" s="519" t="s">
        <v>84</v>
      </c>
      <c r="D2" s="519"/>
      <c r="E2" s="519"/>
      <c r="F2" s="519"/>
      <c r="G2" s="519" t="s">
        <v>180</v>
      </c>
      <c r="H2" s="519"/>
      <c r="I2" s="519"/>
      <c r="J2" s="519"/>
      <c r="K2" s="519"/>
      <c r="L2" s="548" t="s">
        <v>225</v>
      </c>
      <c r="M2" s="549"/>
      <c r="N2" s="549"/>
      <c r="O2" s="549"/>
      <c r="P2" s="550"/>
      <c r="Q2" s="548" t="s">
        <v>231</v>
      </c>
      <c r="R2" s="549"/>
      <c r="S2" s="549"/>
      <c r="T2" s="549"/>
      <c r="U2" s="550"/>
      <c r="V2" s="545" t="s">
        <v>232</v>
      </c>
      <c r="W2" s="546"/>
      <c r="X2" s="546"/>
      <c r="Y2" s="546"/>
      <c r="Z2" s="547"/>
      <c r="AA2" s="519" t="s">
        <v>133</v>
      </c>
      <c r="AB2" s="519"/>
      <c r="AC2" s="519"/>
      <c r="AD2" s="519"/>
      <c r="AE2" s="519"/>
      <c r="AG2" s="526" t="s">
        <v>113</v>
      </c>
      <c r="AH2" s="527"/>
      <c r="AI2" s="1"/>
      <c r="AJ2" s="1"/>
      <c r="AL2" s="471" t="s">
        <v>146</v>
      </c>
      <c r="AM2" s="472"/>
      <c r="AN2" s="472"/>
      <c r="AO2" s="472"/>
      <c r="AP2" s="473"/>
    </row>
    <row r="3" spans="1:42" x14ac:dyDescent="0.25">
      <c r="A3" s="525"/>
      <c r="B3" s="525"/>
      <c r="C3" s="525" t="s">
        <v>1</v>
      </c>
      <c r="D3" s="528" t="s">
        <v>85</v>
      </c>
      <c r="E3" s="528"/>
      <c r="F3" s="525" t="s">
        <v>75</v>
      </c>
      <c r="G3" s="520" t="s">
        <v>87</v>
      </c>
      <c r="H3" s="521" t="s">
        <v>86</v>
      </c>
      <c r="I3" s="521"/>
      <c r="J3" s="521"/>
      <c r="K3" s="521"/>
      <c r="L3" s="540" t="s">
        <v>87</v>
      </c>
      <c r="M3" s="542" t="s">
        <v>86</v>
      </c>
      <c r="N3" s="543"/>
      <c r="O3" s="543"/>
      <c r="P3" s="544"/>
      <c r="Q3" s="540" t="s">
        <v>87</v>
      </c>
      <c r="R3" s="542" t="s">
        <v>86</v>
      </c>
      <c r="S3" s="543"/>
      <c r="T3" s="543"/>
      <c r="U3" s="544"/>
      <c r="V3" s="475" t="s">
        <v>87</v>
      </c>
      <c r="W3" s="476" t="s">
        <v>86</v>
      </c>
      <c r="X3" s="476"/>
      <c r="Y3" s="476"/>
      <c r="Z3" s="476"/>
      <c r="AA3" s="520" t="s">
        <v>87</v>
      </c>
      <c r="AB3" s="521" t="s">
        <v>86</v>
      </c>
      <c r="AC3" s="521"/>
      <c r="AD3" s="521"/>
      <c r="AE3" s="521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75" t="s">
        <v>87</v>
      </c>
      <c r="AM3" s="476" t="s">
        <v>86</v>
      </c>
      <c r="AN3" s="476"/>
      <c r="AO3" s="476"/>
      <c r="AP3" s="476"/>
    </row>
    <row r="4" spans="1:42" x14ac:dyDescent="0.25">
      <c r="A4" s="525"/>
      <c r="B4" s="525"/>
      <c r="C4" s="525"/>
      <c r="D4" s="297" t="s">
        <v>76</v>
      </c>
      <c r="E4" s="297" t="s">
        <v>77</v>
      </c>
      <c r="F4" s="525"/>
      <c r="G4" s="520"/>
      <c r="H4" s="294" t="s">
        <v>111</v>
      </c>
      <c r="I4" s="294" t="s">
        <v>76</v>
      </c>
      <c r="J4" s="294" t="s">
        <v>77</v>
      </c>
      <c r="K4" s="294" t="s">
        <v>75</v>
      </c>
      <c r="L4" s="541"/>
      <c r="M4" s="410" t="s">
        <v>111</v>
      </c>
      <c r="N4" s="410" t="s">
        <v>76</v>
      </c>
      <c r="O4" s="410" t="s">
        <v>77</v>
      </c>
      <c r="P4" s="410" t="s">
        <v>75</v>
      </c>
      <c r="Q4" s="541"/>
      <c r="R4" s="367" t="s">
        <v>111</v>
      </c>
      <c r="S4" s="367" t="s">
        <v>76</v>
      </c>
      <c r="T4" s="367" t="s">
        <v>77</v>
      </c>
      <c r="U4" s="367" t="s">
        <v>75</v>
      </c>
      <c r="V4" s="475"/>
      <c r="W4" s="364" t="s">
        <v>111</v>
      </c>
      <c r="X4" s="364" t="s">
        <v>76</v>
      </c>
      <c r="Y4" s="364" t="s">
        <v>77</v>
      </c>
      <c r="Z4" s="364" t="s">
        <v>75</v>
      </c>
      <c r="AA4" s="520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75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5" customHeight="1" x14ac:dyDescent="0.25">
      <c r="A5" s="524" t="s">
        <v>73</v>
      </c>
      <c r="B5" s="524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25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516">
        <f>SUM(R7:T9)</f>
        <v>16.25</v>
      </c>
      <c r="AH6" s="516">
        <f>SUM(Z7:Z9)</f>
        <v>6.9</v>
      </c>
      <c r="AL6" s="53"/>
      <c r="AM6" s="53"/>
      <c r="AN6" s="53"/>
      <c r="AO6" s="53"/>
      <c r="AP6" s="53"/>
    </row>
    <row r="7" spans="1:42" s="9" customFormat="1" x14ac:dyDescent="0.25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517"/>
      <c r="AH7" s="517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25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517"/>
      <c r="AH8" s="517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25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517"/>
      <c r="AH9" s="517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5" customHeight="1" x14ac:dyDescent="0.25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5" customHeight="1" x14ac:dyDescent="0.25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45" customHeight="1" x14ac:dyDescent="0.25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25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25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516" t="e">
        <f>SUM(#REF!)</f>
        <v>#REF!</v>
      </c>
      <c r="AH14" s="516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25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517"/>
      <c r="AH15" s="517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25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517"/>
      <c r="AH16" s="517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5" customHeight="1" x14ac:dyDescent="0.25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25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516" t="e">
        <f>SUM(#REF!)</f>
        <v>#REF!</v>
      </c>
      <c r="AH18" s="516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25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516"/>
      <c r="AH19" s="517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25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516" t="e">
        <f>SUM(#REF!)</f>
        <v>#REF!</v>
      </c>
      <c r="AH20" s="516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25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517"/>
      <c r="AH21" s="517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5" customHeight="1" x14ac:dyDescent="0.25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25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25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25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25">
      <c r="A26" s="518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2.5" x14ac:dyDescent="0.25">
      <c r="A27" s="518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3.75" x14ac:dyDescent="0.25">
      <c r="A28" s="518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507" t="e">
        <f>SUM(#REF!)</f>
        <v>#REF!</v>
      </c>
      <c r="AH28" s="507">
        <f>SUM(Z28:Z30)</f>
        <v>0</v>
      </c>
      <c r="AI28" s="503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78.75" x14ac:dyDescent="0.25">
      <c r="A29" s="518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508"/>
      <c r="AH29" s="508"/>
      <c r="AI29" s="504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78.75" x14ac:dyDescent="0.25">
      <c r="A30" s="518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508"/>
      <c r="AH30" s="508"/>
      <c r="AI30" s="504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25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25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2.5" x14ac:dyDescent="0.25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2.5" x14ac:dyDescent="0.25">
      <c r="A34" s="513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507" t="e">
        <f>SUM(#REF!)</f>
        <v>#REF!</v>
      </c>
      <c r="AH34" s="507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25">
      <c r="A35" s="514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508"/>
      <c r="AH35" s="508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25">
      <c r="A36" s="515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508"/>
      <c r="AH36" s="508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25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25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2.5" x14ac:dyDescent="0.25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25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25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507" t="e">
        <f>SUM(#REF!)</f>
        <v>#REF!</v>
      </c>
      <c r="AH41" s="507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25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508"/>
      <c r="AH42" s="508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25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508"/>
      <c r="AH43" s="508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25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508"/>
      <c r="AH44" s="508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25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508"/>
      <c r="AH45" s="508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ht="22.5" x14ac:dyDescent="0.25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508"/>
      <c r="AH46" s="508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25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508"/>
      <c r="AH47" s="508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33.75" x14ac:dyDescent="0.25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508"/>
      <c r="AH48" s="508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25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508"/>
      <c r="AH49" s="508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25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508"/>
      <c r="AH50" s="508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25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25">
      <c r="A52" s="104"/>
      <c r="B52" s="104"/>
      <c r="C52" s="505"/>
      <c r="D52" s="505"/>
      <c r="E52" s="506"/>
      <c r="F52" s="505"/>
      <c r="G52" s="505"/>
      <c r="H52" s="505"/>
      <c r="I52" s="506"/>
      <c r="J52" s="505"/>
      <c r="K52" s="505"/>
      <c r="L52" s="536"/>
      <c r="M52" s="538"/>
      <c r="N52" s="536"/>
      <c r="O52" s="538"/>
      <c r="P52" s="536"/>
      <c r="Q52" s="536"/>
      <c r="R52" s="538"/>
      <c r="S52" s="536"/>
      <c r="T52" s="538"/>
      <c r="U52" s="536"/>
      <c r="V52" s="499"/>
      <c r="W52" s="499"/>
      <c r="X52" s="499"/>
      <c r="Y52" s="499"/>
      <c r="Z52" s="499"/>
      <c r="AA52" s="506"/>
      <c r="AB52" s="506"/>
      <c r="AC52" s="506"/>
      <c r="AD52" s="506"/>
      <c r="AE52" s="506"/>
      <c r="AF52" s="105"/>
      <c r="AG52" s="105"/>
      <c r="AH52" s="105"/>
      <c r="AI52" s="105"/>
      <c r="AL52" s="499"/>
      <c r="AM52" s="499"/>
      <c r="AN52" s="499"/>
      <c r="AO52" s="499"/>
      <c r="AP52" s="499"/>
    </row>
    <row r="53" spans="1:42" x14ac:dyDescent="0.25">
      <c r="A53" s="102" t="s">
        <v>79</v>
      </c>
      <c r="B53" s="107"/>
      <c r="C53" s="505"/>
      <c r="D53" s="505"/>
      <c r="E53" s="506"/>
      <c r="F53" s="505"/>
      <c r="G53" s="505"/>
      <c r="H53" s="505"/>
      <c r="I53" s="506"/>
      <c r="J53" s="505"/>
      <c r="K53" s="505"/>
      <c r="L53" s="537"/>
      <c r="M53" s="539"/>
      <c r="N53" s="537"/>
      <c r="O53" s="539"/>
      <c r="P53" s="537"/>
      <c r="Q53" s="537"/>
      <c r="R53" s="539"/>
      <c r="S53" s="537"/>
      <c r="T53" s="539"/>
      <c r="U53" s="537"/>
      <c r="V53" s="499"/>
      <c r="W53" s="499"/>
      <c r="X53" s="499"/>
      <c r="Y53" s="499"/>
      <c r="Z53" s="499"/>
      <c r="AA53" s="506"/>
      <c r="AB53" s="506"/>
      <c r="AC53" s="506"/>
      <c r="AD53" s="506"/>
      <c r="AE53" s="506"/>
      <c r="AF53" s="37"/>
      <c r="AG53" s="37"/>
      <c r="AH53" s="37"/>
      <c r="AI53" s="37"/>
      <c r="AL53" s="499"/>
      <c r="AM53" s="499"/>
      <c r="AN53" s="499"/>
      <c r="AO53" s="499"/>
      <c r="AP53" s="499"/>
    </row>
    <row r="54" spans="1:42" x14ac:dyDescent="0.25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25">
      <c r="A55" s="512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507" t="e">
        <f>SUM(#REF!)</f>
        <v>#REF!</v>
      </c>
      <c r="AH55" s="507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45" x14ac:dyDescent="0.25">
      <c r="A56" s="512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508"/>
      <c r="AH56" s="508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2.5" x14ac:dyDescent="0.25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45" x14ac:dyDescent="0.25">
      <c r="A58" s="511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507" t="e">
        <f>SUM(#REF!)</f>
        <v>#REF!</v>
      </c>
      <c r="AH58" s="507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3.75" x14ac:dyDescent="0.25">
      <c r="A59" s="511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508"/>
      <c r="AH59" s="508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3.75" x14ac:dyDescent="0.25">
      <c r="A60" s="511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507" t="e">
        <f>SUM(#REF!)</f>
        <v>#REF!</v>
      </c>
      <c r="AH60" s="507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5" x14ac:dyDescent="0.25">
      <c r="A61" s="511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508"/>
      <c r="AH61" s="508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2.5" x14ac:dyDescent="0.25">
      <c r="A62" s="511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508"/>
      <c r="AH62" s="508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3" x14ac:dyDescent="0.25">
      <c r="A63" s="511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507" t="e">
        <f>SUM(#REF!)</f>
        <v>#REF!</v>
      </c>
      <c r="AH63" s="507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5" x14ac:dyDescent="0.25">
      <c r="A64" s="511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508"/>
      <c r="AH64" s="508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25">
      <c r="A65" s="511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508"/>
      <c r="AH65" s="508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5" x14ac:dyDescent="0.25">
      <c r="A66" s="511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508"/>
      <c r="AH66" s="508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25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509" t="e">
        <f>SUM(#REF!)</f>
        <v>#REF!</v>
      </c>
      <c r="AH67" s="509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25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510"/>
      <c r="AH68" s="510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2.5" x14ac:dyDescent="0.25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25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25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25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507" t="e">
        <f>SUM(#REF!)</f>
        <v>#REF!</v>
      </c>
      <c r="AH72" s="507">
        <f>SUM(Z72:Z85)</f>
        <v>46.96</v>
      </c>
      <c r="AI72" s="507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25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508"/>
      <c r="AH73" s="508"/>
      <c r="AI73" s="508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25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508"/>
      <c r="AH74" s="508"/>
      <c r="AI74" s="508"/>
      <c r="AL74" s="81"/>
      <c r="AM74" s="65"/>
      <c r="AN74" s="65"/>
      <c r="AO74" s="65"/>
      <c r="AP74" s="65"/>
    </row>
    <row r="75" spans="1:42" ht="26.25" customHeight="1" x14ac:dyDescent="0.25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508"/>
      <c r="AH75" s="508"/>
      <c r="AI75" s="508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3.75" x14ac:dyDescent="0.25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508"/>
      <c r="AH76" s="508"/>
      <c r="AI76" s="508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8" x14ac:dyDescent="0.25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508"/>
      <c r="AH77" s="508"/>
      <c r="AI77" s="508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25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508"/>
      <c r="AH78" s="508"/>
      <c r="AI78" s="508"/>
      <c r="AK78" s="116"/>
      <c r="AL78" s="81"/>
      <c r="AM78" s="67"/>
      <c r="AN78" s="67"/>
      <c r="AO78" s="67"/>
      <c r="AP78" s="67"/>
    </row>
    <row r="79" spans="1:42" ht="22.5" x14ac:dyDescent="0.25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508"/>
      <c r="AH79" s="508"/>
      <c r="AI79" s="508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3.75" x14ac:dyDescent="0.25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508"/>
      <c r="AH80" s="508"/>
      <c r="AI80" s="508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3.75" x14ac:dyDescent="0.25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508"/>
      <c r="AH81" s="508"/>
      <c r="AI81" s="508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33.75" x14ac:dyDescent="0.25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508"/>
      <c r="AH82" s="508"/>
      <c r="AI82" s="508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8" x14ac:dyDescent="0.25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508"/>
      <c r="AH83" s="508"/>
      <c r="AI83" s="508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8" x14ac:dyDescent="0.25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508"/>
      <c r="AH84" s="508"/>
      <c r="AI84" s="508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25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508"/>
      <c r="AH85" s="508"/>
      <c r="AI85" s="508"/>
      <c r="AJ85" s="75"/>
      <c r="AL85" s="63"/>
      <c r="AM85" s="65"/>
      <c r="AN85" s="65"/>
      <c r="AO85" s="65"/>
      <c r="AP85" s="65"/>
    </row>
    <row r="86" spans="1:42" x14ac:dyDescent="0.25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25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25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25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503">
        <f>AI87+AJ87</f>
        <v>278.73</v>
      </c>
      <c r="AJ89" s="504"/>
      <c r="AL89" s="61"/>
      <c r="AM89" s="60"/>
      <c r="AN89" s="60"/>
      <c r="AO89" s="60"/>
      <c r="AP89" s="60"/>
    </row>
    <row r="90" spans="1:42" x14ac:dyDescent="0.25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25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25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5.5" x14ac:dyDescent="0.25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522"/>
      <c r="AP93" s="523"/>
    </row>
    <row r="94" spans="1:42" x14ac:dyDescent="0.25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25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25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25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25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25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25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25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25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25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25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25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25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25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25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25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25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25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5" x14ac:dyDescent="0.25"/>
  <cols>
    <col min="3" max="3" width="12.42578125" bestFit="1" customWidth="1"/>
    <col min="4" max="4" width="62.7109375" customWidth="1"/>
    <col min="5" max="5" width="14.28515625" customWidth="1"/>
    <col min="6" max="6" width="8.5703125" customWidth="1"/>
    <col min="10" max="10" width="15.28515625" style="421" customWidth="1"/>
    <col min="11" max="11" width="16.7109375" style="421" customWidth="1"/>
    <col min="12" max="12" width="8.85546875" style="421"/>
    <col min="13" max="13" width="20.42578125" style="421" customWidth="1"/>
  </cols>
  <sheetData>
    <row r="2" spans="1:13" x14ac:dyDescent="0.25">
      <c r="C2">
        <v>600</v>
      </c>
      <c r="D2">
        <v>4000</v>
      </c>
      <c r="F2">
        <f>C2+D2+E2</f>
        <v>4600</v>
      </c>
    </row>
    <row r="3" spans="1:13" x14ac:dyDescent="0.25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25">
      <c r="C5">
        <v>60000000</v>
      </c>
      <c r="D5">
        <v>400000000</v>
      </c>
      <c r="E5">
        <v>0</v>
      </c>
      <c r="F5">
        <v>460000000</v>
      </c>
    </row>
    <row r="7" spans="1:13" x14ac:dyDescent="0.25">
      <c r="A7" t="s">
        <v>244</v>
      </c>
      <c r="C7">
        <v>750</v>
      </c>
      <c r="D7">
        <v>5000</v>
      </c>
      <c r="F7">
        <v>5750</v>
      </c>
    </row>
    <row r="8" spans="1:13" x14ac:dyDescent="0.25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25">
      <c r="A10" t="s">
        <v>245</v>
      </c>
    </row>
    <row r="12" spans="1:13" x14ac:dyDescent="0.25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25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25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30" x14ac:dyDescent="0.25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30" x14ac:dyDescent="0.25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25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25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25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30" x14ac:dyDescent="0.25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30" x14ac:dyDescent="0.25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30" x14ac:dyDescent="0.25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25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25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2021-01-05T10:37:04Z</dcterms:modified>
</cp:coreProperties>
</file>