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M_16_03_2019\"/>
    </mc:Choice>
  </mc:AlternateContent>
  <bookViews>
    <workbookView xWindow="0" yWindow="0" windowWidth="19980" windowHeight="766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Sheet1!$A$1:$E$56</definedName>
  </definedNames>
  <calcPr calcId="162913"/>
</workbook>
</file>

<file path=xl/calcChain.xml><?xml version="1.0" encoding="utf-8"?>
<calcChain xmlns="http://schemas.openxmlformats.org/spreadsheetml/2006/main">
  <c r="P58" i="1" l="1"/>
  <c r="Q57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3" i="1"/>
  <c r="H57" i="1"/>
  <c r="H58" i="1" s="1"/>
  <c r="G58" i="1"/>
  <c r="K58" i="1"/>
  <c r="L58" i="1"/>
  <c r="M58" i="1"/>
  <c r="N58" i="1"/>
  <c r="O58" i="1"/>
  <c r="F58" i="1"/>
  <c r="O57" i="1"/>
  <c r="N57" i="1"/>
  <c r="M57" i="1"/>
  <c r="L57" i="1"/>
  <c r="K57" i="1"/>
  <c r="J57" i="1"/>
  <c r="J58" i="1" s="1"/>
  <c r="I57" i="1"/>
  <c r="I58" i="1" s="1"/>
  <c r="G57" i="1"/>
  <c r="F57" i="1"/>
  <c r="H3" i="3" l="1"/>
  <c r="F4" i="3"/>
  <c r="G4" i="3"/>
  <c r="A4" i="3"/>
  <c r="B3" i="3"/>
  <c r="B4" i="3" s="1"/>
  <c r="C3" i="3"/>
  <c r="C4" i="3" s="1"/>
  <c r="D3" i="3"/>
  <c r="D4" i="3" s="1"/>
  <c r="E3" i="3"/>
  <c r="E4" i="3" s="1"/>
  <c r="F3" i="3"/>
  <c r="G3" i="3"/>
  <c r="A3" i="3"/>
</calcChain>
</file>

<file path=xl/sharedStrings.xml><?xml version="1.0" encoding="utf-8"?>
<sst xmlns="http://schemas.openxmlformats.org/spreadsheetml/2006/main" count="179" uniqueCount="128">
  <si>
    <t>Sl No</t>
  </si>
  <si>
    <t>Item Code</t>
  </si>
  <si>
    <t xml:space="preserve">Description </t>
  </si>
  <si>
    <t>Unit</t>
  </si>
  <si>
    <t>Rate</t>
  </si>
  <si>
    <t>04-120</t>
  </si>
  <si>
    <t>04-180</t>
  </si>
  <si>
    <t>72-180</t>
  </si>
  <si>
    <t>each</t>
  </si>
  <si>
    <t>cum</t>
  </si>
  <si>
    <t>Sqm</t>
  </si>
  <si>
    <t>m</t>
  </si>
  <si>
    <t>BM pilar</t>
  </si>
  <si>
    <t>Site preparation</t>
  </si>
  <si>
    <t>Foundation Excavation</t>
  </si>
  <si>
    <t>Sheet pile Supply</t>
  </si>
  <si>
    <t>Painting of steel sheet pile</t>
  </si>
  <si>
    <t>Sheet pile Drive</t>
  </si>
  <si>
    <t>CC 1:3:6</t>
  </si>
  <si>
    <t>36-150-60</t>
  </si>
  <si>
    <t>36-150-10</t>
  </si>
  <si>
    <t>Shuttering : Vertical and inclined walls</t>
  </si>
  <si>
    <t>Earth Work in Channel excavation</t>
  </si>
  <si>
    <t>M ton</t>
  </si>
  <si>
    <t>kg</t>
  </si>
  <si>
    <t>28-200-10</t>
  </si>
  <si>
    <t>44-220-10</t>
  </si>
  <si>
    <t>44-240-30</t>
  </si>
  <si>
    <t>44-320-10</t>
  </si>
  <si>
    <t>04-280-10</t>
  </si>
  <si>
    <t>44-310</t>
  </si>
  <si>
    <t>76-170</t>
  </si>
  <si>
    <t>76-190</t>
  </si>
  <si>
    <t>80-230-40</t>
  </si>
  <si>
    <t>76-120-10</t>
  </si>
  <si>
    <t>76-240-40</t>
  </si>
  <si>
    <t>12-100</t>
  </si>
  <si>
    <t>76-260-20</t>
  </si>
  <si>
    <t>68-130</t>
  </si>
  <si>
    <t>48-100</t>
  </si>
  <si>
    <t>Back filling sand:FM&gt;.80</t>
  </si>
  <si>
    <t>16-540-10</t>
  </si>
  <si>
    <t>16-510-10</t>
  </si>
  <si>
    <t>44-330</t>
  </si>
  <si>
    <t>44-270-10</t>
  </si>
  <si>
    <t>28-120-50</t>
  </si>
  <si>
    <t>36-150-30</t>
  </si>
  <si>
    <t>40-520-20</t>
  </si>
  <si>
    <t>40-520-30</t>
  </si>
  <si>
    <t>40-550-20</t>
  </si>
  <si>
    <t>40-550-30</t>
  </si>
  <si>
    <t>16-560-20</t>
  </si>
  <si>
    <t>40-150-40</t>
  </si>
  <si>
    <t>40-150-50</t>
  </si>
  <si>
    <t>40-270-10</t>
  </si>
  <si>
    <t>40-500-20</t>
  </si>
  <si>
    <t>16-130-10</t>
  </si>
  <si>
    <t>76-115-10</t>
  </si>
  <si>
    <t>16-550</t>
  </si>
  <si>
    <t>76-630-10</t>
  </si>
  <si>
    <t>16-350-10</t>
  </si>
  <si>
    <t>16-470</t>
  </si>
  <si>
    <t>16-400</t>
  </si>
  <si>
    <t>04-600-20</t>
  </si>
  <si>
    <t>04-620-20</t>
  </si>
  <si>
    <t>16-620-20</t>
  </si>
  <si>
    <t>NSI</t>
  </si>
  <si>
    <t>76-250-10</t>
  </si>
  <si>
    <t>16-180</t>
  </si>
  <si>
    <t>16-410</t>
  </si>
  <si>
    <t>60-260-35</t>
  </si>
  <si>
    <t>60-300-35</t>
  </si>
  <si>
    <t>12-300</t>
  </si>
  <si>
    <t>12-310-20</t>
  </si>
  <si>
    <t>16-150-10</t>
  </si>
  <si>
    <t>Agunia 
Regulator</t>
  </si>
  <si>
    <t>Daram
Regulator</t>
  </si>
  <si>
    <t xml:space="preserve">Box Drainage </t>
  </si>
  <si>
    <t xml:space="preserve">Inlate </t>
  </si>
  <si>
    <t>Filing of Expension (FM&gt;2.50</t>
  </si>
  <si>
    <t>Pizeometer G.I</t>
  </si>
  <si>
    <t>Earth  excavation</t>
  </si>
  <si>
    <t>Slope proctection</t>
  </si>
  <si>
    <t>Cutting of sheet Pile</t>
  </si>
  <si>
    <t>Construction of sump well</t>
  </si>
  <si>
    <t>Supplying and placing of hesian cloth</t>
  </si>
  <si>
    <t>Supplying and laying of polythene</t>
  </si>
  <si>
    <t>RCC 1:1.5:3</t>
  </si>
  <si>
    <t>Reinforcement: 8 mm to 22mm</t>
  </si>
  <si>
    <t>Shuttering : Footing beams,beams, 
grade beams</t>
  </si>
  <si>
    <t>Shuttering : Operation Slap</t>
  </si>
  <si>
    <t xml:space="preserve">PVC water Stop per </t>
  </si>
  <si>
    <t xml:space="preserve">Khua Filter: 40mm to 20mm </t>
  </si>
  <si>
    <t xml:space="preserve">Geotextile 3.0 thickness </t>
  </si>
  <si>
    <t>Sand filter 2.00 to 2.50 Fm</t>
  </si>
  <si>
    <t>CC block 30 cm x 30 cm x 30 cm</t>
  </si>
  <si>
    <t>CC block 40 cm x 40 cm x 40 cm</t>
  </si>
  <si>
    <t>Labour Charge CC Block</t>
  </si>
  <si>
    <t xml:space="preserve">MS Work in plates </t>
  </si>
  <si>
    <t>G.I Pipe line 40 mm dia</t>
  </si>
  <si>
    <t>Suppling Lift Gate 1.95m x 1.65m</t>
  </si>
  <si>
    <t xml:space="preserve">Labour Charge for fitting lift gate </t>
  </si>
  <si>
    <t>Padestal type lifting device</t>
  </si>
  <si>
    <t xml:space="preserve">Cement montar guage </t>
  </si>
  <si>
    <t>Back filling by soil</t>
  </si>
  <si>
    <t>Earth Work removed of ring bundh</t>
  </si>
  <si>
    <t>wooden fall board</t>
  </si>
  <si>
    <t>Fine dreasing and close turfing</t>
  </si>
  <si>
    <t>MS Flap gate</t>
  </si>
  <si>
    <t>Sheetpile joenery</t>
  </si>
  <si>
    <t>Back filling: 30% RD</t>
  </si>
  <si>
    <t>MS work as reinforcement : 6mm</t>
  </si>
  <si>
    <t>Earth Work breach closing</t>
  </si>
  <si>
    <t xml:space="preserve">Cork sheet </t>
  </si>
  <si>
    <t xml:space="preserve">Name plate </t>
  </si>
  <si>
    <t>Embankment cost 0.0 to 6m</t>
  </si>
  <si>
    <t xml:space="preserve">Royalty for earth </t>
  </si>
  <si>
    <t>Canal Excavation by inexcavation</t>
  </si>
  <si>
    <t>RCC pipe 60 mm dia</t>
  </si>
  <si>
    <t xml:space="preserve">Laying of RCC pipe </t>
  </si>
  <si>
    <t>BOX-4</t>
  </si>
  <si>
    <t>BOX-3</t>
  </si>
  <si>
    <t>BOX-1</t>
  </si>
  <si>
    <t>BOX-2</t>
  </si>
  <si>
    <t>BOX-5</t>
  </si>
  <si>
    <t>INt-1</t>
  </si>
  <si>
    <t>Int-2</t>
  </si>
  <si>
    <t>Int-3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</si>
</sst>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" fontId="0" fillId="0" borderId="0" xfId="0" applyNumberFormat="1"/>
    <xf numFmtId="0" fontId="0" fillId="3" borderId="1" xfId="0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abSelected="1" zoomScale="85" zoomScaleNormal="85" workbookViewId="0">
      <selection activeCell="I1" sqref="I1"/>
    </sheetView>
  </sheetViews>
  <sheetFormatPr defaultRowHeight="15" x14ac:dyDescent="0.25"/>
  <cols>
    <col min="2" max="2" width="12.85546875" bestFit="1" customWidth="1"/>
    <col min="3" max="3" width="37.42578125" bestFit="1" customWidth="1"/>
    <col min="6" max="6" width="14.85546875" customWidth="1"/>
    <col min="7" max="7" width="16" customWidth="1"/>
    <col min="8" max="8" width="23.7109375" customWidth="1"/>
    <col min="9" max="9" width="11" customWidth="1"/>
    <col min="16" max="16" width="18" customWidth="1"/>
    <col min="17" max="17" width="12.7109375" bestFit="1" customWidth="1"/>
  </cols>
  <sheetData>
    <row r="1" spans="1:16" ht="37.5" x14ac:dyDescent="0.25">
      <c r="A1" s="9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75</v>
      </c>
      <c r="G1" s="13" t="s">
        <v>76</v>
      </c>
      <c r="H1" s="17" t="s">
        <v>77</v>
      </c>
      <c r="I1" s="17"/>
      <c r="J1" s="17"/>
      <c r="K1" s="17"/>
      <c r="L1" s="17"/>
      <c r="M1" s="16" t="s">
        <v>78</v>
      </c>
      <c r="N1" s="16"/>
      <c r="O1" s="16"/>
    </row>
    <row r="2" spans="1:16" ht="18.75" x14ac:dyDescent="0.25">
      <c r="A2" s="9"/>
      <c r="B2" s="9"/>
      <c r="C2" s="9"/>
      <c r="D2" s="9"/>
      <c r="E2" s="9"/>
      <c r="F2" s="10"/>
      <c r="G2" s="10"/>
      <c r="H2" s="11" t="s">
        <v>122</v>
      </c>
      <c r="I2" s="11" t="s">
        <v>123</v>
      </c>
      <c r="J2" s="11" t="s">
        <v>121</v>
      </c>
      <c r="K2" s="11" t="s">
        <v>120</v>
      </c>
      <c r="L2" s="11" t="s">
        <v>124</v>
      </c>
      <c r="M2" s="8" t="s">
        <v>125</v>
      </c>
      <c r="N2" s="8" t="s">
        <v>126</v>
      </c>
      <c r="O2" s="8" t="s">
        <v>127</v>
      </c>
    </row>
    <row r="3" spans="1:16" ht="25.5" customHeight="1" x14ac:dyDescent="0.25">
      <c r="A3" s="2">
        <v>1</v>
      </c>
      <c r="B3" s="2" t="s">
        <v>5</v>
      </c>
      <c r="C3" s="5" t="s">
        <v>12</v>
      </c>
      <c r="D3" s="2" t="s">
        <v>8</v>
      </c>
      <c r="E3" s="8">
        <v>1400</v>
      </c>
      <c r="F3" s="2">
        <v>2</v>
      </c>
      <c r="G3" s="8">
        <v>2</v>
      </c>
      <c r="H3" s="15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>
        <f>H3*E3</f>
        <v>1400</v>
      </c>
    </row>
    <row r="4" spans="1:16" ht="25.5" customHeight="1" x14ac:dyDescent="0.25">
      <c r="A4" s="2">
        <v>2</v>
      </c>
      <c r="B4" s="2" t="s">
        <v>6</v>
      </c>
      <c r="C4" s="5" t="s">
        <v>13</v>
      </c>
      <c r="D4" s="2" t="s">
        <v>10</v>
      </c>
      <c r="E4" s="8">
        <v>38</v>
      </c>
      <c r="F4" s="2">
        <v>8000</v>
      </c>
      <c r="G4" s="8">
        <v>8000</v>
      </c>
      <c r="H4" s="15">
        <v>2100</v>
      </c>
      <c r="I4" s="8">
        <v>2100</v>
      </c>
      <c r="J4" s="8">
        <v>2100</v>
      </c>
      <c r="K4" s="8">
        <v>2100</v>
      </c>
      <c r="L4" s="8">
        <v>2100</v>
      </c>
      <c r="M4" s="8">
        <v>650</v>
      </c>
      <c r="N4" s="8">
        <v>650</v>
      </c>
      <c r="O4" s="8">
        <v>650</v>
      </c>
      <c r="P4">
        <f t="shared" ref="P4:P56" si="0">H4*E4</f>
        <v>79800</v>
      </c>
    </row>
    <row r="5" spans="1:16" ht="25.5" customHeight="1" x14ac:dyDescent="0.25">
      <c r="A5" s="2">
        <v>3</v>
      </c>
      <c r="B5" s="2" t="s">
        <v>42</v>
      </c>
      <c r="C5" s="5" t="s">
        <v>81</v>
      </c>
      <c r="D5" s="2" t="s">
        <v>10</v>
      </c>
      <c r="E5" s="8">
        <v>314</v>
      </c>
      <c r="F5" s="2">
        <v>4038.8</v>
      </c>
      <c r="G5" s="8">
        <v>6361.65</v>
      </c>
      <c r="H5" s="15">
        <v>1658.0400000000002</v>
      </c>
      <c r="I5" s="8">
        <v>1658.0400000000002</v>
      </c>
      <c r="J5" s="8">
        <v>1658.0400000000002</v>
      </c>
      <c r="K5" s="8">
        <v>1658.0400000000002</v>
      </c>
      <c r="L5" s="8">
        <v>1658.0400000000002</v>
      </c>
      <c r="M5" s="8">
        <v>81.63</v>
      </c>
      <c r="N5" s="8">
        <v>81.63</v>
      </c>
      <c r="O5" s="8">
        <v>81.63</v>
      </c>
      <c r="P5">
        <f t="shared" si="0"/>
        <v>520624.56000000006</v>
      </c>
    </row>
    <row r="6" spans="1:16" ht="25.5" customHeight="1" x14ac:dyDescent="0.25">
      <c r="A6" s="2">
        <v>4</v>
      </c>
      <c r="B6" s="2" t="s">
        <v>36</v>
      </c>
      <c r="C6" s="5" t="s">
        <v>80</v>
      </c>
      <c r="D6" s="2" t="s">
        <v>8</v>
      </c>
      <c r="E6" s="8">
        <v>3300</v>
      </c>
      <c r="F6" s="2">
        <v>2</v>
      </c>
      <c r="G6" s="8">
        <v>2</v>
      </c>
      <c r="H6" s="15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>
        <f t="shared" si="0"/>
        <v>0</v>
      </c>
    </row>
    <row r="7" spans="1:16" ht="25.5" customHeight="1" x14ac:dyDescent="0.25">
      <c r="A7" s="2">
        <v>5</v>
      </c>
      <c r="B7" s="2" t="s">
        <v>73</v>
      </c>
      <c r="C7" s="5" t="s">
        <v>14</v>
      </c>
      <c r="D7" s="2" t="s">
        <v>9</v>
      </c>
      <c r="E7" s="8">
        <v>7</v>
      </c>
      <c r="F7" s="1">
        <v>391393.3</v>
      </c>
      <c r="G7" s="8">
        <v>39139.300000000003</v>
      </c>
      <c r="H7" s="15">
        <v>3262.5320000000002</v>
      </c>
      <c r="I7" s="8">
        <v>3262.5320000000002</v>
      </c>
      <c r="J7" s="8">
        <v>3262.5320000000002</v>
      </c>
      <c r="K7" s="8">
        <v>3262.5320000000002</v>
      </c>
      <c r="L7" s="8">
        <v>3262.5320000000002</v>
      </c>
      <c r="M7" s="8">
        <v>0</v>
      </c>
      <c r="N7" s="8">
        <v>0</v>
      </c>
      <c r="O7" s="8">
        <v>0</v>
      </c>
      <c r="P7">
        <f t="shared" si="0"/>
        <v>22837.724000000002</v>
      </c>
    </row>
    <row r="8" spans="1:16" ht="25.5" customHeight="1" x14ac:dyDescent="0.25">
      <c r="A8" s="2">
        <v>6</v>
      </c>
      <c r="B8" s="2" t="s">
        <v>27</v>
      </c>
      <c r="C8" s="5" t="s">
        <v>15</v>
      </c>
      <c r="D8" s="2" t="s">
        <v>23</v>
      </c>
      <c r="E8" s="8">
        <v>106000</v>
      </c>
      <c r="F8" s="1">
        <v>18.071999999999999</v>
      </c>
      <c r="G8" s="8">
        <v>17.28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>
        <f t="shared" si="0"/>
        <v>0</v>
      </c>
    </row>
    <row r="9" spans="1:16" ht="25.5" customHeight="1" x14ac:dyDescent="0.25">
      <c r="A9" s="2">
        <v>7</v>
      </c>
      <c r="B9" s="2" t="s">
        <v>28</v>
      </c>
      <c r="C9" s="5" t="s">
        <v>83</v>
      </c>
      <c r="D9" s="2" t="s">
        <v>11</v>
      </c>
      <c r="E9" s="8">
        <v>45</v>
      </c>
      <c r="F9" s="1">
        <v>50.4</v>
      </c>
      <c r="G9" s="8">
        <v>49.5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>
        <f t="shared" si="0"/>
        <v>0</v>
      </c>
    </row>
    <row r="10" spans="1:16" ht="25.5" customHeight="1" x14ac:dyDescent="0.25">
      <c r="A10" s="2">
        <v>8</v>
      </c>
      <c r="B10" s="2" t="s">
        <v>43</v>
      </c>
      <c r="C10" s="5" t="s">
        <v>109</v>
      </c>
      <c r="D10" s="2" t="s">
        <v>11</v>
      </c>
      <c r="E10" s="8">
        <v>980</v>
      </c>
      <c r="F10" s="1">
        <v>8</v>
      </c>
      <c r="G10" s="8">
        <v>8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>
        <f t="shared" si="0"/>
        <v>0</v>
      </c>
    </row>
    <row r="11" spans="1:16" ht="25.5" customHeight="1" x14ac:dyDescent="0.25">
      <c r="A11" s="2">
        <v>9</v>
      </c>
      <c r="B11" s="2" t="s">
        <v>44</v>
      </c>
      <c r="C11" s="6" t="s">
        <v>17</v>
      </c>
      <c r="D11" s="2" t="s">
        <v>10</v>
      </c>
      <c r="E11" s="8">
        <v>1280</v>
      </c>
      <c r="F11" s="2">
        <v>150.6</v>
      </c>
      <c r="G11" s="8">
        <v>144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>
        <f t="shared" si="0"/>
        <v>0</v>
      </c>
    </row>
    <row r="12" spans="1:16" ht="25.5" customHeight="1" x14ac:dyDescent="0.25">
      <c r="A12" s="2">
        <v>10</v>
      </c>
      <c r="B12" s="2" t="s">
        <v>7</v>
      </c>
      <c r="C12" s="5" t="s">
        <v>16</v>
      </c>
      <c r="D12" s="2" t="s">
        <v>10</v>
      </c>
      <c r="E12" s="1">
        <v>240</v>
      </c>
      <c r="F12" s="8">
        <v>453.6</v>
      </c>
      <c r="G12" s="8">
        <v>478.8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>
        <f t="shared" si="0"/>
        <v>0</v>
      </c>
    </row>
    <row r="13" spans="1:16" ht="25.5" customHeight="1" x14ac:dyDescent="0.25">
      <c r="A13" s="2">
        <v>11</v>
      </c>
      <c r="B13" s="2" t="s">
        <v>30</v>
      </c>
      <c r="C13" s="5" t="s">
        <v>85</v>
      </c>
      <c r="D13" s="2" t="s">
        <v>10</v>
      </c>
      <c r="E13" s="2">
        <v>500</v>
      </c>
      <c r="F13" s="8">
        <v>30.12</v>
      </c>
      <c r="G13" s="8">
        <v>39.6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>
        <f t="shared" si="0"/>
        <v>0</v>
      </c>
    </row>
    <row r="14" spans="1:16" ht="25.5" customHeight="1" x14ac:dyDescent="0.25">
      <c r="A14" s="2">
        <v>12</v>
      </c>
      <c r="B14" s="3" t="s">
        <v>26</v>
      </c>
      <c r="C14" s="5" t="s">
        <v>86</v>
      </c>
      <c r="D14" s="1" t="s">
        <v>10</v>
      </c>
      <c r="E14" s="2">
        <v>30</v>
      </c>
      <c r="F14" s="8">
        <v>326.01</v>
      </c>
      <c r="G14" s="8">
        <v>235.93</v>
      </c>
      <c r="H14" s="15">
        <v>83.88</v>
      </c>
      <c r="I14" s="8">
        <v>83.88</v>
      </c>
      <c r="J14" s="8">
        <v>83.88</v>
      </c>
      <c r="K14" s="8">
        <v>83.88</v>
      </c>
      <c r="L14" s="8">
        <v>83.88</v>
      </c>
      <c r="M14" s="8">
        <v>27.844999999999999</v>
      </c>
      <c r="N14" s="8">
        <v>27.844999999999999</v>
      </c>
      <c r="O14" s="8">
        <v>27.844999999999999</v>
      </c>
      <c r="P14">
        <f t="shared" si="0"/>
        <v>2516.3999999999996</v>
      </c>
    </row>
    <row r="15" spans="1:16" ht="25.5" customHeight="1" x14ac:dyDescent="0.25">
      <c r="A15" s="2">
        <v>13</v>
      </c>
      <c r="B15" s="2" t="s">
        <v>45</v>
      </c>
      <c r="C15" s="5" t="s">
        <v>18</v>
      </c>
      <c r="D15" s="2" t="s">
        <v>9</v>
      </c>
      <c r="E15" s="2">
        <v>12000</v>
      </c>
      <c r="F15" s="8">
        <v>42.975999999999999</v>
      </c>
      <c r="G15" s="8">
        <v>36.408000000000001</v>
      </c>
      <c r="H15" s="15">
        <v>7.6109999999999998</v>
      </c>
      <c r="I15" s="8">
        <v>7.6109999999999998</v>
      </c>
      <c r="J15" s="8">
        <v>7.6109999999999998</v>
      </c>
      <c r="K15" s="8">
        <v>7.6109999999999998</v>
      </c>
      <c r="L15" s="8">
        <v>7.6109999999999998</v>
      </c>
      <c r="M15" s="8">
        <v>3.0960000000000001</v>
      </c>
      <c r="N15" s="8">
        <v>3.0960000000000001</v>
      </c>
      <c r="O15" s="8">
        <v>3.0960000000000001</v>
      </c>
      <c r="P15">
        <f t="shared" si="0"/>
        <v>91332</v>
      </c>
    </row>
    <row r="16" spans="1:16" ht="25.5" customHeight="1" x14ac:dyDescent="0.25">
      <c r="A16" s="2">
        <v>14</v>
      </c>
      <c r="B16" s="2" t="s">
        <v>19</v>
      </c>
      <c r="C16" s="7" t="s">
        <v>89</v>
      </c>
      <c r="D16" s="2" t="s">
        <v>10</v>
      </c>
      <c r="E16" s="2">
        <v>900</v>
      </c>
      <c r="F16" s="8">
        <v>213.42599999999999</v>
      </c>
      <c r="G16" s="8">
        <v>207.72900000000001</v>
      </c>
      <c r="H16" s="15">
        <v>80.896000000000001</v>
      </c>
      <c r="I16" s="8">
        <v>80.896000000000001</v>
      </c>
      <c r="J16" s="8">
        <v>80.896000000000001</v>
      </c>
      <c r="K16" s="8">
        <v>80.896000000000001</v>
      </c>
      <c r="L16" s="8">
        <v>80.896000000000001</v>
      </c>
      <c r="M16" s="8">
        <v>15.5</v>
      </c>
      <c r="N16" s="8">
        <v>15.5</v>
      </c>
      <c r="O16" s="8">
        <v>15.5</v>
      </c>
      <c r="P16">
        <f t="shared" si="0"/>
        <v>72806.399999999994</v>
      </c>
    </row>
    <row r="17" spans="1:16" ht="15.75" x14ac:dyDescent="0.25">
      <c r="A17" s="2">
        <v>15</v>
      </c>
      <c r="B17" s="2" t="s">
        <v>20</v>
      </c>
      <c r="C17" s="7" t="s">
        <v>21</v>
      </c>
      <c r="D17" s="2" t="s">
        <v>10</v>
      </c>
      <c r="E17" s="2">
        <v>1050</v>
      </c>
      <c r="F17" s="8">
        <v>794.99</v>
      </c>
      <c r="G17" s="8">
        <v>753.73900000000003</v>
      </c>
      <c r="H17" s="15">
        <v>539.43999999999994</v>
      </c>
      <c r="I17" s="8">
        <v>539.43999999999994</v>
      </c>
      <c r="J17" s="8">
        <v>539.43999999999994</v>
      </c>
      <c r="K17" s="8">
        <v>539.43999999999994</v>
      </c>
      <c r="L17" s="8">
        <v>539.43999999999994</v>
      </c>
      <c r="M17" s="8">
        <v>52.739000000000004</v>
      </c>
      <c r="N17" s="8">
        <v>52.739000000000004</v>
      </c>
      <c r="O17" s="8">
        <v>52.739000000000004</v>
      </c>
      <c r="P17">
        <f t="shared" si="0"/>
        <v>566411.99999999988</v>
      </c>
    </row>
    <row r="18" spans="1:16" ht="25.5" customHeight="1" x14ac:dyDescent="0.25">
      <c r="A18" s="2">
        <v>16</v>
      </c>
      <c r="B18" s="2" t="s">
        <v>46</v>
      </c>
      <c r="C18" s="7" t="s">
        <v>90</v>
      </c>
      <c r="D18" s="2" t="s">
        <v>10</v>
      </c>
      <c r="E18" s="2">
        <v>1600</v>
      </c>
      <c r="F18" s="8">
        <v>34.76</v>
      </c>
      <c r="G18" s="8">
        <v>20.86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>
        <f t="shared" si="0"/>
        <v>0</v>
      </c>
    </row>
    <row r="19" spans="1:16" ht="25.5" customHeight="1" x14ac:dyDescent="0.25">
      <c r="A19" s="2">
        <v>17</v>
      </c>
      <c r="B19" s="3" t="s">
        <v>41</v>
      </c>
      <c r="C19" s="2" t="s">
        <v>40</v>
      </c>
      <c r="D19" s="1" t="s">
        <v>11</v>
      </c>
      <c r="E19" s="8">
        <v>1100</v>
      </c>
      <c r="F19" s="8">
        <v>471.24</v>
      </c>
      <c r="G19" s="8">
        <v>85.686000000000007</v>
      </c>
      <c r="H19" s="15">
        <v>70.954999999999998</v>
      </c>
      <c r="I19" s="8">
        <v>70.954999999999998</v>
      </c>
      <c r="J19" s="8">
        <v>70.954999999999998</v>
      </c>
      <c r="K19" s="8">
        <v>70.954999999999998</v>
      </c>
      <c r="L19" s="8">
        <v>70.954999999999998</v>
      </c>
      <c r="M19" s="8">
        <v>4.306</v>
      </c>
      <c r="N19" s="8">
        <v>4.306</v>
      </c>
      <c r="O19" s="8">
        <v>4.306</v>
      </c>
      <c r="P19">
        <f t="shared" si="0"/>
        <v>78050.5</v>
      </c>
    </row>
    <row r="20" spans="1:16" ht="25.5" customHeight="1" x14ac:dyDescent="0.25">
      <c r="A20" s="2">
        <v>18</v>
      </c>
      <c r="B20" s="3" t="s">
        <v>25</v>
      </c>
      <c r="C20" s="5" t="s">
        <v>87</v>
      </c>
      <c r="D20" s="1" t="s">
        <v>9</v>
      </c>
      <c r="E20" s="8">
        <v>14000</v>
      </c>
      <c r="F20" s="8">
        <v>327.2</v>
      </c>
      <c r="G20" s="8">
        <v>295.23</v>
      </c>
      <c r="H20" s="15">
        <v>107.928</v>
      </c>
      <c r="I20" s="8">
        <v>107.928</v>
      </c>
      <c r="J20" s="8">
        <v>107.928</v>
      </c>
      <c r="K20" s="8">
        <v>107.928</v>
      </c>
      <c r="L20" s="8">
        <v>107.928</v>
      </c>
      <c r="M20" s="8">
        <v>28.908666666666665</v>
      </c>
      <c r="N20" s="8">
        <v>28.908666666666665</v>
      </c>
      <c r="O20" s="8">
        <v>28.908666666666665</v>
      </c>
      <c r="P20">
        <f t="shared" si="0"/>
        <v>1510992</v>
      </c>
    </row>
    <row r="21" spans="1:16" ht="25.5" customHeight="1" x14ac:dyDescent="0.25">
      <c r="A21" s="2">
        <v>19</v>
      </c>
      <c r="B21" s="3" t="s">
        <v>34</v>
      </c>
      <c r="C21" s="5" t="s">
        <v>88</v>
      </c>
      <c r="D21" s="1" t="s">
        <v>24</v>
      </c>
      <c r="E21" s="8">
        <v>95</v>
      </c>
      <c r="F21" s="8">
        <v>30716.379000000001</v>
      </c>
      <c r="G21" s="8">
        <v>25436.75</v>
      </c>
      <c r="H21" s="15">
        <v>12891.405000000001</v>
      </c>
      <c r="I21" s="8">
        <v>12891.405000000001</v>
      </c>
      <c r="J21" s="8">
        <v>12891.405000000001</v>
      </c>
      <c r="K21" s="8">
        <v>12891.405000000001</v>
      </c>
      <c r="L21" s="8">
        <v>12891.405000000001</v>
      </c>
      <c r="M21" s="8">
        <v>1837.2336666666667</v>
      </c>
      <c r="N21" s="8">
        <v>1837.2336666666667</v>
      </c>
      <c r="O21" s="8">
        <v>1837.2336666666667</v>
      </c>
      <c r="P21" s="14">
        <f t="shared" si="0"/>
        <v>1224683.4750000001</v>
      </c>
    </row>
    <row r="22" spans="1:16" ht="25.5" customHeight="1" x14ac:dyDescent="0.25">
      <c r="A22" s="2">
        <v>20</v>
      </c>
      <c r="B22" s="3" t="s">
        <v>47</v>
      </c>
      <c r="C22" s="2" t="s">
        <v>92</v>
      </c>
      <c r="D22" s="1" t="s">
        <v>9</v>
      </c>
      <c r="E22" s="8">
        <v>4500</v>
      </c>
      <c r="F22" s="8">
        <v>99.01</v>
      </c>
      <c r="G22" s="8">
        <v>42.143000000000001</v>
      </c>
      <c r="H22" s="15">
        <v>8.2390000000000008</v>
      </c>
      <c r="I22" s="15">
        <v>8.2390000000000008</v>
      </c>
      <c r="J22" s="15">
        <v>8.2390000000000008</v>
      </c>
      <c r="K22" s="15">
        <v>8.2390000000000008</v>
      </c>
      <c r="L22" s="15">
        <v>8.2390000000000008</v>
      </c>
      <c r="M22" s="8">
        <v>0.42</v>
      </c>
      <c r="N22" s="8">
        <v>0.42</v>
      </c>
      <c r="O22" s="8">
        <v>0.42</v>
      </c>
      <c r="P22">
        <f t="shared" si="0"/>
        <v>37075.5</v>
      </c>
    </row>
    <row r="23" spans="1:16" ht="25.5" customHeight="1" x14ac:dyDescent="0.25">
      <c r="A23" s="2">
        <v>21</v>
      </c>
      <c r="B23" s="3" t="s">
        <v>48</v>
      </c>
      <c r="C23" s="2" t="s">
        <v>92</v>
      </c>
      <c r="D23" s="1" t="s">
        <v>9</v>
      </c>
      <c r="E23" s="8">
        <v>5000</v>
      </c>
      <c r="F23" s="8">
        <v>99.01</v>
      </c>
      <c r="G23" s="8">
        <v>42.143000000000001</v>
      </c>
      <c r="H23" s="15">
        <v>8.2390000000000008</v>
      </c>
      <c r="I23" s="15">
        <v>8.2390000000000008</v>
      </c>
      <c r="J23" s="15">
        <v>8.2390000000000008</v>
      </c>
      <c r="K23" s="15">
        <v>8.2390000000000008</v>
      </c>
      <c r="L23" s="15">
        <v>8.2390000000000008</v>
      </c>
      <c r="M23" s="8">
        <v>0.42</v>
      </c>
      <c r="N23" s="8">
        <v>0.42</v>
      </c>
      <c r="O23" s="8">
        <v>0.42</v>
      </c>
      <c r="P23">
        <f t="shared" si="0"/>
        <v>41195.000000000007</v>
      </c>
    </row>
    <row r="24" spans="1:16" ht="25.5" customHeight="1" x14ac:dyDescent="0.25">
      <c r="A24" s="2">
        <v>22</v>
      </c>
      <c r="B24" s="3" t="s">
        <v>49</v>
      </c>
      <c r="C24" s="2" t="s">
        <v>94</v>
      </c>
      <c r="D24" s="1" t="s">
        <v>9</v>
      </c>
      <c r="E24" s="8">
        <v>1800</v>
      </c>
      <c r="F24" s="8">
        <v>148.51499999999999</v>
      </c>
      <c r="G24" s="8">
        <v>69.92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>
        <f t="shared" si="0"/>
        <v>0</v>
      </c>
    </row>
    <row r="25" spans="1:16" ht="25.5" customHeight="1" x14ac:dyDescent="0.25">
      <c r="A25" s="2">
        <v>23</v>
      </c>
      <c r="B25" s="3" t="s">
        <v>50</v>
      </c>
      <c r="C25" s="2" t="s">
        <v>94</v>
      </c>
      <c r="D25" s="1" t="s">
        <v>9</v>
      </c>
      <c r="E25" s="8">
        <v>12000</v>
      </c>
      <c r="F25" s="8">
        <v>11.16</v>
      </c>
      <c r="G25" s="8">
        <v>11.16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>
        <f t="shared" si="0"/>
        <v>0</v>
      </c>
    </row>
    <row r="26" spans="1:16" ht="25.5" customHeight="1" x14ac:dyDescent="0.25">
      <c r="A26" s="2">
        <v>24</v>
      </c>
      <c r="B26" s="3" t="s">
        <v>51</v>
      </c>
      <c r="C26" s="5" t="s">
        <v>110</v>
      </c>
      <c r="D26" s="1" t="s">
        <v>9</v>
      </c>
      <c r="E26" s="8">
        <v>800</v>
      </c>
      <c r="F26" s="8">
        <v>715.05</v>
      </c>
      <c r="G26" s="8">
        <v>882.12</v>
      </c>
      <c r="H26" s="8">
        <v>82.542000000000002</v>
      </c>
      <c r="I26" s="8">
        <v>82.542000000000002</v>
      </c>
      <c r="J26" s="8">
        <v>82.542000000000002</v>
      </c>
      <c r="K26" s="8">
        <v>82.542000000000002</v>
      </c>
      <c r="L26" s="8">
        <v>82.542000000000002</v>
      </c>
      <c r="M26" s="8">
        <v>138.79999999999998</v>
      </c>
      <c r="N26" s="8">
        <v>138.79999999999998</v>
      </c>
      <c r="O26" s="8">
        <v>138.79999999999998</v>
      </c>
      <c r="P26">
        <f t="shared" si="0"/>
        <v>66033.600000000006</v>
      </c>
    </row>
    <row r="27" spans="1:16" ht="25.5" customHeight="1" x14ac:dyDescent="0.25">
      <c r="A27" s="2">
        <v>25</v>
      </c>
      <c r="B27" s="3" t="s">
        <v>52</v>
      </c>
      <c r="C27" s="2" t="s">
        <v>95</v>
      </c>
      <c r="D27" s="1" t="s">
        <v>8</v>
      </c>
      <c r="E27" s="8">
        <v>418</v>
      </c>
      <c r="F27" s="8">
        <v>5671</v>
      </c>
      <c r="G27" s="8">
        <v>3470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146</v>
      </c>
      <c r="N27" s="8">
        <v>146</v>
      </c>
      <c r="O27" s="8">
        <v>146</v>
      </c>
      <c r="P27">
        <f t="shared" si="0"/>
        <v>0</v>
      </c>
    </row>
    <row r="28" spans="1:16" ht="25.5" customHeight="1" x14ac:dyDescent="0.25">
      <c r="A28" s="2">
        <v>26</v>
      </c>
      <c r="B28" s="3" t="s">
        <v>53</v>
      </c>
      <c r="C28" s="2" t="s">
        <v>96</v>
      </c>
      <c r="D28" s="1" t="s">
        <v>8</v>
      </c>
      <c r="E28" s="8">
        <v>348</v>
      </c>
      <c r="F28" s="8">
        <v>3422</v>
      </c>
      <c r="G28" s="8">
        <v>2607</v>
      </c>
      <c r="H28" s="8">
        <v>1879</v>
      </c>
      <c r="I28" s="8">
        <v>1879</v>
      </c>
      <c r="J28" s="8">
        <v>1879</v>
      </c>
      <c r="K28" s="8">
        <v>1879</v>
      </c>
      <c r="L28" s="8">
        <v>1879</v>
      </c>
      <c r="M28" s="8">
        <v>0</v>
      </c>
      <c r="N28" s="8">
        <v>0</v>
      </c>
      <c r="O28" s="8">
        <v>0</v>
      </c>
      <c r="P28">
        <f t="shared" si="0"/>
        <v>653892</v>
      </c>
    </row>
    <row r="29" spans="1:16" ht="25.5" customHeight="1" x14ac:dyDescent="0.25">
      <c r="A29" s="2">
        <v>27</v>
      </c>
      <c r="B29" s="3" t="s">
        <v>54</v>
      </c>
      <c r="C29" s="2" t="s">
        <v>97</v>
      </c>
      <c r="D29" s="1" t="s">
        <v>9</v>
      </c>
      <c r="E29" s="8">
        <v>13000</v>
      </c>
      <c r="F29" s="8">
        <v>273.86599999999999</v>
      </c>
      <c r="G29" s="8">
        <v>181.43</v>
      </c>
      <c r="H29" s="8">
        <v>50.731999999999999</v>
      </c>
      <c r="I29" s="8">
        <v>50.731999999999999</v>
      </c>
      <c r="J29" s="8">
        <v>50.731999999999999</v>
      </c>
      <c r="K29" s="8">
        <v>50.731999999999999</v>
      </c>
      <c r="L29" s="8">
        <v>50.731999999999999</v>
      </c>
      <c r="M29" s="8">
        <v>3.9420000000000002</v>
      </c>
      <c r="N29" s="8">
        <v>3.9420000000000002</v>
      </c>
      <c r="O29" s="8">
        <v>3.9420000000000002</v>
      </c>
      <c r="P29">
        <f t="shared" si="0"/>
        <v>659516</v>
      </c>
    </row>
    <row r="30" spans="1:16" ht="25.5" customHeight="1" x14ac:dyDescent="0.25">
      <c r="A30" s="2">
        <v>28</v>
      </c>
      <c r="B30" s="3" t="s">
        <v>55</v>
      </c>
      <c r="C30" s="2" t="s">
        <v>93</v>
      </c>
      <c r="D30" s="1" t="s">
        <v>10</v>
      </c>
      <c r="E30" s="8">
        <v>200</v>
      </c>
      <c r="F30" s="8">
        <v>1003.276</v>
      </c>
      <c r="G30" s="8">
        <v>507.43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>
        <f t="shared" si="0"/>
        <v>0</v>
      </c>
    </row>
    <row r="31" spans="1:16" ht="25.5" customHeight="1" x14ac:dyDescent="0.25">
      <c r="A31" s="2">
        <v>29</v>
      </c>
      <c r="B31" s="3" t="s">
        <v>56</v>
      </c>
      <c r="C31" s="5" t="s">
        <v>22</v>
      </c>
      <c r="D31" s="1" t="s">
        <v>9</v>
      </c>
      <c r="E31" s="8">
        <v>240</v>
      </c>
      <c r="F31" s="8">
        <v>441</v>
      </c>
      <c r="G31" s="8">
        <v>3789</v>
      </c>
      <c r="H31" s="8">
        <v>33.075000000000003</v>
      </c>
      <c r="I31" s="8">
        <v>33.075000000000003</v>
      </c>
      <c r="J31" s="8">
        <v>33.075000000000003</v>
      </c>
      <c r="K31" s="8">
        <v>33.075000000000003</v>
      </c>
      <c r="L31" s="8">
        <v>33.075000000000003</v>
      </c>
      <c r="M31" s="8">
        <v>319.59999999999997</v>
      </c>
      <c r="N31" s="8">
        <v>319.59999999999997</v>
      </c>
      <c r="O31" s="8">
        <v>319.59999999999997</v>
      </c>
      <c r="P31">
        <f t="shared" si="0"/>
        <v>7938.0000000000009</v>
      </c>
    </row>
    <row r="32" spans="1:16" ht="25.5" customHeight="1" x14ac:dyDescent="0.25">
      <c r="A32" s="2">
        <v>30</v>
      </c>
      <c r="B32" s="3" t="s">
        <v>57</v>
      </c>
      <c r="C32" s="5" t="s">
        <v>111</v>
      </c>
      <c r="D32" s="1" t="s">
        <v>24</v>
      </c>
      <c r="E32" s="8">
        <v>80</v>
      </c>
      <c r="F32" s="8">
        <v>27.72</v>
      </c>
      <c r="G32" s="8">
        <v>27.72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>
        <f t="shared" si="0"/>
        <v>0</v>
      </c>
    </row>
    <row r="33" spans="1:16" ht="25.5" customHeight="1" x14ac:dyDescent="0.25">
      <c r="A33" s="2">
        <v>31</v>
      </c>
      <c r="B33" s="3" t="s">
        <v>58</v>
      </c>
      <c r="C33" s="5" t="s">
        <v>104</v>
      </c>
      <c r="D33" s="1" t="s">
        <v>9</v>
      </c>
      <c r="E33" s="8">
        <v>200</v>
      </c>
      <c r="F33" s="8">
        <v>1420.28</v>
      </c>
      <c r="G33" s="8">
        <v>3196.9</v>
      </c>
      <c r="H33" s="8">
        <v>385.55700000000002</v>
      </c>
      <c r="I33" s="8">
        <v>385.55700000000002</v>
      </c>
      <c r="J33" s="8">
        <v>385.55700000000002</v>
      </c>
      <c r="K33" s="8">
        <v>385.55700000000002</v>
      </c>
      <c r="L33" s="8">
        <v>385.55700000000002</v>
      </c>
      <c r="M33" s="8">
        <v>0</v>
      </c>
      <c r="N33" s="8">
        <v>0</v>
      </c>
      <c r="O33" s="8">
        <v>0</v>
      </c>
      <c r="P33">
        <f t="shared" si="0"/>
        <v>77111.400000000009</v>
      </c>
    </row>
    <row r="34" spans="1:16" ht="25.5" customHeight="1" x14ac:dyDescent="0.25">
      <c r="A34" s="2">
        <v>32</v>
      </c>
      <c r="B34" s="3" t="s">
        <v>59</v>
      </c>
      <c r="C34" s="7" t="s">
        <v>91</v>
      </c>
      <c r="D34" s="1" t="s">
        <v>11</v>
      </c>
      <c r="E34" s="8">
        <v>11000</v>
      </c>
      <c r="F34" s="8">
        <v>22.571999999999999</v>
      </c>
      <c r="G34" s="8">
        <v>20.399999999999999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>
        <f t="shared" si="0"/>
        <v>0</v>
      </c>
    </row>
    <row r="35" spans="1:16" ht="25.5" customHeight="1" x14ac:dyDescent="0.25">
      <c r="A35" s="2">
        <v>33</v>
      </c>
      <c r="B35" s="3" t="s">
        <v>35</v>
      </c>
      <c r="C35" s="5" t="s">
        <v>100</v>
      </c>
      <c r="D35" s="1" t="s">
        <v>8</v>
      </c>
      <c r="E35" s="8">
        <v>100000</v>
      </c>
      <c r="F35" s="8">
        <v>4</v>
      </c>
      <c r="G35" s="8">
        <v>4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>
        <f t="shared" si="0"/>
        <v>0</v>
      </c>
    </row>
    <row r="36" spans="1:16" ht="25.5" customHeight="1" x14ac:dyDescent="0.25">
      <c r="A36" s="2">
        <v>34</v>
      </c>
      <c r="B36" s="3" t="s">
        <v>31</v>
      </c>
      <c r="C36" s="5" t="s">
        <v>98</v>
      </c>
      <c r="D36" s="1" t="s">
        <v>24</v>
      </c>
      <c r="E36" s="8">
        <v>150</v>
      </c>
      <c r="F36" s="8">
        <v>2347.6640000000002</v>
      </c>
      <c r="G36" s="8">
        <v>2700.12</v>
      </c>
      <c r="H36" s="8">
        <v>323.26</v>
      </c>
      <c r="I36" s="8">
        <v>323.26</v>
      </c>
      <c r="J36" s="8">
        <v>323.26</v>
      </c>
      <c r="K36" s="8">
        <v>323.26</v>
      </c>
      <c r="L36" s="8">
        <v>323.26</v>
      </c>
      <c r="M36" s="8">
        <v>147.636</v>
      </c>
      <c r="N36" s="8">
        <v>147.636</v>
      </c>
      <c r="O36" s="8">
        <v>147.636</v>
      </c>
      <c r="P36">
        <f t="shared" si="0"/>
        <v>48489</v>
      </c>
    </row>
    <row r="37" spans="1:16" ht="25.5" customHeight="1" x14ac:dyDescent="0.25">
      <c r="A37" s="2">
        <v>35</v>
      </c>
      <c r="B37" s="3" t="s">
        <v>33</v>
      </c>
      <c r="C37" s="5" t="s">
        <v>99</v>
      </c>
      <c r="D37" s="1" t="s">
        <v>11</v>
      </c>
      <c r="E37" s="8">
        <v>330</v>
      </c>
      <c r="F37" s="8">
        <v>41</v>
      </c>
      <c r="G37" s="8">
        <v>14.8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>
        <f t="shared" si="0"/>
        <v>0</v>
      </c>
    </row>
    <row r="38" spans="1:16" ht="25.5" customHeight="1" x14ac:dyDescent="0.25">
      <c r="A38" s="2">
        <v>36</v>
      </c>
      <c r="B38" s="2" t="s">
        <v>37</v>
      </c>
      <c r="C38" s="5" t="s">
        <v>101</v>
      </c>
      <c r="D38" s="2" t="s">
        <v>8</v>
      </c>
      <c r="E38" s="2">
        <v>12000</v>
      </c>
      <c r="F38" s="8">
        <v>4</v>
      </c>
      <c r="G38" s="8">
        <v>4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1</v>
      </c>
      <c r="N38" s="8">
        <v>1</v>
      </c>
      <c r="O38" s="8">
        <v>1</v>
      </c>
      <c r="P38">
        <f t="shared" si="0"/>
        <v>12000</v>
      </c>
    </row>
    <row r="39" spans="1:16" ht="25.5" customHeight="1" x14ac:dyDescent="0.25">
      <c r="A39" s="2">
        <v>37</v>
      </c>
      <c r="B39" s="1" t="s">
        <v>32</v>
      </c>
      <c r="C39" s="5" t="s">
        <v>102</v>
      </c>
      <c r="D39" s="1" t="s">
        <v>8</v>
      </c>
      <c r="E39" s="2">
        <v>90000</v>
      </c>
      <c r="F39" s="8">
        <v>4</v>
      </c>
      <c r="G39" s="8">
        <v>4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>
        <f t="shared" si="0"/>
        <v>0</v>
      </c>
    </row>
    <row r="40" spans="1:16" ht="25.5" customHeight="1" x14ac:dyDescent="0.25">
      <c r="A40" s="2">
        <v>38</v>
      </c>
      <c r="B40" s="1" t="s">
        <v>29</v>
      </c>
      <c r="C40" s="5" t="s">
        <v>103</v>
      </c>
      <c r="D40" s="1" t="s">
        <v>11</v>
      </c>
      <c r="E40" s="2">
        <v>92</v>
      </c>
      <c r="F40" s="8">
        <v>6</v>
      </c>
      <c r="G40" s="8">
        <v>9.1999999999999993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>
        <f t="shared" si="0"/>
        <v>0</v>
      </c>
    </row>
    <row r="41" spans="1:16" ht="25.5" customHeight="1" x14ac:dyDescent="0.25">
      <c r="A41" s="2">
        <v>39</v>
      </c>
      <c r="B41" s="1" t="s">
        <v>60</v>
      </c>
      <c r="C41" s="5" t="s">
        <v>112</v>
      </c>
      <c r="D41" s="1" t="s">
        <v>9</v>
      </c>
      <c r="E41" s="1">
        <v>180</v>
      </c>
      <c r="F41" s="8">
        <v>475</v>
      </c>
      <c r="G41" s="8">
        <v>36.75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>
        <f t="shared" si="0"/>
        <v>0</v>
      </c>
    </row>
    <row r="42" spans="1:16" ht="25.5" customHeight="1" x14ac:dyDescent="0.25">
      <c r="A42" s="2">
        <v>40</v>
      </c>
      <c r="B42" s="3" t="s">
        <v>61</v>
      </c>
      <c r="C42" s="5" t="s">
        <v>105</v>
      </c>
      <c r="D42" s="1" t="s">
        <v>9</v>
      </c>
      <c r="E42" s="1">
        <v>190</v>
      </c>
      <c r="F42" s="8">
        <v>1024</v>
      </c>
      <c r="G42" s="8">
        <v>2070</v>
      </c>
      <c r="H42" s="8">
        <v>560</v>
      </c>
      <c r="I42" s="8">
        <v>560</v>
      </c>
      <c r="J42" s="8">
        <v>560</v>
      </c>
      <c r="K42" s="8">
        <v>560</v>
      </c>
      <c r="L42" s="8">
        <v>560</v>
      </c>
      <c r="M42" s="8">
        <v>0</v>
      </c>
      <c r="N42" s="8">
        <v>0</v>
      </c>
      <c r="O42" s="8">
        <v>0</v>
      </c>
      <c r="P42">
        <f t="shared" si="0"/>
        <v>106400</v>
      </c>
    </row>
    <row r="43" spans="1:16" ht="25.5" customHeight="1" x14ac:dyDescent="0.25">
      <c r="A43" s="2">
        <v>41</v>
      </c>
      <c r="B43" s="3" t="s">
        <v>39</v>
      </c>
      <c r="C43" s="2" t="s">
        <v>107</v>
      </c>
      <c r="D43" s="1" t="s">
        <v>10</v>
      </c>
      <c r="E43" s="1">
        <v>30</v>
      </c>
      <c r="F43" s="8">
        <v>320</v>
      </c>
      <c r="G43" s="8">
        <v>77.5</v>
      </c>
      <c r="H43" s="8">
        <v>91.5</v>
      </c>
      <c r="I43" s="8">
        <v>91.5</v>
      </c>
      <c r="J43" s="8">
        <v>91.5</v>
      </c>
      <c r="K43" s="8">
        <v>91.5</v>
      </c>
      <c r="L43" s="8">
        <v>91.5</v>
      </c>
      <c r="M43" s="8">
        <v>127.39999999999999</v>
      </c>
      <c r="N43" s="8">
        <v>127.39999999999999</v>
      </c>
      <c r="O43" s="8">
        <v>127.39999999999999</v>
      </c>
      <c r="P43">
        <f t="shared" si="0"/>
        <v>2745</v>
      </c>
    </row>
    <row r="44" spans="1:16" ht="25.5" customHeight="1" x14ac:dyDescent="0.25">
      <c r="A44" s="2">
        <v>42</v>
      </c>
      <c r="B44" s="3" t="s">
        <v>62</v>
      </c>
      <c r="C44" s="5" t="s">
        <v>22</v>
      </c>
      <c r="D44" s="1" t="s">
        <v>9</v>
      </c>
      <c r="E44" s="1">
        <v>180</v>
      </c>
      <c r="F44" s="8">
        <v>5684.8</v>
      </c>
      <c r="G44" s="8">
        <v>6336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>
        <f t="shared" si="0"/>
        <v>0</v>
      </c>
    </row>
    <row r="45" spans="1:16" ht="25.5" customHeight="1" x14ac:dyDescent="0.25">
      <c r="A45" s="2">
        <v>43</v>
      </c>
      <c r="B45" s="3" t="s">
        <v>38</v>
      </c>
      <c r="C45" s="2" t="s">
        <v>106</v>
      </c>
      <c r="D45" s="1" t="s">
        <v>9</v>
      </c>
      <c r="E45" s="2">
        <v>86000</v>
      </c>
      <c r="F45" s="8">
        <v>1.2869999999999999</v>
      </c>
      <c r="G45" s="8">
        <v>1.2869999999999999</v>
      </c>
      <c r="H45" s="8">
        <v>0.11599999999999999</v>
      </c>
      <c r="I45" s="8">
        <v>0.11599999999999999</v>
      </c>
      <c r="J45" s="8">
        <v>0.11599999999999999</v>
      </c>
      <c r="K45" s="8">
        <v>0.11599999999999999</v>
      </c>
      <c r="L45" s="8">
        <v>0.11599999999999999</v>
      </c>
      <c r="M45" s="8">
        <v>6.8999999999999992E-2</v>
      </c>
      <c r="N45" s="8">
        <v>6.8999999999999992E-2</v>
      </c>
      <c r="O45" s="8">
        <v>6.8999999999999992E-2</v>
      </c>
      <c r="P45">
        <f t="shared" si="0"/>
        <v>9976</v>
      </c>
    </row>
    <row r="46" spans="1:16" ht="25.5" customHeight="1" x14ac:dyDescent="0.25">
      <c r="A46" s="2">
        <v>44</v>
      </c>
      <c r="B46" s="3" t="s">
        <v>63</v>
      </c>
      <c r="C46" s="4" t="s">
        <v>113</v>
      </c>
      <c r="D46" s="1" t="s">
        <v>10</v>
      </c>
      <c r="E46" s="2">
        <v>470</v>
      </c>
      <c r="F46" s="8">
        <v>16.760000000000002</v>
      </c>
      <c r="G46" s="8">
        <v>16.760000000000002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>
        <f t="shared" si="0"/>
        <v>0</v>
      </c>
    </row>
    <row r="47" spans="1:16" ht="25.5" customHeight="1" x14ac:dyDescent="0.25">
      <c r="A47" s="2">
        <v>45</v>
      </c>
      <c r="B47" s="3" t="s">
        <v>64</v>
      </c>
      <c r="C47" s="5" t="s">
        <v>79</v>
      </c>
      <c r="D47" s="1" t="s">
        <v>11</v>
      </c>
      <c r="E47" s="1">
        <v>90</v>
      </c>
      <c r="F47" s="8">
        <v>8.3800000000000008</v>
      </c>
      <c r="G47" s="8">
        <v>8.3800000000000008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>
        <f t="shared" si="0"/>
        <v>0</v>
      </c>
    </row>
    <row r="48" spans="1:16" ht="25.5" customHeight="1" x14ac:dyDescent="0.25">
      <c r="A48" s="2">
        <v>46</v>
      </c>
      <c r="B48" s="3" t="s">
        <v>65</v>
      </c>
      <c r="C48" s="5" t="s">
        <v>82</v>
      </c>
      <c r="D48" s="1" t="s">
        <v>10</v>
      </c>
      <c r="E48" s="2">
        <v>800</v>
      </c>
      <c r="F48" s="8">
        <v>234</v>
      </c>
      <c r="G48" s="8">
        <v>234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>
        <f t="shared" si="0"/>
        <v>0</v>
      </c>
    </row>
    <row r="49" spans="1:17" ht="25.5" customHeight="1" x14ac:dyDescent="0.25">
      <c r="A49" s="2">
        <v>47</v>
      </c>
      <c r="B49" s="3" t="s">
        <v>72</v>
      </c>
      <c r="C49" s="5" t="s">
        <v>84</v>
      </c>
      <c r="D49" s="1" t="s">
        <v>8</v>
      </c>
      <c r="E49" s="2">
        <v>20000</v>
      </c>
      <c r="F49" s="8">
        <v>2</v>
      </c>
      <c r="G49" s="8">
        <v>2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>
        <f t="shared" si="0"/>
        <v>0</v>
      </c>
    </row>
    <row r="50" spans="1:17" ht="25.5" customHeight="1" x14ac:dyDescent="0.25">
      <c r="A50" s="2">
        <v>48</v>
      </c>
      <c r="B50" s="3" t="s">
        <v>66</v>
      </c>
      <c r="C50" s="4" t="s">
        <v>114</v>
      </c>
      <c r="D50" s="1" t="s">
        <v>8</v>
      </c>
      <c r="E50" s="2">
        <v>5000</v>
      </c>
      <c r="F50" s="8">
        <v>2</v>
      </c>
      <c r="G50" s="8">
        <v>2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>
        <f t="shared" si="0"/>
        <v>0</v>
      </c>
    </row>
    <row r="51" spans="1:17" ht="25.5" customHeight="1" x14ac:dyDescent="0.25">
      <c r="A51" s="2">
        <v>49</v>
      </c>
      <c r="B51" s="3" t="s">
        <v>67</v>
      </c>
      <c r="C51" s="5" t="s">
        <v>108</v>
      </c>
      <c r="D51" s="1" t="s">
        <v>8</v>
      </c>
      <c r="E51" s="2">
        <v>62000</v>
      </c>
      <c r="F51" s="8">
        <v>1</v>
      </c>
      <c r="G51" s="8">
        <v>1</v>
      </c>
      <c r="H51" s="8">
        <v>1</v>
      </c>
      <c r="I51" s="8">
        <v>1</v>
      </c>
      <c r="J51" s="8">
        <v>1</v>
      </c>
      <c r="K51" s="8">
        <v>1</v>
      </c>
      <c r="L51" s="8">
        <v>1</v>
      </c>
      <c r="M51" s="8">
        <v>1</v>
      </c>
      <c r="N51" s="8">
        <v>1</v>
      </c>
      <c r="O51" s="8">
        <v>1</v>
      </c>
      <c r="P51">
        <f t="shared" si="0"/>
        <v>62000</v>
      </c>
    </row>
    <row r="52" spans="1:17" ht="25.5" customHeight="1" x14ac:dyDescent="0.25">
      <c r="A52" s="2">
        <v>50</v>
      </c>
      <c r="B52" s="3" t="s">
        <v>74</v>
      </c>
      <c r="C52" s="4" t="s">
        <v>115</v>
      </c>
      <c r="D52" s="1" t="s">
        <v>9</v>
      </c>
      <c r="E52" s="2">
        <v>30</v>
      </c>
      <c r="F52" s="8">
        <v>1</v>
      </c>
      <c r="G52" s="8">
        <v>1</v>
      </c>
      <c r="H52" s="8">
        <v>33.075000000000003</v>
      </c>
      <c r="I52" s="8">
        <v>33.075000000000003</v>
      </c>
      <c r="J52" s="8">
        <v>33.075000000000003</v>
      </c>
      <c r="K52" s="8">
        <v>33.075000000000003</v>
      </c>
      <c r="L52" s="8">
        <v>33.075000000000003</v>
      </c>
      <c r="M52" s="8">
        <v>319.59999999999997</v>
      </c>
      <c r="N52" s="8">
        <v>319.59999999999997</v>
      </c>
      <c r="O52" s="8">
        <v>319.59999999999997</v>
      </c>
      <c r="P52">
        <f t="shared" si="0"/>
        <v>992.25000000000011</v>
      </c>
    </row>
    <row r="53" spans="1:17" ht="25.5" customHeight="1" x14ac:dyDescent="0.25">
      <c r="A53" s="2">
        <v>51</v>
      </c>
      <c r="B53" s="2" t="s">
        <v>68</v>
      </c>
      <c r="C53" s="6" t="s">
        <v>116</v>
      </c>
      <c r="D53" s="2" t="s">
        <v>9</v>
      </c>
      <c r="E53" s="2">
        <v>16</v>
      </c>
      <c r="F53" s="8">
        <v>1</v>
      </c>
      <c r="G53" s="8">
        <v>1</v>
      </c>
      <c r="H53" s="8">
        <v>33.075000000000003</v>
      </c>
      <c r="I53" s="8">
        <v>33.075000000000003</v>
      </c>
      <c r="J53" s="8">
        <v>33.075000000000003</v>
      </c>
      <c r="K53" s="8">
        <v>33.075000000000003</v>
      </c>
      <c r="L53" s="8">
        <v>33.075000000000003</v>
      </c>
      <c r="M53" s="8">
        <v>319.59999999999997</v>
      </c>
      <c r="N53" s="8">
        <v>319.59999999999997</v>
      </c>
      <c r="O53" s="8">
        <v>319.59999999999997</v>
      </c>
      <c r="P53">
        <f t="shared" si="0"/>
        <v>529.20000000000005</v>
      </c>
    </row>
    <row r="54" spans="1:17" ht="25.5" customHeight="1" x14ac:dyDescent="0.25">
      <c r="A54" s="2">
        <v>52</v>
      </c>
      <c r="B54" s="3" t="s">
        <v>69</v>
      </c>
      <c r="C54" s="5" t="s">
        <v>117</v>
      </c>
      <c r="D54" s="1" t="s">
        <v>9</v>
      </c>
      <c r="E54" s="8">
        <v>120</v>
      </c>
      <c r="F54" s="8">
        <v>1</v>
      </c>
      <c r="G54" s="8">
        <v>1</v>
      </c>
      <c r="H54" s="8">
        <v>2212.65</v>
      </c>
      <c r="I54" s="8">
        <v>2212.65</v>
      </c>
      <c r="J54" s="8">
        <v>2212.65</v>
      </c>
      <c r="K54" s="8">
        <v>2212.65</v>
      </c>
      <c r="L54" s="8">
        <v>2212.65</v>
      </c>
      <c r="M54" s="8">
        <v>0</v>
      </c>
      <c r="N54" s="8">
        <v>0</v>
      </c>
      <c r="O54" s="8">
        <v>0</v>
      </c>
      <c r="P54">
        <f t="shared" si="0"/>
        <v>265518</v>
      </c>
    </row>
    <row r="55" spans="1:17" ht="25.5" customHeight="1" x14ac:dyDescent="0.25">
      <c r="A55" s="2">
        <v>53</v>
      </c>
      <c r="B55" s="2" t="s">
        <v>70</v>
      </c>
      <c r="C55" s="5" t="s">
        <v>118</v>
      </c>
      <c r="D55" s="2" t="s">
        <v>11</v>
      </c>
      <c r="E55" s="2">
        <v>3000</v>
      </c>
      <c r="F55" s="8">
        <v>1</v>
      </c>
      <c r="G55" s="8">
        <v>1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16.2</v>
      </c>
      <c r="N55" s="8">
        <v>16.2</v>
      </c>
      <c r="O55" s="8">
        <v>16.2</v>
      </c>
      <c r="P55">
        <f t="shared" si="0"/>
        <v>0</v>
      </c>
    </row>
    <row r="56" spans="1:17" ht="25.5" customHeight="1" x14ac:dyDescent="0.25">
      <c r="A56" s="2">
        <v>54</v>
      </c>
      <c r="B56" s="2" t="s">
        <v>71</v>
      </c>
      <c r="C56" s="5" t="s">
        <v>119</v>
      </c>
      <c r="D56" s="2" t="s">
        <v>11</v>
      </c>
      <c r="E56" s="2">
        <v>80</v>
      </c>
      <c r="F56" s="8">
        <v>1</v>
      </c>
      <c r="G56" s="8">
        <v>1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16.2</v>
      </c>
      <c r="N56" s="8">
        <v>16.2</v>
      </c>
      <c r="O56" s="8">
        <v>16.2</v>
      </c>
      <c r="P56">
        <f t="shared" si="0"/>
        <v>0</v>
      </c>
    </row>
    <row r="57" spans="1:17" x14ac:dyDescent="0.25">
      <c r="F57">
        <f t="shared" ref="F57:O57" si="1">SUMPRODUCT($E$3:$E$56,F3:F56)</f>
        <v>28974369.305</v>
      </c>
      <c r="G57">
        <f t="shared" si="1"/>
        <v>23987598.399999999</v>
      </c>
      <c r="H57">
        <f t="shared" si="1"/>
        <v>6222866.0090000005</v>
      </c>
      <c r="I57">
        <f t="shared" si="1"/>
        <v>6222866.0090000005</v>
      </c>
      <c r="J57">
        <f t="shared" si="1"/>
        <v>6222866.0090000005</v>
      </c>
      <c r="K57">
        <f t="shared" si="1"/>
        <v>6222866.0090000005</v>
      </c>
      <c r="L57">
        <f t="shared" si="1"/>
        <v>6222866.0090000005</v>
      </c>
      <c r="M57">
        <f t="shared" si="1"/>
        <v>1217547.2516666667</v>
      </c>
      <c r="N57">
        <f t="shared" si="1"/>
        <v>1217547.2516666667</v>
      </c>
      <c r="O57">
        <f t="shared" si="1"/>
        <v>1217547.2516666667</v>
      </c>
      <c r="Q57" s="14">
        <f>SUM(P3:P56)</f>
        <v>6222866.0090000005</v>
      </c>
    </row>
    <row r="58" spans="1:17" x14ac:dyDescent="0.25">
      <c r="F58">
        <f>F57/100000</f>
        <v>289.74369304999999</v>
      </c>
      <c r="G58">
        <f t="shared" ref="G58:O58" si="2">G57/100000</f>
        <v>239.87598399999999</v>
      </c>
      <c r="H58">
        <f t="shared" si="2"/>
        <v>62.228660090000005</v>
      </c>
      <c r="I58">
        <f t="shared" si="2"/>
        <v>62.228660090000005</v>
      </c>
      <c r="J58">
        <f t="shared" si="2"/>
        <v>62.228660090000005</v>
      </c>
      <c r="K58">
        <f t="shared" si="2"/>
        <v>62.228660090000005</v>
      </c>
      <c r="L58">
        <f t="shared" si="2"/>
        <v>62.228660090000005</v>
      </c>
      <c r="M58">
        <f t="shared" si="2"/>
        <v>12.175472516666668</v>
      </c>
      <c r="N58">
        <f t="shared" si="2"/>
        <v>12.175472516666668</v>
      </c>
      <c r="O58">
        <f t="shared" si="2"/>
        <v>12.175472516666668</v>
      </c>
      <c r="P58">
        <f>SUM(F58:O58)</f>
        <v>877.28939504999983</v>
      </c>
    </row>
  </sheetData>
  <sortState ref="A2:F58">
    <sortCondition ref="A2:A58"/>
  </sortState>
  <mergeCells count="1">
    <mergeCell ref="M1:O1"/>
  </mergeCells>
  <pageMargins left="0.25" right="0.25" top="0.75" bottom="0.75" header="0.3" footer="0.3"/>
  <pageSetup scale="87" orientation="portrait" r:id="rId1"/>
  <ignoredErrors>
    <ignoredError sqref="B40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9" sqref="F1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4" sqref="A4:G4"/>
    </sheetView>
  </sheetViews>
  <sheetFormatPr defaultRowHeight="15" x14ac:dyDescent="0.25"/>
  <sheetData>
    <row r="1" spans="1:8" x14ac:dyDescent="0.25">
      <c r="A1">
        <v>4038</v>
      </c>
      <c r="B1">
        <v>4712</v>
      </c>
      <c r="C1">
        <v>5560</v>
      </c>
      <c r="D1">
        <v>4064</v>
      </c>
      <c r="E1">
        <v>5001</v>
      </c>
      <c r="F1">
        <v>8648</v>
      </c>
      <c r="G1">
        <v>11712</v>
      </c>
    </row>
    <row r="2" spans="1:8" x14ac:dyDescent="0.25">
      <c r="A2">
        <v>9052</v>
      </c>
      <c r="B2">
        <v>9052</v>
      </c>
      <c r="C2">
        <v>9052</v>
      </c>
      <c r="D2">
        <v>9052</v>
      </c>
      <c r="E2">
        <v>9052</v>
      </c>
      <c r="F2">
        <v>9099</v>
      </c>
      <c r="G2">
        <v>9307</v>
      </c>
    </row>
    <row r="3" spans="1:8" x14ac:dyDescent="0.25">
      <c r="A3">
        <f>A1*0.027+A2*0.0135</f>
        <v>231.22800000000001</v>
      </c>
      <c r="B3">
        <f t="shared" ref="B3:G3" si="0">B1*0.027+B2*0.0135</f>
        <v>249.42599999999999</v>
      </c>
      <c r="C3">
        <f t="shared" si="0"/>
        <v>272.322</v>
      </c>
      <c r="D3">
        <f t="shared" si="0"/>
        <v>231.93</v>
      </c>
      <c r="E3">
        <f t="shared" si="0"/>
        <v>257.22899999999998</v>
      </c>
      <c r="F3">
        <f t="shared" si="0"/>
        <v>356.33249999999998</v>
      </c>
      <c r="G3">
        <f t="shared" si="0"/>
        <v>441.86849999999998</v>
      </c>
      <c r="H3">
        <f>SUM(A3:G3)</f>
        <v>2040.336</v>
      </c>
    </row>
    <row r="4" spans="1:8" x14ac:dyDescent="0.25">
      <c r="A4">
        <f>A3*0.5</f>
        <v>115.614</v>
      </c>
      <c r="B4">
        <f t="shared" ref="B4:G4" si="1">B3*0.5</f>
        <v>124.71299999999999</v>
      </c>
      <c r="C4">
        <f t="shared" si="1"/>
        <v>136.161</v>
      </c>
      <c r="D4">
        <f t="shared" si="1"/>
        <v>115.965</v>
      </c>
      <c r="E4">
        <f t="shared" si="1"/>
        <v>128.61449999999999</v>
      </c>
      <c r="F4">
        <f t="shared" si="1"/>
        <v>178.16624999999999</v>
      </c>
      <c r="G4">
        <f t="shared" si="1"/>
        <v>220.93424999999999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Miarul</dc:creator>
  <cp:lastModifiedBy>HFMLIP</cp:lastModifiedBy>
  <cp:lastPrinted>2020-12-02T09:51:22Z</cp:lastPrinted>
  <dcterms:created xsi:type="dcterms:W3CDTF">2020-02-25T12:24:58Z</dcterms:created>
  <dcterms:modified xsi:type="dcterms:W3CDTF">2020-12-02T15:26:59Z</dcterms:modified>
</cp:coreProperties>
</file>