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E44" i="1"/>
  <c r="K44" i="1"/>
  <c r="E37" i="1"/>
  <c r="H37" i="1"/>
  <c r="H34" i="1"/>
  <c r="O20" i="1"/>
  <c r="H20" i="1"/>
  <c r="E20" i="1"/>
  <c r="N21" i="1"/>
  <c r="H21" i="1" l="1"/>
  <c r="N24" i="1"/>
  <c r="N37" i="1" s="1"/>
  <c r="N23" i="1"/>
  <c r="E39" i="1"/>
  <c r="E40" i="1" s="1"/>
  <c r="K39" i="1"/>
  <c r="K40" i="1" s="1"/>
  <c r="O37" i="1" l="1"/>
  <c r="N44" i="1"/>
  <c r="O40" i="1"/>
  <c r="H26" i="1"/>
  <c r="N41" i="1" l="1"/>
  <c r="N43" i="1" s="1"/>
  <c r="H42" i="1"/>
  <c r="H41" i="1"/>
  <c r="H43" i="1" s="1"/>
  <c r="E41" i="1"/>
  <c r="E43" i="1" s="1"/>
  <c r="K37" i="1"/>
  <c r="H36" i="1"/>
  <c r="H35" i="1"/>
  <c r="H29" i="1"/>
  <c r="H28" i="1"/>
  <c r="H27" i="1"/>
  <c r="H25" i="1"/>
  <c r="E24" i="1"/>
  <c r="H24" i="1"/>
  <c r="H23" i="1"/>
  <c r="E23" i="1"/>
  <c r="N22" i="1"/>
  <c r="H22" i="1"/>
  <c r="E22" i="1"/>
  <c r="N15" i="1"/>
  <c r="K20" i="1"/>
  <c r="H16" i="1"/>
  <c r="H15" i="1"/>
  <c r="N14" i="1"/>
  <c r="E15" i="1"/>
  <c r="H14" i="1"/>
  <c r="E14" i="1"/>
  <c r="H7" i="1"/>
  <c r="H6" i="1"/>
  <c r="H5" i="1"/>
  <c r="H4" i="1"/>
  <c r="E10" i="1"/>
  <c r="E9" i="1"/>
  <c r="E6" i="1"/>
  <c r="E7" i="1"/>
  <c r="E5" i="1"/>
  <c r="E4" i="1"/>
  <c r="N20" i="1" l="1"/>
  <c r="E8" i="1"/>
  <c r="E11" i="1"/>
  <c r="H44" i="1"/>
  <c r="O43" i="1" l="1"/>
  <c r="E12" i="1"/>
  <c r="O12" i="1" s="1"/>
  <c r="O44" i="1" s="1"/>
</calcChain>
</file>

<file path=xl/sharedStrings.xml><?xml version="1.0" encoding="utf-8"?>
<sst xmlns="http://schemas.openxmlformats.org/spreadsheetml/2006/main" count="61" uniqueCount="29">
  <si>
    <t>Package no.</t>
  </si>
  <si>
    <t>Name of Haor</t>
  </si>
  <si>
    <t>Type- A</t>
  </si>
  <si>
    <t>Type- B</t>
  </si>
  <si>
    <t>Type- D</t>
  </si>
  <si>
    <t>Flood Fuse</t>
  </si>
  <si>
    <t>From (Km)</t>
  </si>
  <si>
    <t>to (Km.)</t>
  </si>
  <si>
    <t>Total (KM)</t>
  </si>
  <si>
    <t>Grand Total (Km.)</t>
  </si>
  <si>
    <t>BWDB/Kish/PW-31</t>
  </si>
  <si>
    <t>Naogaon Haor Part -A</t>
  </si>
  <si>
    <t>Total=</t>
  </si>
  <si>
    <t>BWDB/Kish/PW-32</t>
  </si>
  <si>
    <t xml:space="preserve">Naogaon Haor Part -B  </t>
  </si>
  <si>
    <t>Dakshiner Haor</t>
  </si>
  <si>
    <t>Inbetween</t>
  </si>
  <si>
    <t>Sub-</t>
  </si>
  <si>
    <t>Dharmapasha Ruibeel Sub- Project</t>
  </si>
  <si>
    <t>BWDB/Kish/PW-30</t>
  </si>
  <si>
    <t>BWDB/Sunam/PW-8</t>
  </si>
  <si>
    <t>BWDB/Kish/PW-33</t>
  </si>
  <si>
    <t>Sub- Total=</t>
  </si>
  <si>
    <t>Grand- Total=</t>
  </si>
  <si>
    <r>
      <t>Naogaon Haor Part-B</t>
    </r>
    <r>
      <rPr>
        <sz val="9"/>
        <color theme="1"/>
        <rFont val="Calibri"/>
        <family val="2"/>
      </rPr>
      <t>→</t>
    </r>
  </si>
  <si>
    <r>
      <t>Naogaon Haor Part -B  Low height closer</t>
    </r>
    <r>
      <rPr>
        <sz val="9"/>
        <color theme="1"/>
        <rFont val="Calibri"/>
        <family val="2"/>
      </rPr>
      <t>→</t>
    </r>
  </si>
  <si>
    <t>,,                     ,,</t>
  </si>
  <si>
    <r>
      <t xml:space="preserve">Noapara Haor </t>
    </r>
    <r>
      <rPr>
        <sz val="11"/>
        <color theme="1"/>
        <rFont val="Calibri"/>
        <family val="2"/>
      </rPr>
      <t>→</t>
    </r>
  </si>
  <si>
    <r>
      <t xml:space="preserve">Nunnir Haor   </t>
    </r>
    <r>
      <rPr>
        <sz val="11"/>
        <color theme="1"/>
        <rFont val="Calibri"/>
        <family val="2"/>
      </rPr>
      <t>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</si>
</sst>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2" xfId="0" applyBorder="1" applyAlignment="1">
      <alignment horizontal="center" wrapText="1"/>
    </xf>
    <xf numFmtId="0" fontId="0" fillId="0" borderId="2" xfId="0" applyBorder="1"/>
    <xf numFmtId="0" fontId="0" fillId="0" borderId="0" xfId="0" applyBorder="1"/>
    <xf numFmtId="164" fontId="2" fillId="0" borderId="0" xfId="0" applyNumberFormat="1" applyFont="1" applyBorder="1"/>
    <xf numFmtId="0" fontId="0" fillId="0" borderId="13" xfId="0" applyBorder="1"/>
    <xf numFmtId="0" fontId="0" fillId="0" borderId="12" xfId="0" applyBorder="1" applyAlignment="1">
      <alignment horizontal="center" vertical="top" wrapText="1"/>
    </xf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164" fontId="2" fillId="0" borderId="14" xfId="0" applyNumberFormat="1" applyFont="1" applyBorder="1"/>
    <xf numFmtId="164" fontId="2" fillId="0" borderId="13" xfId="0" applyNumberFormat="1" applyFont="1" applyBorder="1"/>
    <xf numFmtId="0" fontId="0" fillId="0" borderId="14" xfId="0" applyBorder="1"/>
    <xf numFmtId="164" fontId="0" fillId="0" borderId="13" xfId="0" applyNumberFormat="1" applyBorder="1"/>
    <xf numFmtId="164" fontId="0" fillId="0" borderId="9" xfId="0" applyNumberFormat="1" applyBorder="1"/>
    <xf numFmtId="0" fontId="0" fillId="0" borderId="15" xfId="0" applyBorder="1"/>
    <xf numFmtId="0" fontId="0" fillId="0" borderId="3" xfId="0" applyBorder="1"/>
    <xf numFmtId="0" fontId="0" fillId="0" borderId="8" xfId="0" applyBorder="1"/>
    <xf numFmtId="164" fontId="0" fillId="0" borderId="0" xfId="0" applyNumberFormat="1" applyBorder="1"/>
    <xf numFmtId="164" fontId="0" fillId="0" borderId="8" xfId="0" applyNumberFormat="1" applyBorder="1"/>
    <xf numFmtId="0" fontId="1" fillId="0" borderId="14" xfId="0" applyFont="1" applyBorder="1" applyAlignment="1">
      <alignment horizontal="right"/>
    </xf>
    <xf numFmtId="0" fontId="1" fillId="0" borderId="0" xfId="0" applyFont="1" applyBorder="1"/>
    <xf numFmtId="164" fontId="1" fillId="0" borderId="13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0" fontId="0" fillId="0" borderId="7" xfId="0" applyBorder="1"/>
    <xf numFmtId="0" fontId="0" fillId="0" borderId="9" xfId="0" applyBorder="1"/>
    <xf numFmtId="164" fontId="0" fillId="0" borderId="14" xfId="0" applyNumberFormat="1" applyBorder="1"/>
    <xf numFmtId="0" fontId="0" fillId="0" borderId="2" xfId="0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13" xfId="0" applyBorder="1" applyAlignment="1">
      <alignment horizontal="center" vertical="top" wrapText="1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 wrapText="1"/>
    </xf>
    <xf numFmtId="0" fontId="0" fillId="0" borderId="10" xfId="0" applyBorder="1"/>
    <xf numFmtId="0" fontId="0" fillId="0" borderId="14" xfId="0" applyBorder="1" applyAlignment="1">
      <alignment horizontal="center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/>
    <xf numFmtId="0" fontId="0" fillId="0" borderId="15" xfId="0" applyBorder="1" applyAlignment="1">
      <alignment horizontal="center" wrapText="1"/>
    </xf>
    <xf numFmtId="164" fontId="0" fillId="0" borderId="2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4" xfId="0" applyFont="1" applyBorder="1" applyAlignment="1">
      <alignment horizontal="center" wrapText="1"/>
    </xf>
    <xf numFmtId="164" fontId="1" fillId="0" borderId="12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1" fillId="0" borderId="11" xfId="0" applyNumberFormat="1" applyFont="1" applyBorder="1"/>
    <xf numFmtId="164" fontId="1" fillId="0" borderId="9" xfId="0" applyNumberFormat="1" applyFont="1" applyBorder="1"/>
    <xf numFmtId="0" fontId="0" fillId="0" borderId="5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2" fillId="0" borderId="1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tabSelected="1" topLeftCell="A7" zoomScale="115" zoomScaleNormal="115" workbookViewId="0">
      <selection activeCell="B39" sqref="B39"/>
    </sheetView>
  </sheetViews>
  <sheetFormatPr defaultRowHeight="15" x14ac:dyDescent="0.25"/>
  <cols>
    <col min="1" max="1" width="11.28515625" customWidth="1"/>
    <col min="2" max="2" width="15.5703125" customWidth="1"/>
    <col min="3" max="3" width="5.85546875" customWidth="1"/>
    <col min="4" max="4" width="6.7109375" customWidth="1"/>
    <col min="5" max="5" width="8.42578125" customWidth="1"/>
    <col min="6" max="6" width="7.5703125" customWidth="1"/>
    <col min="7" max="7" width="7.28515625" customWidth="1"/>
    <col min="8" max="8" width="7.5703125" customWidth="1"/>
    <col min="9" max="9" width="7.140625" customWidth="1"/>
    <col min="10" max="10" width="6.7109375" customWidth="1"/>
    <col min="11" max="11" width="7.5703125" customWidth="1"/>
    <col min="12" max="12" width="7.7109375" customWidth="1"/>
    <col min="13" max="13" width="6.85546875" customWidth="1"/>
    <col min="14" max="14" width="7.28515625" customWidth="1"/>
    <col min="15" max="15" width="8.5703125" customWidth="1"/>
  </cols>
  <sheetData>
    <row r="2" spans="1:15" ht="15" customHeight="1" x14ac:dyDescent="0.25">
      <c r="A2" s="63" t="s">
        <v>0</v>
      </c>
      <c r="B2" s="65" t="s">
        <v>1</v>
      </c>
      <c r="C2" s="67" t="s">
        <v>2</v>
      </c>
      <c r="D2" s="68"/>
      <c r="E2" s="69"/>
      <c r="F2" s="67" t="s">
        <v>3</v>
      </c>
      <c r="G2" s="68"/>
      <c r="H2" s="69"/>
      <c r="I2" s="67" t="s">
        <v>4</v>
      </c>
      <c r="J2" s="68"/>
      <c r="K2" s="69"/>
      <c r="L2" s="67" t="s">
        <v>5</v>
      </c>
      <c r="M2" s="68"/>
      <c r="N2" s="69"/>
      <c r="O2" s="70" t="s">
        <v>9</v>
      </c>
    </row>
    <row r="3" spans="1:15" ht="40.5" customHeight="1" x14ac:dyDescent="0.25">
      <c r="A3" s="64"/>
      <c r="B3" s="66"/>
      <c r="C3" s="2" t="s">
        <v>6</v>
      </c>
      <c r="D3" s="2" t="s">
        <v>7</v>
      </c>
      <c r="E3" s="9" t="s">
        <v>8</v>
      </c>
      <c r="F3" s="2" t="s">
        <v>6</v>
      </c>
      <c r="G3" s="2" t="s">
        <v>7</v>
      </c>
      <c r="H3" s="3" t="s">
        <v>8</v>
      </c>
      <c r="I3" s="32" t="s">
        <v>6</v>
      </c>
      <c r="J3" s="32" t="s">
        <v>7</v>
      </c>
      <c r="K3" s="36" t="s">
        <v>8</v>
      </c>
      <c r="L3" s="32" t="s">
        <v>6</v>
      </c>
      <c r="M3" s="32" t="s">
        <v>7</v>
      </c>
      <c r="N3" s="36" t="s">
        <v>8</v>
      </c>
      <c r="O3" s="71"/>
    </row>
    <row r="4" spans="1:15" ht="30" x14ac:dyDescent="0.25">
      <c r="A4" s="4" t="s">
        <v>19</v>
      </c>
      <c r="B4" s="39" t="s">
        <v>11</v>
      </c>
      <c r="C4" s="10">
        <v>21.9</v>
      </c>
      <c r="D4" s="11">
        <v>22.8</v>
      </c>
      <c r="E4" s="12">
        <f>D4-C4</f>
        <v>0.90000000000000213</v>
      </c>
      <c r="F4" s="10">
        <v>3.87</v>
      </c>
      <c r="G4" s="11">
        <v>4.07</v>
      </c>
      <c r="H4" s="12">
        <f>G4-F4</f>
        <v>0.20000000000000018</v>
      </c>
      <c r="I4" s="37"/>
      <c r="J4" s="38"/>
      <c r="K4" s="35"/>
      <c r="L4" s="38"/>
      <c r="M4" s="38"/>
      <c r="N4" s="35"/>
      <c r="O4" s="8"/>
    </row>
    <row r="5" spans="1:15" x14ac:dyDescent="0.25">
      <c r="A5" s="18"/>
      <c r="B5" s="15"/>
      <c r="C5" s="13">
        <v>26.08</v>
      </c>
      <c r="D5" s="7">
        <v>26.1</v>
      </c>
      <c r="E5" s="14">
        <f>D5-C5</f>
        <v>2.0000000000003126E-2</v>
      </c>
      <c r="F5" s="13">
        <v>20</v>
      </c>
      <c r="G5" s="7">
        <v>21.9</v>
      </c>
      <c r="H5" s="14">
        <f>G5-F5</f>
        <v>1.8999999999999986</v>
      </c>
      <c r="I5" s="15"/>
      <c r="J5" s="6"/>
      <c r="K5" s="8"/>
      <c r="L5" s="6"/>
      <c r="M5" s="6"/>
      <c r="N5" s="8"/>
      <c r="O5" s="8"/>
    </row>
    <row r="6" spans="1:15" x14ac:dyDescent="0.25">
      <c r="A6" s="18"/>
      <c r="B6" s="15"/>
      <c r="C6" s="13">
        <v>26.1</v>
      </c>
      <c r="D6" s="7">
        <v>26.16</v>
      </c>
      <c r="E6" s="14">
        <f>D6-C6</f>
        <v>5.9999999999998721E-2</v>
      </c>
      <c r="F6" s="13">
        <v>23.65</v>
      </c>
      <c r="G6" s="7">
        <v>24.15</v>
      </c>
      <c r="H6" s="14">
        <f>G6-F6</f>
        <v>0.5</v>
      </c>
      <c r="I6" s="15"/>
      <c r="J6" s="6"/>
      <c r="K6" s="8"/>
      <c r="L6" s="6"/>
      <c r="M6" s="6"/>
      <c r="N6" s="8"/>
      <c r="O6" s="8"/>
    </row>
    <row r="7" spans="1:15" x14ac:dyDescent="0.25">
      <c r="A7" s="18"/>
      <c r="B7" s="15"/>
      <c r="C7" s="13">
        <v>26.16</v>
      </c>
      <c r="D7" s="7">
        <v>26.18</v>
      </c>
      <c r="E7" s="14">
        <f>D7-C7</f>
        <v>1.9999999999999574E-2</v>
      </c>
      <c r="F7" s="13">
        <v>24.5</v>
      </c>
      <c r="G7" s="7">
        <v>25</v>
      </c>
      <c r="H7" s="14">
        <f>G7-F7</f>
        <v>0.5</v>
      </c>
      <c r="I7" s="15"/>
      <c r="J7" s="6"/>
      <c r="K7" s="8"/>
      <c r="L7" s="6"/>
      <c r="M7" s="6"/>
      <c r="N7" s="8"/>
      <c r="O7" s="8"/>
    </row>
    <row r="8" spans="1:15" x14ac:dyDescent="0.25">
      <c r="A8" s="18"/>
      <c r="B8" s="15"/>
      <c r="C8" s="15"/>
      <c r="D8" s="24" t="s">
        <v>12</v>
      </c>
      <c r="E8" s="25">
        <f>SUM(E4:E7)</f>
        <v>1.0000000000000036</v>
      </c>
      <c r="F8" s="15"/>
      <c r="G8" s="6"/>
      <c r="H8" s="16"/>
      <c r="I8" s="15"/>
      <c r="J8" s="6"/>
      <c r="K8" s="8"/>
      <c r="L8" s="6"/>
      <c r="M8" s="6"/>
      <c r="N8" s="8"/>
      <c r="O8" s="8"/>
    </row>
    <row r="9" spans="1:15" ht="36.75" x14ac:dyDescent="0.25">
      <c r="A9" s="18"/>
      <c r="B9" s="50" t="s">
        <v>25</v>
      </c>
      <c r="C9" s="13">
        <v>23.437000000000001</v>
      </c>
      <c r="D9" s="7">
        <v>23.562000000000001</v>
      </c>
      <c r="E9" s="14">
        <f>D9-C9</f>
        <v>0.125</v>
      </c>
      <c r="F9" s="15"/>
      <c r="G9" s="6"/>
      <c r="H9" s="8"/>
      <c r="I9" s="15"/>
      <c r="J9" s="6"/>
      <c r="K9" s="8"/>
      <c r="L9" s="6"/>
      <c r="M9" s="6"/>
      <c r="N9" s="8"/>
      <c r="O9" s="8"/>
    </row>
    <row r="10" spans="1:15" x14ac:dyDescent="0.25">
      <c r="A10" s="18"/>
      <c r="B10" s="15" t="s">
        <v>26</v>
      </c>
      <c r="C10" s="13">
        <v>39.130000000000003</v>
      </c>
      <c r="D10" s="7">
        <v>39.21</v>
      </c>
      <c r="E10" s="14">
        <f>D10-C10</f>
        <v>7.9999999999998295E-2</v>
      </c>
      <c r="F10" s="15"/>
      <c r="G10" s="6"/>
      <c r="H10" s="8"/>
      <c r="I10" s="15"/>
      <c r="J10" s="6"/>
      <c r="K10" s="8"/>
      <c r="L10" s="6"/>
      <c r="M10" s="6"/>
      <c r="N10" s="8"/>
      <c r="O10" s="8"/>
    </row>
    <row r="11" spans="1:15" x14ac:dyDescent="0.25">
      <c r="A11" s="19"/>
      <c r="B11" s="29"/>
      <c r="C11" s="74" t="s">
        <v>12</v>
      </c>
      <c r="D11" s="75"/>
      <c r="E11" s="58">
        <f>SUM(E9:E10)</f>
        <v>0.20499999999999829</v>
      </c>
      <c r="F11" s="29"/>
      <c r="G11" s="20"/>
      <c r="H11" s="30"/>
      <c r="I11" s="29"/>
      <c r="J11" s="20"/>
      <c r="K11" s="30"/>
      <c r="L11" s="20"/>
      <c r="M11" s="20"/>
      <c r="N11" s="30"/>
      <c r="O11" s="30"/>
    </row>
    <row r="12" spans="1:15" x14ac:dyDescent="0.25">
      <c r="A12" s="19"/>
      <c r="B12" s="40"/>
      <c r="C12" s="72" t="s">
        <v>22</v>
      </c>
      <c r="D12" s="73"/>
      <c r="E12" s="51">
        <f>E11+E8</f>
        <v>1.2050000000000018</v>
      </c>
      <c r="F12" s="72" t="s">
        <v>22</v>
      </c>
      <c r="G12" s="73"/>
      <c r="H12" s="51">
        <f>SUM(H4:H11)</f>
        <v>3.0999999999999988</v>
      </c>
      <c r="I12" s="54"/>
      <c r="J12" s="55"/>
      <c r="K12" s="56"/>
      <c r="L12" s="55"/>
      <c r="M12" s="55"/>
      <c r="N12" s="55"/>
      <c r="O12" s="52">
        <f>H12+E12</f>
        <v>4.3050000000000006</v>
      </c>
    </row>
    <row r="13" spans="1:15" x14ac:dyDescent="0.25">
      <c r="A13" s="18"/>
      <c r="B13" s="15"/>
      <c r="C13" s="15"/>
      <c r="D13" s="6"/>
      <c r="E13" s="8"/>
      <c r="F13" s="15"/>
      <c r="G13" s="6"/>
      <c r="H13" s="8"/>
      <c r="I13" s="15"/>
      <c r="J13" s="6"/>
      <c r="K13" s="8"/>
      <c r="O13" s="1"/>
    </row>
    <row r="14" spans="1:15" ht="30" x14ac:dyDescent="0.25">
      <c r="A14" s="4" t="s">
        <v>10</v>
      </c>
      <c r="B14" s="39" t="s">
        <v>14</v>
      </c>
      <c r="C14" s="10">
        <v>29.2</v>
      </c>
      <c r="D14" s="11">
        <v>29.7</v>
      </c>
      <c r="E14" s="12">
        <f>D14-C14</f>
        <v>0.5</v>
      </c>
      <c r="F14" s="10">
        <v>2.2000000000000002</v>
      </c>
      <c r="G14" s="11">
        <v>3</v>
      </c>
      <c r="H14" s="12">
        <f>G14-F14</f>
        <v>0.79999999999999982</v>
      </c>
      <c r="I14" s="10"/>
      <c r="J14" s="11"/>
      <c r="K14" s="12"/>
      <c r="L14" s="11">
        <v>29.7</v>
      </c>
      <c r="M14" s="11">
        <v>29.734999999999999</v>
      </c>
      <c r="N14" s="12">
        <f>M14-L14</f>
        <v>3.5000000000000142E-2</v>
      </c>
      <c r="O14" s="5"/>
    </row>
    <row r="15" spans="1:15" x14ac:dyDescent="0.25">
      <c r="A15" s="18"/>
      <c r="B15" s="15"/>
      <c r="C15" s="13">
        <v>29.734999999999999</v>
      </c>
      <c r="D15" s="7">
        <v>29.965</v>
      </c>
      <c r="E15" s="14">
        <f>D15-C15</f>
        <v>0.23000000000000043</v>
      </c>
      <c r="F15" s="13">
        <v>33.9</v>
      </c>
      <c r="G15" s="7">
        <v>33.92</v>
      </c>
      <c r="H15" s="14">
        <f>G15-F15</f>
        <v>2.0000000000003126E-2</v>
      </c>
      <c r="I15" s="15"/>
      <c r="J15" s="6"/>
      <c r="K15" s="8"/>
      <c r="L15" s="7">
        <v>33.954999999999998</v>
      </c>
      <c r="M15" s="7">
        <v>33.99</v>
      </c>
      <c r="N15" s="14">
        <f>M15-L15</f>
        <v>3.5000000000003695E-2</v>
      </c>
      <c r="O15" s="18"/>
    </row>
    <row r="16" spans="1:15" x14ac:dyDescent="0.25">
      <c r="A16" s="18"/>
      <c r="B16" s="15"/>
      <c r="C16" s="13"/>
      <c r="D16" s="6"/>
      <c r="E16" s="16"/>
      <c r="F16" s="13">
        <v>33.99</v>
      </c>
      <c r="G16" s="7">
        <v>34.01</v>
      </c>
      <c r="H16" s="14">
        <f>G16-F16</f>
        <v>1.9999999999996021E-2</v>
      </c>
      <c r="I16" s="15"/>
      <c r="J16" s="6"/>
      <c r="K16" s="8"/>
      <c r="L16" s="6"/>
      <c r="M16" s="6"/>
      <c r="N16" s="8"/>
      <c r="O16" s="18"/>
    </row>
    <row r="17" spans="1:15" x14ac:dyDescent="0.25">
      <c r="A17" s="18"/>
      <c r="B17" s="15"/>
      <c r="C17" s="13"/>
      <c r="D17" s="7"/>
      <c r="E17" s="14"/>
      <c r="F17" s="15"/>
      <c r="G17" s="6"/>
      <c r="H17" s="16"/>
      <c r="I17" s="15"/>
      <c r="J17" s="6"/>
      <c r="K17" s="8"/>
      <c r="L17" s="6"/>
      <c r="M17" s="6"/>
      <c r="N17" s="8"/>
      <c r="O17" s="18"/>
    </row>
    <row r="18" spans="1:15" x14ac:dyDescent="0.25">
      <c r="A18" s="18"/>
      <c r="B18" s="15"/>
      <c r="C18" s="15"/>
      <c r="D18" s="6"/>
      <c r="E18" s="8"/>
      <c r="F18" s="15"/>
      <c r="G18" s="6"/>
      <c r="H18" s="8"/>
      <c r="I18" s="31"/>
      <c r="J18" s="21"/>
      <c r="K18" s="16"/>
      <c r="L18" s="6"/>
      <c r="M18" s="6"/>
      <c r="N18" s="8"/>
      <c r="O18" s="18"/>
    </row>
    <row r="19" spans="1:15" x14ac:dyDescent="0.25">
      <c r="A19" s="19"/>
      <c r="B19" s="29"/>
      <c r="C19" s="76"/>
      <c r="D19" s="77"/>
      <c r="E19" s="17"/>
      <c r="F19" s="29"/>
      <c r="G19" s="20"/>
      <c r="H19" s="30"/>
      <c r="I19" s="29"/>
      <c r="J19" s="20"/>
      <c r="K19" s="17"/>
      <c r="L19" s="20"/>
      <c r="M19" s="20"/>
      <c r="N19" s="30"/>
      <c r="O19" s="19"/>
    </row>
    <row r="20" spans="1:15" x14ac:dyDescent="0.25">
      <c r="A20" s="19"/>
      <c r="B20" s="40"/>
      <c r="C20" s="72" t="s">
        <v>22</v>
      </c>
      <c r="D20" s="73"/>
      <c r="E20" s="51">
        <f>SUM(E14:E19)</f>
        <v>0.73000000000000043</v>
      </c>
      <c r="F20" s="72" t="s">
        <v>22</v>
      </c>
      <c r="G20" s="73"/>
      <c r="H20" s="51">
        <f>SUM(H14:H19)</f>
        <v>0.83999999999999897</v>
      </c>
      <c r="I20" s="72" t="s">
        <v>22</v>
      </c>
      <c r="J20" s="73"/>
      <c r="K20" s="51">
        <f>SUM(K14:K19)</f>
        <v>0</v>
      </c>
      <c r="L20" s="72" t="s">
        <v>22</v>
      </c>
      <c r="M20" s="73"/>
      <c r="N20" s="51">
        <f>SUM(N14:N19)</f>
        <v>7.0000000000003837E-2</v>
      </c>
      <c r="O20" s="53">
        <f>E20+H20+K20+N20</f>
        <v>1.6400000000000032</v>
      </c>
    </row>
    <row r="21" spans="1:15" ht="30" x14ac:dyDescent="0.25">
      <c r="A21" s="46" t="s">
        <v>13</v>
      </c>
      <c r="B21" s="46" t="s">
        <v>15</v>
      </c>
      <c r="C21" s="43"/>
      <c r="D21" s="44"/>
      <c r="E21" s="45"/>
      <c r="F21" s="13">
        <v>8.5299999999999994</v>
      </c>
      <c r="G21" s="7">
        <v>8.82</v>
      </c>
      <c r="H21" s="7">
        <f t="shared" ref="H21" si="0">G21-F21</f>
        <v>0.29000000000000092</v>
      </c>
      <c r="I21" s="37"/>
      <c r="J21" s="34"/>
      <c r="K21" s="34"/>
      <c r="L21" s="13">
        <v>8.82</v>
      </c>
      <c r="M21" s="7">
        <v>8.8450000000000006</v>
      </c>
      <c r="N21" s="14">
        <f>M21-L21</f>
        <v>2.5000000000000355E-2</v>
      </c>
      <c r="O21" s="47"/>
    </row>
    <row r="22" spans="1:15" x14ac:dyDescent="0.25">
      <c r="A22" s="46"/>
      <c r="C22" s="13">
        <v>12.315</v>
      </c>
      <c r="D22" s="7">
        <v>12.425000000000001</v>
      </c>
      <c r="E22" s="14">
        <f>D22-C22</f>
        <v>0.11000000000000121</v>
      </c>
      <c r="F22" s="13">
        <v>8.8450000000000006</v>
      </c>
      <c r="G22" s="7">
        <v>9.1300000000000008</v>
      </c>
      <c r="H22" s="7">
        <f t="shared" ref="H22:H29" si="1">G22-F22</f>
        <v>0.28500000000000014</v>
      </c>
      <c r="I22" s="13"/>
      <c r="J22" s="7"/>
      <c r="K22" s="7"/>
      <c r="L22" s="13">
        <v>24.9</v>
      </c>
      <c r="M22" s="7">
        <v>24.925000000000001</v>
      </c>
      <c r="N22" s="14">
        <f>M22-L22</f>
        <v>2.5000000000002132E-2</v>
      </c>
      <c r="O22" s="18"/>
    </row>
    <row r="23" spans="1:15" x14ac:dyDescent="0.25">
      <c r="A23" s="18"/>
      <c r="B23" s="18"/>
      <c r="C23" s="13">
        <v>22.38</v>
      </c>
      <c r="D23" s="7">
        <v>22.454999999999998</v>
      </c>
      <c r="E23" s="14">
        <f>D23-C23</f>
        <v>7.4999999999999289E-2</v>
      </c>
      <c r="F23" s="13">
        <v>9.8800000000000008</v>
      </c>
      <c r="G23" s="7">
        <v>10.029999999999999</v>
      </c>
      <c r="H23" s="14">
        <f t="shared" si="1"/>
        <v>0.14999999999999858</v>
      </c>
      <c r="I23" s="61" t="s">
        <v>24</v>
      </c>
      <c r="J23" s="62"/>
      <c r="K23" s="62"/>
      <c r="L23" s="13">
        <v>24.06</v>
      </c>
      <c r="M23" s="7">
        <v>24.085000000000001</v>
      </c>
      <c r="N23" s="14">
        <f>M23-L23</f>
        <v>2.5000000000002132E-2</v>
      </c>
      <c r="O23" s="18"/>
    </row>
    <row r="24" spans="1:15" x14ac:dyDescent="0.25">
      <c r="A24" s="18"/>
      <c r="B24" s="18"/>
      <c r="C24" s="13">
        <v>23.35</v>
      </c>
      <c r="D24" s="7">
        <v>23.4</v>
      </c>
      <c r="E24" s="14">
        <f>D24-C24</f>
        <v>4.9999999999997158E-2</v>
      </c>
      <c r="F24" s="13">
        <v>10.1</v>
      </c>
      <c r="G24" s="7">
        <v>10.3</v>
      </c>
      <c r="H24" s="14">
        <f t="shared" si="1"/>
        <v>0.20000000000000107</v>
      </c>
      <c r="I24" s="61" t="s">
        <v>24</v>
      </c>
      <c r="J24" s="62"/>
      <c r="K24" s="62"/>
      <c r="L24" s="13">
        <v>44.164999999999999</v>
      </c>
      <c r="M24" s="7">
        <v>44.2</v>
      </c>
      <c r="N24" s="14">
        <f>M24-L24</f>
        <v>3.5000000000003695E-2</v>
      </c>
      <c r="O24" s="18"/>
    </row>
    <row r="25" spans="1:15" x14ac:dyDescent="0.25">
      <c r="A25" s="18"/>
      <c r="B25" s="18"/>
      <c r="C25" s="23"/>
      <c r="D25" s="24"/>
      <c r="E25" s="25"/>
      <c r="F25" s="13">
        <v>12.13</v>
      </c>
      <c r="G25" s="7">
        <v>12.315</v>
      </c>
      <c r="H25" s="14">
        <f t="shared" si="1"/>
        <v>0.18499999999999872</v>
      </c>
      <c r="I25" s="15"/>
      <c r="J25" s="6"/>
      <c r="K25" s="6"/>
      <c r="L25" s="78"/>
      <c r="M25" s="79"/>
      <c r="N25" s="21"/>
      <c r="O25" s="18"/>
    </row>
    <row r="26" spans="1:15" x14ac:dyDescent="0.25">
      <c r="A26" s="18"/>
      <c r="B26" s="18"/>
      <c r="C26" s="23"/>
      <c r="D26" s="24"/>
      <c r="E26" s="25"/>
      <c r="F26" s="13">
        <v>12.425000000000001</v>
      </c>
      <c r="G26" s="7">
        <v>12.63</v>
      </c>
      <c r="H26" s="14">
        <f t="shared" ref="H26" si="2">G26-F26</f>
        <v>0.20500000000000007</v>
      </c>
      <c r="I26" s="15"/>
      <c r="J26" s="6"/>
      <c r="K26" s="6"/>
      <c r="L26" s="33"/>
      <c r="M26" s="34"/>
      <c r="N26" s="16"/>
      <c r="O26" s="18"/>
    </row>
    <row r="27" spans="1:15" x14ac:dyDescent="0.25">
      <c r="A27" s="18"/>
      <c r="B27" s="18"/>
      <c r="C27" s="13"/>
      <c r="D27" s="7"/>
      <c r="E27" s="14"/>
      <c r="F27" s="13">
        <v>13.16</v>
      </c>
      <c r="G27" s="7">
        <v>13.19</v>
      </c>
      <c r="H27" s="14">
        <f t="shared" si="1"/>
        <v>2.9999999999999361E-2</v>
      </c>
      <c r="I27" s="15"/>
      <c r="J27" s="6"/>
      <c r="K27" s="6"/>
      <c r="L27" s="15"/>
      <c r="M27" s="6"/>
      <c r="N27" s="8"/>
      <c r="O27" s="18"/>
    </row>
    <row r="28" spans="1:15" x14ac:dyDescent="0.25">
      <c r="A28" s="18"/>
      <c r="B28" s="18"/>
      <c r="C28" s="13"/>
      <c r="D28" s="7"/>
      <c r="E28" s="14"/>
      <c r="F28" s="13">
        <v>21.8</v>
      </c>
      <c r="G28" s="7">
        <v>21.9</v>
      </c>
      <c r="H28" s="14">
        <f t="shared" si="1"/>
        <v>9.9999999999997868E-2</v>
      </c>
      <c r="I28" s="15"/>
      <c r="J28" s="6"/>
      <c r="K28" s="6"/>
      <c r="L28" s="15"/>
      <c r="M28" s="6"/>
      <c r="N28" s="8"/>
      <c r="O28" s="18"/>
    </row>
    <row r="29" spans="1:15" x14ac:dyDescent="0.25">
      <c r="A29" s="18"/>
      <c r="B29" s="18"/>
      <c r="C29" s="13"/>
      <c r="D29" s="7"/>
      <c r="E29" s="14"/>
      <c r="F29" s="13">
        <v>22.454999999999998</v>
      </c>
      <c r="G29" s="7">
        <v>22.53</v>
      </c>
      <c r="H29" s="14">
        <f t="shared" si="1"/>
        <v>7.5000000000002842E-2</v>
      </c>
      <c r="I29" s="15"/>
      <c r="J29" s="6"/>
      <c r="K29" s="6"/>
      <c r="L29" s="15"/>
      <c r="M29" s="6"/>
      <c r="N29" s="8"/>
      <c r="O29" s="18"/>
    </row>
    <row r="30" spans="1:15" x14ac:dyDescent="0.25">
      <c r="A30" s="18"/>
      <c r="B30" s="18"/>
      <c r="C30" s="13"/>
      <c r="D30" s="7"/>
      <c r="E30" s="14"/>
      <c r="F30" s="13" t="s">
        <v>16</v>
      </c>
      <c r="G30" s="7"/>
      <c r="H30" s="14"/>
      <c r="I30" s="15"/>
      <c r="J30" s="6"/>
      <c r="K30" s="6"/>
      <c r="L30" s="15"/>
      <c r="M30" s="6"/>
      <c r="N30" s="8"/>
      <c r="O30" s="18"/>
    </row>
    <row r="31" spans="1:15" x14ac:dyDescent="0.25">
      <c r="A31" s="18"/>
      <c r="B31" s="18"/>
      <c r="C31" s="13"/>
      <c r="D31" s="7"/>
      <c r="E31" s="14"/>
      <c r="F31" s="13">
        <v>24.87</v>
      </c>
      <c r="G31" s="7">
        <v>25.27</v>
      </c>
      <c r="H31" s="14">
        <v>0.2</v>
      </c>
      <c r="I31" s="15"/>
      <c r="J31" s="6"/>
      <c r="K31" s="6"/>
      <c r="L31" s="15"/>
      <c r="M31" s="6"/>
      <c r="N31" s="8"/>
      <c r="O31" s="18"/>
    </row>
    <row r="32" spans="1:15" x14ac:dyDescent="0.25">
      <c r="A32" s="18"/>
      <c r="B32" s="18"/>
      <c r="C32" s="13"/>
      <c r="D32" s="7"/>
      <c r="E32" s="14"/>
      <c r="F32" s="13" t="s">
        <v>16</v>
      </c>
      <c r="G32" s="7"/>
      <c r="H32" s="14"/>
      <c r="I32" s="15"/>
      <c r="J32" s="6"/>
      <c r="K32" s="6"/>
      <c r="L32" s="15"/>
      <c r="M32" s="6"/>
      <c r="N32" s="8"/>
      <c r="O32" s="18"/>
    </row>
    <row r="33" spans="1:15" x14ac:dyDescent="0.25">
      <c r="A33" s="18"/>
      <c r="B33" s="18"/>
      <c r="C33" s="13"/>
      <c r="D33" s="7"/>
      <c r="E33" s="14"/>
      <c r="F33" s="13">
        <v>26.204000000000001</v>
      </c>
      <c r="G33" s="7">
        <v>26.439</v>
      </c>
      <c r="H33" s="14">
        <v>0.2</v>
      </c>
      <c r="I33" s="15"/>
      <c r="J33" s="6"/>
      <c r="K33" s="6"/>
      <c r="L33" s="15"/>
      <c r="M33" s="6"/>
      <c r="N33" s="8"/>
      <c r="O33" s="18"/>
    </row>
    <row r="34" spans="1:15" x14ac:dyDescent="0.25">
      <c r="A34" s="18"/>
      <c r="B34" s="19"/>
      <c r="C34" s="15"/>
      <c r="D34" s="6"/>
      <c r="E34" s="8"/>
      <c r="F34" s="23" t="s">
        <v>17</v>
      </c>
      <c r="G34" s="24" t="s">
        <v>12</v>
      </c>
      <c r="H34" s="25">
        <f>SUM(H21:H33)</f>
        <v>1.9199999999999995</v>
      </c>
      <c r="I34" s="31"/>
      <c r="J34" s="21"/>
      <c r="K34" s="21"/>
      <c r="L34" s="15"/>
      <c r="M34" s="6"/>
      <c r="N34" s="8"/>
      <c r="O34" s="18"/>
    </row>
    <row r="35" spans="1:15" x14ac:dyDescent="0.25">
      <c r="A35" s="18"/>
      <c r="B35" s="59" t="s">
        <v>27</v>
      </c>
      <c r="C35" s="13"/>
      <c r="D35" s="7"/>
      <c r="E35" s="14"/>
      <c r="F35" s="13">
        <v>15.6</v>
      </c>
      <c r="G35" s="7">
        <v>16.05</v>
      </c>
      <c r="H35" s="14">
        <f>G35-F35</f>
        <v>0.45000000000000107</v>
      </c>
      <c r="I35" s="15"/>
      <c r="J35" s="21"/>
      <c r="K35" s="21"/>
      <c r="L35" s="15"/>
      <c r="M35" s="6"/>
      <c r="N35" s="8"/>
      <c r="O35" s="18"/>
    </row>
    <row r="36" spans="1:15" x14ac:dyDescent="0.25">
      <c r="A36" s="19"/>
      <c r="B36" s="60" t="s">
        <v>28</v>
      </c>
      <c r="C36" s="26"/>
      <c r="D36" s="27"/>
      <c r="E36" s="28"/>
      <c r="F36" s="26">
        <v>13.35</v>
      </c>
      <c r="G36" s="27">
        <v>13.7</v>
      </c>
      <c r="H36" s="28">
        <f>G36-F36</f>
        <v>0.34999999999999964</v>
      </c>
      <c r="I36" s="29"/>
      <c r="J36" s="22"/>
      <c r="K36" s="22"/>
      <c r="L36" s="29"/>
      <c r="M36" s="20"/>
      <c r="N36" s="30"/>
      <c r="O36" s="19"/>
    </row>
    <row r="37" spans="1:15" x14ac:dyDescent="0.25">
      <c r="A37" s="1"/>
      <c r="B37" s="40"/>
      <c r="C37" s="72" t="s">
        <v>22</v>
      </c>
      <c r="D37" s="73"/>
      <c r="E37" s="51">
        <f>SUM(E22:E36)</f>
        <v>0.23499999999999766</v>
      </c>
      <c r="F37" s="72" t="s">
        <v>22</v>
      </c>
      <c r="G37" s="73"/>
      <c r="H37" s="51">
        <f>SUM(H34:H36)</f>
        <v>2.72</v>
      </c>
      <c r="I37" s="72" t="s">
        <v>22</v>
      </c>
      <c r="J37" s="73"/>
      <c r="K37" s="51">
        <f>K22</f>
        <v>0</v>
      </c>
      <c r="L37" s="73"/>
      <c r="M37" s="73"/>
      <c r="N37" s="51">
        <f>SUM(N21:N36)</f>
        <v>0.11000000000000831</v>
      </c>
      <c r="O37" s="52">
        <f>E37+H37+K37+N37</f>
        <v>3.0650000000000062</v>
      </c>
    </row>
    <row r="38" spans="1:15" x14ac:dyDescent="0.25">
      <c r="A38" s="5"/>
      <c r="B38" s="37"/>
      <c r="C38" s="48"/>
      <c r="D38" s="49"/>
      <c r="E38" s="45"/>
      <c r="F38" s="48"/>
      <c r="G38" s="49"/>
      <c r="H38" s="45"/>
      <c r="I38" s="48"/>
      <c r="J38" s="49"/>
      <c r="K38" s="45"/>
      <c r="L38" s="44"/>
      <c r="M38" s="44"/>
      <c r="N38" s="45"/>
      <c r="O38" s="47"/>
    </row>
    <row r="39" spans="1:15" ht="30" x14ac:dyDescent="0.25">
      <c r="A39" s="4" t="s">
        <v>21</v>
      </c>
      <c r="B39" s="39" t="s">
        <v>14</v>
      </c>
      <c r="C39" s="10">
        <v>1.2</v>
      </c>
      <c r="D39" s="11">
        <v>2.2000000000000002</v>
      </c>
      <c r="E39" s="12">
        <f>D39-C39</f>
        <v>1.0000000000000002</v>
      </c>
      <c r="F39" s="43"/>
      <c r="G39" s="44"/>
      <c r="H39" s="45"/>
      <c r="I39" s="10">
        <v>0.2</v>
      </c>
      <c r="J39" s="11">
        <v>1.2</v>
      </c>
      <c r="K39" s="12">
        <f>J39-I39</f>
        <v>1</v>
      </c>
      <c r="L39" s="43"/>
      <c r="M39" s="44"/>
      <c r="N39" s="45"/>
      <c r="O39" s="47"/>
    </row>
    <row r="40" spans="1:15" x14ac:dyDescent="0.25">
      <c r="A40" s="1"/>
      <c r="B40" s="1"/>
      <c r="C40" s="72" t="s">
        <v>22</v>
      </c>
      <c r="D40" s="73"/>
      <c r="E40" s="51">
        <f>SUM(E39)</f>
        <v>1.0000000000000002</v>
      </c>
      <c r="F40" s="72" t="s">
        <v>22</v>
      </c>
      <c r="G40" s="73"/>
      <c r="H40" s="51">
        <v>0</v>
      </c>
      <c r="I40" s="72" t="s">
        <v>22</v>
      </c>
      <c r="J40" s="73"/>
      <c r="K40" s="51">
        <f>SUM(K39)</f>
        <v>1</v>
      </c>
      <c r="L40" s="73"/>
      <c r="M40" s="73"/>
      <c r="N40" s="51"/>
      <c r="O40" s="52">
        <f>N40+K40+H40+E40</f>
        <v>2</v>
      </c>
    </row>
    <row r="41" spans="1:15" ht="45" x14ac:dyDescent="0.25">
      <c r="A41" s="42" t="s">
        <v>20</v>
      </c>
      <c r="B41" s="41" t="s">
        <v>18</v>
      </c>
      <c r="C41" s="80">
        <v>0.4</v>
      </c>
      <c r="D41" s="81">
        <v>1.1000000000000001</v>
      </c>
      <c r="E41" s="82">
        <f>D41-C41</f>
        <v>0.70000000000000007</v>
      </c>
      <c r="F41" s="80">
        <v>1.1000000000000001</v>
      </c>
      <c r="G41" s="81">
        <v>2.65</v>
      </c>
      <c r="H41" s="82">
        <f>G41-F41</f>
        <v>1.5499999999999998</v>
      </c>
      <c r="I41" s="83"/>
      <c r="J41" s="84"/>
      <c r="K41" s="85"/>
      <c r="L41" s="81">
        <v>0.5</v>
      </c>
      <c r="M41" s="81">
        <v>0.52500000000000002</v>
      </c>
      <c r="N41" s="81">
        <f>M41-L41</f>
        <v>2.5000000000000022E-2</v>
      </c>
      <c r="O41" s="86"/>
    </row>
    <row r="42" spans="1:15" x14ac:dyDescent="0.25">
      <c r="A42" s="19"/>
      <c r="B42" s="15"/>
      <c r="C42" s="15"/>
      <c r="D42" s="6"/>
      <c r="E42" s="16"/>
      <c r="F42" s="80">
        <v>9.15</v>
      </c>
      <c r="G42" s="81">
        <v>10.4</v>
      </c>
      <c r="H42" s="82">
        <f>G42-F42</f>
        <v>1.25</v>
      </c>
      <c r="I42" s="31"/>
      <c r="J42" s="21"/>
      <c r="K42" s="16"/>
      <c r="O42" s="18"/>
    </row>
    <row r="43" spans="1:15" x14ac:dyDescent="0.25">
      <c r="A43" s="19"/>
      <c r="B43" s="40"/>
      <c r="C43" s="72" t="s">
        <v>22</v>
      </c>
      <c r="D43" s="73"/>
      <c r="E43" s="51">
        <f>E41</f>
        <v>0.70000000000000007</v>
      </c>
      <c r="F43" s="72" t="s">
        <v>22</v>
      </c>
      <c r="G43" s="73"/>
      <c r="H43" s="51">
        <f>SUM(H41:H42)</f>
        <v>2.8</v>
      </c>
      <c r="I43" s="72" t="s">
        <v>22</v>
      </c>
      <c r="J43" s="73"/>
      <c r="K43" s="51">
        <v>0</v>
      </c>
      <c r="L43" s="72" t="s">
        <v>22</v>
      </c>
      <c r="M43" s="73"/>
      <c r="N43" s="57">
        <f>N41</f>
        <v>2.5000000000000022E-2</v>
      </c>
      <c r="O43" s="52">
        <f>N43+K43+H43+E43</f>
        <v>3.5249999999999999</v>
      </c>
    </row>
    <row r="44" spans="1:15" x14ac:dyDescent="0.25">
      <c r="A44" s="19"/>
      <c r="B44" s="40"/>
      <c r="C44" s="72" t="s">
        <v>23</v>
      </c>
      <c r="D44" s="73"/>
      <c r="E44" s="51">
        <f>E43+E40+E37+E20+E12</f>
        <v>3.87</v>
      </c>
      <c r="F44" s="72" t="s">
        <v>23</v>
      </c>
      <c r="G44" s="73"/>
      <c r="H44" s="51">
        <f>H43+H40+H37+H20+H12</f>
        <v>9.4599999999999973</v>
      </c>
      <c r="I44" s="72" t="s">
        <v>23</v>
      </c>
      <c r="J44" s="73"/>
      <c r="K44" s="51">
        <f>K43+K40+K37+K20+K12</f>
        <v>1</v>
      </c>
      <c r="L44" s="72" t="s">
        <v>23</v>
      </c>
      <c r="M44" s="73"/>
      <c r="N44" s="57">
        <f>N20+N37+N43</f>
        <v>0.20500000000001217</v>
      </c>
      <c r="O44" s="52">
        <f>O12+O20+O37+O40+O43</f>
        <v>14.535000000000011</v>
      </c>
    </row>
  </sheetData>
  <mergeCells count="34">
    <mergeCell ref="C40:D40"/>
    <mergeCell ref="F40:G40"/>
    <mergeCell ref="I40:J40"/>
    <mergeCell ref="L40:M40"/>
    <mergeCell ref="C44:D44"/>
    <mergeCell ref="F44:G44"/>
    <mergeCell ref="I44:J44"/>
    <mergeCell ref="L44:M44"/>
    <mergeCell ref="C43:D43"/>
    <mergeCell ref="F43:G43"/>
    <mergeCell ref="I43:J43"/>
    <mergeCell ref="L43:M43"/>
    <mergeCell ref="L2:N2"/>
    <mergeCell ref="O2:O3"/>
    <mergeCell ref="C37:D37"/>
    <mergeCell ref="C11:D11"/>
    <mergeCell ref="C12:D12"/>
    <mergeCell ref="F12:G12"/>
    <mergeCell ref="C19:D19"/>
    <mergeCell ref="C20:D20"/>
    <mergeCell ref="F20:G20"/>
    <mergeCell ref="F37:G37"/>
    <mergeCell ref="I37:J37"/>
    <mergeCell ref="L37:M37"/>
    <mergeCell ref="I23:K23"/>
    <mergeCell ref="I20:J20"/>
    <mergeCell ref="L20:M20"/>
    <mergeCell ref="L25:M25"/>
    <mergeCell ref="I24:K24"/>
    <mergeCell ref="A2:A3"/>
    <mergeCell ref="B2:B3"/>
    <mergeCell ref="C2:E2"/>
    <mergeCell ref="F2:H2"/>
    <mergeCell ref="I2:K2"/>
  </mergeCells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2019-12-18T05:05:45Z</dcterms:modified>
</cp:coreProperties>
</file>