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5" yWindow="-105" windowWidth="19425" windowHeight="10425"/>
  </bookViews>
  <sheets>
    <sheet name="Ganesh Haor" sheetId="2" r:id="rId1"/>
    <sheet name="Sheet1" sheetId="5" r:id="rId2"/>
  </sheets>
  <definedNames>
    <definedName name="_xlnm.Print_Area" localSheetId="0">'Ganesh Haor'!$A$1:$G$181</definedName>
    <definedName name="_xlnm.Print_Titles" localSheetId="0">'Ganesh Haor'!$2:$2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 i="2" l="1"/>
  <c r="G179" i="2"/>
  <c r="G178" i="2"/>
  <c r="G177" i="2"/>
  <c r="G176" i="2"/>
  <c r="G175" i="2"/>
  <c r="G174" i="2"/>
  <c r="G173" i="2"/>
  <c r="G172" i="2"/>
  <c r="G171" i="2"/>
  <c r="G169" i="2"/>
  <c r="G168" i="2"/>
  <c r="G167" i="2"/>
  <c r="I166" i="2"/>
  <c r="G166" i="2"/>
  <c r="G165" i="2"/>
  <c r="G164" i="2"/>
  <c r="G163" i="2"/>
  <c r="G162" i="2"/>
  <c r="G161" i="2"/>
  <c r="G159" i="2"/>
  <c r="G158" i="2"/>
  <c r="G157" i="2"/>
  <c r="G156" i="2"/>
  <c r="G155" i="2"/>
  <c r="G154" i="2"/>
  <c r="G153" i="2"/>
  <c r="G152" i="2"/>
  <c r="G151" i="2"/>
  <c r="G150" i="2"/>
  <c r="G149" i="2"/>
  <c r="G148" i="2"/>
  <c r="G147" i="2"/>
  <c r="G146" i="2"/>
  <c r="G145" i="2"/>
  <c r="G144" i="2"/>
  <c r="G143" i="2"/>
  <c r="G134" i="2"/>
  <c r="G133" i="2"/>
  <c r="G180" i="2" l="1"/>
  <c r="I125" i="2"/>
  <c r="G140" i="2"/>
  <c r="G139" i="2"/>
  <c r="G138" i="2"/>
  <c r="G137" i="2"/>
  <c r="G136" i="2"/>
  <c r="G135" i="2"/>
  <c r="G132" i="2"/>
  <c r="G131" i="2"/>
  <c r="G130" i="2"/>
  <c r="G128" i="2"/>
  <c r="G127" i="2"/>
  <c r="G126" i="2"/>
  <c r="G125" i="2"/>
  <c r="G124" i="2"/>
  <c r="G123" i="2"/>
  <c r="G122" i="2"/>
  <c r="G121" i="2"/>
  <c r="G120" i="2"/>
  <c r="G118" i="2"/>
  <c r="G117" i="2"/>
  <c r="G116" i="2"/>
  <c r="G115" i="2"/>
  <c r="G114" i="2"/>
  <c r="G113" i="2"/>
  <c r="G112" i="2"/>
  <c r="G111" i="2"/>
  <c r="G110" i="2"/>
  <c r="G109" i="2"/>
  <c r="G108" i="2"/>
  <c r="G107" i="2"/>
  <c r="G106" i="2"/>
  <c r="G105" i="2"/>
  <c r="G104" i="2"/>
  <c r="G103" i="2"/>
  <c r="G102" i="2"/>
  <c r="G59" i="2"/>
  <c r="G54" i="2"/>
  <c r="G99" i="2"/>
  <c r="G98" i="2"/>
  <c r="G97" i="2"/>
  <c r="G96" i="2"/>
  <c r="G95" i="2"/>
  <c r="G94" i="2"/>
  <c r="G93" i="2"/>
  <c r="G92" i="2"/>
  <c r="G91" i="2"/>
  <c r="G88" i="2"/>
  <c r="G87" i="2"/>
  <c r="G86" i="2"/>
  <c r="I85" i="2"/>
  <c r="G85" i="2"/>
  <c r="G84" i="2"/>
  <c r="G83" i="2"/>
  <c r="G82" i="2"/>
  <c r="G81" i="2"/>
  <c r="G80" i="2"/>
  <c r="G78" i="2"/>
  <c r="G77" i="2"/>
  <c r="G76" i="2"/>
  <c r="G75" i="2"/>
  <c r="G74" i="2"/>
  <c r="G73" i="2"/>
  <c r="G72" i="2"/>
  <c r="G71" i="2"/>
  <c r="G70" i="2"/>
  <c r="G69" i="2"/>
  <c r="G68" i="2"/>
  <c r="G67" i="2"/>
  <c r="G66" i="2"/>
  <c r="G65" i="2"/>
  <c r="G64" i="2"/>
  <c r="G63" i="2"/>
  <c r="G62" i="2"/>
  <c r="G51" i="2"/>
  <c r="G141" i="2" l="1"/>
  <c r="G100" i="2"/>
  <c r="G48" i="2"/>
  <c r="I46" i="2"/>
  <c r="G58" i="2"/>
  <c r="G57" i="2"/>
  <c r="G56" i="2"/>
  <c r="G55" i="2"/>
  <c r="G53" i="2"/>
  <c r="G52" i="2"/>
  <c r="G49" i="2"/>
  <c r="G47" i="2"/>
  <c r="G46" i="2"/>
  <c r="G45" i="2"/>
  <c r="G44" i="2"/>
  <c r="G43" i="2"/>
  <c r="G42" i="2"/>
  <c r="G41" i="2"/>
  <c r="G39" i="2"/>
  <c r="G38" i="2"/>
  <c r="G37" i="2"/>
  <c r="G36" i="2"/>
  <c r="G35" i="2"/>
  <c r="G34" i="2"/>
  <c r="G33" i="2"/>
  <c r="G32" i="2"/>
  <c r="G31" i="2"/>
  <c r="G30" i="2"/>
  <c r="G29" i="2"/>
  <c r="G28" i="2"/>
  <c r="G27" i="2"/>
  <c r="G26" i="2"/>
  <c r="G25" i="2"/>
  <c r="G24" i="2"/>
  <c r="G23" i="2"/>
  <c r="G60" i="2" l="1"/>
  <c r="G8" i="2"/>
  <c r="G19" i="2" l="1"/>
  <c r="G4" i="2"/>
  <c r="G18" i="2" l="1"/>
  <c r="G17" i="2"/>
  <c r="G16" i="2"/>
  <c r="G15" i="2"/>
  <c r="G14" i="2"/>
  <c r="G13" i="2"/>
  <c r="G20" i="2" s="1"/>
  <c r="G10" i="2"/>
  <c r="G9" i="2"/>
  <c r="G7" i="2"/>
  <c r="G6" i="2"/>
  <c r="G5" i="2"/>
  <c r="G11" i="2" l="1"/>
  <c r="G181" i="2" s="1"/>
</calcChain>
</file>

<file path=xl/sharedStrings.xml><?xml version="1.0" encoding="utf-8"?>
<sst xmlns="http://schemas.openxmlformats.org/spreadsheetml/2006/main" count="526" uniqueCount="136">
  <si>
    <t>Sl. No:</t>
  </si>
  <si>
    <t>Item Description</t>
  </si>
  <si>
    <t>Qnty</t>
  </si>
  <si>
    <t>Unit</t>
  </si>
  <si>
    <t>Unit Rate (Tk)</t>
  </si>
  <si>
    <t>Amount (Tk)</t>
  </si>
  <si>
    <t>16-100</t>
  </si>
  <si>
    <t>Erection of bamboo profile with full bamboo posts and pegs not less than 60mm in diameter and coir strings etc. complete as per direction of Engineer in charge.</t>
  </si>
  <si>
    <t>each</t>
  </si>
  <si>
    <t>Cum</t>
  </si>
  <si>
    <t>16-190</t>
  </si>
  <si>
    <t>48-100</t>
  </si>
  <si>
    <t>Sqm</t>
  </si>
  <si>
    <t>m</t>
  </si>
  <si>
    <t>36-150-10</t>
  </si>
  <si>
    <t>sqm</t>
  </si>
  <si>
    <t>cum</t>
  </si>
  <si>
    <t>04-120</t>
  </si>
  <si>
    <t xml:space="preserve">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 </t>
  </si>
  <si>
    <t>04-180</t>
  </si>
  <si>
    <t>Site preparation by manually removing all miscellaneous objectional materials form entire site and removing soil upto 15cm depth including uprooting stumps, jungle clearing, levelling dressing etc. complete as per direction of Engineer in charge.</t>
  </si>
  <si>
    <t>12-100</t>
  </si>
  <si>
    <t>Installation of pizeometer including supply of 40mm G.I. pipe, brass strainer, socket, labour, by wash boring, lowering, fixing the elevation and providing cover on the top of the well etc. complete as per direction of Engineer in charge.</t>
  </si>
  <si>
    <t>12-310-20</t>
  </si>
  <si>
    <t>44-240</t>
  </si>
  <si>
    <t>M ton</t>
  </si>
  <si>
    <t>44-320</t>
  </si>
  <si>
    <t>44-270</t>
  </si>
  <si>
    <t>Painting of steel sheet piles, 2 coats of bitumen paint, including preparation of surface with sand paper, iron brush etc. including the cost of all materials and labour etc. complete as per direction of Engineer in charge.</t>
  </si>
  <si>
    <t>72-180</t>
  </si>
  <si>
    <t>Supplying and placing 20mm thick hessian cloth impregnated with bitumen in expansion joints or on top of sheet piles as per specification and direction of Engineer in charge.</t>
  </si>
  <si>
    <t>44-310</t>
  </si>
  <si>
    <t>44-220</t>
  </si>
  <si>
    <t>28-120</t>
  </si>
  <si>
    <t>28-200</t>
  </si>
  <si>
    <t>76-120</t>
  </si>
  <si>
    <t>Kg</t>
  </si>
  <si>
    <t>36-150</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</si>
  <si>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t>
  </si>
  <si>
    <t>Vertical and inclined walls, columns, piers with 60-80mm dia barrack
bamboo props.</t>
  </si>
  <si>
    <t>Footing, footing beams, grade beams, foundation slab with 60-80mm dia barrack bamboo props.</t>
  </si>
  <si>
    <t>16-520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</si>
  <si>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</si>
  <si>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</si>
  <si>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40-610-20</t>
  </si>
  <si>
    <t>40-610-30</t>
  </si>
  <si>
    <t>Well graded between 20mm to 5mm size.
(Combination of sub-item 10 &amp; 30 or 20 &amp; 30 shall be used)</t>
  </si>
  <si>
    <t>Well graded between 40mm to 20mm size.</t>
  </si>
  <si>
    <t>40-140</t>
  </si>
  <si>
    <t>40-220</t>
  </si>
  <si>
    <t>16-140</t>
  </si>
  <si>
    <t>16-130</t>
  </si>
  <si>
    <t>16-200</t>
  </si>
  <si>
    <t>16-220</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</si>
  <si>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</si>
  <si>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</si>
  <si>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M</t>
  </si>
  <si>
    <t>16-240</t>
  </si>
  <si>
    <t>16-540</t>
  </si>
  <si>
    <t>16-530</t>
  </si>
  <si>
    <t>16-310</t>
  </si>
  <si>
    <t>36-150-60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</si>
  <si>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</si>
  <si>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</si>
  <si>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</si>
  <si>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Sub-Total</t>
  </si>
  <si>
    <t>12-300</t>
  </si>
  <si>
    <t>Construction of sump well with dug holes of size 1.80 m x 2.0 m, laying in position the perforated empty diesel/petrol drum sheet of 1.00 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</si>
  <si>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28-100</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</si>
  <si>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</si>
  <si>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Peovide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</si>
  <si>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Day</t>
  </si>
  <si>
    <t>Demobilization and clean-up of the site upon completion of the works, as per Technical Specification, Contractor's Method Statement and as per direction of Engineer in Charge.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</si>
  <si>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</si>
  <si>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Mobilize, strengthen required land based consatruction equipment such as excavator, dump truck, chain dozer, vibro-compactor and plants such as gemetor for site electrification, digital camera for taking photographs and digital vedio camera for recording/Taking Photograph as sequences of works etc. for keeping records of the works by providing following information including transfer to site, complete for the purposes stated in the technical specification and Contractor's Method Statement and as per direction of Engineer in Charge.</t>
  </si>
  <si>
    <t>Operate, maintain of plant and equipment such as generator for site electrification for the purpose stated in the  technical specification and Contractor's Method Statement and as per direction of Engineer in Charge.</t>
  </si>
  <si>
    <t>LS</t>
  </si>
  <si>
    <t>NSI</t>
  </si>
  <si>
    <t>16-600-10</t>
  </si>
  <si>
    <t xml:space="preserve">Earth work by Mechanical Excavator (long Boom) in all kinds of soil in excavation/ re-excavation of channel/canal/khal etc. including disposal of spoil soil up to 30m away from point of excavation with rough dressing and leveling etc. complete as per direction of  Engineer- in- charge.                    </t>
  </si>
  <si>
    <t>Earth work by manual labor in all kinds of soil  in removing cross bundh/ ring bundh, including all leads and lifts complete and placing the spoils to a safe distance, (minimum 15m apart from the bank) as per direction of Engineer in charge</t>
  </si>
  <si>
    <r>
      <t xml:space="preserve">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t>
    </r>
    <r>
      <rPr>
        <b/>
        <sz val="11"/>
        <rFont val="Times New Roman"/>
        <family val="1"/>
      </rPr>
      <t>12-310-20: by Pump</t>
    </r>
  </si>
  <si>
    <r>
      <t xml:space="preserve">Cutting of steel sheet piles to design length and shape as per requirement in design and drawing and as per direction of Engineer in charge. 
</t>
    </r>
    <r>
      <rPr>
        <b/>
        <sz val="11"/>
        <color theme="1"/>
        <rFont val="Times New Roman"/>
        <family val="1"/>
      </rPr>
      <t>44-320-10 : Upto 10mm thick.</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</si>
  <si>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color theme="1"/>
        <rFont val="Times New Roman"/>
        <family val="1"/>
      </rPr>
      <t>28-200-10 : with stone chips</t>
    </r>
  </si>
  <si>
    <r>
      <t xml:space="preserve">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color theme="1"/>
        <rFont val="Times New Roman"/>
        <family val="1"/>
      </rPr>
      <t>76-120-10: 8mm dia to 30mm dia</t>
    </r>
  </si>
  <si>
    <r>
      <t xml:space="preserve">Back filling in hydraulic structures including all leads and lifts in 150mm layer including watering, ramming, compacting to 30% relative density etc. complete by compactor or any other suitable method as per direction of Engineer in charge. 
</t>
    </r>
    <r>
      <rPr>
        <b/>
        <sz val="11"/>
        <color theme="1"/>
        <rFont val="Times New Roman"/>
        <family val="1"/>
      </rPr>
      <t>16-540-20 : Sand of FM&gt;=0.80</t>
    </r>
  </si>
  <si>
    <t>Sub-Total (Re-excavation of Khal)</t>
  </si>
  <si>
    <r>
      <t xml:space="preserve">Cement concrete work in leanest mix. 1:4:8,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color theme="1"/>
        <rFont val="Times New Roman"/>
        <family val="1"/>
      </rPr>
      <t>28-100-20 : With 25mm down graded stone chips</t>
    </r>
  </si>
  <si>
    <t>Item Code no.</t>
  </si>
  <si>
    <t>Each</t>
  </si>
  <si>
    <t>Environmental Monitoring through Sample Collection and analysis such as Air quality test, Surface water test, Sound Level monitoring, Traffic signs and road navigation,  safety provisions with first aid and medical Assistant as per direction of engineer in charge.</t>
  </si>
  <si>
    <t>16-600-20</t>
  </si>
  <si>
    <t xml:space="preserve">Earth work by Mechanical Excavator (long Boom) in all kinds of soil in excavation/ re-excavation of channel/canal/khal etc. including disposal of spoil soil up to 30m to 100 m  from point of excavation with rough dressing and leveling etc. complete as per direction of  Engineer- in- charge.                    </t>
  </si>
  <si>
    <t>Mobilization of Site :</t>
  </si>
  <si>
    <r>
      <t xml:space="preserve">Earth work in excavation of foundation trenches in all kinds of soil as per layout plan of foundation excavation with all leads and lifts and placing the spoil earth for constructing the ring bundh/offerdam where necessary as per design and specification or disposing it to a safe distance including pushing, levelling, dressing, etc. complete as per direction of Engineer in charge.
</t>
    </r>
    <r>
      <rPr>
        <b/>
        <sz val="11"/>
        <color theme="1"/>
        <rFont val="Times New Roman"/>
        <family val="1"/>
      </rPr>
      <t xml:space="preserve">
16-310-10 : For moving spoil earth upto a distance of 100m from the centre of the pit</t>
    </r>
  </si>
  <si>
    <t>16-560</t>
  </si>
  <si>
    <r>
      <t xml:space="preserve">Shoring for slope protection of foundation trench, canal, embankment, road, pond etc. as per design slopes, grades including removal of spoils to a safe distance as per direction of Engineer in charge.                                                              
</t>
    </r>
    <r>
      <rPr>
        <b/>
        <sz val="11"/>
        <color theme="1"/>
        <rFont val="Times New Roman"/>
        <family val="1"/>
      </rPr>
      <t>16-560-20:  By bamboo post of 6.0m length,  c/c fixed with nails.</t>
    </r>
  </si>
  <si>
    <t>12-310</t>
  </si>
  <si>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1"/>
        <color theme="1"/>
        <rFont val="Times New Roman"/>
        <family val="1"/>
      </rPr>
      <t xml:space="preserve">
12-310-20 : By pump.</t>
    </r>
    <r>
      <rPr>
        <sz val="11"/>
        <color theme="1"/>
        <rFont val="Times New Roman"/>
        <family val="1"/>
      </rPr>
      <t xml:space="preserve">
</t>
    </r>
  </si>
  <si>
    <r>
      <t xml:space="preserve">Supplying at site U-shape hot rolled steel sheet pile of different section of Phosphorus=0.04%(Maximum), Sulphur = 0.04% (Maximum), Copper= 0.25% (Minimum), Tensile strength=&gt; 490 N/mm2 , Yield strength =&gt;296 N/mm2, Elongation =15% (Minimum) including all taxes, freights, incidental charges etc. complete as per direction of the Engineer -in- charge.
</t>
    </r>
    <r>
      <rPr>
        <b/>
        <sz val="11"/>
        <color theme="1"/>
        <rFont val="Times New Roman"/>
        <family val="1"/>
      </rPr>
      <t xml:space="preserve">44-240-30 : </t>
    </r>
    <r>
      <rPr>
        <sz val="11"/>
        <color theme="1"/>
        <rFont val="Times New Roman"/>
        <family val="1"/>
      </rPr>
      <t>U-shape, hot- rolled steel sheet pile width= 400mm to 600mm: height=&gt; 100mm, Th.=&gt; 10.5: wt. per sqm of pile wall =&gt;120 kg/m2: sectional modulus per one meter of pile wall width =&gt; 874 cm3/m</t>
    </r>
  </si>
  <si>
    <r>
      <t xml:space="preserve">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t>
    </r>
    <r>
      <rPr>
        <b/>
        <sz val="11"/>
        <color theme="1"/>
        <rFont val="Times New Roman"/>
        <family val="1"/>
      </rPr>
      <t>44-270-20:</t>
    </r>
    <r>
      <rPr>
        <sz val="11"/>
        <color theme="1"/>
        <rFont val="Times New Roman"/>
        <family val="1"/>
      </rPr>
      <t xml:space="preserve"> U-type or any other type : Upto 4.50 m depth.</t>
    </r>
  </si>
  <si>
    <r>
      <t xml:space="preserve">Supplying and laying single layer polythene sheet in floor below cement concrete, RCC slab, on walls etc. complete in all respect as per direction of Engineer in charge. 
</t>
    </r>
    <r>
      <rPr>
        <b/>
        <sz val="11"/>
        <color theme="1"/>
        <rFont val="Times New Roman"/>
        <family val="1"/>
      </rPr>
      <t>44-220-10:</t>
    </r>
    <r>
      <rPr>
        <sz val="11"/>
        <color theme="1"/>
        <rFont val="Times New Roman"/>
        <family val="1"/>
      </rPr>
      <t xml:space="preserve"> Weighing minimum 1.0 kg per 6.50 sqm</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</si>
  <si>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color theme="1"/>
        <rFont val="Times New Roman"/>
        <family val="1"/>
      </rPr>
      <t>28-120-20:</t>
    </r>
    <r>
      <rPr>
        <sz val="11"/>
        <color theme="1"/>
        <rFont val="Times New Roman"/>
        <family val="1"/>
      </rPr>
      <t xml:space="preserve"> With 25mm down graded stone chips.</t>
    </r>
  </si>
  <si>
    <t>(a)</t>
  </si>
  <si>
    <t>(b)</t>
  </si>
  <si>
    <r>
      <t xml:space="preserve">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 
</t>
    </r>
    <r>
      <rPr>
        <b/>
        <sz val="11"/>
        <color theme="1"/>
        <rFont val="Times New Roman"/>
        <family val="1"/>
      </rPr>
      <t xml:space="preserve">
16-520-20 : sand of FM&gt;=1.50</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</si>
  <si>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40-220-10 : Within 200 m.</t>
    </r>
  </si>
  <si>
    <r>
      <t xml:space="preserve">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 
</t>
    </r>
    <r>
      <rPr>
        <b/>
        <sz val="11"/>
        <color theme="1"/>
        <rFont val="Times New Roman"/>
        <family val="1"/>
      </rPr>
      <t>16-140-10: 0 m to 3 m height</t>
    </r>
  </si>
  <si>
    <r>
      <t xml:space="preserve">Constructing at site, cement mortar gauge on masonry wall, including engraving in meter, decimeter &amp; centimeter, painting and figuring with
black and red water proof paint, etc. complete as per direction of  Engineer in charge.                            </t>
    </r>
    <r>
      <rPr>
        <b/>
        <sz val="11"/>
        <color theme="1"/>
        <rFont val="Times New Roman"/>
        <family val="1"/>
      </rPr>
      <t xml:space="preserve"> 
04-280-10: 150mm x 25mm</t>
    </r>
  </si>
  <si>
    <t xml:space="preserve">(b) </t>
  </si>
  <si>
    <t xml:space="preserve">(A) Dueuhal Khal Causeway (4.00m) at km 12.44 of Naogaon Haor (Part-B). </t>
  </si>
  <si>
    <t>block size 40cmx40cmx20cm</t>
  </si>
  <si>
    <r>
      <t xml:space="preserve">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(a) </t>
    </r>
    <r>
      <rPr>
        <b/>
        <sz val="11"/>
        <color theme="1"/>
        <rFont val="Times New Roman"/>
        <family val="1"/>
      </rPr>
      <t>40-140-50 : block size 30cmx30cmx30cm.</t>
    </r>
  </si>
  <si>
    <t>40-140-40</t>
  </si>
  <si>
    <t>40-600</t>
  </si>
  <si>
    <t>Supplying and placing non-woven needle punched type geotextile fabric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accross the body of the fabric).Supplying and placing non-woven needle punched type geotextile fabric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accross the body of
the fabric).</t>
  </si>
  <si>
    <t>Mass =&gt;400 gm/m², thickness(Under 2 kpa pressure) =&gt;3.00 mm, EoS&lt;=0.08mm, strip tensile strength =&gt;23 kn/m, grab strength =&gt;1500 N, CBR puncture resistance =&gt;3800 N.</t>
  </si>
  <si>
    <t>40-600-40</t>
  </si>
  <si>
    <t>(A) Sub-Total (Dueuhal Khal Causeway) =</t>
  </si>
  <si>
    <t xml:space="preserve">(B) Khaiyar Khal Causeway (4.00m) at km 24.06 of Naogaon Haor (Part-B). </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</si>
  <si>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</si>
  <si>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 xml:space="preserve">(C) Markhali Khal Causeway (6.60m) at km 39.07 of Naogaon Haor (Part-B). </t>
  </si>
  <si>
    <t>Extra rate for every additional lift of 1.0m or part thereof beyond the initial lift of 1.5m (30cm neglected) for all kinds of earth work.
1 no. lift.</t>
  </si>
  <si>
    <t>Extra rate for every additional lead of 15m or part thereof beyond the initial lead of 30m upto a maximum of 19 leads (3m neglected) for all kinds of earth work.
1 no. Lead</t>
  </si>
  <si>
    <t>Pltcu</t>
  </si>
  <si>
    <t>Pldcu</t>
  </si>
  <si>
    <t xml:space="preserve">Re-excavation of Khal of Naogaon Haor   </t>
  </si>
  <si>
    <t>Causeway</t>
  </si>
  <si>
    <t>(B) Sub-Total (Khaiyar Khal Causeway) =</t>
  </si>
  <si>
    <t>(C) Sub-Total (Markhali Khal Causeway) =</t>
  </si>
  <si>
    <t xml:space="preserve">(D) Neora Khal Causeway (4.00m) at km 44.20 of Naogaon Haor (Part-B). </t>
  </si>
  <si>
    <t>(D) Sub-Total (Neora Khal Causeway) =</t>
  </si>
  <si>
    <t>Grand Total =</t>
  </si>
  <si>
    <t>Abstruct cost of estimate for Re-Excavation of Khal (a) Pangair Dair Khal from KM 0.080 to KM 4.360=4.280 KM, (b) Bera Khal from KM 0.520 to KM 2.030=1.510 KM, (c) Gokhra  khal from KM 0.185 to KM 0.910=0.725 KM (Part-A), (d) Neora Khal from KM 0.120 to KM 2.635=2.515 KM, e) Nandir Khal from KM 0.00 to KM 5.985=5.985 KM, f) Khaiyar Khal from KM 0.495 to KM 8.405=7.910 KM and f) Markhali Khal from KM 1.01 to KM 4.120=3.11 KM(Part-B)Total=26.035)  &amp;  Construction of Causeway (a) Dheuhal Khal (4.00m) at km 12.44, (b) Khaiyar Khal (4.00m) at km 24.06, (c) Markhali Khal (6.60m) at km 39.07 &amp; (d) Neora Khal (4.00m) at km 44.20 of Naogaon Haor Sub-Project (Part-B)in c/w Haor Flood Management and Livelihood Improved Improvement Project(BWDB Part) under Kishoregange WD Division, BWDB, Kishoregonj during the FY2017-18. Package No. BWDB/Kish/HFMLIP/PW-18.</t>
  </si>
  <si>
    <t>Supplying and placing non-woven needle punched type geotextile fabric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accross the body of the fabric).Supplying and placing non-woven needle punched type geotextile fabric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polypropeline or nylon thread)or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accross the body of the fabric).</t>
  </si>
  <si>
    <t>Analysis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</si>
</sst>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3" x14ac:knownFonts="1">
    <font>
      <sz val="11"/>
      <color theme="1"/>
      <name val="Calibri"/>
      <family val="2"/>
      <scheme val="minor"/>
    </font>
    <font>
      <b/>
      <sz val="11"/>
      <color theme="1"/>
      <name val="Times New Roman"/>
      <family val="1"/>
    </font>
    <font>
      <sz val="11"/>
      <color theme="1"/>
      <name val="Times New Roman"/>
      <family val="1"/>
    </font>
    <font>
      <sz val="11"/>
      <color rgb="FF000000"/>
      <name val="Times New Roman"/>
      <family val="1"/>
    </font>
    <font>
      <b/>
      <u/>
      <sz val="11"/>
      <color theme="1"/>
      <name val="Times New Roman"/>
      <family val="1"/>
    </font>
    <font>
      <sz val="11"/>
      <name val="Times New Roman"/>
      <family val="1"/>
    </font>
    <font>
      <sz val="12"/>
      <color theme="1"/>
      <name val="Times New Roman"/>
      <family val="1"/>
    </font>
    <font>
      <b/>
      <sz val="11"/>
      <name val="Times New Roman"/>
      <family val="1"/>
    </font>
    <font>
      <b/>
      <sz val="12"/>
      <color theme="1"/>
      <name val="Times New Roman"/>
      <family val="1"/>
    </font>
    <font>
      <b/>
      <sz val="12"/>
      <name val="Times New Roman"/>
      <family val="1"/>
    </font>
    <font>
      <sz val="10"/>
      <name val="Arial"/>
      <family val="2"/>
    </font>
    <font>
      <sz val="10.5"/>
      <name val="Times New Roman"/>
      <family val="1"/>
    </font>
    <font>
      <b/>
      <sz val="14"/>
      <color theme="1"/>
      <name val="Times New Roman"/>
      <family val="1"/>
    </font>
  </fonts>
  <fills count="4">
    <fill>
      <patternFill patternType="none"/>
    </fill>
    <fill>
      <patternFill patternType="gray125"/>
    </fill>
    <fill>
      <patternFill patternType="solid">
        <fgColor rgb="FFFFFFFF"/>
        <bgColor indexed="64"/>
      </patternFill>
    </fill>
    <fill>
      <patternFill patternType="solid">
        <fgColor indexed="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0" fillId="0" borderId="0"/>
  </cellStyleXfs>
  <cellXfs count="73">
    <xf numFmtId="0" fontId="0" fillId="0" borderId="0" xfId="0"/>
    <xf numFmtId="0" fontId="2" fillId="0" borderId="0" xfId="0" applyFont="1" applyBorder="1"/>
    <xf numFmtId="0" fontId="1" fillId="0" borderId="1" xfId="0" applyFont="1" applyBorder="1" applyAlignment="1">
      <alignment horizontal="center" vertical="center" wrapText="1"/>
    </xf>
    <xf numFmtId="0" fontId="2" fillId="0" borderId="1" xfId="0" applyFont="1" applyBorder="1" applyAlignment="1">
      <alignment horizontal="center" vertical="top"/>
    </xf>
    <xf numFmtId="0" fontId="1"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2" fillId="0" borderId="1" xfId="0" applyFont="1" applyBorder="1" applyAlignment="1">
      <alignment horizontal="justify" vertical="top" wrapText="1"/>
    </xf>
    <xf numFmtId="4" fontId="2" fillId="0" borderId="1" xfId="0" applyNumberFormat="1" applyFont="1" applyBorder="1" applyAlignment="1">
      <alignment horizontal="center" vertical="top"/>
    </xf>
    <xf numFmtId="0" fontId="2" fillId="0" borderId="1" xfId="0" applyFont="1" applyBorder="1" applyAlignment="1">
      <alignment horizontal="center" vertical="top" wrapText="1"/>
    </xf>
    <xf numFmtId="0" fontId="2" fillId="0" borderId="1" xfId="0" applyFont="1" applyBorder="1"/>
    <xf numFmtId="0" fontId="3" fillId="0" borderId="1" xfId="0" applyFont="1" applyBorder="1" applyAlignment="1">
      <alignment horizontal="center" vertical="top"/>
    </xf>
    <xf numFmtId="0" fontId="2" fillId="0" borderId="1" xfId="0" applyFont="1" applyFill="1" applyBorder="1" applyAlignment="1">
      <alignment horizontal="center" vertical="top"/>
    </xf>
    <xf numFmtId="0" fontId="2" fillId="0" borderId="1" xfId="0" applyFont="1" applyBorder="1" applyAlignment="1">
      <alignment horizontal="justify" vertical="top"/>
    </xf>
    <xf numFmtId="0" fontId="5" fillId="0" borderId="1" xfId="0" applyFont="1" applyBorder="1" applyAlignment="1">
      <alignment horizontal="justify" vertical="top" wrapText="1"/>
    </xf>
    <xf numFmtId="0" fontId="1" fillId="0" borderId="0" xfId="0" applyFont="1" applyBorder="1"/>
    <xf numFmtId="0" fontId="5" fillId="0" borderId="1" xfId="0" applyFont="1" applyBorder="1" applyAlignment="1">
      <alignment horizontal="center" vertical="top" wrapText="1"/>
    </xf>
    <xf numFmtId="0" fontId="6" fillId="0" borderId="0" xfId="0" applyFont="1" applyBorder="1"/>
    <xf numFmtId="0" fontId="5" fillId="0" borderId="1" xfId="0" applyFont="1" applyFill="1" applyBorder="1" applyAlignment="1">
      <alignment horizontal="center" vertical="top"/>
    </xf>
    <xf numFmtId="0" fontId="2" fillId="0" borderId="0" xfId="0" applyFont="1"/>
    <xf numFmtId="0" fontId="2" fillId="0" borderId="0" xfId="0" applyFont="1" applyFill="1"/>
    <xf numFmtId="0" fontId="2" fillId="0" borderId="6" xfId="0" applyFont="1" applyBorder="1" applyAlignment="1">
      <alignment horizontal="center" vertical="top"/>
    </xf>
    <xf numFmtId="0" fontId="2" fillId="0" borderId="1" xfId="0" applyFont="1" applyBorder="1" applyAlignment="1">
      <alignment horizontal="center"/>
    </xf>
    <xf numFmtId="2" fontId="2" fillId="0" borderId="1" xfId="0" applyNumberFormat="1" applyFont="1" applyBorder="1" applyAlignment="1">
      <alignment horizontal="center"/>
    </xf>
    <xf numFmtId="2" fontId="5" fillId="0" borderId="1" xfId="0" applyNumberFormat="1" applyFont="1" applyBorder="1" applyAlignment="1">
      <alignment horizontal="center" wrapText="1"/>
    </xf>
    <xf numFmtId="0" fontId="5" fillId="0" borderId="1" xfId="0" applyFont="1" applyBorder="1" applyAlignment="1">
      <alignment horizontal="center" wrapText="1"/>
    </xf>
    <xf numFmtId="164" fontId="5" fillId="0" borderId="1" xfId="0" applyNumberFormat="1" applyFont="1" applyBorder="1" applyAlignment="1">
      <alignment horizontal="center"/>
    </xf>
    <xf numFmtId="164" fontId="9" fillId="0" borderId="1" xfId="0" applyNumberFormat="1" applyFont="1" applyBorder="1" applyAlignment="1">
      <alignment horizontal="center" vertical="top"/>
    </xf>
    <xf numFmtId="0" fontId="2" fillId="0" borderId="1" xfId="0" applyFont="1" applyFill="1" applyBorder="1" applyAlignment="1">
      <alignment horizontal="center"/>
    </xf>
    <xf numFmtId="164" fontId="2" fillId="0" borderId="1" xfId="0" applyNumberFormat="1" applyFont="1" applyFill="1" applyBorder="1" applyAlignment="1">
      <alignment horizontal="center"/>
    </xf>
    <xf numFmtId="2" fontId="5" fillId="3" borderId="1" xfId="0" applyNumberFormat="1" applyFont="1" applyFill="1" applyBorder="1" applyAlignment="1">
      <alignment horizontal="center" wrapText="1"/>
    </xf>
    <xf numFmtId="164" fontId="2" fillId="0" borderId="1" xfId="0" applyNumberFormat="1" applyFont="1" applyBorder="1" applyAlignment="1">
      <alignment horizontal="center"/>
    </xf>
    <xf numFmtId="0" fontId="2" fillId="0" borderId="2" xfId="0" applyFont="1" applyBorder="1" applyAlignment="1">
      <alignment horizontal="center" vertical="top" wrapText="1"/>
    </xf>
    <xf numFmtId="0" fontId="2" fillId="0" borderId="1" xfId="0" applyFont="1" applyBorder="1" applyAlignment="1">
      <alignment horizontal="center" wrapText="1"/>
    </xf>
    <xf numFmtId="164" fontId="1" fillId="0" borderId="1" xfId="0" applyNumberFormat="1" applyFont="1" applyBorder="1" applyAlignment="1">
      <alignment horizontal="center" vertical="top"/>
    </xf>
    <xf numFmtId="0" fontId="11" fillId="0" borderId="0" xfId="1" applyFont="1" applyFill="1" applyBorder="1" applyAlignment="1">
      <alignment vertical="top"/>
    </xf>
    <xf numFmtId="0" fontId="2" fillId="0" borderId="7" xfId="0" applyFont="1" applyBorder="1" applyAlignment="1">
      <alignment horizontal="center" vertical="top"/>
    </xf>
    <xf numFmtId="0" fontId="2" fillId="0" borderId="7" xfId="0" applyFont="1" applyFill="1" applyBorder="1" applyAlignment="1">
      <alignment horizontal="center" vertical="top"/>
    </xf>
    <xf numFmtId="0" fontId="2" fillId="0" borderId="7" xfId="0" applyFont="1" applyBorder="1" applyAlignment="1">
      <alignment horizontal="justify" vertical="top" wrapText="1"/>
    </xf>
    <xf numFmtId="164" fontId="2" fillId="0" borderId="7" xfId="0" applyNumberFormat="1" applyFont="1" applyBorder="1" applyAlignment="1">
      <alignment horizontal="center"/>
    </xf>
    <xf numFmtId="0" fontId="2" fillId="0" borderId="7" xfId="0" applyFont="1" applyBorder="1" applyAlignment="1">
      <alignment horizontal="center"/>
    </xf>
    <xf numFmtId="0" fontId="2" fillId="0" borderId="6" xfId="0" applyFont="1" applyBorder="1" applyAlignment="1">
      <alignment horizontal="justify" vertical="top" wrapText="1"/>
    </xf>
    <xf numFmtId="164" fontId="2" fillId="0" borderId="6" xfId="0" applyNumberFormat="1" applyFont="1" applyBorder="1" applyAlignment="1">
      <alignment horizontal="center"/>
    </xf>
    <xf numFmtId="0" fontId="2" fillId="0" borderId="6" xfId="0" applyFont="1" applyBorder="1" applyAlignment="1">
      <alignment horizontal="center"/>
    </xf>
    <xf numFmtId="164" fontId="1" fillId="0" borderId="1" xfId="0" applyNumberFormat="1" applyFont="1" applyBorder="1" applyAlignment="1">
      <alignment horizontal="center"/>
    </xf>
    <xf numFmtId="0" fontId="8" fillId="0" borderId="0" xfId="0" applyFont="1" applyBorder="1"/>
    <xf numFmtId="164" fontId="8" fillId="0" borderId="1" xfId="0" applyNumberFormat="1" applyFont="1" applyBorder="1"/>
    <xf numFmtId="0" fontId="2" fillId="0" borderId="1" xfId="0" applyNumberFormat="1" applyFont="1" applyBorder="1" applyAlignment="1">
      <alignment horizontal="justify" vertical="top" wrapText="1"/>
    </xf>
    <xf numFmtId="0" fontId="1" fillId="0" borderId="2" xfId="0" applyFont="1" applyBorder="1" applyAlignment="1">
      <alignment horizontal="right"/>
    </xf>
    <xf numFmtId="0" fontId="1" fillId="0" borderId="3" xfId="0" applyFont="1" applyBorder="1" applyAlignment="1">
      <alignment horizontal="right"/>
    </xf>
    <xf numFmtId="0" fontId="1" fillId="0" borderId="4" xfId="0" applyFont="1" applyBorder="1" applyAlignment="1">
      <alignment horizontal="right"/>
    </xf>
    <xf numFmtId="0" fontId="2" fillId="2" borderId="1" xfId="0" applyFont="1" applyFill="1" applyBorder="1" applyAlignment="1">
      <alignment horizontal="right" vertical="top" wrapText="1"/>
    </xf>
    <xf numFmtId="0" fontId="11" fillId="0" borderId="5" xfId="1" applyFont="1" applyFill="1" applyBorder="1" applyAlignment="1">
      <alignment horizontal="justify" vertical="top" wrapText="1"/>
    </xf>
    <xf numFmtId="0" fontId="1" fillId="0" borderId="2" xfId="0" applyFont="1" applyBorder="1" applyAlignment="1">
      <alignment horizontal="center" vertical="top" wrapText="1"/>
    </xf>
    <xf numFmtId="0" fontId="1" fillId="0" borderId="4" xfId="0" applyFont="1" applyBorder="1" applyAlignment="1">
      <alignment horizontal="center" vertical="top" wrapText="1"/>
    </xf>
    <xf numFmtId="0" fontId="9" fillId="0" borderId="2" xfId="0" applyFont="1" applyBorder="1" applyAlignment="1">
      <alignment horizontal="right" vertical="top" wrapText="1"/>
    </xf>
    <xf numFmtId="0" fontId="9" fillId="0" borderId="3" xfId="0" applyFont="1" applyBorder="1" applyAlignment="1">
      <alignment horizontal="right" vertical="top" wrapText="1"/>
    </xf>
    <xf numFmtId="0" fontId="9" fillId="0" borderId="4" xfId="0" applyFont="1" applyBorder="1" applyAlignment="1">
      <alignment horizontal="right" vertical="top" wrapText="1"/>
    </xf>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9" fillId="0" borderId="4" xfId="0" applyFont="1" applyBorder="1" applyAlignment="1">
      <alignment horizontal="left" vertical="top" wrapText="1"/>
    </xf>
    <xf numFmtId="0" fontId="12" fillId="0" borderId="1" xfId="0" applyFont="1" applyBorder="1" applyAlignment="1">
      <alignment horizontal="left"/>
    </xf>
    <xf numFmtId="0" fontId="4" fillId="2" borderId="1" xfId="0" applyFont="1" applyFill="1" applyBorder="1" applyAlignment="1">
      <alignment horizontal="left" vertical="top" wrapText="1"/>
    </xf>
    <xf numFmtId="0" fontId="8" fillId="0" borderId="2" xfId="0" applyFont="1" applyBorder="1" applyAlignment="1">
      <alignment horizontal="right"/>
    </xf>
    <xf numFmtId="0" fontId="8" fillId="0" borderId="3" xfId="0" applyFont="1" applyBorder="1" applyAlignment="1">
      <alignment horizontal="right"/>
    </xf>
    <xf numFmtId="0" fontId="8" fillId="0" borderId="4" xfId="0" applyFont="1" applyBorder="1" applyAlignment="1">
      <alignment horizontal="right"/>
    </xf>
    <xf numFmtId="0" fontId="2" fillId="0" borderId="6" xfId="0" applyFont="1" applyBorder="1" applyAlignment="1">
      <alignment horizontal="justify" vertical="top" wrapText="1"/>
    </xf>
    <xf numFmtId="0" fontId="2" fillId="0" borderId="7" xfId="0" applyFont="1" applyBorder="1" applyAlignment="1">
      <alignment horizontal="justify" vertical="top" wrapText="1"/>
    </xf>
    <xf numFmtId="0" fontId="2" fillId="0" borderId="6" xfId="0" applyFont="1" applyBorder="1" applyAlignment="1">
      <alignment horizontal="center" vertical="top"/>
    </xf>
    <xf numFmtId="0" fontId="2" fillId="0" borderId="7" xfId="0" applyFont="1" applyBorder="1" applyAlignment="1">
      <alignment horizontal="center" vertical="top"/>
    </xf>
    <xf numFmtId="164" fontId="2" fillId="0" borderId="6" xfId="0" applyNumberFormat="1" applyFont="1" applyBorder="1" applyAlignment="1">
      <alignment horizontal="center"/>
    </xf>
    <xf numFmtId="164" fontId="2" fillId="0" borderId="7" xfId="0" applyNumberFormat="1"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cellXfs>
  <cellStyles count="2">
    <cellStyle name="Normal" xfId="0" builtinId="0"/>
    <cellStyle name="Normal 4"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81"/>
  <sheetViews>
    <sheetView tabSelected="1" view="pageBreakPreview" zoomScaleSheetLayoutView="100" workbookViewId="0">
      <selection activeCell="L86" sqref="L86"/>
    </sheetView>
  </sheetViews>
  <sheetFormatPr defaultColWidth="9.140625" defaultRowHeight="15" x14ac:dyDescent="0.25"/>
  <cols>
    <col min="1" max="1" width="6" style="1" customWidth="1"/>
    <col min="2" max="2" width="9.5703125" style="1" customWidth="1"/>
    <col min="3" max="3" width="47.85546875" style="1" customWidth="1"/>
    <col min="4" max="4" width="11.5703125" style="1" customWidth="1"/>
    <col min="5" max="5" width="6.42578125" style="1" customWidth="1"/>
    <col min="6" max="6" width="10.85546875" style="1" customWidth="1"/>
    <col min="7" max="7" width="15.85546875" style="1" customWidth="1"/>
    <col min="8" max="16384" width="9.140625" style="1"/>
  </cols>
  <sheetData>
    <row r="1" spans="1:33" s="16" customFormat="1" ht="114" customHeight="1" x14ac:dyDescent="0.25">
      <c r="A1" s="51" t="s">
        <v>133</v>
      </c>
      <c r="B1" s="51"/>
      <c r="C1" s="51"/>
      <c r="D1" s="51"/>
      <c r="E1" s="51"/>
      <c r="F1" s="51"/>
      <c r="G1" s="51"/>
      <c r="H1" s="34"/>
      <c r="I1" s="34"/>
      <c r="J1" s="34"/>
      <c r="K1" s="34"/>
      <c r="L1" s="34"/>
      <c r="M1" s="34"/>
      <c r="N1" s="34"/>
      <c r="O1" s="34"/>
      <c r="P1" s="34"/>
      <c r="Q1" s="34"/>
      <c r="R1" s="34"/>
      <c r="S1" s="34"/>
      <c r="T1" s="34"/>
      <c r="U1" s="34"/>
      <c r="V1" s="34"/>
      <c r="W1" s="34"/>
      <c r="X1" s="34"/>
      <c r="Y1" s="34"/>
      <c r="Z1" s="34"/>
      <c r="AA1" s="34"/>
      <c r="AB1" s="34"/>
      <c r="AC1" s="34"/>
      <c r="AD1" s="34"/>
      <c r="AE1" s="34"/>
      <c r="AF1" s="34"/>
      <c r="AG1" s="34"/>
    </row>
    <row r="2" spans="1:33" ht="31.5" customHeight="1" x14ac:dyDescent="0.25">
      <c r="A2" s="2" t="s">
        <v>0</v>
      </c>
      <c r="B2" s="2" t="s">
        <v>88</v>
      </c>
      <c r="C2" s="2" t="s">
        <v>1</v>
      </c>
      <c r="D2" s="2" t="s">
        <v>2</v>
      </c>
      <c r="E2" s="2" t="s">
        <v>3</v>
      </c>
      <c r="F2" s="2" t="s">
        <v>4</v>
      </c>
      <c r="G2" s="2" t="s">
        <v>5</v>
      </c>
    </row>
    <row r="3" spans="1:33" x14ac:dyDescent="0.25">
      <c r="A3" s="3"/>
      <c r="B3" s="52" t="s">
        <v>126</v>
      </c>
      <c r="C3" s="53"/>
      <c r="D3" s="4"/>
      <c r="E3" s="4"/>
      <c r="F3" s="4"/>
      <c r="G3" s="4"/>
    </row>
    <row r="4" spans="1:33" ht="135" x14ac:dyDescent="0.25">
      <c r="A4" s="3">
        <v>1</v>
      </c>
      <c r="B4" s="31" t="s">
        <v>17</v>
      </c>
      <c r="C4" s="46" t="s">
        <v>18</v>
      </c>
      <c r="D4" s="32">
        <v>53</v>
      </c>
      <c r="E4" s="32" t="s">
        <v>89</v>
      </c>
      <c r="F4" s="32">
        <v>1203.77</v>
      </c>
      <c r="G4" s="32">
        <f>D4*F4</f>
        <v>63799.81</v>
      </c>
    </row>
    <row r="5" spans="1:33" ht="45" x14ac:dyDescent="0.25">
      <c r="A5" s="3">
        <v>2</v>
      </c>
      <c r="B5" s="5" t="s">
        <v>6</v>
      </c>
      <c r="C5" s="6" t="s">
        <v>7</v>
      </c>
      <c r="D5" s="21">
        <v>2616</v>
      </c>
      <c r="E5" s="21" t="s">
        <v>8</v>
      </c>
      <c r="F5" s="22">
        <v>290.48</v>
      </c>
      <c r="G5" s="30">
        <f>D5*F5</f>
        <v>759895.68</v>
      </c>
    </row>
    <row r="6" spans="1:33" ht="135" x14ac:dyDescent="0.25">
      <c r="A6" s="3">
        <v>3</v>
      </c>
      <c r="B6" s="5" t="s">
        <v>53</v>
      </c>
      <c r="C6" s="6" t="s">
        <v>54</v>
      </c>
      <c r="D6" s="22">
        <v>6720</v>
      </c>
      <c r="E6" s="21" t="s">
        <v>16</v>
      </c>
      <c r="F6" s="22">
        <v>142.41999999999999</v>
      </c>
      <c r="G6" s="30">
        <f>D6*F6</f>
        <v>957062.39999999991</v>
      </c>
    </row>
    <row r="7" spans="1:33" s="18" customFormat="1" ht="134.25" x14ac:dyDescent="0.25">
      <c r="A7" s="17">
        <v>4</v>
      </c>
      <c r="B7" s="15" t="s">
        <v>23</v>
      </c>
      <c r="C7" s="13" t="s">
        <v>81</v>
      </c>
      <c r="D7" s="23">
        <v>144503.6</v>
      </c>
      <c r="E7" s="24" t="s">
        <v>16</v>
      </c>
      <c r="F7" s="24">
        <v>6.13</v>
      </c>
      <c r="G7" s="25">
        <f t="shared" ref="G7:G10" si="0">D7*F7</f>
        <v>885807.06799999997</v>
      </c>
    </row>
    <row r="8" spans="1:33" s="18" customFormat="1" ht="90" x14ac:dyDescent="0.25">
      <c r="A8" s="17">
        <v>5</v>
      </c>
      <c r="B8" s="15" t="s">
        <v>78</v>
      </c>
      <c r="C8" s="13" t="s">
        <v>79</v>
      </c>
      <c r="D8" s="29">
        <v>223887.3</v>
      </c>
      <c r="E8" s="24" t="s">
        <v>9</v>
      </c>
      <c r="F8" s="23">
        <v>96.97</v>
      </c>
      <c r="G8" s="25">
        <f t="shared" si="0"/>
        <v>21710351.480999999</v>
      </c>
      <c r="J8" s="18">
        <f>447774.538/2</f>
        <v>223887.269</v>
      </c>
    </row>
    <row r="9" spans="1:33" s="19" customFormat="1" ht="99.75" customHeight="1" x14ac:dyDescent="0.25">
      <c r="A9" s="17">
        <v>6</v>
      </c>
      <c r="B9" s="15" t="s">
        <v>91</v>
      </c>
      <c r="C9" s="13" t="s">
        <v>92</v>
      </c>
      <c r="D9" s="29">
        <v>223887.3</v>
      </c>
      <c r="E9" s="24" t="s">
        <v>9</v>
      </c>
      <c r="F9" s="23">
        <v>135.55000000000001</v>
      </c>
      <c r="G9" s="25">
        <f t="shared" si="0"/>
        <v>30347923.515000001</v>
      </c>
    </row>
    <row r="10" spans="1:33" s="18" customFormat="1" ht="75" x14ac:dyDescent="0.25">
      <c r="A10" s="17">
        <v>7</v>
      </c>
      <c r="B10" s="15" t="s">
        <v>57</v>
      </c>
      <c r="C10" s="13" t="s">
        <v>80</v>
      </c>
      <c r="D10" s="23">
        <v>6048</v>
      </c>
      <c r="E10" s="24" t="s">
        <v>16</v>
      </c>
      <c r="F10" s="24">
        <v>142.47</v>
      </c>
      <c r="G10" s="25">
        <f t="shared" si="0"/>
        <v>861658.55999999994</v>
      </c>
    </row>
    <row r="11" spans="1:33" s="18" customFormat="1" ht="18.75" customHeight="1" x14ac:dyDescent="0.25">
      <c r="A11" s="17"/>
      <c r="B11" s="54" t="s">
        <v>86</v>
      </c>
      <c r="C11" s="55"/>
      <c r="D11" s="55"/>
      <c r="E11" s="55"/>
      <c r="F11" s="56"/>
      <c r="G11" s="26">
        <f>SUM(G4:G10)</f>
        <v>55586498.513999999</v>
      </c>
    </row>
    <row r="12" spans="1:33" s="18" customFormat="1" ht="18.75" customHeight="1" x14ac:dyDescent="0.25">
      <c r="A12" s="17"/>
      <c r="B12" s="57" t="s">
        <v>93</v>
      </c>
      <c r="C12" s="58"/>
      <c r="D12" s="58"/>
      <c r="E12" s="58"/>
      <c r="F12" s="58"/>
      <c r="G12" s="59"/>
    </row>
    <row r="13" spans="1:33" ht="195.75" customHeight="1" x14ac:dyDescent="0.25">
      <c r="A13" s="17">
        <v>8</v>
      </c>
      <c r="B13" s="8" t="s">
        <v>135</v>
      </c>
      <c r="C13" s="6" t="s">
        <v>69</v>
      </c>
      <c r="D13" s="21">
        <v>1</v>
      </c>
      <c r="E13" s="21" t="s">
        <v>76</v>
      </c>
      <c r="F13" s="22">
        <v>967050.85</v>
      </c>
      <c r="G13" s="30">
        <f>D13*F13</f>
        <v>967050.85</v>
      </c>
    </row>
    <row r="14" spans="1:33" ht="90" x14ac:dyDescent="0.25">
      <c r="A14" s="17">
        <v>9</v>
      </c>
      <c r="B14" s="8" t="s">
        <v>135</v>
      </c>
      <c r="C14" s="6" t="s">
        <v>70</v>
      </c>
      <c r="D14" s="21">
        <v>150</v>
      </c>
      <c r="E14" s="21" t="s">
        <v>71</v>
      </c>
      <c r="F14" s="22">
        <v>2497.86</v>
      </c>
      <c r="G14" s="30">
        <f t="shared" ref="G14:G19" si="1">D14*F14</f>
        <v>374679</v>
      </c>
    </row>
    <row r="15" spans="1:33" ht="60" x14ac:dyDescent="0.25">
      <c r="A15" s="17">
        <v>10</v>
      </c>
      <c r="B15" s="8" t="s">
        <v>135</v>
      </c>
      <c r="C15" s="6" t="s">
        <v>72</v>
      </c>
      <c r="D15" s="21">
        <v>1</v>
      </c>
      <c r="E15" s="21" t="s">
        <v>76</v>
      </c>
      <c r="F15" s="22">
        <v>112344.1</v>
      </c>
      <c r="G15" s="30">
        <f t="shared" si="1"/>
        <v>112344.1</v>
      </c>
    </row>
    <row r="16" spans="1:33" ht="105" x14ac:dyDescent="0.25">
      <c r="A16" s="17">
        <v>11</v>
      </c>
      <c r="B16" s="8" t="s">
        <v>135</v>
      </c>
      <c r="C16" s="6" t="s">
        <v>73</v>
      </c>
      <c r="D16" s="21">
        <v>1</v>
      </c>
      <c r="E16" s="21" t="s">
        <v>76</v>
      </c>
      <c r="F16" s="22">
        <v>111148.95</v>
      </c>
      <c r="G16" s="30">
        <f t="shared" si="1"/>
        <v>111148.95</v>
      </c>
    </row>
    <row r="17" spans="1:7" ht="166.5" customHeight="1" x14ac:dyDescent="0.25">
      <c r="A17" s="17">
        <v>12</v>
      </c>
      <c r="B17" s="8" t="s">
        <v>135</v>
      </c>
      <c r="C17" s="6" t="s">
        <v>74</v>
      </c>
      <c r="D17" s="21">
        <v>1</v>
      </c>
      <c r="E17" s="21" t="s">
        <v>76</v>
      </c>
      <c r="F17" s="22">
        <v>92026.55</v>
      </c>
      <c r="G17" s="30">
        <f t="shared" si="1"/>
        <v>92026.55</v>
      </c>
    </row>
    <row r="18" spans="1:7" ht="60" x14ac:dyDescent="0.25">
      <c r="A18" s="17">
        <v>13</v>
      </c>
      <c r="B18" s="8" t="s">
        <v>135</v>
      </c>
      <c r="C18" s="12" t="s">
        <v>75</v>
      </c>
      <c r="D18" s="21">
        <v>1</v>
      </c>
      <c r="E18" s="21" t="s">
        <v>76</v>
      </c>
      <c r="F18" s="22">
        <v>110909.92</v>
      </c>
      <c r="G18" s="30">
        <f t="shared" si="1"/>
        <v>110909.92</v>
      </c>
    </row>
    <row r="19" spans="1:7" ht="75" x14ac:dyDescent="0.25">
      <c r="A19" s="17">
        <v>14</v>
      </c>
      <c r="B19" s="8" t="s">
        <v>77</v>
      </c>
      <c r="C19" s="12" t="s">
        <v>90</v>
      </c>
      <c r="D19" s="21">
        <v>1</v>
      </c>
      <c r="E19" s="21" t="s">
        <v>76</v>
      </c>
      <c r="F19" s="22">
        <v>250000</v>
      </c>
      <c r="G19" s="30">
        <f t="shared" si="1"/>
        <v>250000</v>
      </c>
    </row>
    <row r="20" spans="1:7" ht="15" customHeight="1" x14ac:dyDescent="0.25">
      <c r="A20" s="3"/>
      <c r="B20" s="50" t="s">
        <v>65</v>
      </c>
      <c r="C20" s="50"/>
      <c r="D20" s="50"/>
      <c r="E20" s="50"/>
      <c r="F20" s="50"/>
      <c r="G20" s="33">
        <f>SUM(G13:G19)</f>
        <v>2018159.37</v>
      </c>
    </row>
    <row r="21" spans="1:7" ht="18.75" x14ac:dyDescent="0.3">
      <c r="A21" s="60" t="s">
        <v>127</v>
      </c>
      <c r="B21" s="60"/>
      <c r="C21" s="60"/>
      <c r="D21" s="60"/>
      <c r="E21" s="60"/>
      <c r="F21" s="60"/>
      <c r="G21" s="60"/>
    </row>
    <row r="22" spans="1:7" x14ac:dyDescent="0.25">
      <c r="A22" s="9"/>
      <c r="B22" s="61" t="s">
        <v>110</v>
      </c>
      <c r="C22" s="61"/>
      <c r="D22" s="61"/>
      <c r="E22" s="61"/>
      <c r="F22" s="61"/>
      <c r="G22" s="7"/>
    </row>
    <row r="23" spans="1:7" ht="151.5" customHeight="1" x14ac:dyDescent="0.25">
      <c r="A23" s="3">
        <v>15</v>
      </c>
      <c r="B23" s="10" t="s">
        <v>17</v>
      </c>
      <c r="C23" s="6" t="s">
        <v>18</v>
      </c>
      <c r="D23" s="30">
        <v>5</v>
      </c>
      <c r="E23" s="21" t="s">
        <v>8</v>
      </c>
      <c r="F23" s="30">
        <v>1203.77</v>
      </c>
      <c r="G23" s="30">
        <f>ROUND(D23*F23,3)</f>
        <v>6018.85</v>
      </c>
    </row>
    <row r="24" spans="1:7" ht="93.75" customHeight="1" x14ac:dyDescent="0.25">
      <c r="A24" s="3">
        <v>16</v>
      </c>
      <c r="B24" s="3" t="s">
        <v>19</v>
      </c>
      <c r="C24" s="6" t="s">
        <v>20</v>
      </c>
      <c r="D24" s="30">
        <v>9000</v>
      </c>
      <c r="E24" s="21" t="s">
        <v>15</v>
      </c>
      <c r="F24" s="30">
        <v>27.72</v>
      </c>
      <c r="G24" s="30">
        <f t="shared" ref="G24:G59" si="2">ROUND(D24*F24,3)</f>
        <v>249480</v>
      </c>
    </row>
    <row r="25" spans="1:7" ht="79.5" customHeight="1" x14ac:dyDescent="0.25">
      <c r="A25" s="3">
        <v>17</v>
      </c>
      <c r="B25" s="3" t="s">
        <v>21</v>
      </c>
      <c r="C25" s="6" t="s">
        <v>22</v>
      </c>
      <c r="D25" s="30">
        <v>6</v>
      </c>
      <c r="E25" s="21" t="s">
        <v>8</v>
      </c>
      <c r="F25" s="30">
        <v>2584.2199999999998</v>
      </c>
      <c r="G25" s="30">
        <f t="shared" si="2"/>
        <v>15505.32</v>
      </c>
    </row>
    <row r="26" spans="1:7" ht="163.5" customHeight="1" x14ac:dyDescent="0.25">
      <c r="A26" s="3">
        <v>18</v>
      </c>
      <c r="B26" s="3" t="s">
        <v>60</v>
      </c>
      <c r="C26" s="6" t="s">
        <v>94</v>
      </c>
      <c r="D26" s="28">
        <v>6119.17</v>
      </c>
      <c r="E26" s="27" t="s">
        <v>9</v>
      </c>
      <c r="F26" s="28">
        <v>246.71</v>
      </c>
      <c r="G26" s="30">
        <f t="shared" si="2"/>
        <v>1509660.4310000001</v>
      </c>
    </row>
    <row r="27" spans="1:7" ht="90.75" customHeight="1" x14ac:dyDescent="0.25">
      <c r="A27" s="3">
        <v>19</v>
      </c>
      <c r="B27" s="3" t="s">
        <v>95</v>
      </c>
      <c r="C27" s="6" t="s">
        <v>96</v>
      </c>
      <c r="D27" s="30">
        <v>252.4</v>
      </c>
      <c r="E27" s="21" t="s">
        <v>12</v>
      </c>
      <c r="F27" s="30">
        <v>837.15</v>
      </c>
      <c r="G27" s="30">
        <f t="shared" si="2"/>
        <v>211296.66</v>
      </c>
    </row>
    <row r="28" spans="1:7" ht="138" customHeight="1" x14ac:dyDescent="0.25">
      <c r="A28" s="3">
        <v>20</v>
      </c>
      <c r="B28" s="3" t="s">
        <v>97</v>
      </c>
      <c r="C28" s="6" t="s">
        <v>98</v>
      </c>
      <c r="D28" s="30">
        <v>50971.29</v>
      </c>
      <c r="E28" s="21" t="s">
        <v>16</v>
      </c>
      <c r="F28" s="30">
        <v>6.13</v>
      </c>
      <c r="G28" s="30">
        <f t="shared" si="2"/>
        <v>312454.00799999997</v>
      </c>
    </row>
    <row r="29" spans="1:7" ht="201.75" customHeight="1" x14ac:dyDescent="0.25">
      <c r="A29" s="3">
        <v>21</v>
      </c>
      <c r="B29" s="11" t="s">
        <v>24</v>
      </c>
      <c r="C29" s="6" t="s">
        <v>99</v>
      </c>
      <c r="D29" s="28">
        <v>14.544</v>
      </c>
      <c r="E29" s="27" t="s">
        <v>25</v>
      </c>
      <c r="F29" s="28">
        <v>145120.53</v>
      </c>
      <c r="G29" s="30">
        <f t="shared" si="2"/>
        <v>2110632.9879999999</v>
      </c>
    </row>
    <row r="30" spans="1:7" ht="75.75" customHeight="1" x14ac:dyDescent="0.25">
      <c r="A30" s="3">
        <v>22</v>
      </c>
      <c r="B30" s="11" t="s">
        <v>26</v>
      </c>
      <c r="C30" s="6" t="s">
        <v>82</v>
      </c>
      <c r="D30" s="28">
        <v>68.680000000000007</v>
      </c>
      <c r="E30" s="27" t="s">
        <v>13</v>
      </c>
      <c r="F30" s="28">
        <v>39.159999999999997</v>
      </c>
      <c r="G30" s="30">
        <f t="shared" si="2"/>
        <v>2689.509</v>
      </c>
    </row>
    <row r="31" spans="1:7" ht="183" customHeight="1" x14ac:dyDescent="0.25">
      <c r="A31" s="3">
        <v>23</v>
      </c>
      <c r="B31" s="11" t="s">
        <v>66</v>
      </c>
      <c r="C31" s="6" t="s">
        <v>67</v>
      </c>
      <c r="D31" s="28">
        <v>10</v>
      </c>
      <c r="E31" s="27" t="s">
        <v>8</v>
      </c>
      <c r="F31" s="28">
        <v>17211.169999999998</v>
      </c>
      <c r="G31" s="30">
        <f t="shared" si="2"/>
        <v>172111.7</v>
      </c>
    </row>
    <row r="32" spans="1:7" ht="168" customHeight="1" x14ac:dyDescent="0.25">
      <c r="A32" s="3">
        <v>24</v>
      </c>
      <c r="B32" s="11" t="s">
        <v>27</v>
      </c>
      <c r="C32" s="6" t="s">
        <v>100</v>
      </c>
      <c r="D32" s="28">
        <v>106.05</v>
      </c>
      <c r="E32" s="27" t="s">
        <v>15</v>
      </c>
      <c r="F32" s="28">
        <v>1250.75</v>
      </c>
      <c r="G32" s="30">
        <f t="shared" si="2"/>
        <v>132642.038</v>
      </c>
    </row>
    <row r="33" spans="1:9" ht="60" x14ac:dyDescent="0.25">
      <c r="A33" s="3">
        <v>25</v>
      </c>
      <c r="B33" s="11" t="s">
        <v>29</v>
      </c>
      <c r="C33" s="6" t="s">
        <v>28</v>
      </c>
      <c r="D33" s="28">
        <v>412.08</v>
      </c>
      <c r="E33" s="27" t="s">
        <v>15</v>
      </c>
      <c r="F33" s="28">
        <v>293.33</v>
      </c>
      <c r="G33" s="30">
        <f t="shared" si="2"/>
        <v>120875.42600000001</v>
      </c>
    </row>
    <row r="34" spans="1:9" ht="60" x14ac:dyDescent="0.25">
      <c r="A34" s="3">
        <v>26</v>
      </c>
      <c r="B34" s="11" t="s">
        <v>31</v>
      </c>
      <c r="C34" s="6" t="s">
        <v>30</v>
      </c>
      <c r="D34" s="28">
        <v>51.51</v>
      </c>
      <c r="E34" s="27" t="s">
        <v>15</v>
      </c>
      <c r="F34" s="28">
        <v>461.8</v>
      </c>
      <c r="G34" s="30">
        <f t="shared" si="2"/>
        <v>23787.317999999999</v>
      </c>
    </row>
    <row r="35" spans="1:9" ht="105.75" customHeight="1" x14ac:dyDescent="0.25">
      <c r="A35" s="3">
        <v>27</v>
      </c>
      <c r="B35" s="11" t="s">
        <v>32</v>
      </c>
      <c r="C35" s="6" t="s">
        <v>101</v>
      </c>
      <c r="D35" s="28">
        <v>260.33</v>
      </c>
      <c r="E35" s="27" t="s">
        <v>15</v>
      </c>
      <c r="F35" s="28">
        <v>31.22</v>
      </c>
      <c r="G35" s="30">
        <f t="shared" si="2"/>
        <v>8127.5029999999997</v>
      </c>
    </row>
    <row r="36" spans="1:9" ht="123.75" customHeight="1" x14ac:dyDescent="0.25">
      <c r="A36" s="3">
        <v>28</v>
      </c>
      <c r="B36" s="11" t="s">
        <v>33</v>
      </c>
      <c r="C36" s="6" t="s">
        <v>102</v>
      </c>
      <c r="D36" s="28">
        <v>30.7</v>
      </c>
      <c r="E36" s="27" t="s">
        <v>9</v>
      </c>
      <c r="F36" s="28">
        <v>10954.48</v>
      </c>
      <c r="G36" s="30">
        <f t="shared" si="2"/>
        <v>336302.53600000002</v>
      </c>
    </row>
    <row r="37" spans="1:9" ht="167.25" customHeight="1" x14ac:dyDescent="0.25">
      <c r="A37" s="3">
        <v>29</v>
      </c>
      <c r="B37" s="11" t="s">
        <v>68</v>
      </c>
      <c r="C37" s="6" t="s">
        <v>87</v>
      </c>
      <c r="D37" s="28">
        <v>1.3340000000000001</v>
      </c>
      <c r="E37" s="27" t="s">
        <v>9</v>
      </c>
      <c r="F37" s="28">
        <v>10601.19</v>
      </c>
      <c r="G37" s="30">
        <f t="shared" si="2"/>
        <v>14141.986999999999</v>
      </c>
    </row>
    <row r="38" spans="1:9" ht="181.5" customHeight="1" x14ac:dyDescent="0.25">
      <c r="A38" s="3">
        <v>30</v>
      </c>
      <c r="B38" s="11" t="s">
        <v>34</v>
      </c>
      <c r="C38" s="6" t="s">
        <v>83</v>
      </c>
      <c r="D38" s="28">
        <v>226.6</v>
      </c>
      <c r="E38" s="27" t="s">
        <v>9</v>
      </c>
      <c r="F38" s="28">
        <v>11674.49</v>
      </c>
      <c r="G38" s="30">
        <f t="shared" si="2"/>
        <v>2645439.4339999999</v>
      </c>
    </row>
    <row r="39" spans="1:9" ht="152.25" customHeight="1" x14ac:dyDescent="0.25">
      <c r="A39" s="3">
        <v>31</v>
      </c>
      <c r="B39" s="11" t="s">
        <v>35</v>
      </c>
      <c r="C39" s="6" t="s">
        <v>84</v>
      </c>
      <c r="D39" s="28">
        <v>21007.46</v>
      </c>
      <c r="E39" s="27" t="s">
        <v>36</v>
      </c>
      <c r="F39" s="28">
        <v>77.34</v>
      </c>
      <c r="G39" s="30">
        <f t="shared" si="2"/>
        <v>1624716.956</v>
      </c>
    </row>
    <row r="40" spans="1:9" ht="165.75" customHeight="1" x14ac:dyDescent="0.25">
      <c r="A40" s="35">
        <v>32</v>
      </c>
      <c r="B40" s="36" t="s">
        <v>37</v>
      </c>
      <c r="C40" s="37" t="s">
        <v>38</v>
      </c>
      <c r="D40" s="38"/>
      <c r="E40" s="39"/>
      <c r="F40" s="38"/>
      <c r="G40" s="30"/>
    </row>
    <row r="41" spans="1:9" ht="30" x14ac:dyDescent="0.25">
      <c r="A41" s="3" t="s">
        <v>103</v>
      </c>
      <c r="B41" s="11" t="s">
        <v>61</v>
      </c>
      <c r="C41" s="6" t="s">
        <v>40</v>
      </c>
      <c r="D41" s="28">
        <v>159.75</v>
      </c>
      <c r="E41" s="27" t="s">
        <v>15</v>
      </c>
      <c r="F41" s="28">
        <v>735.35</v>
      </c>
      <c r="G41" s="30">
        <f t="shared" si="2"/>
        <v>117472.163</v>
      </c>
    </row>
    <row r="42" spans="1:9" ht="45" x14ac:dyDescent="0.25">
      <c r="A42" s="3" t="s">
        <v>104</v>
      </c>
      <c r="B42" s="11" t="s">
        <v>14</v>
      </c>
      <c r="C42" s="6" t="s">
        <v>39</v>
      </c>
      <c r="D42" s="28">
        <v>516.74</v>
      </c>
      <c r="E42" s="27" t="s">
        <v>15</v>
      </c>
      <c r="F42" s="28">
        <v>909.69</v>
      </c>
      <c r="G42" s="30">
        <f t="shared" si="2"/>
        <v>470073.21100000001</v>
      </c>
    </row>
    <row r="43" spans="1:9" ht="135" customHeight="1" x14ac:dyDescent="0.25">
      <c r="A43" s="3">
        <v>33</v>
      </c>
      <c r="B43" s="3" t="s">
        <v>41</v>
      </c>
      <c r="C43" s="6" t="s">
        <v>105</v>
      </c>
      <c r="D43" s="30">
        <v>79.91</v>
      </c>
      <c r="E43" s="21" t="s">
        <v>9</v>
      </c>
      <c r="F43" s="30">
        <v>1420.06</v>
      </c>
      <c r="G43" s="30">
        <f t="shared" si="2"/>
        <v>113476.995</v>
      </c>
    </row>
    <row r="44" spans="1:9" ht="110.25" customHeight="1" x14ac:dyDescent="0.25">
      <c r="A44" s="3">
        <v>34</v>
      </c>
      <c r="B44" s="3" t="s">
        <v>42</v>
      </c>
      <c r="C44" s="6" t="s">
        <v>43</v>
      </c>
      <c r="D44" s="30"/>
      <c r="E44" s="21"/>
      <c r="F44" s="30"/>
      <c r="G44" s="30">
        <f t="shared" si="2"/>
        <v>0</v>
      </c>
    </row>
    <row r="45" spans="1:9" x14ac:dyDescent="0.25">
      <c r="A45" s="3" t="s">
        <v>103</v>
      </c>
      <c r="B45" s="3" t="s">
        <v>44</v>
      </c>
      <c r="C45" s="12" t="s">
        <v>47</v>
      </c>
      <c r="D45" s="30">
        <v>30.08</v>
      </c>
      <c r="E45" s="21" t="s">
        <v>9</v>
      </c>
      <c r="F45" s="30">
        <v>3730.47</v>
      </c>
      <c r="G45" s="30">
        <f t="shared" si="2"/>
        <v>112212.538</v>
      </c>
    </row>
    <row r="46" spans="1:9" ht="45" x14ac:dyDescent="0.25">
      <c r="A46" s="3" t="s">
        <v>104</v>
      </c>
      <c r="B46" s="3" t="s">
        <v>45</v>
      </c>
      <c r="C46" s="6" t="s">
        <v>46</v>
      </c>
      <c r="D46" s="30">
        <v>30.08</v>
      </c>
      <c r="E46" s="21" t="s">
        <v>9</v>
      </c>
      <c r="F46" s="30">
        <v>4076.09</v>
      </c>
      <c r="G46" s="30">
        <f t="shared" si="2"/>
        <v>122608.787</v>
      </c>
      <c r="I46" s="1">
        <f>109/2</f>
        <v>54.5</v>
      </c>
    </row>
    <row r="47" spans="1:9" ht="166.5" customHeight="1" x14ac:dyDescent="0.25">
      <c r="A47" s="20">
        <v>35</v>
      </c>
      <c r="B47" s="20" t="s">
        <v>48</v>
      </c>
      <c r="C47" s="6" t="s">
        <v>112</v>
      </c>
      <c r="D47" s="30">
        <v>7422</v>
      </c>
      <c r="E47" s="21" t="s">
        <v>8</v>
      </c>
      <c r="F47" s="30">
        <v>317.01</v>
      </c>
      <c r="G47" s="30">
        <f t="shared" si="2"/>
        <v>2352848.2200000002</v>
      </c>
    </row>
    <row r="48" spans="1:9" ht="27" customHeight="1" x14ac:dyDescent="0.25">
      <c r="A48" s="20" t="s">
        <v>109</v>
      </c>
      <c r="B48" s="20" t="s">
        <v>113</v>
      </c>
      <c r="C48" s="6" t="s">
        <v>111</v>
      </c>
      <c r="D48" s="30">
        <v>2539</v>
      </c>
      <c r="E48" s="21" t="s">
        <v>8</v>
      </c>
      <c r="F48" s="30">
        <v>381.46</v>
      </c>
      <c r="G48" s="30">
        <f t="shared" si="2"/>
        <v>968526.94</v>
      </c>
    </row>
    <row r="49" spans="1:7" ht="91.5" customHeight="1" x14ac:dyDescent="0.25">
      <c r="A49" s="3">
        <v>36</v>
      </c>
      <c r="B49" s="3" t="s">
        <v>49</v>
      </c>
      <c r="C49" s="6" t="s">
        <v>106</v>
      </c>
      <c r="D49" s="30">
        <v>322.25</v>
      </c>
      <c r="E49" s="21" t="s">
        <v>9</v>
      </c>
      <c r="F49" s="30">
        <v>1145.8800000000001</v>
      </c>
      <c r="G49" s="30">
        <f t="shared" si="2"/>
        <v>369259.83</v>
      </c>
    </row>
    <row r="50" spans="1:7" ht="409.5" x14ac:dyDescent="0.25">
      <c r="A50" s="3">
        <v>37</v>
      </c>
      <c r="B50" s="3" t="s">
        <v>114</v>
      </c>
      <c r="C50" s="12" t="s">
        <v>115</v>
      </c>
      <c r="D50" s="30"/>
      <c r="E50" s="21"/>
      <c r="F50" s="30"/>
      <c r="G50" s="30"/>
    </row>
    <row r="51" spans="1:7" ht="60" x14ac:dyDescent="0.25">
      <c r="A51" s="3" t="s">
        <v>103</v>
      </c>
      <c r="B51" s="3" t="s">
        <v>117</v>
      </c>
      <c r="C51" s="12" t="s">
        <v>116</v>
      </c>
      <c r="D51" s="30">
        <v>458.13</v>
      </c>
      <c r="E51" s="21" t="s">
        <v>15</v>
      </c>
      <c r="F51" s="30">
        <v>198</v>
      </c>
      <c r="G51" s="30">
        <f>D51*F51</f>
        <v>90709.74</v>
      </c>
    </row>
    <row r="52" spans="1:7" ht="243" customHeight="1" x14ac:dyDescent="0.25">
      <c r="A52" s="3">
        <v>38</v>
      </c>
      <c r="B52" s="3" t="s">
        <v>50</v>
      </c>
      <c r="C52" s="6" t="s">
        <v>107</v>
      </c>
      <c r="D52" s="30">
        <v>2343</v>
      </c>
      <c r="E52" s="21" t="s">
        <v>9</v>
      </c>
      <c r="F52" s="30">
        <v>187.79</v>
      </c>
      <c r="G52" s="30">
        <f t="shared" si="2"/>
        <v>439991.97</v>
      </c>
    </row>
    <row r="53" spans="1:7" ht="123.75" customHeight="1" x14ac:dyDescent="0.25">
      <c r="A53" s="3">
        <v>39</v>
      </c>
      <c r="B53" s="3" t="s">
        <v>51</v>
      </c>
      <c r="C53" s="6" t="s">
        <v>62</v>
      </c>
      <c r="D53" s="30">
        <v>5292</v>
      </c>
      <c r="E53" s="21" t="s">
        <v>16</v>
      </c>
      <c r="F53" s="30">
        <v>142.47</v>
      </c>
      <c r="G53" s="30">
        <f t="shared" si="2"/>
        <v>753951.24</v>
      </c>
    </row>
    <row r="54" spans="1:7" ht="138.75" customHeight="1" x14ac:dyDescent="0.25">
      <c r="A54" s="20">
        <v>40</v>
      </c>
      <c r="B54" s="20" t="s">
        <v>53</v>
      </c>
      <c r="C54" s="40" t="s">
        <v>54</v>
      </c>
      <c r="D54" s="41">
        <v>1698.83</v>
      </c>
      <c r="E54" s="42" t="s">
        <v>9</v>
      </c>
      <c r="F54" s="41">
        <v>142.41999999999999</v>
      </c>
      <c r="G54" s="41">
        <f t="shared" si="2"/>
        <v>241947.36900000001</v>
      </c>
    </row>
    <row r="55" spans="1:7" ht="105.75" customHeight="1" x14ac:dyDescent="0.25">
      <c r="A55" s="3">
        <v>41</v>
      </c>
      <c r="B55" s="3" t="s">
        <v>55</v>
      </c>
      <c r="C55" s="6" t="s">
        <v>108</v>
      </c>
      <c r="D55" s="30">
        <v>15.2</v>
      </c>
      <c r="E55" s="21" t="s">
        <v>56</v>
      </c>
      <c r="F55" s="30">
        <v>77.73</v>
      </c>
      <c r="G55" s="30">
        <f t="shared" si="2"/>
        <v>1181.4960000000001</v>
      </c>
    </row>
    <row r="56" spans="1:7" ht="75" x14ac:dyDescent="0.25">
      <c r="A56" s="3">
        <v>42</v>
      </c>
      <c r="B56" s="3" t="s">
        <v>57</v>
      </c>
      <c r="C56" s="6" t="s">
        <v>63</v>
      </c>
      <c r="D56" s="30">
        <v>337</v>
      </c>
      <c r="E56" s="21" t="s">
        <v>9</v>
      </c>
      <c r="F56" s="30">
        <v>142.47</v>
      </c>
      <c r="G56" s="30">
        <f t="shared" si="2"/>
        <v>48012.39</v>
      </c>
    </row>
    <row r="57" spans="1:7" ht="104.25" x14ac:dyDescent="0.25">
      <c r="A57" s="3">
        <v>43</v>
      </c>
      <c r="B57" s="3" t="s">
        <v>58</v>
      </c>
      <c r="C57" s="6" t="s">
        <v>85</v>
      </c>
      <c r="D57" s="30">
        <v>979.77</v>
      </c>
      <c r="E57" s="21" t="s">
        <v>9</v>
      </c>
      <c r="F57" s="30">
        <v>757.75</v>
      </c>
      <c r="G57" s="30">
        <f t="shared" si="2"/>
        <v>742420.71799999999</v>
      </c>
    </row>
    <row r="58" spans="1:7" ht="107.25" customHeight="1" x14ac:dyDescent="0.25">
      <c r="A58" s="3">
        <v>44</v>
      </c>
      <c r="B58" s="3" t="s">
        <v>59</v>
      </c>
      <c r="C58" s="6" t="s">
        <v>64</v>
      </c>
      <c r="D58" s="30">
        <v>3102.18</v>
      </c>
      <c r="E58" s="21" t="s">
        <v>9</v>
      </c>
      <c r="F58" s="30">
        <v>159.49</v>
      </c>
      <c r="G58" s="30">
        <f t="shared" si="2"/>
        <v>494766.68800000002</v>
      </c>
    </row>
    <row r="59" spans="1:7" ht="105" x14ac:dyDescent="0.25">
      <c r="A59" s="3">
        <v>45</v>
      </c>
      <c r="B59" s="3" t="s">
        <v>11</v>
      </c>
      <c r="C59" s="6" t="s">
        <v>120</v>
      </c>
      <c r="D59" s="30">
        <v>1205</v>
      </c>
      <c r="E59" s="21" t="s">
        <v>9</v>
      </c>
      <c r="F59" s="30">
        <v>26.17</v>
      </c>
      <c r="G59" s="30">
        <f t="shared" si="2"/>
        <v>31534.85</v>
      </c>
    </row>
    <row r="60" spans="1:7" s="14" customFormat="1" ht="14.25" x14ac:dyDescent="0.2">
      <c r="A60" s="47" t="s">
        <v>118</v>
      </c>
      <c r="B60" s="48"/>
      <c r="C60" s="48"/>
      <c r="D60" s="48"/>
      <c r="E60" s="48"/>
      <c r="F60" s="49"/>
      <c r="G60" s="43">
        <f>SUM(G23:G59)</f>
        <v>16966877.809000004</v>
      </c>
    </row>
    <row r="61" spans="1:7" x14ac:dyDescent="0.25">
      <c r="A61" s="9"/>
      <c r="B61" s="61" t="s">
        <v>119</v>
      </c>
      <c r="C61" s="61"/>
      <c r="D61" s="61"/>
      <c r="E61" s="61"/>
      <c r="F61" s="61"/>
      <c r="G61" s="7"/>
    </row>
    <row r="62" spans="1:7" ht="151.5" customHeight="1" x14ac:dyDescent="0.25">
      <c r="A62" s="3">
        <v>46</v>
      </c>
      <c r="B62" s="10" t="s">
        <v>17</v>
      </c>
      <c r="C62" s="6" t="s">
        <v>18</v>
      </c>
      <c r="D62" s="30">
        <v>5</v>
      </c>
      <c r="E62" s="21" t="s">
        <v>8</v>
      </c>
      <c r="F62" s="30">
        <v>1203.77</v>
      </c>
      <c r="G62" s="30">
        <f>ROUND(D62*F62,3)</f>
        <v>6018.85</v>
      </c>
    </row>
    <row r="63" spans="1:7" ht="93.75" customHeight="1" x14ac:dyDescent="0.25">
      <c r="A63" s="3">
        <v>47</v>
      </c>
      <c r="B63" s="3" t="s">
        <v>19</v>
      </c>
      <c r="C63" s="6" t="s">
        <v>20</v>
      </c>
      <c r="D63" s="30">
        <v>9000</v>
      </c>
      <c r="E63" s="21" t="s">
        <v>15</v>
      </c>
      <c r="F63" s="30">
        <v>27.72</v>
      </c>
      <c r="G63" s="30">
        <f t="shared" ref="G63:G78" si="3">ROUND(D63*F63,3)</f>
        <v>249480</v>
      </c>
    </row>
    <row r="64" spans="1:7" ht="79.5" customHeight="1" x14ac:dyDescent="0.25">
      <c r="A64" s="3">
        <v>48</v>
      </c>
      <c r="B64" s="3" t="s">
        <v>21</v>
      </c>
      <c r="C64" s="6" t="s">
        <v>22</v>
      </c>
      <c r="D64" s="30">
        <v>6</v>
      </c>
      <c r="E64" s="21" t="s">
        <v>8</v>
      </c>
      <c r="F64" s="30">
        <v>2584.2199999999998</v>
      </c>
      <c r="G64" s="30">
        <f t="shared" si="3"/>
        <v>15505.32</v>
      </c>
    </row>
    <row r="65" spans="1:7" ht="163.5" customHeight="1" x14ac:dyDescent="0.25">
      <c r="A65" s="3">
        <v>49</v>
      </c>
      <c r="B65" s="3" t="s">
        <v>60</v>
      </c>
      <c r="C65" s="6" t="s">
        <v>94</v>
      </c>
      <c r="D65" s="28">
        <v>6119.17</v>
      </c>
      <c r="E65" s="27" t="s">
        <v>9</v>
      </c>
      <c r="F65" s="28">
        <v>246.71</v>
      </c>
      <c r="G65" s="30">
        <f t="shared" si="3"/>
        <v>1509660.4310000001</v>
      </c>
    </row>
    <row r="66" spans="1:7" ht="90.75" customHeight="1" x14ac:dyDescent="0.25">
      <c r="A66" s="3">
        <v>50</v>
      </c>
      <c r="B66" s="3" t="s">
        <v>95</v>
      </c>
      <c r="C66" s="6" t="s">
        <v>96</v>
      </c>
      <c r="D66" s="30">
        <v>252.4</v>
      </c>
      <c r="E66" s="21" t="s">
        <v>12</v>
      </c>
      <c r="F66" s="30">
        <v>837.15</v>
      </c>
      <c r="G66" s="30">
        <f t="shared" si="3"/>
        <v>211296.66</v>
      </c>
    </row>
    <row r="67" spans="1:7" ht="138" customHeight="1" x14ac:dyDescent="0.25">
      <c r="A67" s="3">
        <v>51</v>
      </c>
      <c r="B67" s="3" t="s">
        <v>97</v>
      </c>
      <c r="C67" s="6" t="s">
        <v>98</v>
      </c>
      <c r="D67" s="30">
        <v>50971.29</v>
      </c>
      <c r="E67" s="21" t="s">
        <v>16</v>
      </c>
      <c r="F67" s="30">
        <v>6.13</v>
      </c>
      <c r="G67" s="30">
        <f t="shared" si="3"/>
        <v>312454.00799999997</v>
      </c>
    </row>
    <row r="68" spans="1:7" ht="201.75" customHeight="1" x14ac:dyDescent="0.25">
      <c r="A68" s="3">
        <v>52</v>
      </c>
      <c r="B68" s="11" t="s">
        <v>24</v>
      </c>
      <c r="C68" s="6" t="s">
        <v>99</v>
      </c>
      <c r="D68" s="28">
        <v>14.544</v>
      </c>
      <c r="E68" s="27" t="s">
        <v>25</v>
      </c>
      <c r="F68" s="28">
        <v>145120.53</v>
      </c>
      <c r="G68" s="30">
        <f t="shared" si="3"/>
        <v>2110632.9879999999</v>
      </c>
    </row>
    <row r="69" spans="1:7" ht="75.75" customHeight="1" x14ac:dyDescent="0.25">
      <c r="A69" s="3">
        <v>53</v>
      </c>
      <c r="B69" s="11" t="s">
        <v>26</v>
      </c>
      <c r="C69" s="6" t="s">
        <v>82</v>
      </c>
      <c r="D69" s="28">
        <v>68.680000000000007</v>
      </c>
      <c r="E69" s="27" t="s">
        <v>13</v>
      </c>
      <c r="F69" s="28">
        <v>39.159999999999997</v>
      </c>
      <c r="G69" s="30">
        <f t="shared" si="3"/>
        <v>2689.509</v>
      </c>
    </row>
    <row r="70" spans="1:7" ht="183" customHeight="1" x14ac:dyDescent="0.25">
      <c r="A70" s="3">
        <v>54</v>
      </c>
      <c r="B70" s="11" t="s">
        <v>66</v>
      </c>
      <c r="C70" s="6" t="s">
        <v>67</v>
      </c>
      <c r="D70" s="28">
        <v>10</v>
      </c>
      <c r="E70" s="27" t="s">
        <v>8</v>
      </c>
      <c r="F70" s="28">
        <v>17211.169999999998</v>
      </c>
      <c r="G70" s="30">
        <f t="shared" si="3"/>
        <v>172111.7</v>
      </c>
    </row>
    <row r="71" spans="1:7" ht="168" customHeight="1" x14ac:dyDescent="0.25">
      <c r="A71" s="3">
        <v>55</v>
      </c>
      <c r="B71" s="11" t="s">
        <v>27</v>
      </c>
      <c r="C71" s="6" t="s">
        <v>100</v>
      </c>
      <c r="D71" s="28">
        <v>106.05</v>
      </c>
      <c r="E71" s="27" t="s">
        <v>15</v>
      </c>
      <c r="F71" s="28">
        <v>1250.75</v>
      </c>
      <c r="G71" s="30">
        <f t="shared" si="3"/>
        <v>132642.038</v>
      </c>
    </row>
    <row r="72" spans="1:7" ht="60" x14ac:dyDescent="0.25">
      <c r="A72" s="3">
        <v>56</v>
      </c>
      <c r="B72" s="11" t="s">
        <v>29</v>
      </c>
      <c r="C72" s="6" t="s">
        <v>28</v>
      </c>
      <c r="D72" s="28">
        <v>412.08</v>
      </c>
      <c r="E72" s="27" t="s">
        <v>15</v>
      </c>
      <c r="F72" s="28">
        <v>293.33</v>
      </c>
      <c r="G72" s="30">
        <f t="shared" si="3"/>
        <v>120875.42600000001</v>
      </c>
    </row>
    <row r="73" spans="1:7" ht="60" x14ac:dyDescent="0.25">
      <c r="A73" s="3">
        <v>57</v>
      </c>
      <c r="B73" s="11" t="s">
        <v>31</v>
      </c>
      <c r="C73" s="6" t="s">
        <v>30</v>
      </c>
      <c r="D73" s="28">
        <v>51.51</v>
      </c>
      <c r="E73" s="27" t="s">
        <v>15</v>
      </c>
      <c r="F73" s="28">
        <v>461.8</v>
      </c>
      <c r="G73" s="30">
        <f t="shared" si="3"/>
        <v>23787.317999999999</v>
      </c>
    </row>
    <row r="74" spans="1:7" ht="105.75" customHeight="1" x14ac:dyDescent="0.25">
      <c r="A74" s="3">
        <v>58</v>
      </c>
      <c r="B74" s="11" t="s">
        <v>32</v>
      </c>
      <c r="C74" s="6" t="s">
        <v>101</v>
      </c>
      <c r="D74" s="28">
        <v>260.33</v>
      </c>
      <c r="E74" s="27" t="s">
        <v>15</v>
      </c>
      <c r="F74" s="28">
        <v>31.22</v>
      </c>
      <c r="G74" s="30">
        <f t="shared" si="3"/>
        <v>8127.5029999999997</v>
      </c>
    </row>
    <row r="75" spans="1:7" ht="123.75" customHeight="1" x14ac:dyDescent="0.25">
      <c r="A75" s="3">
        <v>59</v>
      </c>
      <c r="B75" s="11" t="s">
        <v>33</v>
      </c>
      <c r="C75" s="6" t="s">
        <v>102</v>
      </c>
      <c r="D75" s="28">
        <v>30.7</v>
      </c>
      <c r="E75" s="27" t="s">
        <v>9</v>
      </c>
      <c r="F75" s="28">
        <v>10954.48</v>
      </c>
      <c r="G75" s="30">
        <f t="shared" si="3"/>
        <v>336302.53600000002</v>
      </c>
    </row>
    <row r="76" spans="1:7" ht="167.25" customHeight="1" x14ac:dyDescent="0.25">
      <c r="A76" s="3">
        <v>60</v>
      </c>
      <c r="B76" s="11" t="s">
        <v>68</v>
      </c>
      <c r="C76" s="6" t="s">
        <v>87</v>
      </c>
      <c r="D76" s="28">
        <v>1.3340000000000001</v>
      </c>
      <c r="E76" s="27" t="s">
        <v>9</v>
      </c>
      <c r="F76" s="28">
        <v>10601.19</v>
      </c>
      <c r="G76" s="30">
        <f t="shared" si="3"/>
        <v>14141.986999999999</v>
      </c>
    </row>
    <row r="77" spans="1:7" ht="181.5" customHeight="1" x14ac:dyDescent="0.25">
      <c r="A77" s="3">
        <v>61</v>
      </c>
      <c r="B77" s="11" t="s">
        <v>34</v>
      </c>
      <c r="C77" s="6" t="s">
        <v>83</v>
      </c>
      <c r="D77" s="28">
        <v>226.6</v>
      </c>
      <c r="E77" s="27" t="s">
        <v>9</v>
      </c>
      <c r="F77" s="28">
        <v>11674.49</v>
      </c>
      <c r="G77" s="30">
        <f t="shared" si="3"/>
        <v>2645439.4339999999</v>
      </c>
    </row>
    <row r="78" spans="1:7" ht="152.25" customHeight="1" x14ac:dyDescent="0.25">
      <c r="A78" s="3">
        <v>62</v>
      </c>
      <c r="B78" s="11" t="s">
        <v>35</v>
      </c>
      <c r="C78" s="6" t="s">
        <v>84</v>
      </c>
      <c r="D78" s="28">
        <v>21007.46</v>
      </c>
      <c r="E78" s="27" t="s">
        <v>36</v>
      </c>
      <c r="F78" s="28">
        <v>77.34</v>
      </c>
      <c r="G78" s="30">
        <f t="shared" si="3"/>
        <v>1624716.956</v>
      </c>
    </row>
    <row r="79" spans="1:7" ht="165.75" customHeight="1" x14ac:dyDescent="0.25">
      <c r="A79" s="35">
        <v>63</v>
      </c>
      <c r="B79" s="36" t="s">
        <v>37</v>
      </c>
      <c r="C79" s="37" t="s">
        <v>38</v>
      </c>
      <c r="D79" s="38"/>
      <c r="E79" s="39"/>
      <c r="F79" s="38"/>
      <c r="G79" s="30"/>
    </row>
    <row r="80" spans="1:7" ht="30" x14ac:dyDescent="0.25">
      <c r="A80" s="3" t="s">
        <v>103</v>
      </c>
      <c r="B80" s="11" t="s">
        <v>61</v>
      </c>
      <c r="C80" s="6" t="s">
        <v>40</v>
      </c>
      <c r="D80" s="28">
        <v>159.75</v>
      </c>
      <c r="E80" s="27" t="s">
        <v>15</v>
      </c>
      <c r="F80" s="28">
        <v>735.35</v>
      </c>
      <c r="G80" s="30">
        <f t="shared" ref="G80:G88" si="4">ROUND(D80*F80,3)</f>
        <v>117472.163</v>
      </c>
    </row>
    <row r="81" spans="1:9" ht="45" x14ac:dyDescent="0.25">
      <c r="A81" s="3" t="s">
        <v>104</v>
      </c>
      <c r="B81" s="11" t="s">
        <v>14</v>
      </c>
      <c r="C81" s="6" t="s">
        <v>39</v>
      </c>
      <c r="D81" s="28">
        <v>516.74</v>
      </c>
      <c r="E81" s="27" t="s">
        <v>15</v>
      </c>
      <c r="F81" s="28">
        <v>909.69</v>
      </c>
      <c r="G81" s="30">
        <f t="shared" si="4"/>
        <v>470073.21100000001</v>
      </c>
    </row>
    <row r="82" spans="1:9" ht="135" customHeight="1" x14ac:dyDescent="0.25">
      <c r="A82" s="3">
        <v>64</v>
      </c>
      <c r="B82" s="3" t="s">
        <v>41</v>
      </c>
      <c r="C82" s="6" t="s">
        <v>105</v>
      </c>
      <c r="D82" s="30">
        <v>79.91</v>
      </c>
      <c r="E82" s="21" t="s">
        <v>9</v>
      </c>
      <c r="F82" s="30">
        <v>1420.06</v>
      </c>
      <c r="G82" s="30">
        <f t="shared" si="4"/>
        <v>113476.995</v>
      </c>
    </row>
    <row r="83" spans="1:9" ht="110.25" customHeight="1" x14ac:dyDescent="0.25">
      <c r="A83" s="3">
        <v>65</v>
      </c>
      <c r="B83" s="3" t="s">
        <v>42</v>
      </c>
      <c r="C83" s="6" t="s">
        <v>43</v>
      </c>
      <c r="D83" s="30"/>
      <c r="E83" s="21"/>
      <c r="F83" s="30"/>
      <c r="G83" s="30">
        <f t="shared" si="4"/>
        <v>0</v>
      </c>
    </row>
    <row r="84" spans="1:9" x14ac:dyDescent="0.25">
      <c r="A84" s="3" t="s">
        <v>103</v>
      </c>
      <c r="B84" s="3" t="s">
        <v>44</v>
      </c>
      <c r="C84" s="12" t="s">
        <v>47</v>
      </c>
      <c r="D84" s="30">
        <v>30.08</v>
      </c>
      <c r="E84" s="21" t="s">
        <v>9</v>
      </c>
      <c r="F84" s="30">
        <v>3730.47</v>
      </c>
      <c r="G84" s="30">
        <f t="shared" si="4"/>
        <v>112212.538</v>
      </c>
    </row>
    <row r="85" spans="1:9" ht="45" x14ac:dyDescent="0.25">
      <c r="A85" s="3" t="s">
        <v>104</v>
      </c>
      <c r="B85" s="3" t="s">
        <v>45</v>
      </c>
      <c r="C85" s="6" t="s">
        <v>46</v>
      </c>
      <c r="D85" s="30">
        <v>30.08</v>
      </c>
      <c r="E85" s="21" t="s">
        <v>9</v>
      </c>
      <c r="F85" s="30">
        <v>4076.09</v>
      </c>
      <c r="G85" s="30">
        <f t="shared" si="4"/>
        <v>122608.787</v>
      </c>
      <c r="I85" s="1">
        <f>109/2</f>
        <v>54.5</v>
      </c>
    </row>
    <row r="86" spans="1:9" ht="166.5" customHeight="1" x14ac:dyDescent="0.25">
      <c r="A86" s="20">
        <v>66</v>
      </c>
      <c r="B86" s="20" t="s">
        <v>48</v>
      </c>
      <c r="C86" s="6" t="s">
        <v>112</v>
      </c>
      <c r="D86" s="30">
        <v>7422</v>
      </c>
      <c r="E86" s="21" t="s">
        <v>8</v>
      </c>
      <c r="F86" s="30">
        <v>317.01</v>
      </c>
      <c r="G86" s="30">
        <f t="shared" si="4"/>
        <v>2352848.2200000002</v>
      </c>
    </row>
    <row r="87" spans="1:9" ht="27" customHeight="1" x14ac:dyDescent="0.25">
      <c r="A87" s="20" t="s">
        <v>109</v>
      </c>
      <c r="B87" s="20" t="s">
        <v>113</v>
      </c>
      <c r="C87" s="6" t="s">
        <v>111</v>
      </c>
      <c r="D87" s="30">
        <v>2539</v>
      </c>
      <c r="E87" s="21" t="s">
        <v>8</v>
      </c>
      <c r="F87" s="30">
        <v>381.46</v>
      </c>
      <c r="G87" s="30">
        <f t="shared" si="4"/>
        <v>968526.94</v>
      </c>
    </row>
    <row r="88" spans="1:9" ht="91.5" customHeight="1" x14ac:dyDescent="0.25">
      <c r="A88" s="3">
        <v>67</v>
      </c>
      <c r="B88" s="3" t="s">
        <v>49</v>
      </c>
      <c r="C88" s="6" t="s">
        <v>106</v>
      </c>
      <c r="D88" s="30">
        <v>322.25</v>
      </c>
      <c r="E88" s="21" t="s">
        <v>9</v>
      </c>
      <c r="F88" s="30">
        <v>1145.8800000000001</v>
      </c>
      <c r="G88" s="30">
        <f t="shared" si="4"/>
        <v>369259.83</v>
      </c>
    </row>
    <row r="89" spans="1:9" ht="409.5" customHeight="1" x14ac:dyDescent="0.25">
      <c r="A89" s="67">
        <v>68</v>
      </c>
      <c r="B89" s="67" t="s">
        <v>114</v>
      </c>
      <c r="C89" s="65" t="s">
        <v>134</v>
      </c>
      <c r="D89" s="69"/>
      <c r="E89" s="71"/>
      <c r="F89" s="69"/>
      <c r="G89" s="69"/>
    </row>
    <row r="90" spans="1:9" ht="187.5" customHeight="1" x14ac:dyDescent="0.25">
      <c r="A90" s="68"/>
      <c r="B90" s="68"/>
      <c r="C90" s="66"/>
      <c r="D90" s="70"/>
      <c r="E90" s="72"/>
      <c r="F90" s="70"/>
      <c r="G90" s="70"/>
    </row>
    <row r="91" spans="1:9" ht="60" x14ac:dyDescent="0.25">
      <c r="A91" s="3" t="s">
        <v>103</v>
      </c>
      <c r="B91" s="3" t="s">
        <v>117</v>
      </c>
      <c r="C91" s="12" t="s">
        <v>116</v>
      </c>
      <c r="D91" s="30">
        <v>458.13</v>
      </c>
      <c r="E91" s="21" t="s">
        <v>15</v>
      </c>
      <c r="F91" s="30">
        <v>198</v>
      </c>
      <c r="G91" s="30">
        <f>D91*F91</f>
        <v>90709.74</v>
      </c>
    </row>
    <row r="92" spans="1:9" ht="243" customHeight="1" x14ac:dyDescent="0.25">
      <c r="A92" s="3">
        <v>69</v>
      </c>
      <c r="B92" s="3" t="s">
        <v>50</v>
      </c>
      <c r="C92" s="6" t="s">
        <v>107</v>
      </c>
      <c r="D92" s="30">
        <v>2343</v>
      </c>
      <c r="E92" s="21" t="s">
        <v>9</v>
      </c>
      <c r="F92" s="30">
        <v>187.79</v>
      </c>
      <c r="G92" s="30">
        <f t="shared" ref="G92:G99" si="5">ROUND(D92*F92,3)</f>
        <v>439991.97</v>
      </c>
    </row>
    <row r="93" spans="1:9" ht="123.75" customHeight="1" x14ac:dyDescent="0.25">
      <c r="A93" s="3">
        <v>70</v>
      </c>
      <c r="B93" s="3" t="s">
        <v>51</v>
      </c>
      <c r="C93" s="6" t="s">
        <v>62</v>
      </c>
      <c r="D93" s="30">
        <v>5292</v>
      </c>
      <c r="E93" s="21" t="s">
        <v>16</v>
      </c>
      <c r="F93" s="30">
        <v>142.47</v>
      </c>
      <c r="G93" s="30">
        <f t="shared" si="5"/>
        <v>753951.24</v>
      </c>
    </row>
    <row r="94" spans="1:9" ht="138.75" customHeight="1" x14ac:dyDescent="0.25">
      <c r="A94" s="20">
        <v>71</v>
      </c>
      <c r="B94" s="20" t="s">
        <v>53</v>
      </c>
      <c r="C94" s="40" t="s">
        <v>54</v>
      </c>
      <c r="D94" s="41">
        <v>1698.83</v>
      </c>
      <c r="E94" s="42" t="s">
        <v>9</v>
      </c>
      <c r="F94" s="41">
        <v>142.41999999999999</v>
      </c>
      <c r="G94" s="41">
        <f t="shared" si="5"/>
        <v>241947.36900000001</v>
      </c>
    </row>
    <row r="95" spans="1:9" ht="105.75" customHeight="1" x14ac:dyDescent="0.25">
      <c r="A95" s="3">
        <v>72</v>
      </c>
      <c r="B95" s="3" t="s">
        <v>55</v>
      </c>
      <c r="C95" s="6" t="s">
        <v>108</v>
      </c>
      <c r="D95" s="30">
        <v>15.2</v>
      </c>
      <c r="E95" s="21" t="s">
        <v>56</v>
      </c>
      <c r="F95" s="30">
        <v>77.73</v>
      </c>
      <c r="G95" s="30">
        <f t="shared" si="5"/>
        <v>1181.4960000000001</v>
      </c>
    </row>
    <row r="96" spans="1:9" ht="75" x14ac:dyDescent="0.25">
      <c r="A96" s="3">
        <v>73</v>
      </c>
      <c r="B96" s="3" t="s">
        <v>57</v>
      </c>
      <c r="C96" s="6" t="s">
        <v>63</v>
      </c>
      <c r="D96" s="30">
        <v>337</v>
      </c>
      <c r="E96" s="21" t="s">
        <v>9</v>
      </c>
      <c r="F96" s="30">
        <v>142.47</v>
      </c>
      <c r="G96" s="30">
        <f t="shared" si="5"/>
        <v>48012.39</v>
      </c>
    </row>
    <row r="97" spans="1:7" ht="104.25" x14ac:dyDescent="0.25">
      <c r="A97" s="3">
        <v>74</v>
      </c>
      <c r="B97" s="3" t="s">
        <v>58</v>
      </c>
      <c r="C97" s="6" t="s">
        <v>85</v>
      </c>
      <c r="D97" s="30">
        <v>979.77</v>
      </c>
      <c r="E97" s="21" t="s">
        <v>9</v>
      </c>
      <c r="F97" s="30">
        <v>757.75</v>
      </c>
      <c r="G97" s="30">
        <f t="shared" si="5"/>
        <v>742420.71799999999</v>
      </c>
    </row>
    <row r="98" spans="1:7" ht="107.25" customHeight="1" x14ac:dyDescent="0.25">
      <c r="A98" s="3">
        <v>75</v>
      </c>
      <c r="B98" s="3" t="s">
        <v>59</v>
      </c>
      <c r="C98" s="6" t="s">
        <v>64</v>
      </c>
      <c r="D98" s="30">
        <v>3102.18</v>
      </c>
      <c r="E98" s="21" t="s">
        <v>9</v>
      </c>
      <c r="F98" s="30">
        <v>159.49</v>
      </c>
      <c r="G98" s="30">
        <f t="shared" si="5"/>
        <v>494766.68800000002</v>
      </c>
    </row>
    <row r="99" spans="1:7" ht="105" x14ac:dyDescent="0.25">
      <c r="A99" s="3">
        <v>76</v>
      </c>
      <c r="B99" s="3" t="s">
        <v>11</v>
      </c>
      <c r="C99" s="6" t="s">
        <v>120</v>
      </c>
      <c r="D99" s="30">
        <v>1205</v>
      </c>
      <c r="E99" s="21" t="s">
        <v>9</v>
      </c>
      <c r="F99" s="30">
        <v>26.17</v>
      </c>
      <c r="G99" s="30">
        <f t="shared" si="5"/>
        <v>31534.85</v>
      </c>
    </row>
    <row r="100" spans="1:7" s="14" customFormat="1" ht="14.25" x14ac:dyDescent="0.2">
      <c r="A100" s="47" t="s">
        <v>128</v>
      </c>
      <c r="B100" s="48"/>
      <c r="C100" s="48"/>
      <c r="D100" s="48"/>
      <c r="E100" s="48"/>
      <c r="F100" s="49"/>
      <c r="G100" s="43">
        <f>SUM(G62:G99)</f>
        <v>16966877.809000004</v>
      </c>
    </row>
    <row r="101" spans="1:7" x14ac:dyDescent="0.25">
      <c r="A101" s="9"/>
      <c r="B101" s="61" t="s">
        <v>121</v>
      </c>
      <c r="C101" s="61"/>
      <c r="D101" s="61"/>
      <c r="E101" s="61"/>
      <c r="F101" s="61"/>
      <c r="G101" s="7"/>
    </row>
    <row r="102" spans="1:7" ht="151.5" customHeight="1" x14ac:dyDescent="0.25">
      <c r="A102" s="3">
        <v>77</v>
      </c>
      <c r="B102" s="10" t="s">
        <v>17</v>
      </c>
      <c r="C102" s="6" t="s">
        <v>18</v>
      </c>
      <c r="D102" s="30">
        <v>5</v>
      </c>
      <c r="E102" s="21" t="s">
        <v>8</v>
      </c>
      <c r="F102" s="30">
        <v>1203.77</v>
      </c>
      <c r="G102" s="30">
        <f>ROUND(D102*F102,3)</f>
        <v>6018.85</v>
      </c>
    </row>
    <row r="103" spans="1:7" ht="93.75" customHeight="1" x14ac:dyDescent="0.25">
      <c r="A103" s="3">
        <v>78</v>
      </c>
      <c r="B103" s="3" t="s">
        <v>19</v>
      </c>
      <c r="C103" s="6" t="s">
        <v>20</v>
      </c>
      <c r="D103" s="30">
        <v>12000</v>
      </c>
      <c r="E103" s="21" t="s">
        <v>15</v>
      </c>
      <c r="F103" s="30">
        <v>27.72</v>
      </c>
      <c r="G103" s="30">
        <f t="shared" ref="G103:G118" si="6">ROUND(D103*F103,3)</f>
        <v>332640</v>
      </c>
    </row>
    <row r="104" spans="1:7" ht="79.5" customHeight="1" x14ac:dyDescent="0.25">
      <c r="A104" s="3">
        <v>79</v>
      </c>
      <c r="B104" s="3" t="s">
        <v>21</v>
      </c>
      <c r="C104" s="6" t="s">
        <v>22</v>
      </c>
      <c r="D104" s="30">
        <v>4</v>
      </c>
      <c r="E104" s="21" t="s">
        <v>8</v>
      </c>
      <c r="F104" s="30">
        <v>2584.2199999999998</v>
      </c>
      <c r="G104" s="30">
        <f t="shared" si="6"/>
        <v>10336.879999999999</v>
      </c>
    </row>
    <row r="105" spans="1:7" ht="163.5" customHeight="1" x14ac:dyDescent="0.25">
      <c r="A105" s="3">
        <v>80</v>
      </c>
      <c r="B105" s="3" t="s">
        <v>60</v>
      </c>
      <c r="C105" s="6" t="s">
        <v>94</v>
      </c>
      <c r="D105" s="28">
        <v>5576.4</v>
      </c>
      <c r="E105" s="27" t="s">
        <v>9</v>
      </c>
      <c r="F105" s="28">
        <v>246.71</v>
      </c>
      <c r="G105" s="30">
        <f t="shared" si="6"/>
        <v>1375753.6440000001</v>
      </c>
    </row>
    <row r="106" spans="1:7" ht="90.75" customHeight="1" x14ac:dyDescent="0.25">
      <c r="A106" s="3">
        <v>81</v>
      </c>
      <c r="B106" s="3" t="s">
        <v>95</v>
      </c>
      <c r="C106" s="6" t="s">
        <v>96</v>
      </c>
      <c r="D106" s="30">
        <v>400</v>
      </c>
      <c r="E106" s="21" t="s">
        <v>12</v>
      </c>
      <c r="F106" s="30">
        <v>837.15</v>
      </c>
      <c r="G106" s="30">
        <f t="shared" si="6"/>
        <v>334860</v>
      </c>
    </row>
    <row r="107" spans="1:7" ht="138" customHeight="1" x14ac:dyDescent="0.25">
      <c r="A107" s="3">
        <v>82</v>
      </c>
      <c r="B107" s="3" t="s">
        <v>97</v>
      </c>
      <c r="C107" s="6" t="s">
        <v>98</v>
      </c>
      <c r="D107" s="30">
        <v>91748.32</v>
      </c>
      <c r="E107" s="21" t="s">
        <v>16</v>
      </c>
      <c r="F107" s="30">
        <v>6.13</v>
      </c>
      <c r="G107" s="30">
        <f t="shared" si="6"/>
        <v>562417.20200000005</v>
      </c>
    </row>
    <row r="108" spans="1:7" ht="201.75" customHeight="1" x14ac:dyDescent="0.25">
      <c r="A108" s="3">
        <v>83</v>
      </c>
      <c r="B108" s="11" t="s">
        <v>24</v>
      </c>
      <c r="C108" s="6" t="s">
        <v>99</v>
      </c>
      <c r="D108" s="28">
        <v>40.08</v>
      </c>
      <c r="E108" s="27" t="s">
        <v>25</v>
      </c>
      <c r="F108" s="28">
        <v>145120.53</v>
      </c>
      <c r="G108" s="30">
        <f t="shared" si="6"/>
        <v>5816430.8420000002</v>
      </c>
    </row>
    <row r="109" spans="1:7" ht="75.75" customHeight="1" x14ac:dyDescent="0.25">
      <c r="A109" s="3">
        <v>84</v>
      </c>
      <c r="B109" s="11" t="s">
        <v>26</v>
      </c>
      <c r="C109" s="6" t="s">
        <v>82</v>
      </c>
      <c r="D109" s="28">
        <v>113.56</v>
      </c>
      <c r="E109" s="27" t="s">
        <v>13</v>
      </c>
      <c r="F109" s="28">
        <v>39.159999999999997</v>
      </c>
      <c r="G109" s="30">
        <f t="shared" si="6"/>
        <v>4447.01</v>
      </c>
    </row>
    <row r="110" spans="1:7" ht="183" customHeight="1" x14ac:dyDescent="0.25">
      <c r="A110" s="3">
        <v>85</v>
      </c>
      <c r="B110" s="11" t="s">
        <v>66</v>
      </c>
      <c r="C110" s="6" t="s">
        <v>67</v>
      </c>
      <c r="D110" s="28">
        <v>6</v>
      </c>
      <c r="E110" s="27" t="s">
        <v>8</v>
      </c>
      <c r="F110" s="28">
        <v>17211.169999999998</v>
      </c>
      <c r="G110" s="30">
        <f t="shared" si="6"/>
        <v>103267.02</v>
      </c>
    </row>
    <row r="111" spans="1:7" ht="168" customHeight="1" x14ac:dyDescent="0.25">
      <c r="A111" s="3">
        <v>86</v>
      </c>
      <c r="B111" s="11" t="s">
        <v>27</v>
      </c>
      <c r="C111" s="6" t="s">
        <v>100</v>
      </c>
      <c r="D111" s="28">
        <v>308.95</v>
      </c>
      <c r="E111" s="27" t="s">
        <v>15</v>
      </c>
      <c r="F111" s="28">
        <v>1250.75</v>
      </c>
      <c r="G111" s="30">
        <f t="shared" si="6"/>
        <v>386419.21299999999</v>
      </c>
    </row>
    <row r="112" spans="1:7" ht="60" x14ac:dyDescent="0.25">
      <c r="A112" s="3">
        <v>87</v>
      </c>
      <c r="B112" s="11" t="s">
        <v>29</v>
      </c>
      <c r="C112" s="6" t="s">
        <v>28</v>
      </c>
      <c r="D112" s="28">
        <v>1135.5999999999999</v>
      </c>
      <c r="E112" s="27" t="s">
        <v>15</v>
      </c>
      <c r="F112" s="28">
        <v>293.33</v>
      </c>
      <c r="G112" s="30">
        <f t="shared" si="6"/>
        <v>333105.54800000001</v>
      </c>
    </row>
    <row r="113" spans="1:9" ht="60" x14ac:dyDescent="0.25">
      <c r="A113" s="3">
        <v>88</v>
      </c>
      <c r="B113" s="11" t="s">
        <v>31</v>
      </c>
      <c r="C113" s="6" t="s">
        <v>30</v>
      </c>
      <c r="D113" s="28">
        <v>85.17</v>
      </c>
      <c r="E113" s="27" t="s">
        <v>15</v>
      </c>
      <c r="F113" s="28">
        <v>461.8</v>
      </c>
      <c r="G113" s="30">
        <f t="shared" si="6"/>
        <v>39331.506000000001</v>
      </c>
    </row>
    <row r="114" spans="1:9" ht="105.75" customHeight="1" x14ac:dyDescent="0.25">
      <c r="A114" s="3">
        <v>89</v>
      </c>
      <c r="B114" s="11" t="s">
        <v>32</v>
      </c>
      <c r="C114" s="6" t="s">
        <v>101</v>
      </c>
      <c r="D114" s="28">
        <v>520.97</v>
      </c>
      <c r="E114" s="27" t="s">
        <v>15</v>
      </c>
      <c r="F114" s="28">
        <v>31.22</v>
      </c>
      <c r="G114" s="30">
        <f t="shared" si="6"/>
        <v>16264.683000000001</v>
      </c>
    </row>
    <row r="115" spans="1:9" ht="123.75" customHeight="1" x14ac:dyDescent="0.25">
      <c r="A115" s="3">
        <v>90</v>
      </c>
      <c r="B115" s="11" t="s">
        <v>33</v>
      </c>
      <c r="C115" s="6" t="s">
        <v>102</v>
      </c>
      <c r="D115" s="28">
        <v>59.23</v>
      </c>
      <c r="E115" s="27" t="s">
        <v>9</v>
      </c>
      <c r="F115" s="28">
        <v>10954.48</v>
      </c>
      <c r="G115" s="30">
        <f t="shared" si="6"/>
        <v>648833.85</v>
      </c>
    </row>
    <row r="116" spans="1:9" ht="167.25" customHeight="1" x14ac:dyDescent="0.25">
      <c r="A116" s="3">
        <v>91</v>
      </c>
      <c r="B116" s="11" t="s">
        <v>68</v>
      </c>
      <c r="C116" s="6" t="s">
        <v>87</v>
      </c>
      <c r="D116" s="28">
        <v>1.8029999999999999</v>
      </c>
      <c r="E116" s="27" t="s">
        <v>9</v>
      </c>
      <c r="F116" s="28">
        <v>10601.19</v>
      </c>
      <c r="G116" s="30">
        <f t="shared" si="6"/>
        <v>19113.946</v>
      </c>
    </row>
    <row r="117" spans="1:9" ht="181.5" customHeight="1" x14ac:dyDescent="0.25">
      <c r="A117" s="3">
        <v>92</v>
      </c>
      <c r="B117" s="11" t="s">
        <v>34</v>
      </c>
      <c r="C117" s="6" t="s">
        <v>83</v>
      </c>
      <c r="D117" s="28">
        <v>386.053</v>
      </c>
      <c r="E117" s="27" t="s">
        <v>9</v>
      </c>
      <c r="F117" s="28">
        <v>11674.49</v>
      </c>
      <c r="G117" s="30">
        <f t="shared" si="6"/>
        <v>4506971.8880000003</v>
      </c>
    </row>
    <row r="118" spans="1:9" ht="152.25" customHeight="1" x14ac:dyDescent="0.25">
      <c r="A118" s="3">
        <v>93</v>
      </c>
      <c r="B118" s="11" t="s">
        <v>35</v>
      </c>
      <c r="C118" s="6" t="s">
        <v>84</v>
      </c>
      <c r="D118" s="28">
        <v>37147.050000000003</v>
      </c>
      <c r="E118" s="27" t="s">
        <v>36</v>
      </c>
      <c r="F118" s="28">
        <v>77.34</v>
      </c>
      <c r="G118" s="30">
        <f t="shared" si="6"/>
        <v>2872952.8470000001</v>
      </c>
    </row>
    <row r="119" spans="1:9" ht="165.75" customHeight="1" x14ac:dyDescent="0.25">
      <c r="A119" s="35">
        <v>94</v>
      </c>
      <c r="B119" s="36" t="s">
        <v>37</v>
      </c>
      <c r="C119" s="37" t="s">
        <v>38</v>
      </c>
      <c r="D119" s="38"/>
      <c r="E119" s="39"/>
      <c r="F119" s="38"/>
      <c r="G119" s="30"/>
    </row>
    <row r="120" spans="1:9" ht="30" x14ac:dyDescent="0.25">
      <c r="A120" s="3" t="s">
        <v>103</v>
      </c>
      <c r="B120" s="11" t="s">
        <v>61</v>
      </c>
      <c r="C120" s="6" t="s">
        <v>40</v>
      </c>
      <c r="D120" s="28">
        <v>240.81</v>
      </c>
      <c r="E120" s="27" t="s">
        <v>15</v>
      </c>
      <c r="F120" s="28">
        <v>735.35</v>
      </c>
      <c r="G120" s="30">
        <f t="shared" ref="G120:G128" si="7">ROUND(D120*F120,3)</f>
        <v>177079.63399999999</v>
      </c>
    </row>
    <row r="121" spans="1:9" ht="45" x14ac:dyDescent="0.25">
      <c r="A121" s="3" t="s">
        <v>104</v>
      </c>
      <c r="B121" s="11" t="s">
        <v>14</v>
      </c>
      <c r="C121" s="6" t="s">
        <v>39</v>
      </c>
      <c r="D121" s="28">
        <v>616.54999999999995</v>
      </c>
      <c r="E121" s="27" t="s">
        <v>15</v>
      </c>
      <c r="F121" s="28">
        <v>909.69</v>
      </c>
      <c r="G121" s="30">
        <f t="shared" si="7"/>
        <v>560869.37</v>
      </c>
    </row>
    <row r="122" spans="1:9" ht="135" customHeight="1" x14ac:dyDescent="0.25">
      <c r="A122" s="3">
        <v>95</v>
      </c>
      <c r="B122" s="3" t="s">
        <v>41</v>
      </c>
      <c r="C122" s="6" t="s">
        <v>105</v>
      </c>
      <c r="D122" s="30">
        <v>145.11000000000001</v>
      </c>
      <c r="E122" s="21" t="s">
        <v>9</v>
      </c>
      <c r="F122" s="30">
        <v>1420.06</v>
      </c>
      <c r="G122" s="30">
        <f t="shared" si="7"/>
        <v>206064.90700000001</v>
      </c>
    </row>
    <row r="123" spans="1:9" ht="110.25" customHeight="1" x14ac:dyDescent="0.25">
      <c r="A123" s="3">
        <v>96</v>
      </c>
      <c r="B123" s="3" t="s">
        <v>42</v>
      </c>
      <c r="C123" s="6" t="s">
        <v>43</v>
      </c>
      <c r="D123" s="30"/>
      <c r="E123" s="21"/>
      <c r="F123" s="30"/>
      <c r="G123" s="30">
        <f t="shared" si="7"/>
        <v>0</v>
      </c>
    </row>
    <row r="124" spans="1:9" x14ac:dyDescent="0.25">
      <c r="A124" s="3" t="s">
        <v>103</v>
      </c>
      <c r="B124" s="3" t="s">
        <v>44</v>
      </c>
      <c r="C124" s="12" t="s">
        <v>47</v>
      </c>
      <c r="D124" s="30">
        <v>48.68</v>
      </c>
      <c r="E124" s="21" t="s">
        <v>9</v>
      </c>
      <c r="F124" s="30">
        <v>3730.47</v>
      </c>
      <c r="G124" s="30">
        <f t="shared" si="7"/>
        <v>181599.28</v>
      </c>
    </row>
    <row r="125" spans="1:9" ht="45" x14ac:dyDescent="0.25">
      <c r="A125" s="3" t="s">
        <v>104</v>
      </c>
      <c r="B125" s="3" t="s">
        <v>45</v>
      </c>
      <c r="C125" s="6" t="s">
        <v>46</v>
      </c>
      <c r="D125" s="30">
        <v>48.68</v>
      </c>
      <c r="E125" s="21" t="s">
        <v>9</v>
      </c>
      <c r="F125" s="30">
        <v>4076.09</v>
      </c>
      <c r="G125" s="30">
        <f t="shared" si="7"/>
        <v>198424.06099999999</v>
      </c>
      <c r="I125" s="1">
        <f>97.36/2</f>
        <v>48.68</v>
      </c>
    </row>
    <row r="126" spans="1:9" ht="166.5" customHeight="1" x14ac:dyDescent="0.25">
      <c r="A126" s="20">
        <v>97</v>
      </c>
      <c r="B126" s="20" t="s">
        <v>48</v>
      </c>
      <c r="C126" s="6" t="s">
        <v>112</v>
      </c>
      <c r="D126" s="30">
        <v>12593</v>
      </c>
      <c r="E126" s="21" t="s">
        <v>8</v>
      </c>
      <c r="F126" s="30">
        <v>317.01</v>
      </c>
      <c r="G126" s="30">
        <f t="shared" si="7"/>
        <v>3992106.93</v>
      </c>
    </row>
    <row r="127" spans="1:9" ht="27" customHeight="1" x14ac:dyDescent="0.25">
      <c r="A127" s="20" t="s">
        <v>109</v>
      </c>
      <c r="B127" s="20" t="s">
        <v>113</v>
      </c>
      <c r="C127" s="6" t="s">
        <v>111</v>
      </c>
      <c r="D127" s="30">
        <v>3690</v>
      </c>
      <c r="E127" s="21" t="s">
        <v>8</v>
      </c>
      <c r="F127" s="30">
        <v>381.46</v>
      </c>
      <c r="G127" s="30">
        <f t="shared" si="7"/>
        <v>1407587.4</v>
      </c>
    </row>
    <row r="128" spans="1:9" ht="91.5" customHeight="1" x14ac:dyDescent="0.25">
      <c r="A128" s="3">
        <v>98</v>
      </c>
      <c r="B128" s="3" t="s">
        <v>49</v>
      </c>
      <c r="C128" s="6" t="s">
        <v>106</v>
      </c>
      <c r="D128" s="30">
        <v>517.14</v>
      </c>
      <c r="E128" s="21" t="s">
        <v>9</v>
      </c>
      <c r="F128" s="30">
        <v>1145.8800000000001</v>
      </c>
      <c r="G128" s="30">
        <f t="shared" si="7"/>
        <v>592580.38300000003</v>
      </c>
    </row>
    <row r="129" spans="1:7" ht="409.5" x14ac:dyDescent="0.25">
      <c r="A129" s="3">
        <v>99</v>
      </c>
      <c r="B129" s="3" t="s">
        <v>114</v>
      </c>
      <c r="C129" s="12" t="s">
        <v>115</v>
      </c>
      <c r="D129" s="30"/>
      <c r="E129" s="21"/>
      <c r="F129" s="30"/>
      <c r="G129" s="30"/>
    </row>
    <row r="130" spans="1:7" ht="60" x14ac:dyDescent="0.25">
      <c r="A130" s="3" t="s">
        <v>103</v>
      </c>
      <c r="B130" s="3" t="s">
        <v>117</v>
      </c>
      <c r="C130" s="12" t="s">
        <v>116</v>
      </c>
      <c r="D130" s="30">
        <v>653.83000000000004</v>
      </c>
      <c r="E130" s="21" t="s">
        <v>15</v>
      </c>
      <c r="F130" s="30">
        <v>198</v>
      </c>
      <c r="G130" s="30">
        <f>D130*F130</f>
        <v>129458.34000000001</v>
      </c>
    </row>
    <row r="131" spans="1:7" ht="243" customHeight="1" x14ac:dyDescent="0.25">
      <c r="A131" s="3">
        <v>100</v>
      </c>
      <c r="B131" s="3" t="s">
        <v>50</v>
      </c>
      <c r="C131" s="6" t="s">
        <v>107</v>
      </c>
      <c r="D131" s="30">
        <v>2132</v>
      </c>
      <c r="E131" s="21" t="s">
        <v>9</v>
      </c>
      <c r="F131" s="30">
        <v>187.79</v>
      </c>
      <c r="G131" s="30">
        <f t="shared" ref="G131:G140" si="8">ROUND(D131*F131,3)</f>
        <v>400368.28</v>
      </c>
    </row>
    <row r="132" spans="1:7" ht="123.75" customHeight="1" x14ac:dyDescent="0.25">
      <c r="A132" s="3">
        <v>101</v>
      </c>
      <c r="B132" s="3" t="s">
        <v>51</v>
      </c>
      <c r="C132" s="6" t="s">
        <v>62</v>
      </c>
      <c r="D132" s="30">
        <v>9126.56</v>
      </c>
      <c r="E132" s="21" t="s">
        <v>16</v>
      </c>
      <c r="F132" s="30">
        <v>142.47</v>
      </c>
      <c r="G132" s="30">
        <f t="shared" si="8"/>
        <v>1300261.003</v>
      </c>
    </row>
    <row r="133" spans="1:7" ht="68.25" customHeight="1" x14ac:dyDescent="0.25">
      <c r="A133" s="20">
        <v>102</v>
      </c>
      <c r="B133" s="20" t="s">
        <v>52</v>
      </c>
      <c r="C133" s="40" t="s">
        <v>122</v>
      </c>
      <c r="D133" s="41">
        <v>2281.64</v>
      </c>
      <c r="E133" s="42" t="s">
        <v>124</v>
      </c>
      <c r="F133" s="41">
        <v>10.99</v>
      </c>
      <c r="G133" s="41">
        <f>D133*F133</f>
        <v>25075.223599999998</v>
      </c>
    </row>
    <row r="134" spans="1:7" ht="78.75" customHeight="1" x14ac:dyDescent="0.25">
      <c r="A134" s="20">
        <v>103</v>
      </c>
      <c r="B134" s="20" t="s">
        <v>10</v>
      </c>
      <c r="C134" s="40" t="s">
        <v>123</v>
      </c>
      <c r="D134" s="41">
        <v>2281.64</v>
      </c>
      <c r="E134" s="42" t="s">
        <v>125</v>
      </c>
      <c r="F134" s="41">
        <v>14.57</v>
      </c>
      <c r="G134" s="41">
        <f>D134*F134</f>
        <v>33243.4948</v>
      </c>
    </row>
    <row r="135" spans="1:7" ht="138.75" customHeight="1" x14ac:dyDescent="0.25">
      <c r="A135" s="20">
        <v>104</v>
      </c>
      <c r="B135" s="20" t="s">
        <v>53</v>
      </c>
      <c r="C135" s="40" t="s">
        <v>54</v>
      </c>
      <c r="D135" s="41">
        <v>2166.5</v>
      </c>
      <c r="E135" s="42" t="s">
        <v>9</v>
      </c>
      <c r="F135" s="41">
        <v>142.41999999999999</v>
      </c>
      <c r="G135" s="41">
        <f t="shared" si="8"/>
        <v>308552.93</v>
      </c>
    </row>
    <row r="136" spans="1:7" ht="105.75" customHeight="1" x14ac:dyDescent="0.25">
      <c r="A136" s="3">
        <v>105</v>
      </c>
      <c r="B136" s="3" t="s">
        <v>55</v>
      </c>
      <c r="C136" s="6" t="s">
        <v>108</v>
      </c>
      <c r="D136" s="30">
        <v>14.4</v>
      </c>
      <c r="E136" s="21" t="s">
        <v>56</v>
      </c>
      <c r="F136" s="30">
        <v>77.73</v>
      </c>
      <c r="G136" s="30">
        <f t="shared" si="8"/>
        <v>1119.3119999999999</v>
      </c>
    </row>
    <row r="137" spans="1:7" ht="75" x14ac:dyDescent="0.25">
      <c r="A137" s="3">
        <v>106</v>
      </c>
      <c r="B137" s="3" t="s">
        <v>57</v>
      </c>
      <c r="C137" s="6" t="s">
        <v>63</v>
      </c>
      <c r="D137" s="30">
        <v>560</v>
      </c>
      <c r="E137" s="21" t="s">
        <v>9</v>
      </c>
      <c r="F137" s="30">
        <v>142.47</v>
      </c>
      <c r="G137" s="30">
        <f t="shared" si="8"/>
        <v>79783.199999999997</v>
      </c>
    </row>
    <row r="138" spans="1:7" ht="104.25" x14ac:dyDescent="0.25">
      <c r="A138" s="3">
        <v>107</v>
      </c>
      <c r="B138" s="3" t="s">
        <v>58</v>
      </c>
      <c r="C138" s="6" t="s">
        <v>85</v>
      </c>
      <c r="D138" s="30">
        <v>777.17</v>
      </c>
      <c r="E138" s="21" t="s">
        <v>9</v>
      </c>
      <c r="F138" s="30">
        <v>757.75</v>
      </c>
      <c r="G138" s="30">
        <f t="shared" si="8"/>
        <v>588900.56799999997</v>
      </c>
    </row>
    <row r="139" spans="1:7" ht="107.25" customHeight="1" x14ac:dyDescent="0.25">
      <c r="A139" s="3">
        <v>108</v>
      </c>
      <c r="B139" s="3" t="s">
        <v>59</v>
      </c>
      <c r="C139" s="6" t="s">
        <v>64</v>
      </c>
      <c r="D139" s="30">
        <v>1198.05</v>
      </c>
      <c r="E139" s="21" t="s">
        <v>9</v>
      </c>
      <c r="F139" s="30">
        <v>159.49</v>
      </c>
      <c r="G139" s="30">
        <f t="shared" si="8"/>
        <v>191076.995</v>
      </c>
    </row>
    <row r="140" spans="1:7" ht="105" x14ac:dyDescent="0.25">
      <c r="A140" s="3">
        <v>109</v>
      </c>
      <c r="B140" s="3" t="s">
        <v>11</v>
      </c>
      <c r="C140" s="6" t="s">
        <v>120</v>
      </c>
      <c r="D140" s="30">
        <v>1205</v>
      </c>
      <c r="E140" s="21" t="s">
        <v>9</v>
      </c>
      <c r="F140" s="30">
        <v>26.17</v>
      </c>
      <c r="G140" s="30">
        <f t="shared" si="8"/>
        <v>31534.85</v>
      </c>
    </row>
    <row r="141" spans="1:7" s="14" customFormat="1" ht="14.25" x14ac:dyDescent="0.2">
      <c r="A141" s="47" t="s">
        <v>129</v>
      </c>
      <c r="B141" s="48"/>
      <c r="C141" s="48"/>
      <c r="D141" s="48"/>
      <c r="E141" s="48"/>
      <c r="F141" s="49"/>
      <c r="G141" s="43">
        <f>SUM(G102:G140)</f>
        <v>27774851.090400007</v>
      </c>
    </row>
    <row r="142" spans="1:7" x14ac:dyDescent="0.25">
      <c r="A142" s="9"/>
      <c r="B142" s="61" t="s">
        <v>130</v>
      </c>
      <c r="C142" s="61"/>
      <c r="D142" s="61"/>
      <c r="E142" s="61"/>
      <c r="F142" s="61"/>
      <c r="G142" s="7"/>
    </row>
    <row r="143" spans="1:7" ht="151.5" customHeight="1" x14ac:dyDescent="0.25">
      <c r="A143" s="3">
        <v>110</v>
      </c>
      <c r="B143" s="10" t="s">
        <v>17</v>
      </c>
      <c r="C143" s="6" t="s">
        <v>18</v>
      </c>
      <c r="D143" s="30">
        <v>5</v>
      </c>
      <c r="E143" s="21" t="s">
        <v>8</v>
      </c>
      <c r="F143" s="30">
        <v>1203.77</v>
      </c>
      <c r="G143" s="30">
        <f>ROUND(D143*F143,3)</f>
        <v>6018.85</v>
      </c>
    </row>
    <row r="144" spans="1:7" ht="93.75" customHeight="1" x14ac:dyDescent="0.25">
      <c r="A144" s="3">
        <v>111</v>
      </c>
      <c r="B144" s="3" t="s">
        <v>19</v>
      </c>
      <c r="C144" s="6" t="s">
        <v>20</v>
      </c>
      <c r="D144" s="30">
        <v>9000</v>
      </c>
      <c r="E144" s="21" t="s">
        <v>15</v>
      </c>
      <c r="F144" s="30">
        <v>27.72</v>
      </c>
      <c r="G144" s="30">
        <f t="shared" ref="G144:G159" si="9">ROUND(D144*F144,3)</f>
        <v>249480</v>
      </c>
    </row>
    <row r="145" spans="1:7" ht="79.5" customHeight="1" x14ac:dyDescent="0.25">
      <c r="A145" s="3">
        <v>112</v>
      </c>
      <c r="B145" s="3" t="s">
        <v>21</v>
      </c>
      <c r="C145" s="6" t="s">
        <v>22</v>
      </c>
      <c r="D145" s="30">
        <v>6</v>
      </c>
      <c r="E145" s="21" t="s">
        <v>8</v>
      </c>
      <c r="F145" s="30">
        <v>2584.2199999999998</v>
      </c>
      <c r="G145" s="30">
        <f t="shared" si="9"/>
        <v>15505.32</v>
      </c>
    </row>
    <row r="146" spans="1:7" ht="163.5" customHeight="1" x14ac:dyDescent="0.25">
      <c r="A146" s="3">
        <v>113</v>
      </c>
      <c r="B146" s="3" t="s">
        <v>60</v>
      </c>
      <c r="C146" s="6" t="s">
        <v>94</v>
      </c>
      <c r="D146" s="28">
        <v>6119.17</v>
      </c>
      <c r="E146" s="27" t="s">
        <v>9</v>
      </c>
      <c r="F146" s="28">
        <v>246.71</v>
      </c>
      <c r="G146" s="30">
        <f t="shared" si="9"/>
        <v>1509660.4310000001</v>
      </c>
    </row>
    <row r="147" spans="1:7" ht="90.75" customHeight="1" x14ac:dyDescent="0.25">
      <c r="A147" s="3">
        <v>114</v>
      </c>
      <c r="B147" s="3" t="s">
        <v>95</v>
      </c>
      <c r="C147" s="6" t="s">
        <v>96</v>
      </c>
      <c r="D147" s="30">
        <v>252.4</v>
      </c>
      <c r="E147" s="21" t="s">
        <v>12</v>
      </c>
      <c r="F147" s="30">
        <v>837.15</v>
      </c>
      <c r="G147" s="30">
        <f t="shared" si="9"/>
        <v>211296.66</v>
      </c>
    </row>
    <row r="148" spans="1:7" ht="138" customHeight="1" x14ac:dyDescent="0.25">
      <c r="A148" s="3">
        <v>115</v>
      </c>
      <c r="B148" s="3" t="s">
        <v>97</v>
      </c>
      <c r="C148" s="6" t="s">
        <v>98</v>
      </c>
      <c r="D148" s="30">
        <v>50971.29</v>
      </c>
      <c r="E148" s="21" t="s">
        <v>16</v>
      </c>
      <c r="F148" s="30">
        <v>6.13</v>
      </c>
      <c r="G148" s="30">
        <f t="shared" si="9"/>
        <v>312454.00799999997</v>
      </c>
    </row>
    <row r="149" spans="1:7" ht="201.75" customHeight="1" x14ac:dyDescent="0.25">
      <c r="A149" s="3">
        <v>116</v>
      </c>
      <c r="B149" s="11" t="s">
        <v>24</v>
      </c>
      <c r="C149" s="6" t="s">
        <v>99</v>
      </c>
      <c r="D149" s="28">
        <v>14.544</v>
      </c>
      <c r="E149" s="27" t="s">
        <v>25</v>
      </c>
      <c r="F149" s="28">
        <v>145120.53</v>
      </c>
      <c r="G149" s="30">
        <f t="shared" si="9"/>
        <v>2110632.9879999999</v>
      </c>
    </row>
    <row r="150" spans="1:7" ht="75.75" customHeight="1" x14ac:dyDescent="0.25">
      <c r="A150" s="3">
        <v>117</v>
      </c>
      <c r="B150" s="11" t="s">
        <v>26</v>
      </c>
      <c r="C150" s="6" t="s">
        <v>82</v>
      </c>
      <c r="D150" s="28">
        <v>68.680000000000007</v>
      </c>
      <c r="E150" s="27" t="s">
        <v>13</v>
      </c>
      <c r="F150" s="28">
        <v>39.159999999999997</v>
      </c>
      <c r="G150" s="30">
        <f t="shared" si="9"/>
        <v>2689.509</v>
      </c>
    </row>
    <row r="151" spans="1:7" ht="183" customHeight="1" x14ac:dyDescent="0.25">
      <c r="A151" s="3">
        <v>118</v>
      </c>
      <c r="B151" s="11" t="s">
        <v>66</v>
      </c>
      <c r="C151" s="6" t="s">
        <v>67</v>
      </c>
      <c r="D151" s="28">
        <v>10</v>
      </c>
      <c r="E151" s="27" t="s">
        <v>8</v>
      </c>
      <c r="F151" s="28">
        <v>17211.169999999998</v>
      </c>
      <c r="G151" s="30">
        <f t="shared" si="9"/>
        <v>172111.7</v>
      </c>
    </row>
    <row r="152" spans="1:7" ht="168" customHeight="1" x14ac:dyDescent="0.25">
      <c r="A152" s="3">
        <v>119</v>
      </c>
      <c r="B152" s="11" t="s">
        <v>27</v>
      </c>
      <c r="C152" s="6" t="s">
        <v>100</v>
      </c>
      <c r="D152" s="28">
        <v>106.05</v>
      </c>
      <c r="E152" s="27" t="s">
        <v>15</v>
      </c>
      <c r="F152" s="28">
        <v>1250.75</v>
      </c>
      <c r="G152" s="30">
        <f t="shared" si="9"/>
        <v>132642.038</v>
      </c>
    </row>
    <row r="153" spans="1:7" ht="60" x14ac:dyDescent="0.25">
      <c r="A153" s="3">
        <v>120</v>
      </c>
      <c r="B153" s="11" t="s">
        <v>29</v>
      </c>
      <c r="C153" s="6" t="s">
        <v>28</v>
      </c>
      <c r="D153" s="28">
        <v>412.08</v>
      </c>
      <c r="E153" s="27" t="s">
        <v>15</v>
      </c>
      <c r="F153" s="28">
        <v>293.33</v>
      </c>
      <c r="G153" s="30">
        <f t="shared" si="9"/>
        <v>120875.42600000001</v>
      </c>
    </row>
    <row r="154" spans="1:7" ht="60" x14ac:dyDescent="0.25">
      <c r="A154" s="3">
        <v>121</v>
      </c>
      <c r="B154" s="11" t="s">
        <v>31</v>
      </c>
      <c r="C154" s="6" t="s">
        <v>30</v>
      </c>
      <c r="D154" s="28">
        <v>51.51</v>
      </c>
      <c r="E154" s="27" t="s">
        <v>15</v>
      </c>
      <c r="F154" s="28">
        <v>461.8</v>
      </c>
      <c r="G154" s="30">
        <f t="shared" si="9"/>
        <v>23787.317999999999</v>
      </c>
    </row>
    <row r="155" spans="1:7" ht="105.75" customHeight="1" x14ac:dyDescent="0.25">
      <c r="A155" s="3">
        <v>122</v>
      </c>
      <c r="B155" s="11" t="s">
        <v>32</v>
      </c>
      <c r="C155" s="6" t="s">
        <v>101</v>
      </c>
      <c r="D155" s="28">
        <v>260.33</v>
      </c>
      <c r="E155" s="27" t="s">
        <v>15</v>
      </c>
      <c r="F155" s="28">
        <v>31.22</v>
      </c>
      <c r="G155" s="30">
        <f t="shared" si="9"/>
        <v>8127.5029999999997</v>
      </c>
    </row>
    <row r="156" spans="1:7" ht="144" customHeight="1" x14ac:dyDescent="0.25">
      <c r="A156" s="3">
        <v>123</v>
      </c>
      <c r="B156" s="11" t="s">
        <v>33</v>
      </c>
      <c r="C156" s="6" t="s">
        <v>102</v>
      </c>
      <c r="D156" s="28">
        <v>37.14</v>
      </c>
      <c r="E156" s="27" t="s">
        <v>9</v>
      </c>
      <c r="F156" s="28">
        <v>10954.48</v>
      </c>
      <c r="G156" s="30">
        <f t="shared" si="9"/>
        <v>406849.38699999999</v>
      </c>
    </row>
    <row r="157" spans="1:7" ht="167.25" customHeight="1" x14ac:dyDescent="0.25">
      <c r="A157" s="3">
        <v>124</v>
      </c>
      <c r="B157" s="11" t="s">
        <v>68</v>
      </c>
      <c r="C157" s="6" t="s">
        <v>87</v>
      </c>
      <c r="D157" s="28">
        <v>2.2120000000000002</v>
      </c>
      <c r="E157" s="27" t="s">
        <v>9</v>
      </c>
      <c r="F157" s="28">
        <v>10601.19</v>
      </c>
      <c r="G157" s="30">
        <f t="shared" si="9"/>
        <v>23449.831999999999</v>
      </c>
    </row>
    <row r="158" spans="1:7" ht="181.5" customHeight="1" x14ac:dyDescent="0.25">
      <c r="A158" s="3">
        <v>125</v>
      </c>
      <c r="B158" s="11" t="s">
        <v>34</v>
      </c>
      <c r="C158" s="6" t="s">
        <v>83</v>
      </c>
      <c r="D158" s="28">
        <v>226.6</v>
      </c>
      <c r="E158" s="27" t="s">
        <v>9</v>
      </c>
      <c r="F158" s="28">
        <v>11674.49</v>
      </c>
      <c r="G158" s="30">
        <f t="shared" si="9"/>
        <v>2645439.4339999999</v>
      </c>
    </row>
    <row r="159" spans="1:7" ht="152.25" customHeight="1" x14ac:dyDescent="0.25">
      <c r="A159" s="3">
        <v>126</v>
      </c>
      <c r="B159" s="11" t="s">
        <v>35</v>
      </c>
      <c r="C159" s="6" t="s">
        <v>84</v>
      </c>
      <c r="D159" s="28">
        <v>21007.46</v>
      </c>
      <c r="E159" s="27" t="s">
        <v>36</v>
      </c>
      <c r="F159" s="28">
        <v>77.34</v>
      </c>
      <c r="G159" s="30">
        <f t="shared" si="9"/>
        <v>1624716.956</v>
      </c>
    </row>
    <row r="160" spans="1:7" ht="165.75" customHeight="1" x14ac:dyDescent="0.25">
      <c r="A160" s="35">
        <v>127</v>
      </c>
      <c r="B160" s="36" t="s">
        <v>37</v>
      </c>
      <c r="C160" s="37" t="s">
        <v>38</v>
      </c>
      <c r="D160" s="38"/>
      <c r="E160" s="39"/>
      <c r="F160" s="38"/>
      <c r="G160" s="30"/>
    </row>
    <row r="161" spans="1:9" ht="30" x14ac:dyDescent="0.25">
      <c r="A161" s="3" t="s">
        <v>103</v>
      </c>
      <c r="B161" s="11" t="s">
        <v>61</v>
      </c>
      <c r="C161" s="6" t="s">
        <v>40</v>
      </c>
      <c r="D161" s="28">
        <v>159.75</v>
      </c>
      <c r="E161" s="27" t="s">
        <v>15</v>
      </c>
      <c r="F161" s="28">
        <v>735.35</v>
      </c>
      <c r="G161" s="30">
        <f t="shared" ref="G161:G169" si="10">ROUND(D161*F161,3)</f>
        <v>117472.163</v>
      </c>
    </row>
    <row r="162" spans="1:9" ht="45" x14ac:dyDescent="0.25">
      <c r="A162" s="3" t="s">
        <v>104</v>
      </c>
      <c r="B162" s="11" t="s">
        <v>14</v>
      </c>
      <c r="C162" s="6" t="s">
        <v>39</v>
      </c>
      <c r="D162" s="28">
        <v>516.74</v>
      </c>
      <c r="E162" s="27" t="s">
        <v>15</v>
      </c>
      <c r="F162" s="28">
        <v>909.69</v>
      </c>
      <c r="G162" s="30">
        <f t="shared" si="10"/>
        <v>470073.21100000001</v>
      </c>
    </row>
    <row r="163" spans="1:9" ht="135" customHeight="1" x14ac:dyDescent="0.25">
      <c r="A163" s="3">
        <v>128</v>
      </c>
      <c r="B163" s="3" t="s">
        <v>41</v>
      </c>
      <c r="C163" s="6" t="s">
        <v>105</v>
      </c>
      <c r="D163" s="30">
        <v>154.22</v>
      </c>
      <c r="E163" s="21" t="s">
        <v>9</v>
      </c>
      <c r="F163" s="30">
        <v>1420.06</v>
      </c>
      <c r="G163" s="30">
        <f t="shared" si="10"/>
        <v>219001.65299999999</v>
      </c>
    </row>
    <row r="164" spans="1:9" ht="110.25" customHeight="1" x14ac:dyDescent="0.25">
      <c r="A164" s="3">
        <v>129</v>
      </c>
      <c r="B164" s="3" t="s">
        <v>42</v>
      </c>
      <c r="C164" s="6" t="s">
        <v>43</v>
      </c>
      <c r="D164" s="30"/>
      <c r="E164" s="21"/>
      <c r="F164" s="30"/>
      <c r="G164" s="30">
        <f t="shared" si="10"/>
        <v>0</v>
      </c>
    </row>
    <row r="165" spans="1:9" x14ac:dyDescent="0.25">
      <c r="A165" s="3" t="s">
        <v>103</v>
      </c>
      <c r="B165" s="3" t="s">
        <v>44</v>
      </c>
      <c r="C165" s="12" t="s">
        <v>47</v>
      </c>
      <c r="D165" s="30">
        <v>54.88</v>
      </c>
      <c r="E165" s="21" t="s">
        <v>9</v>
      </c>
      <c r="F165" s="30">
        <v>3730.47</v>
      </c>
      <c r="G165" s="30">
        <f t="shared" si="10"/>
        <v>204728.19399999999</v>
      </c>
    </row>
    <row r="166" spans="1:9" ht="45" x14ac:dyDescent="0.25">
      <c r="A166" s="3" t="s">
        <v>104</v>
      </c>
      <c r="B166" s="3" t="s">
        <v>45</v>
      </c>
      <c r="C166" s="6" t="s">
        <v>46</v>
      </c>
      <c r="D166" s="30">
        <v>54.88</v>
      </c>
      <c r="E166" s="21" t="s">
        <v>9</v>
      </c>
      <c r="F166" s="30">
        <v>4076.09</v>
      </c>
      <c r="G166" s="30">
        <f t="shared" si="10"/>
        <v>223695.81899999999</v>
      </c>
      <c r="I166" s="1">
        <f>109/2</f>
        <v>54.5</v>
      </c>
    </row>
    <row r="167" spans="1:9" ht="166.5" customHeight="1" x14ac:dyDescent="0.25">
      <c r="A167" s="20">
        <v>130</v>
      </c>
      <c r="B167" s="20" t="s">
        <v>48</v>
      </c>
      <c r="C167" s="6" t="s">
        <v>112</v>
      </c>
      <c r="D167" s="30">
        <v>10285</v>
      </c>
      <c r="E167" s="21" t="s">
        <v>8</v>
      </c>
      <c r="F167" s="30">
        <v>317.01</v>
      </c>
      <c r="G167" s="30">
        <f t="shared" si="10"/>
        <v>3260447.85</v>
      </c>
    </row>
    <row r="168" spans="1:9" ht="27" customHeight="1" x14ac:dyDescent="0.25">
      <c r="A168" s="20" t="s">
        <v>109</v>
      </c>
      <c r="B168" s="20" t="s">
        <v>113</v>
      </c>
      <c r="C168" s="6" t="s">
        <v>111</v>
      </c>
      <c r="D168" s="30">
        <v>5132</v>
      </c>
      <c r="E168" s="21" t="s">
        <v>8</v>
      </c>
      <c r="F168" s="30">
        <v>381.46</v>
      </c>
      <c r="G168" s="30">
        <f t="shared" si="10"/>
        <v>1957652.72</v>
      </c>
    </row>
    <row r="169" spans="1:9" ht="91.5" customHeight="1" x14ac:dyDescent="0.25">
      <c r="A169" s="3">
        <v>131</v>
      </c>
      <c r="B169" s="3" t="s">
        <v>49</v>
      </c>
      <c r="C169" s="6" t="s">
        <v>106</v>
      </c>
      <c r="D169" s="30">
        <v>524.04</v>
      </c>
      <c r="E169" s="21" t="s">
        <v>9</v>
      </c>
      <c r="F169" s="30">
        <v>1145.8800000000001</v>
      </c>
      <c r="G169" s="30">
        <f t="shared" si="10"/>
        <v>600486.95499999996</v>
      </c>
    </row>
    <row r="170" spans="1:9" ht="409.5" x14ac:dyDescent="0.25">
      <c r="A170" s="3">
        <v>132</v>
      </c>
      <c r="B170" s="3" t="s">
        <v>114</v>
      </c>
      <c r="C170" s="12" t="s">
        <v>115</v>
      </c>
      <c r="D170" s="30"/>
      <c r="E170" s="21"/>
      <c r="F170" s="30"/>
      <c r="G170" s="30"/>
    </row>
    <row r="171" spans="1:9" ht="60" x14ac:dyDescent="0.25">
      <c r="A171" s="3" t="s">
        <v>103</v>
      </c>
      <c r="B171" s="3" t="s">
        <v>117</v>
      </c>
      <c r="C171" s="12" t="s">
        <v>116</v>
      </c>
      <c r="D171" s="30">
        <v>1185.32</v>
      </c>
      <c r="E171" s="21" t="s">
        <v>15</v>
      </c>
      <c r="F171" s="30">
        <v>198</v>
      </c>
      <c r="G171" s="30">
        <f>D171*F171</f>
        <v>234693.36</v>
      </c>
    </row>
    <row r="172" spans="1:9" ht="243" customHeight="1" x14ac:dyDescent="0.25">
      <c r="A172" s="3">
        <v>133</v>
      </c>
      <c r="B172" s="3" t="s">
        <v>50</v>
      </c>
      <c r="C172" s="6" t="s">
        <v>107</v>
      </c>
      <c r="D172" s="30">
        <v>2343</v>
      </c>
      <c r="E172" s="21" t="s">
        <v>9</v>
      </c>
      <c r="F172" s="30">
        <v>187.79</v>
      </c>
      <c r="G172" s="30">
        <f t="shared" ref="G172:G179" si="11">ROUND(D172*F172,3)</f>
        <v>439991.97</v>
      </c>
    </row>
    <row r="173" spans="1:9" ht="123.75" customHeight="1" x14ac:dyDescent="0.25">
      <c r="A173" s="3">
        <v>134</v>
      </c>
      <c r="B173" s="3" t="s">
        <v>51</v>
      </c>
      <c r="C173" s="6" t="s">
        <v>62</v>
      </c>
      <c r="D173" s="30">
        <v>5292</v>
      </c>
      <c r="E173" s="21" t="s">
        <v>16</v>
      </c>
      <c r="F173" s="30">
        <v>142.47</v>
      </c>
      <c r="G173" s="30">
        <f t="shared" si="11"/>
        <v>753951.24</v>
      </c>
    </row>
    <row r="174" spans="1:9" ht="138.75" customHeight="1" x14ac:dyDescent="0.25">
      <c r="A174" s="20">
        <v>135</v>
      </c>
      <c r="B174" s="20" t="s">
        <v>53</v>
      </c>
      <c r="C174" s="40" t="s">
        <v>54</v>
      </c>
      <c r="D174" s="41">
        <v>1698.83</v>
      </c>
      <c r="E174" s="42" t="s">
        <v>9</v>
      </c>
      <c r="F174" s="41">
        <v>142.41999999999999</v>
      </c>
      <c r="G174" s="41">
        <f t="shared" si="11"/>
        <v>241947.36900000001</v>
      </c>
    </row>
    <row r="175" spans="1:9" ht="105.75" customHeight="1" x14ac:dyDescent="0.25">
      <c r="A175" s="3">
        <v>136</v>
      </c>
      <c r="B175" s="3" t="s">
        <v>55</v>
      </c>
      <c r="C175" s="6" t="s">
        <v>108</v>
      </c>
      <c r="D175" s="30">
        <v>15.2</v>
      </c>
      <c r="E175" s="21" t="s">
        <v>56</v>
      </c>
      <c r="F175" s="30">
        <v>77.73</v>
      </c>
      <c r="G175" s="30">
        <f t="shared" si="11"/>
        <v>1181.4960000000001</v>
      </c>
    </row>
    <row r="176" spans="1:9" ht="75" x14ac:dyDescent="0.25">
      <c r="A176" s="3">
        <v>137</v>
      </c>
      <c r="B176" s="3" t="s">
        <v>57</v>
      </c>
      <c r="C176" s="6" t="s">
        <v>63</v>
      </c>
      <c r="D176" s="30">
        <v>337</v>
      </c>
      <c r="E176" s="21" t="s">
        <v>9</v>
      </c>
      <c r="F176" s="30">
        <v>142.47</v>
      </c>
      <c r="G176" s="30">
        <f t="shared" si="11"/>
        <v>48012.39</v>
      </c>
    </row>
    <row r="177" spans="1:7" ht="104.25" x14ac:dyDescent="0.25">
      <c r="A177" s="3">
        <v>138</v>
      </c>
      <c r="B177" s="3" t="s">
        <v>58</v>
      </c>
      <c r="C177" s="6" t="s">
        <v>85</v>
      </c>
      <c r="D177" s="30">
        <v>979.77</v>
      </c>
      <c r="E177" s="21" t="s">
        <v>9</v>
      </c>
      <c r="F177" s="30">
        <v>757.75</v>
      </c>
      <c r="G177" s="30">
        <f t="shared" si="11"/>
        <v>742420.71799999999</v>
      </c>
    </row>
    <row r="178" spans="1:7" ht="107.25" customHeight="1" x14ac:dyDescent="0.25">
      <c r="A178" s="3">
        <v>139</v>
      </c>
      <c r="B178" s="3" t="s">
        <v>59</v>
      </c>
      <c r="C178" s="6" t="s">
        <v>64</v>
      </c>
      <c r="D178" s="30">
        <v>3102.18</v>
      </c>
      <c r="E178" s="21" t="s">
        <v>9</v>
      </c>
      <c r="F178" s="30">
        <v>159.49</v>
      </c>
      <c r="G178" s="30">
        <f t="shared" si="11"/>
        <v>494766.68800000002</v>
      </c>
    </row>
    <row r="179" spans="1:7" ht="105" x14ac:dyDescent="0.25">
      <c r="A179" s="3">
        <v>140</v>
      </c>
      <c r="B179" s="3" t="s">
        <v>11</v>
      </c>
      <c r="C179" s="6" t="s">
        <v>120</v>
      </c>
      <c r="D179" s="30">
        <v>1205</v>
      </c>
      <c r="E179" s="21" t="s">
        <v>9</v>
      </c>
      <c r="F179" s="30">
        <v>26.17</v>
      </c>
      <c r="G179" s="30">
        <f t="shared" si="11"/>
        <v>31534.85</v>
      </c>
    </row>
    <row r="180" spans="1:7" s="14" customFormat="1" ht="14.25" x14ac:dyDescent="0.2">
      <c r="A180" s="47" t="s">
        <v>131</v>
      </c>
      <c r="B180" s="48"/>
      <c r="C180" s="48"/>
      <c r="D180" s="48"/>
      <c r="E180" s="48"/>
      <c r="F180" s="49"/>
      <c r="G180" s="43">
        <f>SUM(G143:G179)</f>
        <v>19617796.005999997</v>
      </c>
    </row>
    <row r="181" spans="1:7" s="44" customFormat="1" ht="15.75" x14ac:dyDescent="0.25">
      <c r="A181" s="62" t="s">
        <v>132</v>
      </c>
      <c r="B181" s="63"/>
      <c r="C181" s="63"/>
      <c r="D181" s="63"/>
      <c r="E181" s="63"/>
      <c r="F181" s="64"/>
      <c r="G181" s="45">
        <f>G180+G141+G100+G60+G20+G11</f>
        <v>138931060.5984</v>
      </c>
    </row>
  </sheetData>
  <mergeCells count="22">
    <mergeCell ref="G89:G90"/>
    <mergeCell ref="B61:F61"/>
    <mergeCell ref="A100:F100"/>
    <mergeCell ref="B101:F101"/>
    <mergeCell ref="A141:F141"/>
    <mergeCell ref="A181:F181"/>
    <mergeCell ref="C89:C90"/>
    <mergeCell ref="B89:B90"/>
    <mergeCell ref="A89:A90"/>
    <mergeCell ref="D89:D90"/>
    <mergeCell ref="E89:E90"/>
    <mergeCell ref="F89:F90"/>
    <mergeCell ref="B142:F142"/>
    <mergeCell ref="A180:F180"/>
    <mergeCell ref="A60:F60"/>
    <mergeCell ref="B20:F20"/>
    <mergeCell ref="A1:G1"/>
    <mergeCell ref="B3:C3"/>
    <mergeCell ref="B11:F11"/>
    <mergeCell ref="B12:G12"/>
    <mergeCell ref="A21:G21"/>
    <mergeCell ref="B22:F22"/>
  </mergeCells>
  <pageMargins left="0.75" right="0.25" top="0.75" bottom="0.25" header="0.3" footer="0.2"/>
  <pageSetup paperSize="9" scale="81" orientation="portrait" r:id="rId1"/>
  <headerFooter>
    <oddFooter>Page &amp;P of &amp;N</oddFooter>
  </headerFooter>
  <rowBreaks count="3" manualBreakCount="3">
    <brk id="11" max="16383" man="1"/>
    <brk id="20" max="6" man="1"/>
    <brk id="141"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Ganesh Haor</vt:lpstr>
      <vt:lpstr>Sheet1</vt:lpstr>
      <vt:lpstr>'Ganesh Haor'!Print_Area</vt:lpstr>
      <vt:lpstr>'Ganesh Haor'!Print_Titles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2020-03-14T12:18:50Z</dcterms:modified>
</cp:coreProperties>
</file>