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
    </mc:Choice>
  </mc:AlternateContent>
  <bookViews>
    <workbookView xWindow="240" yWindow="30" windowWidth="20115" windowHeight="8460"/>
  </bookViews>
  <sheets>
    <sheet name="Regulator" sheetId="1" r:id="rId1"/>
    <sheet name="Embankment" sheetId="4" r:id="rId2"/>
    <sheet name="Khal" sheetId="5" r:id="rId3"/>
    <sheet name="Sheet1" sheetId="6" r:id="rId4"/>
  </sheets>
  <calcPr calcId="162913"/>
</workbook>
</file>

<file path=xl/calcChain.xml><?xml version="1.0" encoding="utf-8"?>
<calcChain xmlns="http://schemas.openxmlformats.org/spreadsheetml/2006/main">
  <c r="K12" i="5" l="1"/>
  <c r="G12" i="5"/>
  <c r="H12" i="5"/>
  <c r="I12" i="5"/>
  <c r="J12" i="5"/>
  <c r="F12" i="5"/>
  <c r="G11" i="5"/>
  <c r="H11" i="5"/>
  <c r="I11" i="5"/>
  <c r="J11" i="5"/>
  <c r="F11" i="5"/>
  <c r="G77" i="6"/>
  <c r="G72" i="6"/>
  <c r="G73" i="6"/>
  <c r="G74" i="6"/>
  <c r="G76" i="6"/>
  <c r="I69" i="6"/>
  <c r="H74" i="6"/>
  <c r="H73" i="6"/>
  <c r="G75" i="6"/>
  <c r="H72" i="6" l="1"/>
  <c r="H75" i="6" s="1"/>
  <c r="J6" i="5"/>
  <c r="I6" i="5"/>
  <c r="H6" i="5"/>
  <c r="G6" i="5"/>
  <c r="F6" i="5"/>
</calcChain>
</file>

<file path=xl/sharedStrings.xml><?xml version="1.0" encoding="utf-8"?>
<sst xmlns="http://schemas.openxmlformats.org/spreadsheetml/2006/main" count="628" uniqueCount="291">
  <si>
    <t>Sl No</t>
  </si>
  <si>
    <t>Item Code</t>
  </si>
  <si>
    <t xml:space="preserve">Description </t>
  </si>
  <si>
    <t>Unit</t>
  </si>
  <si>
    <t>Rate</t>
  </si>
  <si>
    <t>16-220</t>
  </si>
  <si>
    <t>16-130</t>
  </si>
  <si>
    <t>16-240</t>
  </si>
  <si>
    <t>16-190</t>
  </si>
  <si>
    <t>04-180</t>
  </si>
  <si>
    <t>12-100</t>
  </si>
  <si>
    <t>16-200</t>
  </si>
  <si>
    <t>72-180</t>
  </si>
  <si>
    <t>44-310</t>
  </si>
  <si>
    <t>28-200</t>
  </si>
  <si>
    <t>76-115</t>
  </si>
  <si>
    <t>76-170</t>
  </si>
  <si>
    <t>76-190</t>
  </si>
  <si>
    <t>68-130</t>
  </si>
  <si>
    <t>48-100</t>
  </si>
  <si>
    <t>NSI</t>
  </si>
  <si>
    <t>each</t>
  </si>
  <si>
    <t>cum</t>
  </si>
  <si>
    <t>Sqm</t>
  </si>
  <si>
    <t>m</t>
  </si>
  <si>
    <t>Site preparation</t>
  </si>
  <si>
    <t>Filing Expansion joint</t>
  </si>
  <si>
    <t>Pizeometer</t>
  </si>
  <si>
    <t>Foundation Excavation</t>
  </si>
  <si>
    <t>Aditional lift of earth</t>
  </si>
  <si>
    <t>Shoring for slope protection</t>
  </si>
  <si>
    <t>Sheet pile Supply</t>
  </si>
  <si>
    <t>Painting of steel sheet pile</t>
  </si>
  <si>
    <t>Sheet pile Drive</t>
  </si>
  <si>
    <t>Supplying and placing of hesian cloth</t>
  </si>
  <si>
    <t>CC 1:3:6</t>
  </si>
  <si>
    <t>CC 1:4:8</t>
  </si>
  <si>
    <t>RCC 1:1.5:3</t>
  </si>
  <si>
    <t>Reinforcement: 8 mm to 22mm</t>
  </si>
  <si>
    <t xml:space="preserve">Reinforcement: 6 mm </t>
  </si>
  <si>
    <t>Shuttering : Footing beams,beams, 
grade beams</t>
  </si>
  <si>
    <t>36-150-60</t>
  </si>
  <si>
    <t>36-150-10</t>
  </si>
  <si>
    <t>Shuttering : Vertical and inclined walls</t>
  </si>
  <si>
    <t>Shuttering : Deck slab operating deck slab</t>
  </si>
  <si>
    <t>P.V.C water stops</t>
  </si>
  <si>
    <t>Back filling sand:FM&gt;1.50</t>
  </si>
  <si>
    <t>40-610-20</t>
  </si>
  <si>
    <t>40-610-30</t>
  </si>
  <si>
    <t>Khoa filter: 40mm to 20mm</t>
  </si>
  <si>
    <t>Khoa filter: 20mm to 5mm</t>
  </si>
  <si>
    <t>Sand filter: FM 1.50 to 2.0</t>
  </si>
  <si>
    <t>40-650-20</t>
  </si>
  <si>
    <t>40-140-50</t>
  </si>
  <si>
    <t>40-220-10</t>
  </si>
  <si>
    <t xml:space="preserve">Labour charge </t>
  </si>
  <si>
    <t>M.S Work in plats, angles, channels</t>
  </si>
  <si>
    <t>Labour charge for fitting lift gate</t>
  </si>
  <si>
    <t>Supply and instalation of padestal
 type lifting device</t>
  </si>
  <si>
    <t>Earth Work in Channel excavation</t>
  </si>
  <si>
    <t>Cement mortar gauge</t>
  </si>
  <si>
    <t>Ring bundh remover</t>
  </si>
  <si>
    <t>Back filling sand:FM&gt;.80</t>
  </si>
  <si>
    <t>Fall boards</t>
  </si>
  <si>
    <t>80-260-20</t>
  </si>
  <si>
    <t>G.I water distribution pipe:
50mm dia G.I pipe line</t>
  </si>
  <si>
    <t>M ton</t>
  </si>
  <si>
    <t>kg</t>
  </si>
  <si>
    <t>L.s</t>
  </si>
  <si>
    <t>04-150</t>
  </si>
  <si>
    <t>04-160</t>
  </si>
  <si>
    <t>04-620-20</t>
  </si>
  <si>
    <t>12-310-20</t>
  </si>
  <si>
    <t>16-310-10</t>
  </si>
  <si>
    <t>44-240-20</t>
  </si>
  <si>
    <t>44-270-20</t>
  </si>
  <si>
    <t>16-560-10</t>
  </si>
  <si>
    <t>28-100-20</t>
  </si>
  <si>
    <t>36-150-30</t>
  </si>
  <si>
    <t>76-630-10</t>
  </si>
  <si>
    <t>76-120-10</t>
  </si>
  <si>
    <t>36-370</t>
  </si>
  <si>
    <t>16-540-20</t>
  </si>
  <si>
    <t>16-270-20</t>
  </si>
  <si>
    <t>16-110-10</t>
  </si>
  <si>
    <t xml:space="preserve">Bata Khal </t>
  </si>
  <si>
    <t>Quantity</t>
  </si>
  <si>
    <t>28-120-20</t>
  </si>
  <si>
    <t>16-520-20</t>
  </si>
  <si>
    <t>04-280-20</t>
  </si>
  <si>
    <t>76-240-40</t>
  </si>
  <si>
    <t>76-260-20</t>
  </si>
  <si>
    <t>16-100</t>
  </si>
  <si>
    <t>16-650</t>
  </si>
  <si>
    <t>16-410-10</t>
  </si>
  <si>
    <t>16-120-10</t>
  </si>
  <si>
    <t>48-130</t>
  </si>
  <si>
    <t>56-100</t>
  </si>
  <si>
    <t>56-110</t>
  </si>
  <si>
    <t>2-8-1 R&amp; H</t>
  </si>
  <si>
    <t>Analysis</t>
  </si>
  <si>
    <t>nos</t>
  </si>
  <si>
    <t>24-310-10</t>
  </si>
  <si>
    <t>Chandpur Haor</t>
  </si>
  <si>
    <t>16-600-10</t>
  </si>
  <si>
    <t>N.S.I</t>
  </si>
  <si>
    <t>L.S</t>
  </si>
  <si>
    <t>Manick hali khal</t>
  </si>
  <si>
    <t>Diakul  Khal</t>
  </si>
  <si>
    <t>Bamon Khal</t>
  </si>
  <si>
    <t>Gorader Khal</t>
  </si>
  <si>
    <t>Bata Khal</t>
  </si>
  <si>
    <t>04-180 (Regulator)</t>
  </si>
  <si>
    <t>Site preparation by manually removing all miscellaneous objectional materials from entire site and removing soil up to 15cm depth including uprooting stumps, jungle learing, levelling dressing etc. complete as per direction of Engineer in charge.</t>
  </si>
  <si>
    <t>sqm</t>
  </si>
  <si>
    <t>Eighteen point Four Two One</t>
  </si>
  <si>
    <t>Mobilization with construction of inspection Facilities</t>
  </si>
  <si>
    <t>LS</t>
  </si>
  <si>
    <t>Three Lakh Fifty-Nine Thousand One Hundred and Forty-Two point Five Seven Five</t>
  </si>
  <si>
    <t>Manufacturing and supplying R.C.C. (1:2:4) B.M. Pillars of size 15cmx15cmx75cm, with 40cmx40cmx10cm base having 3 nos. 10mm dia vM.S.bar each way at base, 4 nos. 10mm dia vertical bar and 8 nos. 6mm dia ring, excluding cost of M.S. works for reinforcement but including cost of form works, concreting, plastering at top, finishing surface, curing etc. complete, with inscription of "BWDB", on exposed surface etc. complete as per direction of Engineer in charge.</t>
  </si>
  <si>
    <t>Each</t>
  </si>
  <si>
    <t>Five Hundred and Fourteen point Four Five Two</t>
  </si>
  <si>
    <t>Fixing in position B.M pillars and kilometer posts each of size 15cmx15cmx75cm with 40cmx40cmx10cm base embedding 45cm below G.L including carrige earth cutting backfilling ramming etc. complete as per direction of E/ch.</t>
  </si>
  <si>
    <t>Thirty-Two point Three Three Seven</t>
  </si>
  <si>
    <t>04-620</t>
  </si>
  <si>
    <t>Filling of expansion joints upto a depth of 40 mm with bitumen mixed with coarse sand (FM&gt;=2.5) in concrete works including supply of all materials etc. complete as per specification and direction of Engineer in charge 04-620-20 . 20 mm wide.</t>
  </si>
  <si>
    <t>Forty-Four point Three Zero Four</t>
  </si>
  <si>
    <t>Installation of pizeometer including supply of 40mm G.I. pipe, brass strainer, socket, labour, by wash boring, lowering, fixing the elevation and providing cover on the top of the well etc. complete as per direction of</t>
  </si>
  <si>
    <t>Three Thousand Four Hundred and Sixty-Seven point One Three One</t>
  </si>
  <si>
    <t>12-310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</si>
  <si>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</si>
  <si>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Cum</t>
  </si>
  <si>
    <t>Five point Seven Two Five</t>
  </si>
  <si>
    <t>16-310</t>
  </si>
  <si>
    <t>Earth work in excavation of foundation trenches in all kinds of soil as per</t>
  </si>
  <si>
    <t>One Hundred and Sixty-Two point Four Zero Four</t>
  </si>
  <si>
    <t>Extra rate for every additional lift of 1.0m or part thereof beyond the initiallift of 1.5m (30cm neglected) for all kinds of earth work 3 nos lift=3 x10.99=32.970</t>
  </si>
  <si>
    <t>Pltcum</t>
  </si>
  <si>
    <t>Twenty-One point Seven Seven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</si>
  <si>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</si>
  <si>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Ninety-Four point Zero Two Four</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</si>
  <si>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</si>
  <si>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</si>
  <si>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 height=&gt;85mm, Th.=&gt;8.0mm, wt per sqm. of pile wall=&gt; 88.0 kg/m2 , Section modulus per one meter of pile width =&gt; 529 cm3/m</t>
  </si>
  <si>
    <t>m.ton</t>
  </si>
  <si>
    <t>One Lakh Forty-Four Thousand AND Fifteen point Five Seven Five</t>
  </si>
  <si>
    <t>Painting of steel sheet piles 2coats of bitumen paint including preparation of surface with sand paper iron brush etc.including the cost of all materials and labour etc. complete as per direction of E/ch.</t>
  </si>
  <si>
    <t>One Hundred and Eighty-Nine point One Three Three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</si>
  <si>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</si>
  <si>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t>
  </si>
  <si>
    <t>Nine Hundred and Twenty-Nine point Six Five Two</t>
  </si>
  <si>
    <t>16-560</t>
  </si>
  <si>
    <t>Shoring for slope protection of foundation trench, canal, embankment, road, pond etc. as per design slopes, grades including removal of spoils to a safe distance as per direction of Engineer in charge. 16-560-10 . By bamboo post of 6.0m length, 60mm to 80mm dia, 25 cm c/c and 2.0m drive with diagonally woven tarza walling and average 70mm dia half split</t>
  </si>
  <si>
    <t>Four Hundred and Fifty-Nine point Nine Two Four</t>
  </si>
  <si>
    <t>40-650</t>
  </si>
  <si>
    <t>Supplying and laying sand as filter layers as per specific size ranges and gradation including preparation of surface, compacting in layer etc. complete with supply of all materials and as per direction of Engineer in charge.</t>
  </si>
  <si>
    <t>One Thousand AND Fifty-Four point One One Seven</t>
  </si>
  <si>
    <t>16(a)</t>
  </si>
  <si>
    <t>40-610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</si>
  <si>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t>
  </si>
  <si>
    <t>Three Thousand Two Hundred and Thirty-Seven point Eight Four Five</t>
  </si>
  <si>
    <t>16(b)</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</si>
  <si>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charge:16(b)40-610-20 Well graded between 40mm to 20 mm size.</t>
  </si>
  <si>
    <t>Three Thousand AND Twelve point Five Four Two</t>
  </si>
  <si>
    <t>28-100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</si>
  <si>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s tone chips.</t>
  </si>
  <si>
    <t>Seven Thousand Six Hundred point One Nine Four</t>
  </si>
  <si>
    <t>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</si>
  <si>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</si>
  <si>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Seven Thousand Nine Hundred and Sixty-One point One Two Nine</t>
  </si>
  <si>
    <t>19 (a)</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</si>
  <si>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</si>
  <si>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charge.36-150-10 Vertical and inclined walls colums piers with 60-80mm dia barrak bamboo props.</t>
  </si>
  <si>
    <t>Six Hundred and Eight point Nine Nine Two</t>
  </si>
  <si>
    <t>19(b)</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</si>
  <si>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charge.36-150-30 Deck slab, operating deck slab, top slab of barrel above 3.5m upto 6.5m height with 50mm dia GI pipe props.</t>
  </si>
  <si>
    <t>Nine Hundred and Thirty-Seven point Five Two Three</t>
  </si>
  <si>
    <t>19(c)</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</si>
  <si>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Footing, footing beams, grade beams, foundation slab with 60-80mm dia barrack bamboo props.</t>
  </si>
  <si>
    <t>Five Hundred and One point Three Zero Five</t>
  </si>
  <si>
    <t>76-630</t>
  </si>
  <si>
    <t>Supply and fitting and fixing 23cm wide P.V.C water stops having minimum strength of 13.80 N/mm² at 225% kepping the water stop in position etc. complete as per design, specification and direction of Engineer in charge. 76-630-10 . 3 bulb type.</t>
  </si>
  <si>
    <t>One Thousand One Hundred and Eighteen point Nine Five Nine</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</si>
  <si>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</si>
  <si>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</si>
  <si>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Sixty-Four point Nine Five Eight</t>
  </si>
  <si>
    <t>76-115-10</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</si>
  <si>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</si>
  <si>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Sixty-Two point Five Six Eight</t>
  </si>
  <si>
    <t>28-200-10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</si>
  <si>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t>
  </si>
  <si>
    <t>Eight Thousand Eight Hundred and Two point Five One Five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</si>
  <si>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</si>
  <si>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Kg</t>
  </si>
  <si>
    <t>One Hundred and Fifteen point One Eight Two</t>
  </si>
  <si>
    <t>Filling of expansion joints upto a depth of 40 mm with bitumen mixed with coarse sand (FM&gt;=2.5) in concrete works including supply of all materials etc. complete as per specification and direction of Engineer in charge.</t>
  </si>
  <si>
    <t>80-260</t>
  </si>
  <si>
    <t>80-260-10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</si>
  <si>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80-260-10, 40mm dia G.I. pipe line</t>
  </si>
  <si>
    <t>Seven Hundred and Fifty-One point Two Five Two</t>
  </si>
  <si>
    <t>Supplying and placing 20mm thick hessian cloth impregnated with bitumen in expansion joints or on top of sheet piles as per specification and direction of Engineer in charge.</t>
  </si>
  <si>
    <t>Three Hundred and Ninety-Six point Four Five Five</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</si>
  <si>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</si>
  <si>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</si>
  <si>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Two Hundred and Thirty-Three point Five Nine Nine</t>
  </si>
  <si>
    <t>40-220</t>
  </si>
  <si>
    <t>Labour charge for protective works in laying CC blocks of different sizes including preparation of base, watering and ramming of base etc. complete as per direction of Engineer in charge. 40-220-10 Within 200 m.</t>
  </si>
  <si>
    <t>Seven Hundred and Ninety-Seven point Eight Nine One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</si>
  <si>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</si>
  <si>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</si>
  <si>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</si>
  <si>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Eight Hundred and Sixty-Six point Two Eight Eight</t>
  </si>
  <si>
    <t>Formwork as per drawing in expansion, contraction and construction joints with minimum 25mm thick wooden plank with necesary adjustments for accomodating reinforcing/ dowel bars, water stops etc. including necessary ties, battens, struts, props etc. covering the surface with 28 BWG plain GI sheet as required for RCC works and removing the formworks after specified period etc. complete including the cost of all materials as per direction of Engineer in charge.</t>
  </si>
  <si>
    <t>Five Hundred and Sixty-Eight point Two One Eight</t>
  </si>
  <si>
    <t>16-540</t>
  </si>
  <si>
    <t>Back filling in hydraulic structures including all leads and lifts in 150mm layer including watering, ramming, compacting to 30% relative density etc. complete by compactor or any other suitable method as per direction of Engineer in charge. 16-540-20</t>
  </si>
  <si>
    <t>Five Hundred and Eleven point Two One Two</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</si>
  <si>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</si>
  <si>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Ninety-Four point Zero Five One</t>
  </si>
  <si>
    <t>16-270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</si>
  <si>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t>
  </si>
  <si>
    <t>Ninety-Eight point Nine Four Five</t>
  </si>
  <si>
    <t>04-280</t>
  </si>
  <si>
    <t>Constructing at site, cement mortar gauge on masonry wall, including engraving in meter, decimeter &amp; centimeter, painting and figuring with black and red water proof paint, etc. complete as per direction of Engineer in charge.</t>
  </si>
  <si>
    <t>Forty-One point Three Five Eight</t>
  </si>
  <si>
    <t>Supplying pressure treated wooden fall boards/stop logs of different sizes (not less than 15cm in depth) of sal, sundari, garjan, shishu or equivalent for regulator/ sluices, including fixing in position with eye hook etc. complete as per direction of Engineer in charge.</t>
  </si>
  <si>
    <t>Sixty-Nine Thousand Six Hundred and Sixty-Four point Three Two Seven</t>
  </si>
  <si>
    <t>16-110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</si>
  <si>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</si>
  <si>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One point Three Nine One</t>
  </si>
  <si>
    <t>Earth work by manual labour, in all kinds of soil in removing the cross bundh/ ring bundh, including all leads and lifts complete and placing the spoils to a safe distance, (minimun 15m apart from the bank) as per direction of Engineer in charge</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</si>
  <si>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</si>
  <si>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 pin and washer as per approved design including the cost of all materials of proper grade &amp; brand new with a prime coat of redoxide where necessary as per specification and direction of Engineer in charge. 76-240-40 Size 1.95m x 1.65m.</t>
  </si>
  <si>
    <t>Seventy Thousand Two Hundred and Fifty-Four point Four Zero Seven</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</si>
  <si>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</si>
  <si>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1.95m x 1.35m or 1.95m x 1.65m</t>
  </si>
  <si>
    <t>Seven Thousand Seven Hundred and Twenty point Six Six Nine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</si>
  <si>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</si>
  <si>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Seventy-Three Thousand Four Hundred and Seventy-Two point Nine Two One</t>
  </si>
  <si>
    <t>Part time employment of environmental inspector for Implementation and reporting on environmental management plan provision for first aid box and medical assistant as per specification and direction of engineer in charge.</t>
  </si>
  <si>
    <t>Seventy-Two Thousand Three Hundred and Six point Five Seven Five</t>
  </si>
  <si>
    <t>16-100(Submergible Embankment )</t>
  </si>
  <si>
    <t>Part-B Submergible Embankment Erection of bamboo profile with full bamboo posts and pegs not less than 60mm in diameter and coir strings etc. complete as per direction of Engineer in charge.</t>
  </si>
  <si>
    <t>Two Hundred and Thirty-Seven point Eight Nine Four</t>
  </si>
  <si>
    <t>Site preparation by manually removing all miscellaneous objectional materials from entire site and removing soil upto 15cm depth including uprooting stumps, jungle clearing, levelling dressing etc. complete as per direction of Engineer in charge.</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</si>
  <si>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</si>
  <si>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</si>
  <si>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One Hundred and Twenty point Nine Six One</t>
  </si>
  <si>
    <t>16-410</t>
  </si>
  <si>
    <t>Earth work by carried earth (by truck/boat or any other means) supplied at contractor's own cost (including royalty) in constructing/ resectioning of the embankment/ canal bank/ road etc. compacted to 85%/90% maximum dry ....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16-410-10 300m to 1.00 km.(85% compaction)</t>
  </si>
  <si>
    <t>One Hundred and Eighty-Six point Zero Four Six</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</si>
  <si>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</si>
  <si>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</si>
  <si>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Twenty-Five point Two Zero Five</t>
  </si>
  <si>
    <t>Extra rate for every additional lead of 15m or part thereof beyond the initial lead of 30m upto a maximum of 19 leads (3m neglected) for all kinds of 3 nos lead=3x14.57=43.710</t>
  </si>
  <si>
    <t>PldCum</t>
  </si>
  <si>
    <t>Twenty-Eight point Eight Six Three</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</si>
  <si>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</si>
  <si>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Twenty point Zero One Nine</t>
  </si>
  <si>
    <t>Biological protection of bare earth surface by Dholkalmi with minimum 50cm long sapling, planting @ not more than 30 cm apart including supplying, sizing, taping and nursing etc. complete as per direction of the Engineer in charge.</t>
  </si>
  <si>
    <t>Three point Zero Seven Nine</t>
  </si>
  <si>
    <t>Earth work in box cutting up to 1.00 m depth, in all kinds of soil with all leads, removing the spoils.. including levelling and dressing, maintaining required cambering etc. complete, as per direction of Engineer in charge.</t>
  </si>
  <si>
    <t>Eighty-Nine point Three Four Two</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</si>
  <si>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</si>
  <si>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Four Hundred and Eighty-Nine point Eight One Five</t>
  </si>
  <si>
    <t>2-8-1/R&amp;H</t>
  </si>
  <si>
    <t>Construction of road sub-grade of sand (FM&gt;=0.8) in maximum 150mm thick layer including dressing, levelling, ramming, watering, cambering and compacting to attain minimum CBR-8% by manual labour using mallet/ vibro compactor including cost of all materials etc. omplete as per design, drawing and direction of Engineer in charge (payment shall be made on compacted volume).</t>
  </si>
  <si>
    <t>Forty-Eight point Four Zero Four</t>
  </si>
  <si>
    <t>55/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</si>
  <si>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</si>
  <si>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Two Hundred and Twenty-Four point Two Six Seven</t>
  </si>
  <si>
    <t>56/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</si>
  <si>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</si>
  <si>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Five Hundred and Thirty-Seven point Eight One Eight</t>
  </si>
  <si>
    <t>24-310</t>
  </si>
  <si>
    <t>Flush pointing to brick works, in sand cement mortar (sand of FM&gt;=1.3), including scaffolding, curing, raking out joints, clearing the surface etc. complete in all floors including the cost of all materials and as per direction of Engineer in charge. proportion 1:2</t>
  </si>
  <si>
    <t>One Hundred and Thirteen point Two Four One</t>
  </si>
  <si>
    <t>Labour charge for protective works in laying CC blocks of different sizes including preparation of base, watering and ramming of base etc. complete as per direction of Engineer in charge. within 200m</t>
  </si>
  <si>
    <t>16-100(Re-excavation of Khal )</t>
  </si>
  <si>
    <t>Erection of bamboo profile with full bamboo posts and pegs not less than 60mm in diameter and coir strings etc. complete as per direction of</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</si>
  <si>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</si>
  <si>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12-310-20 by pump</t>
  </si>
  <si>
    <t>16-600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</si>
  <si>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</si>
  <si>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 point Six One Nine</t>
  </si>
  <si>
    <t>Earth work by manual labour, in all kinds of soil in removing the cross bundh/ ring bundh, including all leads and lifts complete and placing the spoils to a safe distance, (minimun 15m apart from the bank) as per direction of Engineer in charge.</t>
  </si>
  <si>
    <t>Extra rate for every additional lead of 15m or part thereof beyond the initial lead of 30m upto a maximum of 19 leads (3m neglected) for all kinds of earth work. Lead</t>
  </si>
  <si>
    <t>Video documents for every sequence of work for every Item all Through Packages</t>
  </si>
  <si>
    <t>R</t>
  </si>
  <si>
    <t>E</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</si>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</sst>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2" fillId="0" borderId="2" xfId="0" applyFont="1" applyBorder="1" applyAlignment="1">
      <alignment vertical="center" wrapText="1"/>
    </xf>
    <xf numFmtId="0" fontId="1" fillId="0" borderId="1" xfId="0" applyFont="1" applyBorder="1" applyAlignment="1">
      <alignment horizont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3" xfId="0" applyFont="1" applyFill="1" applyBorder="1" applyAlignment="1">
      <alignment horizontal="center"/>
    </xf>
    <xf numFmtId="0" fontId="2"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xf numFmtId="0" fontId="1" fillId="0" borderId="3" xfId="0" applyFont="1" applyBorder="1" applyAlignment="1">
      <alignment horizontal="center"/>
    </xf>
    <xf numFmtId="0" fontId="1"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3" xfId="0"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topLeftCell="A10" zoomScaleNormal="100" workbookViewId="0">
      <selection activeCell="L8" sqref="L8"/>
    </sheetView>
  </sheetViews>
  <sheetFormatPr defaultRowHeight="15" x14ac:dyDescent="0.25"/>
  <cols>
    <col min="2" max="2" width="12.7109375" customWidth="1"/>
    <col min="3" max="3" width="39.140625" bestFit="1" customWidth="1"/>
    <col min="6" max="6" width="14.5703125" bestFit="1" customWidth="1"/>
  </cols>
  <sheetData>
    <row r="1" spans="1:6" ht="18.75" customHeight="1" x14ac:dyDescent="0.25">
      <c r="A1" s="17" t="s">
        <v>0</v>
      </c>
      <c r="B1" s="17" t="s">
        <v>1</v>
      </c>
      <c r="C1" s="17" t="s">
        <v>2</v>
      </c>
      <c r="D1" s="17" t="s">
        <v>3</v>
      </c>
      <c r="E1" s="17" t="s">
        <v>4</v>
      </c>
      <c r="F1" s="4" t="s">
        <v>86</v>
      </c>
    </row>
    <row r="2" spans="1:6" ht="15.75" x14ac:dyDescent="0.25">
      <c r="A2" s="17"/>
      <c r="B2" s="17"/>
      <c r="C2" s="17"/>
      <c r="D2" s="17"/>
      <c r="E2" s="17"/>
      <c r="F2" s="2" t="s">
        <v>85</v>
      </c>
    </row>
    <row r="3" spans="1:6" ht="18.75" customHeight="1" x14ac:dyDescent="0.25">
      <c r="A3" s="2">
        <v>1</v>
      </c>
      <c r="B3" s="2" t="s">
        <v>9</v>
      </c>
      <c r="C3" s="6" t="s">
        <v>25</v>
      </c>
      <c r="D3" s="2" t="s">
        <v>23</v>
      </c>
      <c r="E3" s="2"/>
      <c r="F3" s="2">
        <v>8270.0830000000005</v>
      </c>
    </row>
    <row r="4" spans="1:6" ht="25.5" customHeight="1" x14ac:dyDescent="0.25">
      <c r="A4" s="2">
        <v>2</v>
      </c>
      <c r="B4" s="2" t="s">
        <v>20</v>
      </c>
      <c r="C4" s="6"/>
      <c r="D4" s="2" t="s">
        <v>68</v>
      </c>
      <c r="E4" s="2"/>
      <c r="F4" s="2">
        <v>1</v>
      </c>
    </row>
    <row r="5" spans="1:6" ht="25.5" customHeight="1" x14ac:dyDescent="0.25">
      <c r="A5" s="2">
        <v>3</v>
      </c>
      <c r="B5" s="2" t="s">
        <v>69</v>
      </c>
      <c r="C5" s="6"/>
      <c r="D5" s="2" t="s">
        <v>21</v>
      </c>
      <c r="E5" s="2"/>
      <c r="F5" s="2">
        <v>4</v>
      </c>
    </row>
    <row r="6" spans="1:6" ht="25.5" customHeight="1" x14ac:dyDescent="0.25">
      <c r="A6" s="2">
        <v>4</v>
      </c>
      <c r="B6" s="2" t="s">
        <v>70</v>
      </c>
      <c r="C6" s="6"/>
      <c r="D6" s="2" t="s">
        <v>21</v>
      </c>
      <c r="E6" s="2"/>
      <c r="F6" s="2">
        <v>4</v>
      </c>
    </row>
    <row r="7" spans="1:6" ht="25.5" customHeight="1" x14ac:dyDescent="0.25">
      <c r="A7" s="2">
        <v>5</v>
      </c>
      <c r="B7" s="2" t="s">
        <v>71</v>
      </c>
      <c r="C7" s="6" t="s">
        <v>26</v>
      </c>
      <c r="D7" s="2" t="s">
        <v>24</v>
      </c>
      <c r="E7" s="2"/>
      <c r="F7" s="2">
        <v>25.84</v>
      </c>
    </row>
    <row r="8" spans="1:6" ht="25.5" customHeight="1" x14ac:dyDescent="0.25">
      <c r="A8" s="2">
        <v>6</v>
      </c>
      <c r="B8" s="2" t="s">
        <v>10</v>
      </c>
      <c r="C8" s="6" t="s">
        <v>27</v>
      </c>
      <c r="D8" s="2" t="s">
        <v>21</v>
      </c>
      <c r="E8" s="2"/>
      <c r="F8" s="3">
        <v>6</v>
      </c>
    </row>
    <row r="9" spans="1:6" ht="25.5" customHeight="1" x14ac:dyDescent="0.25">
      <c r="A9" s="2">
        <v>7</v>
      </c>
      <c r="B9" s="2" t="s">
        <v>72</v>
      </c>
      <c r="C9" s="6"/>
      <c r="D9" s="2" t="s">
        <v>22</v>
      </c>
      <c r="E9" s="2"/>
      <c r="F9" s="3">
        <v>115200</v>
      </c>
    </row>
    <row r="10" spans="1:6" ht="25.5" customHeight="1" x14ac:dyDescent="0.25">
      <c r="A10" s="2">
        <v>8</v>
      </c>
      <c r="B10" s="2" t="s">
        <v>73</v>
      </c>
      <c r="C10" s="6" t="s">
        <v>28</v>
      </c>
      <c r="D10" s="2" t="s">
        <v>22</v>
      </c>
      <c r="E10" s="2"/>
      <c r="F10" s="2">
        <v>4958.16</v>
      </c>
    </row>
    <row r="11" spans="1:6" ht="25.5" customHeight="1" x14ac:dyDescent="0.25">
      <c r="A11" s="2">
        <v>9</v>
      </c>
      <c r="B11" s="2" t="s">
        <v>11</v>
      </c>
      <c r="C11" s="6" t="s">
        <v>29</v>
      </c>
      <c r="D11" s="2" t="s">
        <v>22</v>
      </c>
      <c r="E11" s="2"/>
      <c r="F11" s="2">
        <v>4958.16</v>
      </c>
    </row>
    <row r="12" spans="1:6" ht="25.5" customHeight="1" x14ac:dyDescent="0.25">
      <c r="A12" s="2">
        <v>10</v>
      </c>
      <c r="B12" s="2" t="s">
        <v>5</v>
      </c>
      <c r="C12" s="6"/>
      <c r="D12" s="2" t="s">
        <v>22</v>
      </c>
      <c r="E12" s="2"/>
      <c r="F12" s="13">
        <v>100</v>
      </c>
    </row>
    <row r="13" spans="1:6" ht="25.5" customHeight="1" x14ac:dyDescent="0.25">
      <c r="A13" s="2">
        <v>11</v>
      </c>
      <c r="B13" s="2" t="s">
        <v>74</v>
      </c>
      <c r="C13" s="6" t="s">
        <v>31</v>
      </c>
      <c r="D13" s="2" t="s">
        <v>66</v>
      </c>
      <c r="E13" s="2"/>
      <c r="F13" s="13">
        <v>10.401</v>
      </c>
    </row>
    <row r="14" spans="1:6" ht="25.5" customHeight="1" x14ac:dyDescent="0.25">
      <c r="A14" s="2">
        <v>12</v>
      </c>
      <c r="B14" s="2" t="s">
        <v>12</v>
      </c>
      <c r="C14" s="6" t="s">
        <v>32</v>
      </c>
      <c r="D14" s="2" t="s">
        <v>23</v>
      </c>
      <c r="E14" s="2"/>
      <c r="F14" s="2">
        <v>399.84</v>
      </c>
    </row>
    <row r="15" spans="1:6" ht="25.5" customHeight="1" x14ac:dyDescent="0.25">
      <c r="A15" s="2">
        <v>13</v>
      </c>
      <c r="B15" s="2" t="s">
        <v>75</v>
      </c>
      <c r="C15" s="7" t="s">
        <v>33</v>
      </c>
      <c r="D15" s="2" t="s">
        <v>23</v>
      </c>
      <c r="E15" s="2"/>
      <c r="F15" s="2">
        <v>118.2</v>
      </c>
    </row>
    <row r="16" spans="1:6" ht="25.5" customHeight="1" x14ac:dyDescent="0.25">
      <c r="A16" s="2">
        <v>14</v>
      </c>
      <c r="B16" s="2" t="s">
        <v>76</v>
      </c>
      <c r="C16" s="6" t="s">
        <v>30</v>
      </c>
      <c r="D16" s="2" t="s">
        <v>23</v>
      </c>
      <c r="E16" s="2"/>
      <c r="F16" s="2">
        <v>217.36</v>
      </c>
    </row>
    <row r="17" spans="1:6" ht="25.5" customHeight="1" x14ac:dyDescent="0.25">
      <c r="A17" s="2">
        <v>15</v>
      </c>
      <c r="B17" s="3" t="s">
        <v>52</v>
      </c>
      <c r="C17" s="6" t="s">
        <v>51</v>
      </c>
      <c r="D17" s="1" t="s">
        <v>22</v>
      </c>
      <c r="E17" s="1"/>
      <c r="F17" s="1">
        <v>7.2549999999999999</v>
      </c>
    </row>
    <row r="18" spans="1:6" ht="25.5" customHeight="1" x14ac:dyDescent="0.25">
      <c r="A18" s="2">
        <v>16</v>
      </c>
      <c r="B18" s="1" t="s">
        <v>48</v>
      </c>
      <c r="C18" s="6" t="s">
        <v>50</v>
      </c>
      <c r="D18" s="1" t="s">
        <v>22</v>
      </c>
      <c r="E18" s="1"/>
      <c r="F18" s="1">
        <v>4.8150000000000004</v>
      </c>
    </row>
    <row r="19" spans="1:6" ht="25.5" customHeight="1" x14ac:dyDescent="0.25">
      <c r="A19" s="2">
        <v>17</v>
      </c>
      <c r="B19" s="1" t="s">
        <v>47</v>
      </c>
      <c r="C19" s="6" t="s">
        <v>49</v>
      </c>
      <c r="D19" s="1" t="s">
        <v>22</v>
      </c>
      <c r="E19" s="1"/>
      <c r="F19" s="1">
        <v>2.395</v>
      </c>
    </row>
    <row r="20" spans="1:6" ht="25.5" customHeight="1" x14ac:dyDescent="0.25">
      <c r="A20" s="2">
        <v>18</v>
      </c>
      <c r="B20" s="2" t="s">
        <v>77</v>
      </c>
      <c r="C20" s="6" t="s">
        <v>36</v>
      </c>
      <c r="D20" s="2" t="s">
        <v>22</v>
      </c>
      <c r="E20" s="2"/>
      <c r="F20" s="2">
        <v>1.391</v>
      </c>
    </row>
    <row r="21" spans="1:6" ht="25.5" customHeight="1" x14ac:dyDescent="0.25">
      <c r="A21" s="2">
        <v>19</v>
      </c>
      <c r="B21" s="2" t="s">
        <v>87</v>
      </c>
      <c r="C21" s="6" t="s">
        <v>35</v>
      </c>
      <c r="D21" s="2" t="s">
        <v>22</v>
      </c>
      <c r="E21" s="2"/>
      <c r="F21" s="2">
        <v>36.337000000000003</v>
      </c>
    </row>
    <row r="22" spans="1:6" ht="25.5" customHeight="1" x14ac:dyDescent="0.25">
      <c r="A22" s="2">
        <v>20</v>
      </c>
      <c r="B22" s="2" t="s">
        <v>42</v>
      </c>
      <c r="C22" s="8" t="s">
        <v>43</v>
      </c>
      <c r="D22" s="2" t="s">
        <v>23</v>
      </c>
      <c r="E22" s="2"/>
      <c r="F22" s="2">
        <v>601.27</v>
      </c>
    </row>
    <row r="23" spans="1:6" ht="31.5" x14ac:dyDescent="0.25">
      <c r="A23" s="2">
        <v>21</v>
      </c>
      <c r="B23" s="2" t="s">
        <v>78</v>
      </c>
      <c r="C23" s="8" t="s">
        <v>44</v>
      </c>
      <c r="D23" s="2" t="s">
        <v>23</v>
      </c>
      <c r="E23" s="2"/>
      <c r="F23" s="2">
        <v>22.5</v>
      </c>
    </row>
    <row r="24" spans="1:6" ht="31.5" x14ac:dyDescent="0.25">
      <c r="A24" s="2">
        <v>22</v>
      </c>
      <c r="B24" s="2" t="s">
        <v>41</v>
      </c>
      <c r="C24" s="8" t="s">
        <v>40</v>
      </c>
      <c r="D24" s="2" t="s">
        <v>23</v>
      </c>
      <c r="E24" s="2"/>
      <c r="F24" s="2">
        <v>207.37</v>
      </c>
    </row>
    <row r="25" spans="1:6" ht="25.5" customHeight="1" x14ac:dyDescent="0.25">
      <c r="A25" s="2">
        <v>23</v>
      </c>
      <c r="B25" s="2" t="s">
        <v>79</v>
      </c>
      <c r="C25" s="14" t="s">
        <v>45</v>
      </c>
      <c r="D25" s="2" t="s">
        <v>24</v>
      </c>
      <c r="E25" s="2"/>
      <c r="F25" s="2">
        <v>17.3</v>
      </c>
    </row>
    <row r="26" spans="1:6" ht="25.5" customHeight="1" x14ac:dyDescent="0.25">
      <c r="A26" s="2">
        <v>24</v>
      </c>
      <c r="B26" s="2" t="s">
        <v>80</v>
      </c>
      <c r="C26" s="6" t="s">
        <v>38</v>
      </c>
      <c r="D26" s="2" t="s">
        <v>67</v>
      </c>
      <c r="E26" s="2"/>
      <c r="F26" s="2">
        <v>20279.848999999998</v>
      </c>
    </row>
    <row r="27" spans="1:6" ht="25.5" customHeight="1" x14ac:dyDescent="0.25">
      <c r="A27" s="2">
        <v>25</v>
      </c>
      <c r="B27" s="2" t="s">
        <v>15</v>
      </c>
      <c r="C27" s="6" t="s">
        <v>39</v>
      </c>
      <c r="D27" s="2" t="s">
        <v>67</v>
      </c>
      <c r="E27" s="2"/>
      <c r="F27" s="2">
        <v>10.56</v>
      </c>
    </row>
    <row r="28" spans="1:6" ht="25.5" customHeight="1" x14ac:dyDescent="0.25">
      <c r="A28" s="2">
        <v>26</v>
      </c>
      <c r="B28" s="2" t="s">
        <v>14</v>
      </c>
      <c r="C28" s="6" t="s">
        <v>37</v>
      </c>
      <c r="D28" s="2" t="s">
        <v>22</v>
      </c>
      <c r="E28" s="2"/>
      <c r="F28" s="2">
        <v>241.05</v>
      </c>
    </row>
    <row r="29" spans="1:6" ht="25.5" customHeight="1" x14ac:dyDescent="0.25">
      <c r="A29" s="2">
        <v>27</v>
      </c>
      <c r="B29" s="3" t="s">
        <v>16</v>
      </c>
      <c r="C29" s="6" t="s">
        <v>56</v>
      </c>
      <c r="D29" s="1" t="s">
        <v>67</v>
      </c>
      <c r="E29" s="1"/>
      <c r="F29" s="15">
        <v>1040.2470000000001</v>
      </c>
    </row>
    <row r="30" spans="1:6" ht="25.5" customHeight="1" x14ac:dyDescent="0.25">
      <c r="A30" s="2">
        <v>28</v>
      </c>
      <c r="B30" s="3" t="s">
        <v>71</v>
      </c>
      <c r="C30" s="1"/>
      <c r="D30" s="15" t="s">
        <v>24</v>
      </c>
      <c r="E30" s="1"/>
      <c r="F30" s="1">
        <v>24.8</v>
      </c>
    </row>
    <row r="31" spans="1:6" ht="31.5" x14ac:dyDescent="0.25">
      <c r="A31" s="2">
        <v>29</v>
      </c>
      <c r="B31" s="3" t="s">
        <v>64</v>
      </c>
      <c r="C31" s="5" t="s">
        <v>65</v>
      </c>
      <c r="D31" s="1" t="s">
        <v>24</v>
      </c>
      <c r="E31" s="1"/>
      <c r="F31" s="1">
        <v>6.9</v>
      </c>
    </row>
    <row r="32" spans="1:6" ht="25.5" customHeight="1" x14ac:dyDescent="0.25">
      <c r="A32" s="2">
        <v>30</v>
      </c>
      <c r="B32" s="2" t="s">
        <v>13</v>
      </c>
      <c r="C32" s="6" t="s">
        <v>34</v>
      </c>
      <c r="D32" s="2" t="s">
        <v>23</v>
      </c>
      <c r="E32" s="2"/>
      <c r="F32" s="2">
        <v>29.55</v>
      </c>
    </row>
    <row r="33" spans="1:6" ht="25.5" customHeight="1" x14ac:dyDescent="0.25">
      <c r="A33" s="2">
        <v>31</v>
      </c>
      <c r="B33" s="2" t="s">
        <v>53</v>
      </c>
      <c r="C33" s="6"/>
      <c r="D33" s="2" t="s">
        <v>21</v>
      </c>
      <c r="E33" s="2"/>
      <c r="F33" s="2">
        <v>6374</v>
      </c>
    </row>
    <row r="34" spans="1:6" ht="25.5" customHeight="1" x14ac:dyDescent="0.25">
      <c r="A34" s="2">
        <v>32</v>
      </c>
      <c r="B34" s="3" t="s">
        <v>54</v>
      </c>
      <c r="C34" s="6" t="s">
        <v>55</v>
      </c>
      <c r="D34" s="1" t="s">
        <v>21</v>
      </c>
      <c r="E34" s="1"/>
      <c r="F34" s="1">
        <v>172.09800000000001</v>
      </c>
    </row>
    <row r="35" spans="1:6" ht="25.5" customHeight="1" x14ac:dyDescent="0.25">
      <c r="A35" s="2">
        <v>33</v>
      </c>
      <c r="B35" s="1" t="s">
        <v>47</v>
      </c>
      <c r="C35" s="11" t="s">
        <v>49</v>
      </c>
      <c r="D35" s="1" t="s">
        <v>22</v>
      </c>
      <c r="E35" s="1"/>
      <c r="F35" s="1">
        <v>57.966999999999999</v>
      </c>
    </row>
    <row r="36" spans="1:6" ht="25.5" customHeight="1" x14ac:dyDescent="0.25">
      <c r="A36" s="2">
        <v>34</v>
      </c>
      <c r="B36" s="2" t="s">
        <v>88</v>
      </c>
      <c r="C36" s="6" t="s">
        <v>46</v>
      </c>
      <c r="D36" s="2" t="s">
        <v>22</v>
      </c>
      <c r="E36" s="2"/>
      <c r="F36" s="2">
        <v>43.475000000000001</v>
      </c>
    </row>
    <row r="37" spans="1:6" ht="25.5" customHeight="1" x14ac:dyDescent="0.25">
      <c r="A37" s="2">
        <v>35</v>
      </c>
      <c r="B37" s="1" t="s">
        <v>81</v>
      </c>
      <c r="C37" s="6"/>
      <c r="D37" s="1" t="s">
        <v>23</v>
      </c>
      <c r="E37" s="1"/>
      <c r="F37" s="1">
        <v>45.36</v>
      </c>
    </row>
    <row r="38" spans="1:6" ht="25.5" customHeight="1" x14ac:dyDescent="0.25">
      <c r="A38" s="2">
        <v>36</v>
      </c>
      <c r="B38" s="3" t="s">
        <v>82</v>
      </c>
      <c r="C38" s="2" t="s">
        <v>62</v>
      </c>
      <c r="D38" s="1" t="s">
        <v>22</v>
      </c>
      <c r="E38" s="1"/>
      <c r="F38" s="1">
        <v>1228.894</v>
      </c>
    </row>
    <row r="39" spans="1:6" ht="25.5" customHeight="1" x14ac:dyDescent="0.25">
      <c r="A39" s="2">
        <v>37</v>
      </c>
      <c r="B39" s="3" t="s">
        <v>6</v>
      </c>
      <c r="C39" s="6" t="s">
        <v>59</v>
      </c>
      <c r="D39" s="1" t="s">
        <v>22</v>
      </c>
      <c r="E39" s="1"/>
      <c r="F39" s="1">
        <v>3792.5970000000002</v>
      </c>
    </row>
    <row r="40" spans="1:6" ht="25.5" customHeight="1" x14ac:dyDescent="0.25">
      <c r="A40" s="2">
        <v>38</v>
      </c>
      <c r="B40" s="3" t="s">
        <v>83</v>
      </c>
      <c r="C40" s="2"/>
      <c r="D40" s="1" t="s">
        <v>22</v>
      </c>
      <c r="E40" s="1"/>
      <c r="F40" s="1">
        <v>1665.337</v>
      </c>
    </row>
    <row r="41" spans="1:6" ht="25.5" customHeight="1" x14ac:dyDescent="0.25">
      <c r="A41" s="2">
        <v>39</v>
      </c>
      <c r="B41" s="3" t="s">
        <v>89</v>
      </c>
      <c r="C41" s="2" t="s">
        <v>60</v>
      </c>
      <c r="D41" s="1" t="s">
        <v>24</v>
      </c>
      <c r="E41" s="1"/>
      <c r="F41" s="1">
        <v>4</v>
      </c>
    </row>
    <row r="42" spans="1:6" ht="25.5" customHeight="1" x14ac:dyDescent="0.25">
      <c r="A42" s="2">
        <v>40</v>
      </c>
      <c r="B42" s="3" t="s">
        <v>18</v>
      </c>
      <c r="C42" s="2" t="s">
        <v>63</v>
      </c>
      <c r="D42" s="1" t="s">
        <v>22</v>
      </c>
      <c r="E42" s="1"/>
      <c r="F42" s="1">
        <v>0.309</v>
      </c>
    </row>
    <row r="43" spans="1:6" ht="25.5" customHeight="1" x14ac:dyDescent="0.25">
      <c r="A43" s="2">
        <v>41</v>
      </c>
      <c r="B43" s="3" t="s">
        <v>84</v>
      </c>
      <c r="C43" s="2"/>
      <c r="D43" s="1" t="s">
        <v>22</v>
      </c>
      <c r="E43" s="1"/>
      <c r="F43" s="1">
        <v>3357.9</v>
      </c>
    </row>
    <row r="44" spans="1:6" ht="25.5" customHeight="1" x14ac:dyDescent="0.25">
      <c r="A44" s="2">
        <v>42</v>
      </c>
      <c r="B44" s="3" t="s">
        <v>7</v>
      </c>
      <c r="C44" s="2" t="s">
        <v>61</v>
      </c>
      <c r="D44" s="1" t="s">
        <v>22</v>
      </c>
      <c r="E44" s="1"/>
      <c r="F44" s="1">
        <v>4128.2269999999999</v>
      </c>
    </row>
    <row r="45" spans="1:6" ht="25.5" customHeight="1" x14ac:dyDescent="0.25">
      <c r="A45" s="2">
        <v>43</v>
      </c>
      <c r="B45" s="3" t="s">
        <v>90</v>
      </c>
      <c r="C45" s="2"/>
      <c r="D45" s="1" t="s">
        <v>21</v>
      </c>
      <c r="E45" s="1"/>
      <c r="F45" s="1">
        <v>2</v>
      </c>
    </row>
    <row r="46" spans="1:6" ht="25.5" customHeight="1" x14ac:dyDescent="0.25">
      <c r="A46" s="2">
        <v>44</v>
      </c>
      <c r="B46" s="3" t="s">
        <v>91</v>
      </c>
      <c r="C46" s="6" t="s">
        <v>57</v>
      </c>
      <c r="D46" s="1" t="s">
        <v>21</v>
      </c>
      <c r="E46" s="1"/>
      <c r="F46" s="1">
        <v>2</v>
      </c>
    </row>
    <row r="47" spans="1:6" ht="31.5" x14ac:dyDescent="0.25">
      <c r="A47" s="2">
        <v>45</v>
      </c>
      <c r="B47" s="3" t="s">
        <v>17</v>
      </c>
      <c r="C47" s="8" t="s">
        <v>58</v>
      </c>
      <c r="D47" s="1" t="s">
        <v>21</v>
      </c>
      <c r="E47" s="1"/>
      <c r="F47" s="16">
        <v>2</v>
      </c>
    </row>
    <row r="48" spans="1:6" ht="25.5" customHeight="1" x14ac:dyDescent="0.25">
      <c r="A48" s="2">
        <v>46</v>
      </c>
      <c r="B48" s="3" t="s">
        <v>20</v>
      </c>
      <c r="C48" s="6"/>
      <c r="D48" s="1" t="s">
        <v>21</v>
      </c>
      <c r="E48" s="1"/>
      <c r="F48" s="1">
        <v>1</v>
      </c>
    </row>
  </sheetData>
  <sortState ref="A3:G66">
    <sortCondition ref="A3:A66"/>
  </sortState>
  <mergeCells count="5">
    <mergeCell ref="E1:E2"/>
    <mergeCell ref="A1:A2"/>
    <mergeCell ref="B1:B2"/>
    <mergeCell ref="C1:C2"/>
    <mergeCell ref="D1:D2"/>
  </mergeCells>
  <pageMargins left="0.25" right="0.25"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C10" sqref="C10"/>
    </sheetView>
  </sheetViews>
  <sheetFormatPr defaultRowHeight="15" x14ac:dyDescent="0.25"/>
  <cols>
    <col min="2" max="2" width="12.7109375" customWidth="1"/>
    <col min="3" max="3" width="39.140625" bestFit="1" customWidth="1"/>
    <col min="6" max="6" width="14.5703125" bestFit="1" customWidth="1"/>
  </cols>
  <sheetData>
    <row r="1" spans="1:6" ht="18.75" customHeight="1" x14ac:dyDescent="0.25">
      <c r="A1" s="17" t="s">
        <v>0</v>
      </c>
      <c r="B1" s="17" t="s">
        <v>1</v>
      </c>
      <c r="C1" s="17" t="s">
        <v>2</v>
      </c>
      <c r="D1" s="17" t="s">
        <v>3</v>
      </c>
      <c r="E1" s="17" t="s">
        <v>4</v>
      </c>
      <c r="F1" s="4" t="s">
        <v>86</v>
      </c>
    </row>
    <row r="2" spans="1:6" ht="15.75" x14ac:dyDescent="0.25">
      <c r="A2" s="17"/>
      <c r="B2" s="17"/>
      <c r="C2" s="17"/>
      <c r="D2" s="17"/>
      <c r="E2" s="17"/>
      <c r="F2" s="2" t="s">
        <v>103</v>
      </c>
    </row>
    <row r="3" spans="1:6" ht="18.75" x14ac:dyDescent="0.25">
      <c r="A3" s="2">
        <v>1</v>
      </c>
      <c r="B3" s="2" t="s">
        <v>92</v>
      </c>
      <c r="C3" s="2"/>
      <c r="D3" s="2" t="s">
        <v>21</v>
      </c>
      <c r="E3" s="10"/>
      <c r="F3" s="2">
        <v>7</v>
      </c>
    </row>
    <row r="4" spans="1:6" ht="18.75" customHeight="1" x14ac:dyDescent="0.25">
      <c r="A4" s="2">
        <v>2</v>
      </c>
      <c r="B4" s="2" t="s">
        <v>9</v>
      </c>
      <c r="C4" s="6" t="s">
        <v>25</v>
      </c>
      <c r="D4" s="2" t="s">
        <v>23</v>
      </c>
      <c r="E4" s="2"/>
      <c r="F4" s="2">
        <v>2205</v>
      </c>
    </row>
    <row r="5" spans="1:6" ht="18.75" customHeight="1" x14ac:dyDescent="0.25">
      <c r="A5" s="2">
        <v>3</v>
      </c>
      <c r="B5" s="2" t="s">
        <v>93</v>
      </c>
      <c r="C5" s="6"/>
      <c r="D5" s="2" t="s">
        <v>22</v>
      </c>
      <c r="E5" s="2"/>
      <c r="F5" s="2">
        <v>885</v>
      </c>
    </row>
    <row r="6" spans="1:6" ht="25.5" customHeight="1" x14ac:dyDescent="0.25">
      <c r="A6" s="2">
        <v>4</v>
      </c>
      <c r="B6" s="2" t="s">
        <v>94</v>
      </c>
      <c r="C6" s="6"/>
      <c r="D6" s="2" t="s">
        <v>22</v>
      </c>
      <c r="E6" s="2"/>
      <c r="F6" s="2">
        <v>1181.2</v>
      </c>
    </row>
    <row r="7" spans="1:6" ht="25.5" customHeight="1" x14ac:dyDescent="0.25">
      <c r="A7" s="2">
        <v>5</v>
      </c>
      <c r="B7" s="2" t="s">
        <v>95</v>
      </c>
      <c r="C7" s="6"/>
      <c r="D7" s="2" t="s">
        <v>22</v>
      </c>
      <c r="E7" s="2"/>
      <c r="F7" s="2">
        <v>885.9</v>
      </c>
    </row>
    <row r="8" spans="1:6" ht="25.5" customHeight="1" x14ac:dyDescent="0.25">
      <c r="A8" s="2">
        <v>6</v>
      </c>
      <c r="B8" s="2" t="s">
        <v>8</v>
      </c>
      <c r="C8" s="6"/>
      <c r="D8" s="2" t="s">
        <v>22</v>
      </c>
      <c r="E8" s="2"/>
      <c r="F8" s="2">
        <v>885.9</v>
      </c>
    </row>
    <row r="9" spans="1:6" ht="25.5" customHeight="1" x14ac:dyDescent="0.25">
      <c r="A9" s="2">
        <v>7</v>
      </c>
      <c r="B9" s="2" t="s">
        <v>19</v>
      </c>
      <c r="C9" s="6" t="s">
        <v>27</v>
      </c>
      <c r="D9" s="2" t="s">
        <v>21</v>
      </c>
      <c r="E9" s="2"/>
      <c r="F9" s="3">
        <v>3395.7</v>
      </c>
    </row>
    <row r="10" spans="1:6" ht="25.5" customHeight="1" x14ac:dyDescent="0.25">
      <c r="A10" s="2">
        <v>8</v>
      </c>
      <c r="B10" s="2" t="s">
        <v>96</v>
      </c>
      <c r="C10" s="6"/>
      <c r="D10" s="2" t="s">
        <v>24</v>
      </c>
      <c r="E10" s="2"/>
      <c r="F10" s="9">
        <v>1260</v>
      </c>
    </row>
    <row r="11" spans="1:6" ht="25.5" customHeight="1" x14ac:dyDescent="0.25">
      <c r="A11" s="2">
        <v>9</v>
      </c>
      <c r="B11" s="2" t="s">
        <v>97</v>
      </c>
      <c r="C11" s="6"/>
      <c r="D11" s="2" t="s">
        <v>22</v>
      </c>
      <c r="E11" s="2"/>
      <c r="F11" s="3">
        <v>225</v>
      </c>
    </row>
    <row r="12" spans="1:6" ht="25.5" customHeight="1" x14ac:dyDescent="0.25">
      <c r="A12" s="2">
        <v>10</v>
      </c>
      <c r="B12" s="2" t="s">
        <v>98</v>
      </c>
      <c r="C12" s="6"/>
      <c r="D12" s="2" t="s">
        <v>22</v>
      </c>
      <c r="E12" s="2"/>
      <c r="F12" s="2">
        <v>45</v>
      </c>
    </row>
    <row r="13" spans="1:6" ht="25.5" customHeight="1" x14ac:dyDescent="0.25">
      <c r="A13" s="2">
        <v>11</v>
      </c>
      <c r="B13" s="2" t="s">
        <v>99</v>
      </c>
      <c r="C13" s="6"/>
      <c r="D13" s="2" t="s">
        <v>23</v>
      </c>
      <c r="E13" s="2"/>
      <c r="F13" s="2">
        <v>300</v>
      </c>
    </row>
    <row r="14" spans="1:6" ht="25.5" customHeight="1" x14ac:dyDescent="0.25">
      <c r="A14" s="2">
        <v>12</v>
      </c>
      <c r="B14" s="2" t="s">
        <v>100</v>
      </c>
      <c r="C14" s="6"/>
      <c r="D14" s="2" t="s">
        <v>101</v>
      </c>
      <c r="E14" s="2"/>
      <c r="F14" s="13">
        <v>2850</v>
      </c>
    </row>
    <row r="15" spans="1:6" ht="25.5" customHeight="1" x14ac:dyDescent="0.25">
      <c r="A15" s="2">
        <v>13</v>
      </c>
      <c r="B15" s="2" t="s">
        <v>100</v>
      </c>
      <c r="C15" s="6"/>
      <c r="D15" s="2" t="s">
        <v>101</v>
      </c>
      <c r="E15" s="2"/>
      <c r="F15" s="13">
        <v>190</v>
      </c>
    </row>
    <row r="16" spans="1:6" ht="25.5" customHeight="1" x14ac:dyDescent="0.25">
      <c r="A16" s="2">
        <v>14</v>
      </c>
      <c r="B16" s="2" t="s">
        <v>102</v>
      </c>
      <c r="C16" s="7"/>
      <c r="D16" s="2" t="s">
        <v>23</v>
      </c>
      <c r="E16" s="2"/>
      <c r="F16" s="2">
        <v>280</v>
      </c>
    </row>
    <row r="17" spans="1:6" ht="25.5" customHeight="1" x14ac:dyDescent="0.25">
      <c r="A17" s="2">
        <v>15</v>
      </c>
      <c r="B17" s="2" t="s">
        <v>54</v>
      </c>
      <c r="C17" s="6"/>
      <c r="D17" s="2" t="s">
        <v>22</v>
      </c>
      <c r="E17" s="2"/>
      <c r="F17" s="2">
        <v>92.53</v>
      </c>
    </row>
  </sheetData>
  <mergeCells count="5">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Normal="100" workbookViewId="0">
      <selection activeCell="F12" sqref="F12"/>
    </sheetView>
  </sheetViews>
  <sheetFormatPr defaultRowHeight="15" x14ac:dyDescent="0.25"/>
  <cols>
    <col min="2" max="2" width="12.7109375" customWidth="1"/>
    <col min="3" max="3" width="39.140625" bestFit="1" customWidth="1"/>
    <col min="6" max="6" width="14.5703125" bestFit="1" customWidth="1"/>
    <col min="7" max="7" width="15.28515625" bestFit="1" customWidth="1"/>
    <col min="8" max="8" width="11.42578125" bestFit="1" customWidth="1"/>
    <col min="9" max="9" width="12.42578125" bestFit="1" customWidth="1"/>
    <col min="13" max="13" width="12" bestFit="1" customWidth="1"/>
  </cols>
  <sheetData>
    <row r="1" spans="1:13" ht="18.75" customHeight="1" x14ac:dyDescent="0.25">
      <c r="A1" s="17" t="s">
        <v>0</v>
      </c>
      <c r="B1" s="17" t="s">
        <v>1</v>
      </c>
      <c r="C1" s="17" t="s">
        <v>2</v>
      </c>
      <c r="D1" s="17" t="s">
        <v>3</v>
      </c>
      <c r="E1" s="17" t="s">
        <v>4</v>
      </c>
      <c r="F1" s="18" t="s">
        <v>86</v>
      </c>
      <c r="G1" s="18"/>
      <c r="H1" s="18"/>
      <c r="I1" s="18"/>
      <c r="J1" s="18"/>
    </row>
    <row r="2" spans="1:13" ht="15.75" x14ac:dyDescent="0.25">
      <c r="A2" s="17"/>
      <c r="B2" s="17"/>
      <c r="C2" s="17"/>
      <c r="D2" s="17"/>
      <c r="E2" s="17"/>
      <c r="F2" s="2" t="s">
        <v>108</v>
      </c>
      <c r="G2" s="12" t="s">
        <v>107</v>
      </c>
      <c r="H2" s="12" t="s">
        <v>109</v>
      </c>
      <c r="I2" s="12" t="s">
        <v>110</v>
      </c>
      <c r="J2" s="12" t="s">
        <v>111</v>
      </c>
    </row>
    <row r="3" spans="1:13" ht="15.75" x14ac:dyDescent="0.25">
      <c r="A3" s="2">
        <v>1</v>
      </c>
      <c r="B3" s="2" t="s">
        <v>92</v>
      </c>
      <c r="C3" s="2"/>
      <c r="D3" s="2" t="s">
        <v>21</v>
      </c>
      <c r="E3" s="2">
        <v>237.89400000000001</v>
      </c>
      <c r="F3" s="2">
        <v>61</v>
      </c>
      <c r="G3" s="1">
        <v>91</v>
      </c>
      <c r="H3" s="1">
        <v>45</v>
      </c>
      <c r="I3" s="1">
        <v>9</v>
      </c>
      <c r="J3" s="1">
        <v>57</v>
      </c>
      <c r="L3" t="s">
        <v>92</v>
      </c>
      <c r="M3">
        <v>237.89400000000001</v>
      </c>
    </row>
    <row r="4" spans="1:13" ht="18.75" customHeight="1" x14ac:dyDescent="0.25">
      <c r="A4" s="2">
        <v>2</v>
      </c>
      <c r="B4" s="2" t="s">
        <v>5</v>
      </c>
      <c r="C4" s="6"/>
      <c r="D4" s="2" t="s">
        <v>22</v>
      </c>
      <c r="E4" s="2">
        <v>94.024000000000001</v>
      </c>
      <c r="F4" s="2">
        <v>790</v>
      </c>
      <c r="G4" s="1">
        <v>751.58799999999997</v>
      </c>
      <c r="H4" s="1">
        <v>261.95400000000001</v>
      </c>
      <c r="I4" s="1">
        <v>109.14700000000001</v>
      </c>
      <c r="J4" s="1">
        <v>327.44200000000001</v>
      </c>
      <c r="L4" t="s">
        <v>5</v>
      </c>
      <c r="M4">
        <v>94.024000000000001</v>
      </c>
    </row>
    <row r="5" spans="1:13" ht="25.5" customHeight="1" x14ac:dyDescent="0.25">
      <c r="A5" s="2">
        <v>4</v>
      </c>
      <c r="B5" s="2" t="s">
        <v>72</v>
      </c>
      <c r="C5" s="6"/>
      <c r="D5" s="2" t="s">
        <v>22</v>
      </c>
      <c r="E5" s="2">
        <v>5.7249999999999996</v>
      </c>
      <c r="F5" s="2">
        <v>76437</v>
      </c>
      <c r="G5" s="1">
        <v>114783.75</v>
      </c>
      <c r="H5" s="1">
        <v>43254</v>
      </c>
      <c r="I5" s="1">
        <v>13716</v>
      </c>
      <c r="J5" s="1">
        <v>66960</v>
      </c>
      <c r="L5" t="s">
        <v>72</v>
      </c>
      <c r="M5">
        <v>5.7249999999999996</v>
      </c>
    </row>
    <row r="6" spans="1:13" ht="25.5" customHeight="1" x14ac:dyDescent="0.25">
      <c r="A6" s="2">
        <v>5</v>
      </c>
      <c r="B6" s="2" t="s">
        <v>104</v>
      </c>
      <c r="C6" s="6"/>
      <c r="D6" s="2" t="s">
        <v>22</v>
      </c>
      <c r="E6" s="2">
        <v>80.619</v>
      </c>
      <c r="F6" s="2">
        <f>22859.02*0.75</f>
        <v>17144.264999999999</v>
      </c>
      <c r="G6" s="1">
        <f>75396.27*0.75</f>
        <v>56547.202499999999</v>
      </c>
      <c r="H6" s="1">
        <f>43370.8*0.75</f>
        <v>32528.100000000002</v>
      </c>
      <c r="I6" s="1">
        <f>13322*0.75</f>
        <v>9991.5</v>
      </c>
      <c r="J6" s="1">
        <f>56822.42*0.75</f>
        <v>42616.815000000002</v>
      </c>
      <c r="L6" t="s">
        <v>104</v>
      </c>
      <c r="M6">
        <v>80.619</v>
      </c>
    </row>
    <row r="7" spans="1:13" ht="25.5" customHeight="1" x14ac:dyDescent="0.25">
      <c r="A7" s="2">
        <v>6</v>
      </c>
      <c r="B7" s="2" t="s">
        <v>6</v>
      </c>
      <c r="C7" s="6"/>
      <c r="D7" s="2" t="s">
        <v>22</v>
      </c>
      <c r="E7" s="2">
        <v>94.051000000000002</v>
      </c>
      <c r="F7" s="2">
        <v>5714.7550000000001</v>
      </c>
      <c r="G7" s="1">
        <v>18849.07</v>
      </c>
      <c r="H7" s="1">
        <v>10842.7</v>
      </c>
      <c r="I7" s="1">
        <v>3330.5</v>
      </c>
      <c r="J7" s="1">
        <v>14205.61</v>
      </c>
      <c r="L7" t="s">
        <v>6</v>
      </c>
      <c r="M7">
        <v>94.051000000000002</v>
      </c>
    </row>
    <row r="8" spans="1:13" ht="25.5" customHeight="1" x14ac:dyDescent="0.25">
      <c r="A8" s="2">
        <v>7</v>
      </c>
      <c r="B8" s="2" t="s">
        <v>7</v>
      </c>
      <c r="C8" s="6"/>
      <c r="D8" s="2" t="s">
        <v>22</v>
      </c>
      <c r="E8" s="2">
        <v>94.051000000000002</v>
      </c>
      <c r="F8" s="2">
        <v>790</v>
      </c>
      <c r="G8" s="1">
        <v>751.58799999999997</v>
      </c>
      <c r="H8" s="1">
        <v>261.95400000000001</v>
      </c>
      <c r="I8" s="1">
        <v>109.14700000000001</v>
      </c>
      <c r="J8" s="1">
        <v>327.44200000000001</v>
      </c>
      <c r="L8" t="s">
        <v>7</v>
      </c>
      <c r="M8">
        <v>94.051000000000002</v>
      </c>
    </row>
    <row r="9" spans="1:13" ht="25.5" customHeight="1" x14ac:dyDescent="0.25">
      <c r="A9" s="2">
        <v>8</v>
      </c>
      <c r="B9" s="2" t="s">
        <v>8</v>
      </c>
      <c r="C9" s="6"/>
      <c r="D9" s="2" t="s">
        <v>22</v>
      </c>
      <c r="E9" s="2">
        <v>28.863</v>
      </c>
      <c r="F9" s="1">
        <v>22859.02</v>
      </c>
      <c r="G9" s="1">
        <v>75396.27</v>
      </c>
      <c r="H9" s="1">
        <v>43370.8</v>
      </c>
      <c r="I9" s="1">
        <v>13322</v>
      </c>
      <c r="J9" s="1">
        <v>56822.42</v>
      </c>
      <c r="L9" t="s">
        <v>8</v>
      </c>
      <c r="M9">
        <v>28.863</v>
      </c>
    </row>
    <row r="10" spans="1:13" ht="25.5" customHeight="1" x14ac:dyDescent="0.25">
      <c r="A10" s="3">
        <v>9</v>
      </c>
      <c r="B10" s="2" t="s">
        <v>105</v>
      </c>
      <c r="C10" s="6"/>
      <c r="D10" s="2" t="s">
        <v>106</v>
      </c>
      <c r="E10" s="2">
        <v>78282.324999999997</v>
      </c>
      <c r="F10" s="3">
        <v>0.2</v>
      </c>
      <c r="G10" s="3">
        <v>0.2</v>
      </c>
      <c r="H10" s="3">
        <v>0.2</v>
      </c>
      <c r="I10" s="3">
        <v>0.2</v>
      </c>
      <c r="J10" s="3">
        <v>0.2</v>
      </c>
      <c r="L10" t="s">
        <v>20</v>
      </c>
      <c r="M10">
        <v>78282.324999999997</v>
      </c>
    </row>
    <row r="11" spans="1:13" x14ac:dyDescent="0.25">
      <c r="F11">
        <f>SUMPRODUCT($E$3:$E$10,F3:F10)</f>
        <v>3195760.8907999997</v>
      </c>
      <c r="G11">
        <f t="shared" ref="G11:J11" si="0">SUMPRODUCT($E$3:$E$10,G3:G10)</f>
        <v>9343512.042777501</v>
      </c>
      <c r="H11">
        <f t="shared" si="0"/>
        <v>5217218.91555</v>
      </c>
      <c r="I11">
        <f t="shared" si="0"/>
        <v>1620103.9130249999</v>
      </c>
      <c r="J11">
        <f t="shared" si="0"/>
        <v>6885988.4202050008</v>
      </c>
    </row>
    <row r="12" spans="1:13" x14ac:dyDescent="0.25">
      <c r="F12">
        <f>F11/100000</f>
        <v>31.957608907999997</v>
      </c>
      <c r="G12">
        <f t="shared" ref="G12:J12" si="1">G11/100000</f>
        <v>93.435120427775004</v>
      </c>
      <c r="H12">
        <f t="shared" si="1"/>
        <v>52.1721891555</v>
      </c>
      <c r="I12">
        <f t="shared" si="1"/>
        <v>16.201039130249999</v>
      </c>
      <c r="J12">
        <f t="shared" si="1"/>
        <v>68.859884202050011</v>
      </c>
      <c r="K12">
        <f>SUM(F12:J12)</f>
        <v>262.625841823575</v>
      </c>
    </row>
  </sheetData>
  <mergeCells count="6">
    <mergeCell ref="F1:J1"/>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opLeftCell="A58" workbookViewId="0">
      <selection activeCell="H73" sqref="H73"/>
    </sheetView>
  </sheetViews>
  <sheetFormatPr defaultRowHeight="15" x14ac:dyDescent="0.25"/>
  <cols>
    <col min="2" max="2" width="24.85546875" customWidth="1"/>
  </cols>
  <sheetData>
    <row r="1" spans="1:10" x14ac:dyDescent="0.25">
      <c r="A1">
        <v>1</v>
      </c>
      <c r="B1" t="s">
        <v>112</v>
      </c>
      <c r="C1" t="s">
        <v>9</v>
      </c>
      <c r="D1" t="s">
        <v>113</v>
      </c>
      <c r="E1" t="s">
        <v>114</v>
      </c>
      <c r="F1">
        <v>8270.0830000000005</v>
      </c>
      <c r="G1">
        <v>18.420999999999999</v>
      </c>
      <c r="H1" t="s">
        <v>115</v>
      </c>
      <c r="I1">
        <v>152343.19899999999</v>
      </c>
      <c r="J1" t="s">
        <v>288</v>
      </c>
    </row>
    <row r="2" spans="1:10" x14ac:dyDescent="0.25">
      <c r="A2">
        <v>2</v>
      </c>
      <c r="B2" t="s">
        <v>20</v>
      </c>
      <c r="C2" t="s">
        <v>20</v>
      </c>
      <c r="D2" t="s">
        <v>116</v>
      </c>
      <c r="E2" t="s">
        <v>117</v>
      </c>
      <c r="F2">
        <v>1</v>
      </c>
      <c r="G2">
        <v>359142.57500000001</v>
      </c>
      <c r="H2" t="s">
        <v>118</v>
      </c>
      <c r="I2">
        <v>359142.57500000001</v>
      </c>
      <c r="J2" t="s">
        <v>288</v>
      </c>
    </row>
    <row r="3" spans="1:10" x14ac:dyDescent="0.25">
      <c r="A3">
        <v>3</v>
      </c>
      <c r="B3" t="s">
        <v>69</v>
      </c>
      <c r="C3" t="s">
        <v>69</v>
      </c>
      <c r="D3" t="s">
        <v>119</v>
      </c>
      <c r="E3" t="s">
        <v>120</v>
      </c>
      <c r="F3">
        <v>4</v>
      </c>
      <c r="G3">
        <v>514.452</v>
      </c>
      <c r="H3" t="s">
        <v>121</v>
      </c>
      <c r="I3">
        <v>2057.808</v>
      </c>
      <c r="J3" t="s">
        <v>288</v>
      </c>
    </row>
    <row r="4" spans="1:10" x14ac:dyDescent="0.25">
      <c r="A4">
        <v>4</v>
      </c>
      <c r="B4" t="s">
        <v>70</v>
      </c>
      <c r="C4" t="s">
        <v>70</v>
      </c>
      <c r="D4" t="s">
        <v>122</v>
      </c>
      <c r="E4" t="s">
        <v>120</v>
      </c>
      <c r="F4">
        <v>4</v>
      </c>
      <c r="G4">
        <v>32.337000000000003</v>
      </c>
      <c r="H4" t="s">
        <v>123</v>
      </c>
      <c r="I4">
        <v>129.34800000000001</v>
      </c>
      <c r="J4" t="s">
        <v>288</v>
      </c>
    </row>
    <row r="5" spans="1:10" x14ac:dyDescent="0.25">
      <c r="A5">
        <v>5</v>
      </c>
      <c r="B5" t="s">
        <v>124</v>
      </c>
      <c r="C5" t="s">
        <v>71</v>
      </c>
      <c r="D5" t="s">
        <v>125</v>
      </c>
      <c r="E5" t="s">
        <v>24</v>
      </c>
      <c r="F5">
        <v>25.84</v>
      </c>
      <c r="G5">
        <v>44.304000000000002</v>
      </c>
      <c r="H5" t="s">
        <v>126</v>
      </c>
      <c r="I5">
        <v>1144.8150000000001</v>
      </c>
      <c r="J5" t="s">
        <v>288</v>
      </c>
    </row>
    <row r="6" spans="1:10" x14ac:dyDescent="0.25">
      <c r="A6">
        <v>6</v>
      </c>
      <c r="B6" t="s">
        <v>10</v>
      </c>
      <c r="C6" t="s">
        <v>10</v>
      </c>
      <c r="D6" t="s">
        <v>127</v>
      </c>
      <c r="E6" t="s">
        <v>120</v>
      </c>
      <c r="F6">
        <v>6</v>
      </c>
      <c r="G6">
        <v>3467.1309999999999</v>
      </c>
      <c r="H6" t="s">
        <v>128</v>
      </c>
      <c r="I6">
        <v>20802.786</v>
      </c>
      <c r="J6" t="s">
        <v>288</v>
      </c>
    </row>
    <row r="7" spans="1:10" x14ac:dyDescent="0.25">
      <c r="A7">
        <v>7</v>
      </c>
      <c r="B7" t="s">
        <v>129</v>
      </c>
      <c r="C7" t="s">
        <v>72</v>
      </c>
      <c r="D7" t="s">
        <v>130</v>
      </c>
      <c r="E7" t="s">
        <v>131</v>
      </c>
      <c r="F7">
        <v>115200</v>
      </c>
      <c r="G7">
        <v>5.7249999999999996</v>
      </c>
      <c r="H7" t="s">
        <v>132</v>
      </c>
      <c r="I7">
        <v>659520</v>
      </c>
      <c r="J7" t="s">
        <v>288</v>
      </c>
    </row>
    <row r="8" spans="1:10" x14ac:dyDescent="0.25">
      <c r="A8">
        <v>8</v>
      </c>
      <c r="B8" t="s">
        <v>133</v>
      </c>
      <c r="C8" t="s">
        <v>73</v>
      </c>
      <c r="D8" t="s">
        <v>134</v>
      </c>
      <c r="E8" t="s">
        <v>22</v>
      </c>
      <c r="F8">
        <v>4958.16</v>
      </c>
      <c r="G8">
        <v>162.404</v>
      </c>
      <c r="H8" t="s">
        <v>135</v>
      </c>
      <c r="I8">
        <v>805225.01699999999</v>
      </c>
      <c r="J8" t="s">
        <v>288</v>
      </c>
    </row>
    <row r="9" spans="1:10" x14ac:dyDescent="0.25">
      <c r="A9">
        <v>9</v>
      </c>
      <c r="B9" t="s">
        <v>11</v>
      </c>
      <c r="C9" t="s">
        <v>11</v>
      </c>
      <c r="D9" t="s">
        <v>136</v>
      </c>
      <c r="E9" t="s">
        <v>137</v>
      </c>
      <c r="F9">
        <v>4958.16</v>
      </c>
      <c r="G9">
        <v>21.771000000000001</v>
      </c>
      <c r="H9" t="s">
        <v>138</v>
      </c>
      <c r="I9">
        <v>107944.101</v>
      </c>
      <c r="J9" t="s">
        <v>288</v>
      </c>
    </row>
    <row r="10" spans="1:10" x14ac:dyDescent="0.25">
      <c r="A10">
        <v>10</v>
      </c>
      <c r="B10" t="s">
        <v>5</v>
      </c>
      <c r="C10" t="s">
        <v>5</v>
      </c>
      <c r="D10" t="s">
        <v>139</v>
      </c>
      <c r="E10" t="s">
        <v>131</v>
      </c>
      <c r="F10">
        <v>100</v>
      </c>
      <c r="G10">
        <v>94.024000000000001</v>
      </c>
      <c r="H10" t="s">
        <v>140</v>
      </c>
      <c r="I10">
        <v>9402.4</v>
      </c>
      <c r="J10" t="s">
        <v>288</v>
      </c>
    </row>
    <row r="11" spans="1:10" x14ac:dyDescent="0.25">
      <c r="A11">
        <v>11</v>
      </c>
      <c r="B11" t="s">
        <v>141</v>
      </c>
      <c r="C11" t="s">
        <v>142</v>
      </c>
      <c r="D11" t="s">
        <v>143</v>
      </c>
      <c r="E11" t="s">
        <v>144</v>
      </c>
      <c r="F11">
        <v>10.401</v>
      </c>
      <c r="G11">
        <v>144015.57500000001</v>
      </c>
      <c r="H11" t="s">
        <v>145</v>
      </c>
      <c r="I11">
        <v>1497905.996</v>
      </c>
      <c r="J11" t="s">
        <v>288</v>
      </c>
    </row>
    <row r="12" spans="1:10" x14ac:dyDescent="0.25">
      <c r="A12">
        <v>12</v>
      </c>
      <c r="B12" t="s">
        <v>12</v>
      </c>
      <c r="C12" t="s">
        <v>12</v>
      </c>
      <c r="D12" t="s">
        <v>146</v>
      </c>
      <c r="E12" t="s">
        <v>114</v>
      </c>
      <c r="F12">
        <v>399.84</v>
      </c>
      <c r="G12">
        <v>189.13300000000001</v>
      </c>
      <c r="H12" t="s">
        <v>147</v>
      </c>
      <c r="I12">
        <v>75622.938999999998</v>
      </c>
      <c r="J12" t="s">
        <v>288</v>
      </c>
    </row>
    <row r="13" spans="1:10" x14ac:dyDescent="0.25">
      <c r="A13">
        <v>13</v>
      </c>
      <c r="B13" t="s">
        <v>148</v>
      </c>
      <c r="C13" t="s">
        <v>75</v>
      </c>
      <c r="D13" t="s">
        <v>149</v>
      </c>
      <c r="E13" t="s">
        <v>114</v>
      </c>
      <c r="F13">
        <v>118.2</v>
      </c>
      <c r="G13">
        <v>929.65200000000004</v>
      </c>
      <c r="H13" t="s">
        <v>150</v>
      </c>
      <c r="I13">
        <v>109884.86599999999</v>
      </c>
      <c r="J13" t="s">
        <v>288</v>
      </c>
    </row>
    <row r="14" spans="1:10" x14ac:dyDescent="0.25">
      <c r="A14">
        <v>14</v>
      </c>
      <c r="B14" t="s">
        <v>151</v>
      </c>
      <c r="C14" t="s">
        <v>76</v>
      </c>
      <c r="D14" t="s">
        <v>152</v>
      </c>
      <c r="E14" t="s">
        <v>23</v>
      </c>
      <c r="F14">
        <v>217.36</v>
      </c>
      <c r="G14">
        <v>459.92399999999998</v>
      </c>
      <c r="H14" t="s">
        <v>153</v>
      </c>
      <c r="I14">
        <v>99969.081000000006</v>
      </c>
      <c r="J14" t="s">
        <v>288</v>
      </c>
    </row>
    <row r="15" spans="1:10" x14ac:dyDescent="0.25">
      <c r="A15">
        <v>15</v>
      </c>
      <c r="B15" t="s">
        <v>154</v>
      </c>
      <c r="C15" t="s">
        <v>52</v>
      </c>
      <c r="D15" t="s">
        <v>155</v>
      </c>
      <c r="E15" t="s">
        <v>131</v>
      </c>
      <c r="F15">
        <v>7.2549999999999999</v>
      </c>
      <c r="G15">
        <v>1054.117</v>
      </c>
      <c r="H15" t="s">
        <v>156</v>
      </c>
      <c r="I15">
        <v>7647.6189999999997</v>
      </c>
      <c r="J15" t="s">
        <v>288</v>
      </c>
    </row>
    <row r="16" spans="1:10" x14ac:dyDescent="0.25">
      <c r="A16" t="s">
        <v>157</v>
      </c>
      <c r="B16" t="s">
        <v>158</v>
      </c>
      <c r="C16" t="s">
        <v>48</v>
      </c>
      <c r="D16" t="s">
        <v>159</v>
      </c>
      <c r="E16" t="s">
        <v>131</v>
      </c>
      <c r="F16">
        <v>4.8150000000000004</v>
      </c>
      <c r="G16">
        <v>3237.8449999999998</v>
      </c>
      <c r="H16" t="s">
        <v>160</v>
      </c>
      <c r="I16">
        <v>15590.224</v>
      </c>
      <c r="J16" t="s">
        <v>288</v>
      </c>
    </row>
    <row r="17" spans="1:10" x14ac:dyDescent="0.25">
      <c r="A17" t="s">
        <v>161</v>
      </c>
      <c r="B17" t="s">
        <v>158</v>
      </c>
      <c r="C17" t="s">
        <v>47</v>
      </c>
      <c r="D17" t="s">
        <v>162</v>
      </c>
      <c r="E17" t="s">
        <v>131</v>
      </c>
      <c r="F17">
        <v>2.395</v>
      </c>
      <c r="G17">
        <v>3012.5419999999999</v>
      </c>
      <c r="H17" t="s">
        <v>163</v>
      </c>
      <c r="I17">
        <v>7215.0379999999996</v>
      </c>
      <c r="J17" t="s">
        <v>288</v>
      </c>
    </row>
    <row r="18" spans="1:10" x14ac:dyDescent="0.25">
      <c r="A18">
        <v>17</v>
      </c>
      <c r="B18" t="s">
        <v>164</v>
      </c>
      <c r="C18" t="s">
        <v>77</v>
      </c>
      <c r="D18" t="s">
        <v>165</v>
      </c>
      <c r="E18" t="s">
        <v>131</v>
      </c>
      <c r="F18">
        <v>1.391</v>
      </c>
      <c r="G18">
        <v>7600.1940000000004</v>
      </c>
      <c r="H18" t="s">
        <v>166</v>
      </c>
      <c r="I18">
        <v>10571.87</v>
      </c>
      <c r="J18" t="s">
        <v>288</v>
      </c>
    </row>
    <row r="19" spans="1:10" x14ac:dyDescent="0.25">
      <c r="A19">
        <v>18</v>
      </c>
      <c r="B19" t="s">
        <v>167</v>
      </c>
      <c r="C19" t="s">
        <v>87</v>
      </c>
      <c r="D19" t="s">
        <v>168</v>
      </c>
      <c r="E19" t="s">
        <v>131</v>
      </c>
      <c r="F19">
        <v>36.337000000000003</v>
      </c>
      <c r="G19">
        <v>7961.1289999999999</v>
      </c>
      <c r="H19" t="s">
        <v>169</v>
      </c>
      <c r="I19">
        <v>289283.54399999999</v>
      </c>
      <c r="J19" t="s">
        <v>288</v>
      </c>
    </row>
    <row r="20" spans="1:10" x14ac:dyDescent="0.25">
      <c r="A20" t="s">
        <v>170</v>
      </c>
      <c r="B20" t="s">
        <v>171</v>
      </c>
      <c r="C20" t="s">
        <v>42</v>
      </c>
      <c r="D20" t="s">
        <v>172</v>
      </c>
      <c r="E20" t="s">
        <v>23</v>
      </c>
      <c r="F20">
        <v>601.27</v>
      </c>
      <c r="G20">
        <v>608.99199999999996</v>
      </c>
      <c r="H20" t="s">
        <v>173</v>
      </c>
      <c r="I20">
        <v>366168.62</v>
      </c>
      <c r="J20" t="s">
        <v>288</v>
      </c>
    </row>
    <row r="21" spans="1:10" x14ac:dyDescent="0.25">
      <c r="A21" t="s">
        <v>174</v>
      </c>
      <c r="B21" t="s">
        <v>171</v>
      </c>
      <c r="C21" t="s">
        <v>78</v>
      </c>
      <c r="D21" t="s">
        <v>175</v>
      </c>
      <c r="E21" t="s">
        <v>23</v>
      </c>
      <c r="F21">
        <v>22.5</v>
      </c>
      <c r="G21">
        <v>937.52300000000002</v>
      </c>
      <c r="H21" t="s">
        <v>176</v>
      </c>
      <c r="I21">
        <v>21094.268</v>
      </c>
      <c r="J21" t="s">
        <v>288</v>
      </c>
    </row>
    <row r="22" spans="1:10" x14ac:dyDescent="0.25">
      <c r="A22" t="s">
        <v>177</v>
      </c>
      <c r="B22" t="s">
        <v>171</v>
      </c>
      <c r="C22" t="s">
        <v>41</v>
      </c>
      <c r="D22" t="s">
        <v>178</v>
      </c>
      <c r="E22" t="s">
        <v>23</v>
      </c>
      <c r="F22">
        <v>207.37</v>
      </c>
      <c r="G22">
        <v>501.30500000000001</v>
      </c>
      <c r="H22" t="s">
        <v>179</v>
      </c>
      <c r="I22">
        <v>103955.618</v>
      </c>
      <c r="J22" t="s">
        <v>288</v>
      </c>
    </row>
    <row r="23" spans="1:10" x14ac:dyDescent="0.25">
      <c r="A23">
        <v>20</v>
      </c>
      <c r="B23" t="s">
        <v>180</v>
      </c>
      <c r="C23" t="s">
        <v>79</v>
      </c>
      <c r="D23" t="s">
        <v>181</v>
      </c>
      <c r="E23" t="s">
        <v>24</v>
      </c>
      <c r="F23">
        <v>17.3</v>
      </c>
      <c r="G23">
        <v>1118.9590000000001</v>
      </c>
      <c r="H23" t="s">
        <v>182</v>
      </c>
      <c r="I23">
        <v>19357.991000000002</v>
      </c>
      <c r="J23" t="s">
        <v>288</v>
      </c>
    </row>
    <row r="24" spans="1:10" x14ac:dyDescent="0.25">
      <c r="A24">
        <v>21</v>
      </c>
      <c r="B24" t="s">
        <v>183</v>
      </c>
      <c r="C24" t="s">
        <v>80</v>
      </c>
      <c r="D24" t="s">
        <v>184</v>
      </c>
      <c r="E24" t="s">
        <v>67</v>
      </c>
      <c r="F24">
        <v>20279.848999999998</v>
      </c>
      <c r="G24">
        <v>64.957999999999998</v>
      </c>
      <c r="H24" t="s">
        <v>185</v>
      </c>
      <c r="I24">
        <v>1317338.4310000001</v>
      </c>
      <c r="J24" t="s">
        <v>288</v>
      </c>
    </row>
    <row r="25" spans="1:10" x14ac:dyDescent="0.25">
      <c r="A25">
        <v>22</v>
      </c>
      <c r="B25" t="s">
        <v>15</v>
      </c>
      <c r="C25" t="s">
        <v>186</v>
      </c>
      <c r="D25" t="s">
        <v>187</v>
      </c>
      <c r="E25" t="s">
        <v>67</v>
      </c>
      <c r="F25">
        <v>10.56</v>
      </c>
      <c r="G25">
        <v>62.567999999999998</v>
      </c>
      <c r="H25" t="s">
        <v>188</v>
      </c>
      <c r="I25">
        <v>660.71799999999996</v>
      </c>
      <c r="J25" t="s">
        <v>288</v>
      </c>
    </row>
    <row r="26" spans="1:10" x14ac:dyDescent="0.25">
      <c r="A26">
        <v>23</v>
      </c>
      <c r="B26" t="s">
        <v>14</v>
      </c>
      <c r="C26" t="s">
        <v>189</v>
      </c>
      <c r="D26" t="s">
        <v>190</v>
      </c>
      <c r="E26" t="s">
        <v>131</v>
      </c>
      <c r="F26">
        <v>241.05</v>
      </c>
      <c r="G26">
        <v>8802.5149999999994</v>
      </c>
      <c r="H26" t="s">
        <v>191</v>
      </c>
      <c r="I26">
        <v>2121846.2409999999</v>
      </c>
      <c r="J26" t="s">
        <v>288</v>
      </c>
    </row>
    <row r="27" spans="1:10" x14ac:dyDescent="0.25">
      <c r="A27">
        <v>24</v>
      </c>
      <c r="B27" t="s">
        <v>16</v>
      </c>
      <c r="C27" t="s">
        <v>16</v>
      </c>
      <c r="D27" t="s">
        <v>192</v>
      </c>
      <c r="E27" t="s">
        <v>193</v>
      </c>
      <c r="F27">
        <v>1040.2470000000001</v>
      </c>
      <c r="G27">
        <v>115.182</v>
      </c>
      <c r="H27" t="s">
        <v>194</v>
      </c>
      <c r="I27">
        <v>119817.73</v>
      </c>
      <c r="J27" t="s">
        <v>288</v>
      </c>
    </row>
    <row r="28" spans="1:10" x14ac:dyDescent="0.25">
      <c r="A28">
        <v>25</v>
      </c>
      <c r="B28" t="s">
        <v>124</v>
      </c>
      <c r="C28" t="s">
        <v>71</v>
      </c>
      <c r="D28" t="s">
        <v>195</v>
      </c>
      <c r="E28" t="s">
        <v>24</v>
      </c>
      <c r="F28">
        <v>24.8</v>
      </c>
      <c r="G28">
        <v>44.304000000000002</v>
      </c>
      <c r="H28" t="s">
        <v>126</v>
      </c>
      <c r="I28">
        <v>1098.739</v>
      </c>
      <c r="J28" t="s">
        <v>288</v>
      </c>
    </row>
    <row r="29" spans="1:10" x14ac:dyDescent="0.25">
      <c r="A29">
        <v>26</v>
      </c>
      <c r="B29" t="s">
        <v>196</v>
      </c>
      <c r="C29" t="s">
        <v>197</v>
      </c>
      <c r="D29" t="s">
        <v>198</v>
      </c>
      <c r="E29" t="s">
        <v>24</v>
      </c>
      <c r="F29">
        <v>6.9</v>
      </c>
      <c r="G29">
        <v>751.25199999999995</v>
      </c>
      <c r="H29" t="s">
        <v>199</v>
      </c>
      <c r="I29">
        <v>5183.6390000000001</v>
      </c>
      <c r="J29" t="s">
        <v>288</v>
      </c>
    </row>
    <row r="30" spans="1:10" x14ac:dyDescent="0.25">
      <c r="A30">
        <v>27</v>
      </c>
      <c r="B30" t="s">
        <v>13</v>
      </c>
      <c r="C30" t="s">
        <v>13</v>
      </c>
      <c r="D30" t="s">
        <v>200</v>
      </c>
      <c r="E30" t="s">
        <v>23</v>
      </c>
      <c r="F30">
        <v>29.55</v>
      </c>
      <c r="G30">
        <v>396.45499999999998</v>
      </c>
      <c r="H30" t="s">
        <v>201</v>
      </c>
      <c r="I30">
        <v>11715.245000000001</v>
      </c>
      <c r="J30" t="s">
        <v>288</v>
      </c>
    </row>
    <row r="31" spans="1:10" x14ac:dyDescent="0.25">
      <c r="A31">
        <v>28</v>
      </c>
      <c r="B31" t="s">
        <v>202</v>
      </c>
      <c r="C31" t="s">
        <v>53</v>
      </c>
      <c r="D31" t="s">
        <v>203</v>
      </c>
      <c r="E31" t="s">
        <v>120</v>
      </c>
      <c r="F31">
        <v>6374</v>
      </c>
      <c r="G31">
        <v>233.59899999999999</v>
      </c>
      <c r="H31" t="s">
        <v>204</v>
      </c>
      <c r="I31">
        <v>1488960.0260000001</v>
      </c>
      <c r="J31" t="s">
        <v>288</v>
      </c>
    </row>
    <row r="32" spans="1:10" x14ac:dyDescent="0.25">
      <c r="A32">
        <v>29</v>
      </c>
      <c r="B32" t="s">
        <v>205</v>
      </c>
      <c r="C32" t="s">
        <v>54</v>
      </c>
      <c r="D32" t="s">
        <v>206</v>
      </c>
      <c r="E32" t="s">
        <v>131</v>
      </c>
      <c r="F32">
        <v>172.09800000000001</v>
      </c>
      <c r="G32">
        <v>797.89099999999996</v>
      </c>
      <c r="H32" t="s">
        <v>207</v>
      </c>
      <c r="I32">
        <v>137315.44500000001</v>
      </c>
      <c r="J32" t="s">
        <v>288</v>
      </c>
    </row>
    <row r="33" spans="1:10" x14ac:dyDescent="0.25">
      <c r="A33">
        <v>30</v>
      </c>
      <c r="B33" t="s">
        <v>158</v>
      </c>
      <c r="C33" t="s">
        <v>48</v>
      </c>
      <c r="D33" t="s">
        <v>208</v>
      </c>
      <c r="E33" t="s">
        <v>131</v>
      </c>
      <c r="F33">
        <v>57.966999999999999</v>
      </c>
      <c r="G33">
        <v>3237.8449999999998</v>
      </c>
      <c r="H33" t="s">
        <v>160</v>
      </c>
      <c r="I33">
        <v>187688.16099999999</v>
      </c>
      <c r="J33" t="s">
        <v>288</v>
      </c>
    </row>
    <row r="34" spans="1:10" x14ac:dyDescent="0.25">
      <c r="A34">
        <v>31</v>
      </c>
      <c r="B34" t="s">
        <v>209</v>
      </c>
      <c r="C34" t="s">
        <v>88</v>
      </c>
      <c r="D34" t="s">
        <v>210</v>
      </c>
      <c r="E34" t="s">
        <v>131</v>
      </c>
      <c r="F34">
        <v>43.475000000000001</v>
      </c>
      <c r="G34">
        <v>866.28800000000001</v>
      </c>
      <c r="H34" t="s">
        <v>211</v>
      </c>
      <c r="I34">
        <v>37661.870999999999</v>
      </c>
      <c r="J34" t="s">
        <v>288</v>
      </c>
    </row>
    <row r="35" spans="1:10" x14ac:dyDescent="0.25">
      <c r="A35">
        <v>32</v>
      </c>
      <c r="B35" t="s">
        <v>81</v>
      </c>
      <c r="C35" t="s">
        <v>81</v>
      </c>
      <c r="D35" t="s">
        <v>212</v>
      </c>
      <c r="E35" t="s">
        <v>23</v>
      </c>
      <c r="F35">
        <v>45.36</v>
      </c>
      <c r="G35">
        <v>568.21799999999996</v>
      </c>
      <c r="H35" t="s">
        <v>213</v>
      </c>
      <c r="I35">
        <v>25774.367999999999</v>
      </c>
      <c r="J35" t="s">
        <v>288</v>
      </c>
    </row>
    <row r="36" spans="1:10" x14ac:dyDescent="0.25">
      <c r="A36">
        <v>33</v>
      </c>
      <c r="B36" t="s">
        <v>214</v>
      </c>
      <c r="C36" t="s">
        <v>82</v>
      </c>
      <c r="D36" t="s">
        <v>215</v>
      </c>
      <c r="E36" t="s">
        <v>131</v>
      </c>
      <c r="F36">
        <v>1228.894</v>
      </c>
      <c r="G36">
        <v>511.21199999999999</v>
      </c>
      <c r="H36" t="s">
        <v>216</v>
      </c>
      <c r="I36">
        <v>628225.36</v>
      </c>
      <c r="J36" t="s">
        <v>288</v>
      </c>
    </row>
    <row r="37" spans="1:10" x14ac:dyDescent="0.25">
      <c r="A37">
        <v>34</v>
      </c>
      <c r="B37" t="s">
        <v>6</v>
      </c>
      <c r="C37" t="s">
        <v>6</v>
      </c>
      <c r="D37" t="s">
        <v>217</v>
      </c>
      <c r="E37" t="s">
        <v>131</v>
      </c>
      <c r="F37">
        <v>3792.5970000000002</v>
      </c>
      <c r="G37">
        <v>94.051000000000002</v>
      </c>
      <c r="H37" t="s">
        <v>218</v>
      </c>
      <c r="I37">
        <v>356697.54</v>
      </c>
      <c r="J37" t="s">
        <v>288</v>
      </c>
    </row>
    <row r="38" spans="1:10" x14ac:dyDescent="0.25">
      <c r="A38">
        <v>35</v>
      </c>
      <c r="B38" t="s">
        <v>219</v>
      </c>
      <c r="C38" t="s">
        <v>83</v>
      </c>
      <c r="D38" t="s">
        <v>220</v>
      </c>
      <c r="E38" t="s">
        <v>131</v>
      </c>
      <c r="F38">
        <v>1665.337</v>
      </c>
      <c r="G38">
        <v>98.944999999999993</v>
      </c>
      <c r="H38" t="s">
        <v>221</v>
      </c>
      <c r="I38">
        <v>164776.769</v>
      </c>
      <c r="J38" t="s">
        <v>288</v>
      </c>
    </row>
    <row r="39" spans="1:10" x14ac:dyDescent="0.25">
      <c r="A39">
        <v>36</v>
      </c>
      <c r="B39" t="s">
        <v>222</v>
      </c>
      <c r="C39" t="s">
        <v>89</v>
      </c>
      <c r="D39" t="s">
        <v>223</v>
      </c>
      <c r="E39" t="s">
        <v>24</v>
      </c>
      <c r="F39">
        <v>4</v>
      </c>
      <c r="G39">
        <v>41.357999999999997</v>
      </c>
      <c r="H39" t="s">
        <v>224</v>
      </c>
      <c r="I39">
        <v>165.43199999999999</v>
      </c>
      <c r="J39" t="s">
        <v>288</v>
      </c>
    </row>
    <row r="40" spans="1:10" x14ac:dyDescent="0.25">
      <c r="A40">
        <v>37</v>
      </c>
      <c r="B40" t="s">
        <v>18</v>
      </c>
      <c r="C40" t="s">
        <v>18</v>
      </c>
      <c r="D40" t="s">
        <v>225</v>
      </c>
      <c r="E40" t="s">
        <v>131</v>
      </c>
      <c r="F40">
        <v>0.309</v>
      </c>
      <c r="G40">
        <v>69664.327000000005</v>
      </c>
      <c r="H40" t="s">
        <v>226</v>
      </c>
      <c r="I40">
        <v>21526.276999999998</v>
      </c>
      <c r="J40" t="s">
        <v>288</v>
      </c>
    </row>
    <row r="41" spans="1:10" x14ac:dyDescent="0.25">
      <c r="A41">
        <v>38</v>
      </c>
      <c r="B41" t="s">
        <v>227</v>
      </c>
      <c r="C41" t="s">
        <v>84</v>
      </c>
      <c r="D41" t="s">
        <v>228</v>
      </c>
      <c r="E41" t="s">
        <v>131</v>
      </c>
      <c r="F41">
        <v>3357.9</v>
      </c>
      <c r="G41">
        <v>101.39100000000001</v>
      </c>
      <c r="H41" t="s">
        <v>229</v>
      </c>
      <c r="I41">
        <v>340460.83899999998</v>
      </c>
      <c r="J41" t="s">
        <v>288</v>
      </c>
    </row>
    <row r="42" spans="1:10" x14ac:dyDescent="0.25">
      <c r="A42">
        <v>39</v>
      </c>
      <c r="B42" t="s">
        <v>7</v>
      </c>
      <c r="C42" t="s">
        <v>7</v>
      </c>
      <c r="D42" t="s">
        <v>230</v>
      </c>
      <c r="E42" t="s">
        <v>131</v>
      </c>
      <c r="F42">
        <v>4128.2269999999999</v>
      </c>
      <c r="G42">
        <v>94.051000000000002</v>
      </c>
      <c r="H42" t="s">
        <v>218</v>
      </c>
      <c r="I42">
        <v>388263.87800000003</v>
      </c>
      <c r="J42" t="s">
        <v>288</v>
      </c>
    </row>
    <row r="43" spans="1:10" x14ac:dyDescent="0.25">
      <c r="A43">
        <v>40</v>
      </c>
      <c r="B43" t="s">
        <v>231</v>
      </c>
      <c r="C43" t="s">
        <v>90</v>
      </c>
      <c r="D43" t="s">
        <v>232</v>
      </c>
      <c r="E43" t="s">
        <v>120</v>
      </c>
      <c r="F43">
        <v>2</v>
      </c>
      <c r="G43">
        <v>70254.407000000007</v>
      </c>
      <c r="H43" t="s">
        <v>233</v>
      </c>
      <c r="I43">
        <v>140508.81400000001</v>
      </c>
      <c r="J43" t="s">
        <v>288</v>
      </c>
    </row>
    <row r="44" spans="1:10" x14ac:dyDescent="0.25">
      <c r="A44">
        <v>41</v>
      </c>
      <c r="B44" t="s">
        <v>234</v>
      </c>
      <c r="C44" t="s">
        <v>91</v>
      </c>
      <c r="D44" t="s">
        <v>235</v>
      </c>
      <c r="E44" t="s">
        <v>120</v>
      </c>
      <c r="F44">
        <v>2</v>
      </c>
      <c r="G44">
        <v>7720.6689999999999</v>
      </c>
      <c r="H44" t="s">
        <v>236</v>
      </c>
      <c r="I44">
        <v>15441.338</v>
      </c>
      <c r="J44" t="s">
        <v>288</v>
      </c>
    </row>
    <row r="45" spans="1:10" x14ac:dyDescent="0.25">
      <c r="A45">
        <v>42</v>
      </c>
      <c r="B45" t="s">
        <v>17</v>
      </c>
      <c r="C45" t="s">
        <v>17</v>
      </c>
      <c r="D45" t="s">
        <v>237</v>
      </c>
      <c r="E45" t="s">
        <v>120</v>
      </c>
      <c r="F45">
        <v>2</v>
      </c>
      <c r="G45">
        <v>73472.921000000002</v>
      </c>
      <c r="H45" t="s">
        <v>238</v>
      </c>
      <c r="I45">
        <v>146945.842</v>
      </c>
      <c r="J45" t="s">
        <v>288</v>
      </c>
    </row>
    <row r="46" spans="1:10" x14ac:dyDescent="0.25">
      <c r="A46">
        <v>43</v>
      </c>
      <c r="B46" t="s">
        <v>20</v>
      </c>
      <c r="C46" t="s">
        <v>20</v>
      </c>
      <c r="D46" t="s">
        <v>239</v>
      </c>
      <c r="E46" t="s">
        <v>120</v>
      </c>
      <c r="F46">
        <v>1</v>
      </c>
      <c r="G46">
        <v>72306.574999999997</v>
      </c>
      <c r="H46" t="s">
        <v>240</v>
      </c>
      <c r="I46">
        <v>72306.574999999997</v>
      </c>
      <c r="J46" t="s">
        <v>288</v>
      </c>
    </row>
    <row r="47" spans="1:10" x14ac:dyDescent="0.25">
      <c r="A47">
        <v>44</v>
      </c>
      <c r="B47" t="s">
        <v>241</v>
      </c>
      <c r="C47" t="s">
        <v>92</v>
      </c>
      <c r="D47" t="s">
        <v>242</v>
      </c>
      <c r="E47" t="s">
        <v>120</v>
      </c>
      <c r="F47">
        <v>7</v>
      </c>
      <c r="G47">
        <v>237.89400000000001</v>
      </c>
      <c r="H47" t="s">
        <v>243</v>
      </c>
      <c r="I47">
        <v>1665.258</v>
      </c>
      <c r="J47" t="s">
        <v>289</v>
      </c>
    </row>
    <row r="48" spans="1:10" x14ac:dyDescent="0.25">
      <c r="A48">
        <v>45</v>
      </c>
      <c r="B48" t="s">
        <v>9</v>
      </c>
      <c r="C48" t="s">
        <v>9</v>
      </c>
      <c r="D48" t="s">
        <v>244</v>
      </c>
      <c r="E48" t="s">
        <v>23</v>
      </c>
      <c r="F48">
        <v>2205</v>
      </c>
      <c r="G48">
        <v>18.420999999999999</v>
      </c>
      <c r="H48" t="s">
        <v>115</v>
      </c>
      <c r="I48">
        <v>40618.305</v>
      </c>
      <c r="J48" t="s">
        <v>289</v>
      </c>
    </row>
    <row r="49" spans="1:10" x14ac:dyDescent="0.25">
      <c r="A49">
        <v>46</v>
      </c>
      <c r="B49" t="s">
        <v>93</v>
      </c>
      <c r="C49" t="s">
        <v>245</v>
      </c>
      <c r="D49" t="s">
        <v>246</v>
      </c>
      <c r="E49" t="s">
        <v>131</v>
      </c>
      <c r="F49">
        <v>885.9</v>
      </c>
      <c r="G49">
        <v>120.961</v>
      </c>
      <c r="H49" t="s">
        <v>247</v>
      </c>
      <c r="I49">
        <v>107159.35</v>
      </c>
      <c r="J49" t="s">
        <v>289</v>
      </c>
    </row>
    <row r="50" spans="1:10" x14ac:dyDescent="0.25">
      <c r="A50">
        <v>47</v>
      </c>
      <c r="B50" t="s">
        <v>248</v>
      </c>
      <c r="C50" t="s">
        <v>94</v>
      </c>
      <c r="D50" t="s">
        <v>249</v>
      </c>
      <c r="E50" t="s">
        <v>131</v>
      </c>
      <c r="F50">
        <v>1181.2</v>
      </c>
      <c r="G50">
        <v>186.04599999999999</v>
      </c>
      <c r="H50" t="s">
        <v>250</v>
      </c>
      <c r="I50">
        <v>219757.535</v>
      </c>
      <c r="J50" t="s">
        <v>289</v>
      </c>
    </row>
    <row r="51" spans="1:10" x14ac:dyDescent="0.25">
      <c r="A51">
        <v>48</v>
      </c>
      <c r="B51" t="s">
        <v>95</v>
      </c>
      <c r="C51" t="s">
        <v>251</v>
      </c>
      <c r="D51" t="s">
        <v>252</v>
      </c>
      <c r="E51" t="s">
        <v>131</v>
      </c>
      <c r="F51">
        <v>885.9</v>
      </c>
      <c r="G51">
        <v>125.205</v>
      </c>
      <c r="H51" t="s">
        <v>253</v>
      </c>
      <c r="I51">
        <v>110919.109</v>
      </c>
      <c r="J51" t="s">
        <v>289</v>
      </c>
    </row>
    <row r="52" spans="1:10" x14ac:dyDescent="0.25">
      <c r="A52">
        <v>49</v>
      </c>
      <c r="B52" t="s">
        <v>8</v>
      </c>
      <c r="C52" t="s">
        <v>8</v>
      </c>
      <c r="D52" t="s">
        <v>254</v>
      </c>
      <c r="E52" t="s">
        <v>255</v>
      </c>
      <c r="F52">
        <v>885.9</v>
      </c>
      <c r="G52">
        <v>28.863</v>
      </c>
      <c r="H52" t="s">
        <v>256</v>
      </c>
      <c r="I52">
        <v>25569.732</v>
      </c>
      <c r="J52" t="s">
        <v>289</v>
      </c>
    </row>
    <row r="53" spans="1:10" x14ac:dyDescent="0.25">
      <c r="A53">
        <v>50</v>
      </c>
      <c r="B53" t="s">
        <v>19</v>
      </c>
      <c r="C53" t="s">
        <v>19</v>
      </c>
      <c r="D53" t="s">
        <v>257</v>
      </c>
      <c r="E53" t="s">
        <v>23</v>
      </c>
      <c r="F53">
        <v>3395.7</v>
      </c>
      <c r="G53">
        <v>20.018999999999998</v>
      </c>
      <c r="H53" t="s">
        <v>258</v>
      </c>
      <c r="I53">
        <v>67978.517999999996</v>
      </c>
      <c r="J53" t="s">
        <v>289</v>
      </c>
    </row>
    <row r="54" spans="1:10" x14ac:dyDescent="0.25">
      <c r="A54">
        <v>51</v>
      </c>
      <c r="B54" t="s">
        <v>96</v>
      </c>
      <c r="C54" t="s">
        <v>96</v>
      </c>
      <c r="D54" t="s">
        <v>259</v>
      </c>
      <c r="E54" t="s">
        <v>24</v>
      </c>
      <c r="F54">
        <v>1260</v>
      </c>
      <c r="G54">
        <v>3.0790000000000002</v>
      </c>
      <c r="H54" t="s">
        <v>260</v>
      </c>
      <c r="I54">
        <v>3879.54</v>
      </c>
      <c r="J54" t="s">
        <v>289</v>
      </c>
    </row>
    <row r="55" spans="1:10" x14ac:dyDescent="0.25">
      <c r="A55">
        <v>52</v>
      </c>
      <c r="B55" t="s">
        <v>97</v>
      </c>
      <c r="C55" t="s">
        <v>97</v>
      </c>
      <c r="D55" t="s">
        <v>261</v>
      </c>
      <c r="E55" t="s">
        <v>131</v>
      </c>
      <c r="F55">
        <v>225</v>
      </c>
      <c r="G55">
        <v>89.341999999999999</v>
      </c>
      <c r="H55" t="s">
        <v>262</v>
      </c>
      <c r="I55">
        <v>20101.95</v>
      </c>
      <c r="J55" t="s">
        <v>289</v>
      </c>
    </row>
    <row r="56" spans="1:10" x14ac:dyDescent="0.25">
      <c r="A56">
        <v>53</v>
      </c>
      <c r="B56" t="s">
        <v>98</v>
      </c>
      <c r="C56" t="s">
        <v>98</v>
      </c>
      <c r="D56" t="s">
        <v>263</v>
      </c>
      <c r="E56" t="s">
        <v>131</v>
      </c>
      <c r="F56">
        <v>45</v>
      </c>
      <c r="G56">
        <v>489.815</v>
      </c>
      <c r="H56" t="s">
        <v>264</v>
      </c>
      <c r="I56">
        <v>22041.674999999999</v>
      </c>
      <c r="J56" t="s">
        <v>289</v>
      </c>
    </row>
    <row r="57" spans="1:10" x14ac:dyDescent="0.25">
      <c r="A57">
        <v>54</v>
      </c>
      <c r="B57" t="s">
        <v>265</v>
      </c>
      <c r="C57" t="s">
        <v>265</v>
      </c>
      <c r="D57" t="s">
        <v>266</v>
      </c>
      <c r="E57" t="s">
        <v>114</v>
      </c>
      <c r="F57">
        <v>300</v>
      </c>
      <c r="G57">
        <v>48.404000000000003</v>
      </c>
      <c r="H57" t="s">
        <v>267</v>
      </c>
      <c r="I57">
        <v>14521.2</v>
      </c>
      <c r="J57" t="s">
        <v>289</v>
      </c>
    </row>
    <row r="58" spans="1:10" x14ac:dyDescent="0.25">
      <c r="A58">
        <v>55</v>
      </c>
      <c r="B58" t="s">
        <v>268</v>
      </c>
      <c r="C58" t="s">
        <v>268</v>
      </c>
      <c r="D58" t="s">
        <v>269</v>
      </c>
      <c r="E58" t="s">
        <v>120</v>
      </c>
      <c r="F58">
        <v>2850</v>
      </c>
      <c r="G58">
        <v>224.267</v>
      </c>
      <c r="H58" t="s">
        <v>270</v>
      </c>
      <c r="I58">
        <v>639160.94999999995</v>
      </c>
      <c r="J58" t="s">
        <v>289</v>
      </c>
    </row>
    <row r="59" spans="1:10" x14ac:dyDescent="0.25">
      <c r="A59">
        <v>56</v>
      </c>
      <c r="B59" t="s">
        <v>271</v>
      </c>
      <c r="C59" t="s">
        <v>271</v>
      </c>
      <c r="D59" t="s">
        <v>272</v>
      </c>
      <c r="E59" t="s">
        <v>120</v>
      </c>
      <c r="F59">
        <v>190</v>
      </c>
      <c r="G59">
        <v>537.81799999999998</v>
      </c>
      <c r="H59" t="s">
        <v>273</v>
      </c>
      <c r="I59">
        <v>102185.42</v>
      </c>
      <c r="J59" t="s">
        <v>289</v>
      </c>
    </row>
    <row r="60" spans="1:10" x14ac:dyDescent="0.25">
      <c r="A60">
        <v>57</v>
      </c>
      <c r="B60" t="s">
        <v>274</v>
      </c>
      <c r="C60" t="s">
        <v>102</v>
      </c>
      <c r="D60" t="s">
        <v>275</v>
      </c>
      <c r="E60" t="s">
        <v>23</v>
      </c>
      <c r="F60">
        <v>280</v>
      </c>
      <c r="G60">
        <v>113.241</v>
      </c>
      <c r="H60" t="s">
        <v>276</v>
      </c>
      <c r="I60">
        <v>31707.48</v>
      </c>
      <c r="J60" t="s">
        <v>289</v>
      </c>
    </row>
    <row r="61" spans="1:10" x14ac:dyDescent="0.25">
      <c r="A61">
        <v>58</v>
      </c>
      <c r="B61" t="s">
        <v>205</v>
      </c>
      <c r="C61" t="s">
        <v>54</v>
      </c>
      <c r="D61" t="s">
        <v>277</v>
      </c>
      <c r="E61" t="s">
        <v>131</v>
      </c>
      <c r="F61">
        <v>92.53</v>
      </c>
      <c r="G61">
        <v>797.89099999999996</v>
      </c>
      <c r="H61" t="s">
        <v>207</v>
      </c>
      <c r="I61">
        <v>73828.854000000007</v>
      </c>
      <c r="J61" t="s">
        <v>289</v>
      </c>
    </row>
    <row r="62" spans="1:10" x14ac:dyDescent="0.25">
      <c r="A62">
        <v>59</v>
      </c>
      <c r="B62" t="s">
        <v>278</v>
      </c>
      <c r="C62" t="s">
        <v>92</v>
      </c>
      <c r="D62" t="s">
        <v>279</v>
      </c>
      <c r="E62" t="s">
        <v>120</v>
      </c>
      <c r="F62">
        <v>270</v>
      </c>
      <c r="G62">
        <v>237.89400000000001</v>
      </c>
      <c r="H62" t="s">
        <v>243</v>
      </c>
      <c r="I62">
        <v>64231.38</v>
      </c>
      <c r="J62" t="s">
        <v>290</v>
      </c>
    </row>
    <row r="63" spans="1:10" x14ac:dyDescent="0.25">
      <c r="A63">
        <v>60</v>
      </c>
      <c r="B63" t="s">
        <v>5</v>
      </c>
      <c r="C63" t="s">
        <v>5</v>
      </c>
      <c r="D63" t="s">
        <v>280</v>
      </c>
      <c r="E63" t="s">
        <v>131</v>
      </c>
      <c r="F63">
        <v>2240.1309999999999</v>
      </c>
      <c r="G63">
        <v>94.024000000000001</v>
      </c>
      <c r="H63" t="s">
        <v>140</v>
      </c>
      <c r="I63">
        <v>210626.07699999999</v>
      </c>
      <c r="J63" t="s">
        <v>290</v>
      </c>
    </row>
    <row r="64" spans="1:10" x14ac:dyDescent="0.25">
      <c r="A64">
        <v>61</v>
      </c>
      <c r="B64" t="s">
        <v>129</v>
      </c>
      <c r="C64" t="s">
        <v>72</v>
      </c>
      <c r="D64" t="s">
        <v>281</v>
      </c>
      <c r="E64" t="s">
        <v>131</v>
      </c>
      <c r="F64">
        <v>315150.75</v>
      </c>
      <c r="G64">
        <v>5.7249999999999996</v>
      </c>
      <c r="H64" t="s">
        <v>132</v>
      </c>
      <c r="I64">
        <v>1804238.044</v>
      </c>
      <c r="J64" t="s">
        <v>290</v>
      </c>
    </row>
    <row r="65" spans="1:10" x14ac:dyDescent="0.25">
      <c r="A65">
        <v>62</v>
      </c>
      <c r="B65" t="s">
        <v>282</v>
      </c>
      <c r="C65" t="s">
        <v>104</v>
      </c>
      <c r="D65" t="s">
        <v>283</v>
      </c>
      <c r="E65" t="s">
        <v>131</v>
      </c>
      <c r="F65">
        <v>158827.83600000001</v>
      </c>
      <c r="G65">
        <v>80.619</v>
      </c>
      <c r="H65" t="s">
        <v>284</v>
      </c>
      <c r="I65">
        <v>12804541.310000001</v>
      </c>
      <c r="J65" t="s">
        <v>290</v>
      </c>
    </row>
    <row r="66" spans="1:10" x14ac:dyDescent="0.25">
      <c r="A66">
        <v>63</v>
      </c>
      <c r="B66" t="s">
        <v>6</v>
      </c>
      <c r="C66" t="s">
        <v>6</v>
      </c>
      <c r="D66" t="s">
        <v>217</v>
      </c>
      <c r="E66" t="s">
        <v>131</v>
      </c>
      <c r="F66">
        <v>52842.622000000003</v>
      </c>
      <c r="G66">
        <v>94.051000000000002</v>
      </c>
      <c r="H66" t="s">
        <v>218</v>
      </c>
      <c r="I66">
        <v>4969901.4419999998</v>
      </c>
      <c r="J66" t="s">
        <v>290</v>
      </c>
    </row>
    <row r="67" spans="1:10" x14ac:dyDescent="0.25">
      <c r="A67">
        <v>64</v>
      </c>
      <c r="B67" t="s">
        <v>7</v>
      </c>
      <c r="C67" t="s">
        <v>7</v>
      </c>
      <c r="D67" t="s">
        <v>285</v>
      </c>
      <c r="E67" t="s">
        <v>131</v>
      </c>
      <c r="F67">
        <v>2240.1309999999999</v>
      </c>
      <c r="G67">
        <v>94.051000000000002</v>
      </c>
      <c r="H67" t="s">
        <v>218</v>
      </c>
      <c r="I67">
        <v>210686.56099999999</v>
      </c>
      <c r="J67" t="s">
        <v>290</v>
      </c>
    </row>
    <row r="68" spans="1:10" x14ac:dyDescent="0.25">
      <c r="A68">
        <v>65</v>
      </c>
      <c r="B68" t="s">
        <v>8</v>
      </c>
      <c r="C68" t="s">
        <v>8</v>
      </c>
      <c r="D68" t="s">
        <v>286</v>
      </c>
      <c r="E68" t="s">
        <v>131</v>
      </c>
      <c r="F68">
        <v>211770.48800000001</v>
      </c>
      <c r="G68">
        <v>28.863</v>
      </c>
      <c r="H68" t="s">
        <v>256</v>
      </c>
      <c r="I68">
        <v>6112331.5949999997</v>
      </c>
      <c r="J68" t="s">
        <v>290</v>
      </c>
    </row>
    <row r="69" spans="1:10" x14ac:dyDescent="0.25">
      <c r="A69">
        <v>66</v>
      </c>
      <c r="B69" t="s">
        <v>20</v>
      </c>
      <c r="C69" t="s">
        <v>20</v>
      </c>
      <c r="D69" t="s">
        <v>287</v>
      </c>
      <c r="E69" t="s">
        <v>117</v>
      </c>
      <c r="F69">
        <v>1</v>
      </c>
      <c r="G69">
        <v>78282.324999999997</v>
      </c>
      <c r="I69">
        <f>F69*G69</f>
        <v>78282.324999999997</v>
      </c>
      <c r="J69" t="s">
        <v>290</v>
      </c>
    </row>
    <row r="72" spans="1:10" x14ac:dyDescent="0.25">
      <c r="F72" t="s">
        <v>288</v>
      </c>
      <c r="G72">
        <f>SUMIF($J$1:$J$69,F72,$I$1:$I$69)</f>
        <v>12472359.000999998</v>
      </c>
      <c r="H72">
        <f>G72/100000</f>
        <v>124.72359000999998</v>
      </c>
    </row>
    <row r="73" spans="1:10" x14ac:dyDescent="0.25">
      <c r="F73" t="s">
        <v>289</v>
      </c>
      <c r="G73">
        <f>SUMIF($J$1:$J$69,F73,$I$1:$I$69)</f>
        <v>1481094.8759999999</v>
      </c>
      <c r="H73">
        <f>G73/100000</f>
        <v>14.810948759999999</v>
      </c>
    </row>
    <row r="74" spans="1:10" x14ac:dyDescent="0.25">
      <c r="F74" t="s">
        <v>290</v>
      </c>
      <c r="G74">
        <f>SUMIF($J$1:$J$69,F74,$I$1:$I$69)</f>
        <v>26254838.733999997</v>
      </c>
      <c r="H74">
        <f>G74/100000</f>
        <v>262.54838733999998</v>
      </c>
    </row>
    <row r="75" spans="1:10" x14ac:dyDescent="0.25">
      <c r="G75">
        <f>SUM(G72:G74)</f>
        <v>40208292.610999994</v>
      </c>
      <c r="H75">
        <f>SUM(H72:H74)</f>
        <v>402.08292610999996</v>
      </c>
    </row>
    <row r="76" spans="1:10" x14ac:dyDescent="0.25">
      <c r="G76">
        <f>SUM(I1:I69)</f>
        <v>40208292.610999994</v>
      </c>
    </row>
    <row r="77" spans="1:10" x14ac:dyDescent="0.25">
      <c r="G77">
        <f>G75-G76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Regulator</vt:lpstr>
      <vt:lpstr>Embankment</vt:lpstr>
      <vt:lpstr>Khal</vt:lpstr>
      <vt:lpstr>Sheet1</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2020-02-27T10:49:09Z</cp:lastPrinted>
  <dcterms:created xsi:type="dcterms:W3CDTF">2020-02-25T12:24:58Z</dcterms:created>
  <dcterms:modified xsi:type="dcterms:W3CDTF">2020-03-14T07:24:30Z</dcterms:modified>
</cp:coreProperties>
</file>