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F:\PM_16_03_2019\Progress Monitoring Kishoregonj\Kishoreganj\Kishoreganj\"/>
    </mc:Choice>
  </mc:AlternateContent>
  <bookViews>
    <workbookView xWindow="-105" yWindow="-105" windowWidth="19425" windowHeight="10425" activeTab="4"/>
  </bookViews>
  <sheets>
    <sheet name="Khal" sheetId="1" r:id="rId1"/>
    <sheet name="Regulator" sheetId="4" r:id="rId2"/>
    <sheet name="Sheet2" sheetId="2" r:id="rId3"/>
    <sheet name="Sheet3" sheetId="3" r:id="rId4"/>
    <sheet name="Appendix_Correction" sheetId="5" r:id="rId5"/>
  </sheet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2" i="5" l="1"/>
  <c r="K12" i="5" l="1"/>
  <c r="G19" i="5"/>
  <c r="H19" i="5"/>
  <c r="I19" i="5"/>
  <c r="J19" i="5"/>
  <c r="K19" i="5"/>
  <c r="F19" i="5"/>
  <c r="G18" i="5"/>
  <c r="H18" i="5"/>
  <c r="I18" i="5"/>
  <c r="J18" i="5"/>
  <c r="K18" i="5"/>
  <c r="F18" i="5"/>
  <c r="G17" i="5"/>
  <c r="H17" i="5"/>
  <c r="I17" i="5"/>
  <c r="J17" i="5"/>
  <c r="K17" i="5"/>
  <c r="F17" i="5"/>
  <c r="L6" i="5"/>
  <c r="L5" i="5"/>
  <c r="L7" i="5"/>
  <c r="L8" i="5"/>
  <c r="L10" i="5"/>
  <c r="L4" i="5"/>
  <c r="F13" i="5"/>
  <c r="K13" i="5"/>
  <c r="J12" i="5"/>
  <c r="J13" i="5" s="1"/>
  <c r="I12" i="5"/>
  <c r="I13" i="5" s="1"/>
  <c r="H12" i="5"/>
  <c r="H13" i="5" s="1"/>
  <c r="G12" i="5"/>
  <c r="G13" i="5" s="1"/>
  <c r="L9" i="5" l="1"/>
  <c r="G13" i="1"/>
  <c r="H13" i="1"/>
  <c r="I13" i="1"/>
  <c r="J13" i="1"/>
  <c r="K13" i="1"/>
  <c r="F13" i="1"/>
  <c r="G12" i="1"/>
  <c r="H12" i="1"/>
  <c r="I12" i="1"/>
  <c r="J12" i="1"/>
  <c r="K12" i="1"/>
  <c r="F12" i="1"/>
  <c r="F55" i="4"/>
  <c r="F54" i="4"/>
  <c r="G9" i="1" l="1"/>
  <c r="H9" i="1"/>
  <c r="I9" i="1"/>
  <c r="J9" i="1"/>
  <c r="K9" i="1"/>
  <c r="F9" i="1"/>
</calcChain>
</file>

<file path=xl/sharedStrings.xml><?xml version="1.0" encoding="utf-8"?>
<sst xmlns="http://schemas.openxmlformats.org/spreadsheetml/2006/main" count="547" uniqueCount="316">
  <si>
    <t>Sl No</t>
  </si>
  <si>
    <t>Item Code</t>
  </si>
  <si>
    <t xml:space="preserve">Description </t>
  </si>
  <si>
    <t>Unit</t>
  </si>
  <si>
    <t>Rate</t>
  </si>
  <si>
    <t>Katakhali Khal</t>
  </si>
  <si>
    <t>Samarbari Khal</t>
  </si>
  <si>
    <t>Mahinhandra Khal</t>
  </si>
  <si>
    <t>Kata Khal</t>
  </si>
  <si>
    <t>Kurigai Khal</t>
  </si>
  <si>
    <t>Beri Gang</t>
  </si>
  <si>
    <t>16-100</t>
  </si>
  <si>
    <t>16-220</t>
  </si>
  <si>
    <t>12-310</t>
  </si>
  <si>
    <t>16-600</t>
  </si>
  <si>
    <t>16-130</t>
  </si>
  <si>
    <t>16-240</t>
  </si>
  <si>
    <t>16-190</t>
  </si>
  <si>
    <t>NSI</t>
  </si>
  <si>
    <t xml:space="preserve">Khal Name and Length </t>
  </si>
  <si>
    <t>04-120</t>
  </si>
  <si>
    <t>BM pilar</t>
  </si>
  <si>
    <t>each</t>
  </si>
  <si>
    <t>04-180</t>
  </si>
  <si>
    <t>Site preparation</t>
  </si>
  <si>
    <t>Sqm</t>
  </si>
  <si>
    <t>04-620-20</t>
  </si>
  <si>
    <t>Filing Expansion joint</t>
  </si>
  <si>
    <t>m</t>
  </si>
  <si>
    <t>12-100</t>
  </si>
  <si>
    <t>Pizeometer</t>
  </si>
  <si>
    <t>16-310</t>
  </si>
  <si>
    <t>Foundation Excavation</t>
  </si>
  <si>
    <t>cum</t>
  </si>
  <si>
    <t>16-560</t>
  </si>
  <si>
    <t>Shoring for slope protection</t>
  </si>
  <si>
    <t>12-310-20</t>
  </si>
  <si>
    <t xml:space="preserve">Bailing out </t>
  </si>
  <si>
    <t>44-240-30</t>
  </si>
  <si>
    <t>Sheet pile Supply</t>
  </si>
  <si>
    <t>M ton</t>
  </si>
  <si>
    <t>44-320-10</t>
  </si>
  <si>
    <t>Cutting of sheet Pile</t>
  </si>
  <si>
    <t>12-300</t>
  </si>
  <si>
    <t>Construction of sump well</t>
  </si>
  <si>
    <t>44-270-20</t>
  </si>
  <si>
    <t>Sheet pile Drive</t>
  </si>
  <si>
    <t>72-180</t>
  </si>
  <si>
    <t>Painting of steel sheet pile</t>
  </si>
  <si>
    <t>72-540</t>
  </si>
  <si>
    <t>44-310</t>
  </si>
  <si>
    <t>Supplying and placing of hesian cloth</t>
  </si>
  <si>
    <t>44-220-10</t>
  </si>
  <si>
    <t>Supplying and laying of polythene</t>
  </si>
  <si>
    <t>28-120</t>
  </si>
  <si>
    <t>CC 1:3:6</t>
  </si>
  <si>
    <t>28-100-20</t>
  </si>
  <si>
    <t>CC 1:4:8</t>
  </si>
  <si>
    <t>28-200-10</t>
  </si>
  <si>
    <t>RCC 1:1.5:3</t>
  </si>
  <si>
    <t>76-120-10</t>
  </si>
  <si>
    <t>Reinforcement: 8 mm to 22mm</t>
  </si>
  <si>
    <t>kg</t>
  </si>
  <si>
    <t>76-115-10</t>
  </si>
  <si>
    <t xml:space="preserve">Reinforcement: 6 mm </t>
  </si>
  <si>
    <t>36-150-60</t>
  </si>
  <si>
    <t>Shuttering : Footing beams,beams, 
grade beams</t>
  </si>
  <si>
    <t>36-150-10</t>
  </si>
  <si>
    <t>Shuttering : Vertical and inclined walls</t>
  </si>
  <si>
    <t>36-150-20</t>
  </si>
  <si>
    <t>Shuttering : Deck slab operating deck slab</t>
  </si>
  <si>
    <t>76-630-10</t>
  </si>
  <si>
    <t>P.V.C water stops</t>
  </si>
  <si>
    <t>16-520-20</t>
  </si>
  <si>
    <t>Back filling sand:FM&gt;1.50</t>
  </si>
  <si>
    <t>40-610-20</t>
  </si>
  <si>
    <t>Khoa filter: 40mm to 20mm</t>
  </si>
  <si>
    <t>40-610-30</t>
  </si>
  <si>
    <t>Khoa filter: 20mm to 5mm</t>
  </si>
  <si>
    <t>40-650-20</t>
  </si>
  <si>
    <t>Sand filter: FM 1.50 to 2.0</t>
  </si>
  <si>
    <t>40-140-50</t>
  </si>
  <si>
    <t>CC Block 30x30x30</t>
  </si>
  <si>
    <t>40-220-10</t>
  </si>
  <si>
    <t xml:space="preserve">Labour charge </t>
  </si>
  <si>
    <t>76-170</t>
  </si>
  <si>
    <t>M.S Work in plats, angles, channels</t>
  </si>
  <si>
    <t>80-230-40</t>
  </si>
  <si>
    <t>G.I water distribution pipe:
20mm dia G.I pipe line</t>
  </si>
  <si>
    <t>76-240-40</t>
  </si>
  <si>
    <t>Sulpply of lift gate: 1.95mx1.65m</t>
  </si>
  <si>
    <t>76-260-20</t>
  </si>
  <si>
    <t>Labour charge for fitting lift gate</t>
  </si>
  <si>
    <t>76-190</t>
  </si>
  <si>
    <t>Supply and instalation of padestal
 type lifting device</t>
  </si>
  <si>
    <t>16-140-10</t>
  </si>
  <si>
    <t>Earth Work in embankment construction</t>
  </si>
  <si>
    <t>Earth Work in Channel excavation</t>
  </si>
  <si>
    <t>16-200</t>
  </si>
  <si>
    <t>Extra rate for additoinal lift</t>
  </si>
  <si>
    <t>Ring bundh Constructiuon</t>
  </si>
  <si>
    <t>Cement mortar gauge</t>
  </si>
  <si>
    <t>Ring bundh remover</t>
  </si>
  <si>
    <t>16-540-20</t>
  </si>
  <si>
    <t>Back filling sand:FM&gt;.80</t>
  </si>
  <si>
    <t>16-530</t>
  </si>
  <si>
    <t>Back file by earth</t>
  </si>
  <si>
    <t>68-130</t>
  </si>
  <si>
    <t>Fall boards</t>
  </si>
  <si>
    <t>48-100</t>
  </si>
  <si>
    <t>Fine dreasing and close turfing</t>
  </si>
  <si>
    <t>80-260-20</t>
  </si>
  <si>
    <t>G.I water distribution pipe:
50mm dia G.I pipe line</t>
  </si>
  <si>
    <t>Name plate</t>
  </si>
  <si>
    <t>L.S</t>
  </si>
  <si>
    <t>16-150</t>
  </si>
  <si>
    <t>4-330</t>
  </si>
  <si>
    <t>56-430</t>
  </si>
  <si>
    <t>04-280-10</t>
  </si>
  <si>
    <t>Mohindra Khal</t>
  </si>
  <si>
    <t>(Mahindra Khal Regulator )</t>
  </si>
  <si>
    <t>Construction of B.M. Pillars at site with first class bricks in cement mortar (1:4) of size 38cm x 38cm x 75cm on cement concrete (1:2:4) base of size 50cm x 50cm x 7.5cm with 12mm thick cement plastering (1:2) on exposed surfaces of pillar and cement morter on top (1:2), with inscription of "BWDB" with 25cm of the pillar balow ground level etc. complete including ramming the backfill and the cost of all materials as per direction of Engineer in charge.</t>
  </si>
  <si>
    <t>Each</t>
  </si>
  <si>
    <t>Nine Hundred and Seventy-Four point Four One Six</t>
  </si>
  <si>
    <t>Three Thousand Eight Hundred and Ninety-Seven point Six Six Four</t>
  </si>
  <si>
    <t>Site preparation by manually removing all miscellaneous objectional materials form entire site and removing soil upto 15cm depth including uprooting stumps, jungle clearing, levelling dressing etc. complete as per direction of Engineer in charge.</t>
  </si>
  <si>
    <t>Nineteen point Three Eight Two</t>
  </si>
  <si>
    <t>One Lakh Seventy-Four Thousand Four Hundred and Thirty-Eight</t>
  </si>
  <si>
    <t>Mobilization with construction of inspection Facilities</t>
  </si>
  <si>
    <t>LS</t>
  </si>
  <si>
    <t>Two Lakh point Zero Zero One</t>
  </si>
  <si>
    <t>04-620</t>
  </si>
  <si>
    <t>Filling of expansion joints upto a depth of 40 mm with bitumen mixed with coarse sand (FM&gt;=2.5) in concrete works including supply of all materials etc. complete as per specification and direction of Engineer in charge. 04-620-20 . 20 mm wide.</t>
  </si>
  <si>
    <t>Fifty-Two point Nine Seven Two</t>
  </si>
  <si>
    <t>One Thousand Nine Hundred and Ninety-Two point Eight Zero Seven</t>
  </si>
  <si>
    <t>Installation of pizeometer including supply of 40mm G.I. pipe, brass strainer, socket, labour, by wash boring, lowering, fixing the elevation and providing cover on the top of the well etc. complete as per direction of Engineer in charge.</t>
  </si>
  <si>
    <t>Three Thousand AND Thirty-Four point Seven Four Three</t>
  </si>
  <si>
    <t>Eighteen Thousand Two Hundred and Eight point Four Five Eight</t>
  </si>
  <si>
    <t>Earth work in excavation of foundation trenches in all kinds of soils including leveling, dressing, placing, removal of spoils to a safe distance with initial lead of 30m and lift of 1.5m as per direction of Engineer in charge.</t>
  </si>
  <si>
    <t>Cum</t>
  </si>
  <si>
    <t>One Hundred and Nineteen point Three Three Seven</t>
  </si>
  <si>
    <t>Twelve Lakh Fifty-Five Thousand Three Hundred and Fifty-Five point Zero Seven</t>
  </si>
  <si>
    <t>16-560-20</t>
  </si>
  <si>
    <t>Shoring for slope protection of foundation trench, canal, embankment, road,</t>
  </si>
  <si>
    <t>Five Hundred and Sixty point One One Two</t>
  </si>
  <si>
    <t>One Lakh Thirty-Six Thousand One Hundred and Seven point Two One Six</t>
  </si>
  <si>
    <t>Bailing out of water with all leads and lifts by manual labour or pump, with all arrengements for protection of ring bund and side slopes of foundation pit against erosion or washout etc. complete actual volume of work will be measured by sounding method before starting the work) as per direction of Engineer in charge.by pump.</t>
  </si>
  <si>
    <t>Five point Five Zero Two</t>
  </si>
  <si>
    <t>Three Lakh Fifty-Two Thousand Six Hundred and Seven point Seven Seven Four</t>
  </si>
  <si>
    <t>44-240</t>
  </si>
  <si>
    <t>44-240-10</t>
  </si>
  <si>
    <t>Supplying at site U-shape hot rolled steel sheet pile of different section of Phosphorus=0.04%(Maximum), Sulphur = 0.04% (Maximum), Copper= 0.25% (Minimum), Tensile strength=&gt; 490 N/mm2 , Yield strength =&gt;296 N/mm2, Elongation =15% (Minimum) including all taxes, freights, incidental charges etc. complete as per direction of the Engineer -in- charge. 44-240-10 . U- Shape, hot rolled steel sheet pile: width=400 to 600 mm:</t>
  </si>
  <si>
    <t>M.ton</t>
  </si>
  <si>
    <t>One Lakh Six Thousand Four Hundred and Eighty-Seven point Eight Six Five</t>
  </si>
  <si>
    <t>Twenty-Four Lakh Seventeen Thousand Seven Hundred point Four Eight Seven</t>
  </si>
  <si>
    <t>44-320</t>
  </si>
  <si>
    <t>Cutting of steel sheet piles to design and length and shape as per requirement in design and drawing and as per direction of Engineer in charge.</t>
  </si>
  <si>
    <t>Thirty point Nine Eight Six</t>
  </si>
  <si>
    <t>Two Thousand Six Hundred and Eighteen point Three One Seven</t>
  </si>
  <si>
    <t>44-330</t>
  </si>
  <si>
    <t>Jointing steel sheet piles of different thickness by welding to increase the length of pile as per requirement including necessary modification of the ends to receive the weld, supply of welding materials, equipments and other accessories as per specification and direction of Engineer in charge.</t>
  </si>
  <si>
    <t>Four Hundred and Fifty-Seven point Nine Six Three</t>
  </si>
  <si>
    <t>Five Thousand Nine Hundred and Fifty-Three point Five One Nine</t>
  </si>
  <si>
    <t>44-270</t>
  </si>
  <si>
    <t>Driving steel sheet piles of various sections and weights of any type of soil, by monkey hammer including handling and placing in position, staging and supplying of all equipments like monkey hammer, pully, rope, bamboo, bullah etc. including correcting leaning beyond tolerance &amp; other efects and any other incidental cost etc. complete (measurement will be taken on projected width x height) as per direction of Engineer in charge. 44-270-20, U-type or any other type : Upto 4.50m depth.</t>
  </si>
  <si>
    <t>Eight Hundred and Fifty point Zero Six Two</t>
  </si>
  <si>
    <t>Two Lakh Nineteen Thousand Three Hundred and Fifteen point Nine Nine Six</t>
  </si>
  <si>
    <t>Painting of steel sheet piles, 2 coats of bitumen paint, including preparation of surface with sand paper, iron brush etc. including the cost of all materials and labour etc. complete as per direction of Engineer in charge.</t>
  </si>
  <si>
    <t>Two Hundred and Thirty-Nine point Three Six Eight</t>
  </si>
  <si>
    <t>One Lakh One Thousand One Hundred and Thirty-Two point Nine Eight</t>
  </si>
  <si>
    <t>Supplying and placing 20mm thick hessian cloth impregnated with bitumen in expansion joints or on top of sheet piles as per specification and direction of Engineer in charge.</t>
  </si>
  <si>
    <t>Two Hundred and Ninety-Seven point Nine One Three</t>
  </si>
  <si>
    <t>Twenty-Eight Thousand Five Hundred and Thirty-Seven point Zero Eight Six</t>
  </si>
  <si>
    <t>44-220</t>
  </si>
  <si>
    <t>Supplying and laying single layer polythene sheet in floor below cement concrete, RCC slab, on walls etc. complete in all respect as per direction of Engineer in charge. 44-220-10, Weighing minimum 1.0kg per 6.50 sqm .</t>
  </si>
  <si>
    <t>Eighteen point Seven Three Five</t>
  </si>
  <si>
    <t>Ten Thousand Six Hundred and Thirty-Two point Four Eight Seven</t>
  </si>
  <si>
    <t>28-120-20</t>
  </si>
  <si>
    <t>Cement concrete work in leanest mix. 1:3:6 with sand of FM&gt;= 1.5, in foundation or floor, including breaking, screening, grading and washing aggregates with clear water, mixing, laying in position, consolidation to levels, curing, including supply of all materials, excluding the cost of formworks etc. complete as per direction of Engineer in charge</t>
  </si>
  <si>
    <t>Nine Thousand Two Hundred and Sixty point One Three Five</t>
  </si>
  <si>
    <t>Five Lakh Fifty-Six Thousand Six Hundred and Twenty-Six point Seven One Five</t>
  </si>
  <si>
    <t>28-200</t>
  </si>
  <si>
    <t>Reinforced Cement Concrete Work in leanest mix. 1:1.5:3, with 20mm downgraded coarse aggregates and sand of FM&gt;= 2.0 to FM &gt;= 2.5, to attain a minimum 28 day cylinder strength of 22.0 N/mm2, including breaking, screening, grading and washing aggregates with clear water, mixing, laying in forms, consolidation to levels, curing, including supply of all materials, excluding cost of M.S. work for reinforcements and formworks etc. complete and as per direction of Engineer in charge.</t>
  </si>
  <si>
    <t>Ten Thousand Four Hundred and Eighty-Five point Three Three Three</t>
  </si>
  <si>
    <t>Forty-Six Lakh Thirty-Eight Thousand Eight Hundred and Sixty-Eight point Five Nine Nine</t>
  </si>
  <si>
    <t>76-120</t>
  </si>
  <si>
    <t>Form work for centering and water tight shuttering as per drawing with 14 BWG M.S. sheet, fitted and fixed with 40mm x 40mm x 6mm M.S. Angle frame and 25mm x 6mm F.I. bar stiffener,e including levelling and removing the forms after specified period including the cost of all materials as per dM.S. Work for reinforcement with twisted M.S. bar, fy = 414 N/mm2, (made from billet) in RCC works, including local handling, cutting, forging, bending, cleaning and fabrication with supply of twisted M.S. bar in different sizes and binding with 22 to 18 gages G.I. wire etc. complete including the cost of all materials as per direction of Engineer in charge. 76-120-10, 8mm dia to 30mm dia.</t>
  </si>
  <si>
    <t>Fifty-Eight point Three Six Four</t>
  </si>
  <si>
    <t>Seventeen Lakh Fifty-Two Thousand Seven Hundred and Twenty-Seven point Three Five Eight</t>
  </si>
  <si>
    <t>76-115</t>
  </si>
  <si>
    <t>M.S Work for reinforcement with Standard deformed bar fy=276 N/mm^2 in RCC works including local handling, cutting,forging,bending,cleaning and fabrication with supply of deformed M.S. bar in different sizes and bending with 22 to 18 gages G.I. wire etc. complete including the cost of all materials as per direction of Engineer in charge. 76-115-10, 6mm dia</t>
  </si>
  <si>
    <t>Sixty-Five point Five Zero One</t>
  </si>
  <si>
    <t>Two Thousand Two Hundred and Ninety-Two point Five Three Five</t>
  </si>
  <si>
    <t>20a</t>
  </si>
  <si>
    <t>36-150</t>
  </si>
  <si>
    <t>Formwork for centering and water tight shuttering as per drawing with 14 BWG M.S. sheet, fitted and fixed with 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charge.36-150-60 . Footing, footing beams, grade beams, foundation slab with 60-80mm dia barrack bamboo props.</t>
  </si>
  <si>
    <t>sqm</t>
  </si>
  <si>
    <t>Five Hundred and Three point Three Zero Four</t>
  </si>
  <si>
    <t>One Lakh Thirty-Six Thousand AND Twelve point Three Seven</t>
  </si>
  <si>
    <t>20b</t>
  </si>
  <si>
    <t>36-150-10 . Vertical and inclined walls, columns, piers with 60-80mm dia barrack bamboo props.</t>
  </si>
  <si>
    <t>Six Hundred and Nineteen point Three Three Seven</t>
  </si>
  <si>
    <t>Four Lakh Thirty-Six Thousand Six Hundred and Fifty-Four point Eight Eight One</t>
  </si>
  <si>
    <t>20c</t>
  </si>
  <si>
    <t>36-150-20 . Deck slab, operating deck slab, top slab of barrel upto 3.5m height with 60-80mm dia barrack bamboo props.</t>
  </si>
  <si>
    <t>Six Hundred and Twenty-Five point Seven Six Seven</t>
  </si>
  <si>
    <t>Seventy Thousand Three Hundred and Ninety-Two point Five Three</t>
  </si>
  <si>
    <t>76-630</t>
  </si>
  <si>
    <t>Supply and fitting and fixing 23cm wide P.V.C water stops having minimum strength of 13.80N/mm2 at 225% elongation and of approved quality in attraction and expansion joints with necessary arrangements for modification in shuttering and keeping the water stop in position etc. complete as per design, specification and direction of Engineer in charge. 76-630-10,3 bulb type.</t>
  </si>
  <si>
    <t>Eight Hundred and Seventy-Three point Five Four Seven</t>
  </si>
  <si>
    <t>Twenty-Eight Thousand Three Hundred and Two point Nine Two Three</t>
  </si>
  <si>
    <t>Filling up the expansion joints by asphalt, sand and jute waste etc. complete including supply of all materials and as per direction of Engineer in charge.</t>
  </si>
  <si>
    <t>One Hundred and Twenty-Four point Zero Seven Five</t>
  </si>
  <si>
    <t>One Thousand One Hundred and Thirty-Two point Eight Zero Five</t>
  </si>
  <si>
    <t>16-520</t>
  </si>
  <si>
    <t>Supplying and filling sand in foundation of hydraulic structures, buildings and in protective works with selected sand, in 150mm thick layer, including levelling, dressing, ramming, watering etc. complete (compacted to 50% relative density by manual laqbour using mallet/vibro compactor) as per direction of Engineer in charge. 16-520-20,sand of FM&gt;= 1.50</t>
  </si>
  <si>
    <t>Seven Hundred and Forty-Four point Nine Nine Eight</t>
  </si>
  <si>
    <t>Two Lakh Fifty-Four Thousand Three Hundred and Eighty-Two point Five Four Seven</t>
  </si>
  <si>
    <t>40-610</t>
  </si>
  <si>
    <t>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 Well graded between 20mm to 5mm size. (Combination of sub-item 10 and 30 or 20 and 30 shall be used)</t>
  </si>
  <si>
    <t>Three Thousand One Hundred and Eighty point Nine Eight Five</t>
  </si>
  <si>
    <t>Eight Lakh Seventeen Thousand Four Hundred and Forty-Nine point Five Two Five</t>
  </si>
  <si>
    <t>24a</t>
  </si>
  <si>
    <t>Well graded between 20mm to 5mm size. (Combination of sub-item 10 &amp; 30 or 20 &amp; 30 shall be used)</t>
  </si>
  <si>
    <t>Three Thousand Four Hundred and Four point Four Five Four</t>
  </si>
  <si>
    <t>Eight Lakh Seventy-Four Thousand Eight Hundred and Seventy-Six point Five Eight Nine</t>
  </si>
  <si>
    <t>40-140</t>
  </si>
  <si>
    <t>Manufacturing and supplying C.C. Blocks in leanest mix. 1:3:6, with cement, sand (FM&gt;=1.5) and Stone Chips (40mm down graded), to attain a minimum 28 days cylinder strength of 9.0 N/mm² including grading, washing stone chips, mixing, laying in forms, consolidation, curing for at least 21 days, including preparation of platform, shuttering and stacking in measurable stacks etc complete including supply of all materials (steel shutter to be used) as per direction of Engineer in charge. 40-140-50, blocks size 30cmx30cmx30cm.</t>
  </si>
  <si>
    <t>Two Hundred and Sixty-Seven point Six Three Five</t>
  </si>
  <si>
    <t>Twenty-Seven Lakh Fifty-Four Thousand Two Hundred and Thirty-One point Seven Eight Five</t>
  </si>
  <si>
    <t>40-220</t>
  </si>
  <si>
    <t>Labour charge for protective works in laying C.C. blocks of different sizes including preparation of base, watering and ramming of base etc. complete as per direction of the Engineer in charge. 40-220-10,Within 200m</t>
  </si>
  <si>
    <t>Eight Hundred and Twenty-Four point Zero Zero Five</t>
  </si>
  <si>
    <t>Two Lakh Twenty-Eight Thousand Nine Hundred and Fifty-Five point Five Five Seven</t>
  </si>
  <si>
    <t>M.S. Work in plates, angles, channels, flat bars, Tees etc. including fabricating, machining, cutting, bending, welding, forging, drilling, revetting, embedding anchor bars, staging and fitting, fixing, local handling etc. complete with energy consumption and supply of labours including the cost of materials as per design, specification and direction of Engineer in charge.</t>
  </si>
  <si>
    <t>One Hundred and Nineteen point Three Four Four</t>
  </si>
  <si>
    <t>Four Lakh Three Thousand Nine Hundred and Five point Four Four Seven</t>
  </si>
  <si>
    <t>80-230</t>
  </si>
  <si>
    <t>Supplying, laying, fitting and fixing of different dia G.I. pipes with all special fittings, such as bends, elbows, sockets, tees, unions, jam nuts etc. including cutting foundation trenches upto required depth where necessary and filling the same with earth duly compacted, making holes in floors and walls and clips, including cutting threads, making necessary connection etc. all complete including the cost of all materials as per direction of Engineer in charge.</t>
  </si>
  <si>
    <t>Five Hundred and Seventy-Six point Five Four Eight</t>
  </si>
  <si>
    <t>Four Thousand Three Hundred and Twenty-Four point One One</t>
  </si>
  <si>
    <t>76-240</t>
  </si>
  <si>
    <t>Manufacturing &amp; Supplying of M.S. Vertical Lift Gate shutter of 8mm thick M.S. skin plate and stiffener with minimum 75mmx75mmx10mm M.S. angle as frame, horizontal &amp; vertical beam, 75mmx25mmx12mm P-type rubber seal, fixed with 10mm dia x 63.5mm M.S. counter shank bolts with nuts and 40mmx10mm M.S. strip as clamp drilled spaces @ 150mm c/c, stem attachment with proper thread, nut, cotter pin and washer as per approved design including the cost of all materials of proper grade &amp; brand new with a prime coat of redoxide where necessary as per specification and direction of Engineer in charge. 76-240-40,Size 1.95m x 1.65m</t>
  </si>
  <si>
    <t>Seventy-Two Thousand Two Hundred and Seventy-Nine point Seven Seven One</t>
  </si>
  <si>
    <t>Two Lakh Eighty-Nine Thousand One Hundred and Nineteen point Zero Eight Four</t>
  </si>
  <si>
    <t>76-260</t>
  </si>
  <si>
    <t>Labour charge for fitting and fixing of M.S. vertical lift gate/flap gate shutters of different size including making holes in concrete for hooking arrangements with supply of necessary materials, tools and other accessories required for fitting the same to regulator/sluice and mending the damages with CC (1:2:4), removing the spoils etc.complete including the cost of all materials as per direction of Engineer in charge. 76-260-20, Size 1.95m x 1.35m or 1.95m x 1.65m</t>
  </si>
  <si>
    <t>Six Thousand Six Hundred and Forty-Nine point Three Seven Five</t>
  </si>
  <si>
    <t>Twenty-Six Thousand Five Hundred and Ninety-Seven point Five</t>
  </si>
  <si>
    <t>Manufacturing, supplying and Installation of Padestal type lifting device for slide gate with 63mm dia threaded steel shaft, 146mm outer dia bronze nut, thrust bearing, steel bevel gear etc. as per approved design including supply of all components, labours with a prime coat of redoxide where necessary etc. complete including the cost of all materials as per specification and direction of Engineer in charge.</t>
  </si>
  <si>
    <t>Sixty-Seven Thousand One Hundred and Ninety-Nine point Four Nine Two</t>
  </si>
  <si>
    <t>Two Lakh Sixty-Eight Thousand Seven Hundred and Ninety-Seven point Nine Six Eight</t>
  </si>
  <si>
    <t>16-140</t>
  </si>
  <si>
    <t>Earth work by manual labour in re sectioning of embankment/ canal bank/ river slopes/ road/ compound etc. manually compacted by 7.0 kg iron rammer to avoid any air pocket in clayey soil (minimum 30% clay, 0-40%</t>
  </si>
  <si>
    <t>One Hundred and Thirty-Three point Nine Eight One</t>
  </si>
  <si>
    <t>Two Lakh Twenty-Two Thousand Four Hundred and Eight point Four Six</t>
  </si>
  <si>
    <t>Earth work by manual labour in all kinds of soil in excavation or reexcavation of channels with the initial lead of 30m and lift of 1.5m including levelling, dressing and throwing the spoils to profile with breaking clods, rough dressing, clearing jungles including cutting trees upto 200mm girth, dug bailing etc. complete as per direction of Engineer in charge.</t>
  </si>
  <si>
    <t>One Hundred and One point Five Three Six</t>
  </si>
  <si>
    <t>Fifteen Lakh Forty-Nine Thousand Three Hundred and Twenty-One point Five Seven Eight</t>
  </si>
  <si>
    <t>Extra rate for every additional lift of 1.0m or part thereof beyond the initial</t>
  </si>
  <si>
    <t>Pltcum</t>
  </si>
  <si>
    <t>Seven point Eight Five One</t>
  </si>
  <si>
    <t>Fifty-Nine Thousand Eight Hundred and Ninety-Eight point Five Six Nine</t>
  </si>
  <si>
    <t>Earth work by manual labour, in all kinds of soil in removing the cross bundh/ ring bundh, including all leads and lifts complete and placing the</t>
  </si>
  <si>
    <t>Eighty-Six Thousand Four Hundred and Eighty-Eight point Four Six Six</t>
  </si>
  <si>
    <t>04-280</t>
  </si>
  <si>
    <t>Constructing at site, cement mortar gauge on masonry wall, including</t>
  </si>
  <si>
    <t>Fifty-Eight point Zero Seven Nine</t>
  </si>
  <si>
    <t>Four Hundred and Sixty-Four point Six Three Two</t>
  </si>
  <si>
    <t>Sixty-Nine Thousand One Hundred and Ninety point Six Nine Two</t>
  </si>
  <si>
    <t>16-540</t>
  </si>
  <si>
    <t>Back filling in hydraulic structures including all leads and lifts in 150mm layer including watering, ramming, compacting to 30% relative density etc. complete by compactor or any other suitable method as per direction of Engineer in charge.</t>
  </si>
  <si>
    <t>Fourteen Lakh Forty-Three Thousand Four Hundred and Twenty-Six point One Seven Five</t>
  </si>
  <si>
    <t>Back filling in hydraulic structures and slope building in protective works including all leads and lifts with selected local soil in layer of 150mm including watering, ramming etc. complete compacted to 20% relative method as per direction of Engineer in charge.</t>
  </si>
  <si>
    <t>One Hundred and Sixteen point Three Three Five</t>
  </si>
  <si>
    <t>Seven Lakh Sixty Thousand Three Hundred and Eight point Five Five Six</t>
  </si>
  <si>
    <t>Supplying pressure treated wooden fall boards/stop logs of different sizes</t>
  </si>
  <si>
    <t>Thirty-Nine Thousand Six Hundred and Forty point Eight Six One</t>
  </si>
  <si>
    <t>Two Lakh Eight Thousand One Hundred and Fourteen point Five Two</t>
  </si>
  <si>
    <t>Fine dressing and close turfing of the slopes and the crest of embankment with 75mm thick, good quality durba or charkanta sods of size 200mm x200mm, with all leads and lifts, including ramming, watering until the turf grows properly, maintaining etc. complete (measurement will be given on well grown grass only). as per direction of Engineer in charge.</t>
  </si>
  <si>
    <t>Seventeen point Eight Four Three</t>
  </si>
  <si>
    <t>Twenty-One Thousand Four Hundred and Eleven point Six</t>
  </si>
  <si>
    <t>part time employment of environmental inspector for Implementation and reporting on environmental management plan provision for first aid Box and medical assistant as per specification and direction of engineer in-charge.</t>
  </si>
  <si>
    <t>Fifty Thousand point Zero Zero One</t>
  </si>
  <si>
    <t>43 (Re-excavation of Khal )</t>
  </si>
  <si>
    <t>Re-excavation of Khal Erecting of bamboo profile with full bamboo posts and pegs not les than 60 mm in diameter and coir strings etc. complete as per direction of Engineer in charge.</t>
  </si>
  <si>
    <t>One Hundred and Ninety-Eight point One Four Three</t>
  </si>
  <si>
    <t>One Lakh Twenty-Six Thousand Eight Hundred and Eleven point Five Two</t>
  </si>
  <si>
    <t>Earth work by manual labor in all kinds of soil in construction of cross bundh/ ring bundh as per design and specification with all leads and lifts, throwing the earth in layers not exceeding 150 mm in thickness including breaking clods, rough dressing, clearing the jungle, removing stumps, dug bailing and 75 mm cambering etc. complete as per direction of Engineer in charge</t>
  </si>
  <si>
    <t>One Hundred and One point Five Zero Seven</t>
  </si>
  <si>
    <t>Thirteen Lakh Twenty-Six Thousand Six Hundred and Sixty-Five point Zero Two Three</t>
  </si>
  <si>
    <t>Bailing out of water with all leads and lifts by manual labour or pump, with all arrangements for protection of ring bund and side slopes of foundation pit against erosion or washout etc. complete actual volume of work will be measured by sounding method before starting the work as per direction of Engineer in charge.12-310-20: by Pump</t>
  </si>
  <si>
    <t>Eighteen Lakh Thirty Thousand Nine Hundred and Ten point Eight Eight Four</t>
  </si>
  <si>
    <t>Earth work by Mechanical Excavator (long Boom) in all kinds of soil in excavation/ re-excavation of channel/canal/khal etc. including disposal of spoil soil up to 30m away from point of excavation with rough dressing and leveling etc. complete as per direction of Engineer- in- charge.</t>
  </si>
  <si>
    <t>Eighty-Two point Zero One One</t>
  </si>
  <si>
    <t>Three Crore Fifty-Five Lakh Thirty-Three Thousand Seven Hundred and Forty-Seven point Eight One Three</t>
  </si>
  <si>
    <t>Earth work by manual labour in all kinds of soil in excavation of channels with the initial lead of 30m and lift of 1.5 m including leveling dressing and throwing the spoils to profile with breaking clods, rough dressing, clearing jungles including cutting trees up to 200 mm girth, dug bailing etc. complete as per direction of Engineer in charge.</t>
  </si>
  <si>
    <t>One Crore Forty-Six Lakh Sixty-Four Thousand Five Hundred and Fourteen point Nine Nine Six</t>
  </si>
  <si>
    <t>Earth work by manual labor in all kinds of soil in removing cross bundh/ ring bundh, including all leads and lifts complete and placing the spoils to a safe distance, (minimum 15m apart from the bank) as per direction of Engineer in charge.</t>
  </si>
  <si>
    <t>Ten Lakh Sixty-One Thousand Six Hundred and Thirty-Four point Nine Three</t>
  </si>
  <si>
    <t>Extra rate for every additional lead of 15m or part thereof beyond the initiallead of 30m upto a maximum of 19 leads (3m neglected) for all kinds of</t>
  </si>
  <si>
    <t>earth work. Lead= 1 no</t>
  </si>
  <si>
    <t>Ten point Four Zero Nine</t>
  </si>
  <si>
    <t>Fifteen Lakh Three Thousand Three Hundred and Thirty-Eight point Four Zero Five</t>
  </si>
  <si>
    <t>Video documents for every sequence of work for every Item all Through Package</t>
  </si>
  <si>
    <t>Bamboo Profile</t>
  </si>
  <si>
    <t>Ring Bundh</t>
  </si>
  <si>
    <t>Bailing out</t>
  </si>
  <si>
    <t>Channel Excav by Excav</t>
  </si>
  <si>
    <t>Excavation Manual Labour</t>
  </si>
  <si>
    <t>Ring Bundh Removal</t>
  </si>
  <si>
    <t>Extra Rate for Leqad</t>
  </si>
  <si>
    <t xml:space="preserve">  </t>
  </si>
  <si>
    <t>mechanical</t>
  </si>
  <si>
    <t>manual</t>
  </si>
  <si>
    <t>ringbundh rem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</si>
</sst>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sz val="12"/>
      <color theme="1"/>
      <name val="Calibri"/>
      <family val="2"/>
      <scheme val="minor"/>
    </font>
    <font>
      <b/>
      <sz val="14"/>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92D05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33">
    <xf numFmtId="0" fontId="0" fillId="0" borderId="0" xfId="0"/>
    <xf numFmtId="0" fontId="0" fillId="0" borderId="1" xfId="0" applyBorder="1" applyAlignment="1">
      <alignment horizontal="center"/>
    </xf>
    <xf numFmtId="0" fontId="1" fillId="0" borderId="1" xfId="0" applyFont="1" applyBorder="1" applyAlignment="1">
      <alignment horizontal="center"/>
    </xf>
    <xf numFmtId="0" fontId="2" fillId="0" borderId="0" xfId="0" applyFont="1" applyAlignment="1">
      <alignment horizontal="center"/>
    </xf>
    <xf numFmtId="0" fontId="2" fillId="0" borderId="1" xfId="0" applyFont="1" applyBorder="1" applyAlignment="1">
      <alignment horizont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2" fillId="0" borderId="4" xfId="0" applyFont="1" applyBorder="1" applyAlignment="1">
      <alignment horizontal="center"/>
    </xf>
    <xf numFmtId="0" fontId="2" fillId="0" borderId="1" xfId="0" applyFont="1" applyBorder="1" applyAlignment="1">
      <alignment horizontal="center" vertical="center"/>
    </xf>
    <xf numFmtId="0" fontId="2" fillId="0" borderId="1" xfId="0" applyFont="1" applyFill="1" applyBorder="1" applyAlignment="1">
      <alignment horizontal="center"/>
    </xf>
    <xf numFmtId="0" fontId="0" fillId="0" borderId="1" xfId="0" applyFill="1" applyBorder="1" applyAlignment="1">
      <alignment horizontal="center"/>
    </xf>
    <xf numFmtId="0" fontId="2" fillId="2" borderId="1" xfId="0" applyFont="1" applyFill="1" applyBorder="1" applyAlignment="1">
      <alignment horizontal="center" vertical="center"/>
    </xf>
    <xf numFmtId="0" fontId="2" fillId="0"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6" xfId="0" applyFont="1" applyBorder="1" applyAlignment="1">
      <alignment horizontal="center" vertical="center"/>
    </xf>
    <xf numFmtId="0" fontId="2" fillId="0" borderId="1" xfId="0" applyFont="1" applyBorder="1" applyAlignment="1">
      <alignment horizontal="center" wrapText="1"/>
    </xf>
    <xf numFmtId="0" fontId="0" fillId="0" borderId="6" xfId="0" applyBorder="1" applyAlignment="1">
      <alignment horizontal="center"/>
    </xf>
    <xf numFmtId="0" fontId="2" fillId="0" borderId="6" xfId="0" applyFont="1" applyBorder="1" applyAlignment="1">
      <alignment horizontal="center" wrapText="1"/>
    </xf>
    <xf numFmtId="0" fontId="3" fillId="0" borderId="5" xfId="0" applyFont="1" applyBorder="1" applyAlignment="1">
      <alignment horizontal="center" vertical="center"/>
    </xf>
    <xf numFmtId="0" fontId="0" fillId="0" borderId="1" xfId="0" applyBorder="1"/>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1" xfId="0" applyFont="1" applyBorder="1" applyAlignment="1">
      <alignment horizontal="center" vertical="center"/>
    </xf>
    <xf numFmtId="0" fontId="0" fillId="0" borderId="0" xfId="0" applyAlignment="1">
      <alignment horizontal="center"/>
    </xf>
    <xf numFmtId="0" fontId="0" fillId="4" borderId="0" xfId="0" applyFill="1"/>
    <xf numFmtId="2" fontId="0" fillId="3" borderId="1" xfId="0" applyNumberFormat="1" applyFill="1" applyBorder="1" applyAlignment="1">
      <alignment horizontal="center" vertical="center"/>
    </xf>
    <xf numFmtId="2" fontId="2" fillId="3" borderId="1" xfId="0" applyNumberFormat="1" applyFont="1" applyFill="1" applyBorder="1" applyAlignment="1">
      <alignment horizontal="center" vertical="center"/>
    </xf>
    <xf numFmtId="2" fontId="2" fillId="4" borderId="1" xfId="0" applyNumberFormat="1" applyFont="1" applyFill="1" applyBorder="1" applyAlignment="1">
      <alignment horizontal="center" vertical="center"/>
    </xf>
    <xf numFmtId="2" fontId="0" fillId="4" borderId="1" xfId="0" applyNumberForma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B1" zoomScaleNormal="100" workbookViewId="0">
      <selection activeCell="Q5" sqref="Q5"/>
    </sheetView>
  </sheetViews>
  <sheetFormatPr defaultRowHeight="15" x14ac:dyDescent="0.25"/>
  <cols>
    <col min="2" max="2" width="12.7109375" customWidth="1"/>
    <col min="3" max="3" width="23.28515625" customWidth="1"/>
    <col min="6" max="6" width="13.5703125" bestFit="1" customWidth="1"/>
    <col min="7" max="7" width="14.28515625" bestFit="1" customWidth="1"/>
    <col min="8" max="8" width="17.28515625" bestFit="1" customWidth="1"/>
    <col min="10" max="10" width="11.42578125" bestFit="1" customWidth="1"/>
    <col min="11" max="11" width="11.28515625" bestFit="1" customWidth="1"/>
  </cols>
  <sheetData>
    <row r="1" spans="1:11" ht="18.75" x14ac:dyDescent="0.25">
      <c r="A1" s="22" t="s">
        <v>0</v>
      </c>
      <c r="B1" s="22" t="s">
        <v>1</v>
      </c>
      <c r="C1" s="22" t="s">
        <v>2</v>
      </c>
      <c r="D1" s="22" t="s">
        <v>3</v>
      </c>
      <c r="E1" s="22" t="s">
        <v>4</v>
      </c>
      <c r="F1" s="20" t="s">
        <v>19</v>
      </c>
      <c r="G1" s="21"/>
      <c r="H1" s="21"/>
      <c r="I1" s="21"/>
      <c r="J1" s="21"/>
      <c r="K1" s="21"/>
    </row>
    <row r="2" spans="1:11" x14ac:dyDescent="0.25">
      <c r="A2" s="23"/>
      <c r="B2" s="23"/>
      <c r="C2" s="23"/>
      <c r="D2" s="23"/>
      <c r="E2" s="23"/>
      <c r="F2" s="2" t="s">
        <v>5</v>
      </c>
      <c r="G2" s="2" t="s">
        <v>6</v>
      </c>
      <c r="H2" s="2" t="s">
        <v>7</v>
      </c>
      <c r="I2" s="2" t="s">
        <v>8</v>
      </c>
      <c r="J2" s="2" t="s">
        <v>9</v>
      </c>
      <c r="K2" s="2" t="s">
        <v>10</v>
      </c>
    </row>
    <row r="3" spans="1:11" ht="18.75" customHeight="1" x14ac:dyDescent="0.25">
      <c r="A3" s="5"/>
      <c r="B3" s="6"/>
      <c r="C3" s="6"/>
      <c r="D3" s="6"/>
      <c r="E3" s="6"/>
      <c r="F3" s="3">
        <v>3.8</v>
      </c>
      <c r="G3" s="7">
        <v>3.89</v>
      </c>
      <c r="H3" s="7">
        <v>0.9</v>
      </c>
      <c r="I3" s="7">
        <v>0.5</v>
      </c>
      <c r="J3" s="7">
        <v>7.35</v>
      </c>
      <c r="K3" s="7">
        <v>3.56</v>
      </c>
    </row>
    <row r="4" spans="1:11" ht="33.75" customHeight="1" x14ac:dyDescent="0.25">
      <c r="A4" s="4">
        <v>1</v>
      </c>
      <c r="B4" s="4" t="s">
        <v>11</v>
      </c>
      <c r="C4" s="4"/>
      <c r="D4" s="4" t="s">
        <v>22</v>
      </c>
      <c r="E4" s="4">
        <v>198.143</v>
      </c>
      <c r="F4" s="1">
        <v>122</v>
      </c>
      <c r="G4" s="1">
        <v>125</v>
      </c>
      <c r="H4" s="1">
        <v>29</v>
      </c>
      <c r="I4" s="1">
        <v>17</v>
      </c>
      <c r="J4" s="1">
        <v>235</v>
      </c>
      <c r="K4" s="1">
        <v>112</v>
      </c>
    </row>
    <row r="5" spans="1:11" ht="33.75" customHeight="1" x14ac:dyDescent="0.25">
      <c r="A5" s="4">
        <v>2</v>
      </c>
      <c r="B5" s="4" t="s">
        <v>12</v>
      </c>
      <c r="C5" s="4"/>
      <c r="D5" s="4" t="s">
        <v>33</v>
      </c>
      <c r="E5" s="4">
        <v>101.50700000000001</v>
      </c>
      <c r="F5" s="4">
        <v>929.81200000000001</v>
      </c>
      <c r="G5" s="4">
        <v>2497.5</v>
      </c>
      <c r="H5" s="4">
        <v>624.375</v>
      </c>
      <c r="I5" s="4">
        <v>293.625</v>
      </c>
      <c r="J5" s="4">
        <v>5869.125</v>
      </c>
      <c r="K5" s="4">
        <v>2855.25</v>
      </c>
    </row>
    <row r="6" spans="1:11" ht="33.75" customHeight="1" x14ac:dyDescent="0.25">
      <c r="A6" s="4">
        <v>3</v>
      </c>
      <c r="B6" s="4" t="s">
        <v>13</v>
      </c>
      <c r="C6" s="4"/>
      <c r="D6" s="4" t="s">
        <v>33</v>
      </c>
      <c r="E6" s="4">
        <v>5.5019999999999998</v>
      </c>
      <c r="F6" s="4">
        <v>17456.25</v>
      </c>
      <c r="G6" s="4">
        <v>69185</v>
      </c>
      <c r="H6" s="4">
        <v>10884.375</v>
      </c>
      <c r="I6" s="4">
        <v>5681.25</v>
      </c>
      <c r="J6" s="4">
        <v>158025</v>
      </c>
      <c r="K6" s="4">
        <v>76540</v>
      </c>
    </row>
    <row r="7" spans="1:11" ht="33.75" customHeight="1" x14ac:dyDescent="0.25">
      <c r="A7" s="4">
        <v>4</v>
      </c>
      <c r="B7" s="4" t="s">
        <v>14</v>
      </c>
      <c r="C7" s="4"/>
      <c r="D7" s="4" t="s">
        <v>33</v>
      </c>
      <c r="E7" s="4">
        <v>82.010999999999996</v>
      </c>
      <c r="F7" s="4">
        <v>55743.705000000002</v>
      </c>
      <c r="G7" s="4">
        <v>78330.157500000001</v>
      </c>
      <c r="H7" s="4">
        <v>22647.375</v>
      </c>
      <c r="I7" s="4">
        <v>13040.43</v>
      </c>
      <c r="J7" s="4">
        <v>177442.035</v>
      </c>
      <c r="K7" s="4">
        <v>86076.5625</v>
      </c>
    </row>
    <row r="8" spans="1:11" ht="33.75" customHeight="1" x14ac:dyDescent="0.25">
      <c r="A8" s="4">
        <v>5</v>
      </c>
      <c r="B8" s="4" t="s">
        <v>15</v>
      </c>
      <c r="C8" s="4"/>
      <c r="D8" s="4" t="s">
        <v>33</v>
      </c>
      <c r="E8" s="4">
        <v>101.536</v>
      </c>
      <c r="F8" s="4">
        <v>18581.235000000001</v>
      </c>
      <c r="G8" s="4">
        <v>26110.052500000002</v>
      </c>
      <c r="H8" s="4">
        <v>7549.125</v>
      </c>
      <c r="I8" s="4">
        <v>4346.8100000000004</v>
      </c>
      <c r="J8" s="4">
        <v>59147.345000000001</v>
      </c>
      <c r="K8" s="4">
        <v>28692.1875</v>
      </c>
    </row>
    <row r="9" spans="1:11" ht="33.75" customHeight="1" x14ac:dyDescent="0.25">
      <c r="A9" s="4">
        <v>6</v>
      </c>
      <c r="B9" s="4" t="s">
        <v>16</v>
      </c>
      <c r="C9" s="4"/>
      <c r="D9" s="4" t="s">
        <v>33</v>
      </c>
      <c r="E9" s="4">
        <v>101.536</v>
      </c>
      <c r="F9" s="4">
        <f>F5*0.8</f>
        <v>743.84960000000001</v>
      </c>
      <c r="G9" s="4">
        <f t="shared" ref="G9:K9" si="0">G5*0.8</f>
        <v>1998</v>
      </c>
      <c r="H9" s="4">
        <f t="shared" si="0"/>
        <v>499.5</v>
      </c>
      <c r="I9" s="4">
        <f t="shared" si="0"/>
        <v>234.9</v>
      </c>
      <c r="J9" s="4">
        <f t="shared" si="0"/>
        <v>4695.3</v>
      </c>
      <c r="K9" s="4">
        <f t="shared" si="0"/>
        <v>2284.2000000000003</v>
      </c>
    </row>
    <row r="10" spans="1:11" ht="33.75" customHeight="1" x14ac:dyDescent="0.25">
      <c r="A10" s="4">
        <v>7</v>
      </c>
      <c r="B10" s="4" t="s">
        <v>17</v>
      </c>
      <c r="C10" s="4"/>
      <c r="D10" s="4" t="s">
        <v>33</v>
      </c>
      <c r="E10" s="4">
        <v>10.409000000000001</v>
      </c>
      <c r="F10" s="4">
        <v>743.84960000000001</v>
      </c>
      <c r="G10" s="4">
        <v>1998</v>
      </c>
      <c r="H10" s="4">
        <v>499.5</v>
      </c>
      <c r="I10" s="4">
        <v>234.9</v>
      </c>
      <c r="J10" s="4">
        <v>4695.3</v>
      </c>
      <c r="K10" s="4">
        <v>2284.2000000000003</v>
      </c>
    </row>
    <row r="11" spans="1:11" ht="33.75" customHeight="1" x14ac:dyDescent="0.25">
      <c r="A11" s="4">
        <v>8</v>
      </c>
      <c r="B11" s="4" t="s">
        <v>18</v>
      </c>
      <c r="C11" s="4"/>
      <c r="D11" s="4" t="s">
        <v>114</v>
      </c>
      <c r="E11" s="4"/>
      <c r="F11" s="4"/>
      <c r="G11" s="4"/>
      <c r="H11" s="4"/>
      <c r="I11" s="4"/>
      <c r="J11" s="4"/>
      <c r="K11" s="4"/>
    </row>
    <row r="12" spans="1:11" ht="31.5" customHeight="1" x14ac:dyDescent="0.25">
      <c r="F12">
        <f>SUMPRODUCT($E$4:$E$10,F4:F10)</f>
        <v>6756131.6713710008</v>
      </c>
      <c r="G12">
        <f t="shared" ref="G12:K12" si="1">SUMPRODUCT($E$4:$E$10,G4:G10)</f>
        <v>9957648.424872499</v>
      </c>
      <c r="H12">
        <f t="shared" si="1"/>
        <v>2808768.7659999998</v>
      </c>
      <c r="I12">
        <f t="shared" si="1"/>
        <v>1601543.9467649998</v>
      </c>
      <c r="J12">
        <f t="shared" si="1"/>
        <v>22595173.33918</v>
      </c>
      <c r="K12">
        <f t="shared" si="1"/>
        <v>10961362.6439375</v>
      </c>
    </row>
    <row r="13" spans="1:11" x14ac:dyDescent="0.25">
      <c r="F13">
        <f>F12/100000</f>
        <v>67.561316713710013</v>
      </c>
      <c r="G13">
        <f t="shared" ref="G13:K13" si="2">G12/100000</f>
        <v>99.576484248724995</v>
      </c>
      <c r="H13">
        <f t="shared" si="2"/>
        <v>28.087687659999997</v>
      </c>
      <c r="I13">
        <f t="shared" si="2"/>
        <v>16.015439467649998</v>
      </c>
      <c r="J13">
        <f t="shared" si="2"/>
        <v>225.95173339179999</v>
      </c>
      <c r="K13">
        <f t="shared" si="2"/>
        <v>109.613626439375</v>
      </c>
    </row>
  </sheetData>
  <mergeCells count="6">
    <mergeCell ref="F1:K1"/>
    <mergeCell ref="A1:A2"/>
    <mergeCell ref="B1:B2"/>
    <mergeCell ref="C1:C2"/>
    <mergeCell ref="D1:D2"/>
    <mergeCell ref="E1:E2"/>
  </mergeCells>
  <pageMargins left="0.25" right="0.25" top="0.75" bottom="0.75" header="0.3" footer="0.3"/>
  <pageSetup scale="9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5"/>
  <sheetViews>
    <sheetView topLeftCell="A52" zoomScale="115" zoomScaleNormal="115" workbookViewId="0">
      <selection activeCell="F3" sqref="F3:F9"/>
    </sheetView>
  </sheetViews>
  <sheetFormatPr defaultRowHeight="15" x14ac:dyDescent="0.25"/>
  <cols>
    <col min="2" max="2" width="12.7109375" customWidth="1"/>
    <col min="3" max="3" width="39.140625" bestFit="1" customWidth="1"/>
    <col min="6" max="6" width="18.140625" bestFit="1" customWidth="1"/>
  </cols>
  <sheetData>
    <row r="1" spans="1:6" ht="18.75" customHeight="1" x14ac:dyDescent="0.25">
      <c r="A1" s="26" t="s">
        <v>0</v>
      </c>
      <c r="B1" s="26" t="s">
        <v>1</v>
      </c>
      <c r="C1" s="26" t="s">
        <v>2</v>
      </c>
      <c r="D1" s="26" t="s">
        <v>3</v>
      </c>
      <c r="E1" s="26" t="s">
        <v>4</v>
      </c>
      <c r="F1" s="24" t="s">
        <v>119</v>
      </c>
    </row>
    <row r="2" spans="1:6" x14ac:dyDescent="0.25">
      <c r="A2" s="26"/>
      <c r="B2" s="26"/>
      <c r="C2" s="26"/>
      <c r="D2" s="26"/>
      <c r="E2" s="26"/>
      <c r="F2" s="25"/>
    </row>
    <row r="3" spans="1:6" ht="25.5" customHeight="1" x14ac:dyDescent="0.25">
      <c r="A3" s="4">
        <v>1</v>
      </c>
      <c r="B3" s="4" t="s">
        <v>20</v>
      </c>
      <c r="C3" s="8" t="s">
        <v>21</v>
      </c>
      <c r="D3" s="4" t="s">
        <v>22</v>
      </c>
      <c r="E3" s="4">
        <v>974.41600000000005</v>
      </c>
      <c r="F3" s="1">
        <v>4</v>
      </c>
    </row>
    <row r="4" spans="1:6" ht="25.5" customHeight="1" x14ac:dyDescent="0.25">
      <c r="A4" s="4">
        <v>2</v>
      </c>
      <c r="B4" s="4" t="s">
        <v>23</v>
      </c>
      <c r="C4" s="8" t="s">
        <v>24</v>
      </c>
      <c r="D4" s="4" t="s">
        <v>25</v>
      </c>
      <c r="E4" s="4">
        <v>19.382000000000001</v>
      </c>
      <c r="F4" s="1">
        <v>900</v>
      </c>
    </row>
    <row r="5" spans="1:6" ht="25.5" customHeight="1" x14ac:dyDescent="0.25">
      <c r="A5" s="4">
        <v>3</v>
      </c>
      <c r="B5" s="9" t="s">
        <v>18</v>
      </c>
      <c r="C5" s="4" t="s">
        <v>113</v>
      </c>
      <c r="D5" s="1" t="s">
        <v>114</v>
      </c>
      <c r="E5" s="4">
        <v>200000.00099999999</v>
      </c>
      <c r="F5" s="1">
        <v>1</v>
      </c>
    </row>
    <row r="6" spans="1:6" ht="25.5" customHeight="1" x14ac:dyDescent="0.25">
      <c r="A6" s="4">
        <v>4</v>
      </c>
      <c r="B6" s="4" t="s">
        <v>26</v>
      </c>
      <c r="C6" s="8" t="s">
        <v>27</v>
      </c>
      <c r="D6" s="4" t="s">
        <v>28</v>
      </c>
      <c r="E6" s="4">
        <v>52.972000000000001</v>
      </c>
      <c r="F6" s="1">
        <v>37.619999999999997</v>
      </c>
    </row>
    <row r="7" spans="1:6" ht="25.5" customHeight="1" x14ac:dyDescent="0.25">
      <c r="A7" s="4">
        <v>5</v>
      </c>
      <c r="B7" s="4" t="s">
        <v>29</v>
      </c>
      <c r="C7" s="8" t="s">
        <v>30</v>
      </c>
      <c r="D7" s="4" t="s">
        <v>22</v>
      </c>
      <c r="E7" s="4">
        <v>3034.7429999999999</v>
      </c>
      <c r="F7" s="1">
        <v>6</v>
      </c>
    </row>
    <row r="8" spans="1:6" ht="25.5" customHeight="1" x14ac:dyDescent="0.25">
      <c r="A8" s="4">
        <v>6</v>
      </c>
      <c r="B8" s="4" t="s">
        <v>115</v>
      </c>
      <c r="C8" s="8"/>
      <c r="D8" s="4" t="s">
        <v>33</v>
      </c>
      <c r="E8" s="4">
        <v>119.337</v>
      </c>
      <c r="F8" s="1">
        <v>10519.412</v>
      </c>
    </row>
    <row r="9" spans="1:6" ht="25.5" customHeight="1" x14ac:dyDescent="0.25">
      <c r="A9" s="4">
        <v>7</v>
      </c>
      <c r="B9" s="4" t="s">
        <v>34</v>
      </c>
      <c r="C9" s="8" t="s">
        <v>35</v>
      </c>
      <c r="D9" s="4" t="s">
        <v>25</v>
      </c>
      <c r="E9" s="4">
        <v>560.11199999999997</v>
      </c>
      <c r="F9" s="1">
        <v>243</v>
      </c>
    </row>
    <row r="10" spans="1:6" ht="25.5" customHeight="1" x14ac:dyDescent="0.25">
      <c r="A10" s="4">
        <v>8</v>
      </c>
      <c r="B10" s="4" t="s">
        <v>36</v>
      </c>
      <c r="C10" s="8" t="s">
        <v>37</v>
      </c>
      <c r="D10" s="4" t="s">
        <v>33</v>
      </c>
      <c r="E10" s="4">
        <v>5.5019999999999998</v>
      </c>
      <c r="F10" s="4">
        <v>64087.199999999997</v>
      </c>
    </row>
    <row r="11" spans="1:6" ht="25.5" customHeight="1" x14ac:dyDescent="0.25">
      <c r="A11" s="4">
        <v>9</v>
      </c>
      <c r="B11" s="4" t="s">
        <v>38</v>
      </c>
      <c r="C11" s="8" t="s">
        <v>39</v>
      </c>
      <c r="D11" s="4" t="s">
        <v>40</v>
      </c>
      <c r="E11" s="4">
        <v>106487.86500000001</v>
      </c>
      <c r="F11" s="4">
        <v>22.704000000000001</v>
      </c>
    </row>
    <row r="12" spans="1:6" ht="25.5" customHeight="1" x14ac:dyDescent="0.25">
      <c r="A12" s="4">
        <v>10</v>
      </c>
      <c r="B12" s="4" t="s">
        <v>41</v>
      </c>
      <c r="C12" s="8" t="s">
        <v>42</v>
      </c>
      <c r="D12" s="4" t="s">
        <v>28</v>
      </c>
      <c r="E12" s="4">
        <v>30.986000000000001</v>
      </c>
      <c r="F12" s="4">
        <v>84.5</v>
      </c>
    </row>
    <row r="13" spans="1:6" ht="25.5" customHeight="1" x14ac:dyDescent="0.25">
      <c r="A13" s="4">
        <v>11</v>
      </c>
      <c r="B13" s="4" t="s">
        <v>116</v>
      </c>
      <c r="C13" s="8"/>
      <c r="D13" s="4" t="s">
        <v>28</v>
      </c>
      <c r="E13" s="4">
        <v>457.96300000000002</v>
      </c>
      <c r="F13" s="4">
        <v>13</v>
      </c>
    </row>
    <row r="14" spans="1:6" ht="25.5" customHeight="1" x14ac:dyDescent="0.25">
      <c r="A14" s="4">
        <v>12</v>
      </c>
      <c r="B14" s="4" t="s">
        <v>45</v>
      </c>
      <c r="C14" s="11" t="s">
        <v>46</v>
      </c>
      <c r="D14" s="4" t="s">
        <v>25</v>
      </c>
      <c r="E14" s="4">
        <v>850.06200000000001</v>
      </c>
      <c r="F14" s="4">
        <v>258</v>
      </c>
    </row>
    <row r="15" spans="1:6" ht="25.5" customHeight="1" x14ac:dyDescent="0.25">
      <c r="A15" s="4">
        <v>13</v>
      </c>
      <c r="B15" s="4" t="s">
        <v>47</v>
      </c>
      <c r="C15" s="8" t="s">
        <v>48</v>
      </c>
      <c r="D15" s="4" t="s">
        <v>25</v>
      </c>
      <c r="E15" s="4">
        <v>239.36799999999999</v>
      </c>
      <c r="F15" s="4">
        <v>422.5</v>
      </c>
    </row>
    <row r="16" spans="1:6" ht="25.5" customHeight="1" x14ac:dyDescent="0.25">
      <c r="A16" s="4">
        <v>14</v>
      </c>
      <c r="B16" s="4" t="s">
        <v>50</v>
      </c>
      <c r="C16" s="8" t="s">
        <v>51</v>
      </c>
      <c r="D16" s="4" t="s">
        <v>25</v>
      </c>
      <c r="E16" s="4">
        <v>297.91300000000001</v>
      </c>
      <c r="F16" s="4">
        <v>95.79</v>
      </c>
    </row>
    <row r="17" spans="1:6" ht="25.5" customHeight="1" x14ac:dyDescent="0.25">
      <c r="A17" s="4">
        <v>15</v>
      </c>
      <c r="B17" s="4" t="s">
        <v>52</v>
      </c>
      <c r="C17" s="8" t="s">
        <v>53</v>
      </c>
      <c r="D17" s="4" t="s">
        <v>25</v>
      </c>
      <c r="E17" s="4">
        <v>18.734999999999999</v>
      </c>
      <c r="F17" s="4">
        <v>567.52</v>
      </c>
    </row>
    <row r="18" spans="1:6" ht="25.5" customHeight="1" x14ac:dyDescent="0.25">
      <c r="A18" s="4">
        <v>16</v>
      </c>
      <c r="B18" s="4" t="s">
        <v>54</v>
      </c>
      <c r="C18" s="8" t="s">
        <v>55</v>
      </c>
      <c r="D18" s="4" t="s">
        <v>33</v>
      </c>
      <c r="E18" s="4">
        <v>9260.1350000000002</v>
      </c>
      <c r="F18" s="4">
        <v>60.11</v>
      </c>
    </row>
    <row r="19" spans="1:6" ht="25.5" customHeight="1" x14ac:dyDescent="0.25">
      <c r="A19" s="4">
        <v>17</v>
      </c>
      <c r="B19" s="4" t="s">
        <v>58</v>
      </c>
      <c r="C19" s="8" t="s">
        <v>59</v>
      </c>
      <c r="D19" s="4" t="s">
        <v>33</v>
      </c>
      <c r="E19" s="4">
        <v>10485.333000000001</v>
      </c>
      <c r="F19" s="4">
        <v>442.41500000000002</v>
      </c>
    </row>
    <row r="20" spans="1:6" ht="25.5" customHeight="1" x14ac:dyDescent="0.25">
      <c r="A20" s="4">
        <v>18</v>
      </c>
      <c r="B20" s="4" t="s">
        <v>60</v>
      </c>
      <c r="C20" s="8" t="s">
        <v>61</v>
      </c>
      <c r="D20" s="4" t="s">
        <v>62</v>
      </c>
      <c r="E20" s="4">
        <v>58.363999999999997</v>
      </c>
      <c r="F20" s="4">
        <v>30030.967000000001</v>
      </c>
    </row>
    <row r="21" spans="1:6" ht="25.5" customHeight="1" x14ac:dyDescent="0.25">
      <c r="A21" s="4">
        <v>19</v>
      </c>
      <c r="B21" s="4" t="s">
        <v>63</v>
      </c>
      <c r="C21" s="8" t="s">
        <v>64</v>
      </c>
      <c r="D21" s="4" t="s">
        <v>62</v>
      </c>
      <c r="E21" s="4">
        <v>65.501000000000005</v>
      </c>
      <c r="F21" s="4">
        <v>35</v>
      </c>
    </row>
    <row r="22" spans="1:6" ht="25.5" customHeight="1" x14ac:dyDescent="0.25">
      <c r="A22" s="4">
        <v>20</v>
      </c>
      <c r="B22" s="4" t="s">
        <v>65</v>
      </c>
      <c r="C22" s="13" t="s">
        <v>66</v>
      </c>
      <c r="D22" s="4" t="s">
        <v>25</v>
      </c>
      <c r="E22" s="4">
        <v>503.30399999999997</v>
      </c>
      <c r="F22" s="4">
        <v>270.23899999999998</v>
      </c>
    </row>
    <row r="23" spans="1:6" ht="25.5" customHeight="1" x14ac:dyDescent="0.25">
      <c r="A23" s="4">
        <v>21</v>
      </c>
      <c r="B23" s="4" t="s">
        <v>67</v>
      </c>
      <c r="C23" s="13" t="s">
        <v>68</v>
      </c>
      <c r="D23" s="4" t="s">
        <v>25</v>
      </c>
      <c r="E23" s="4">
        <v>619.33699999999999</v>
      </c>
      <c r="F23" s="4">
        <v>705.03599999999994</v>
      </c>
    </row>
    <row r="24" spans="1:6" ht="25.5" customHeight="1" x14ac:dyDescent="0.25">
      <c r="A24" s="4">
        <v>22</v>
      </c>
      <c r="B24" s="4" t="s">
        <v>69</v>
      </c>
      <c r="C24" s="13" t="s">
        <v>70</v>
      </c>
      <c r="D24" s="4" t="s">
        <v>25</v>
      </c>
      <c r="E24" s="4">
        <v>625.76700000000005</v>
      </c>
      <c r="F24" s="4">
        <v>112.49</v>
      </c>
    </row>
    <row r="25" spans="1:6" ht="25.5" customHeight="1" x14ac:dyDescent="0.25">
      <c r="A25" s="4">
        <v>23</v>
      </c>
      <c r="B25" s="4" t="s">
        <v>71</v>
      </c>
      <c r="C25" s="12" t="s">
        <v>72</v>
      </c>
      <c r="D25" s="4" t="s">
        <v>28</v>
      </c>
      <c r="E25" s="4">
        <v>873.54700000000003</v>
      </c>
      <c r="F25" s="4">
        <v>32.4</v>
      </c>
    </row>
    <row r="26" spans="1:6" ht="25.5" customHeight="1" x14ac:dyDescent="0.25">
      <c r="A26" s="4">
        <v>24</v>
      </c>
      <c r="B26" s="4" t="s">
        <v>117</v>
      </c>
      <c r="C26" s="12"/>
      <c r="D26" s="4" t="s">
        <v>28</v>
      </c>
      <c r="E26" s="4">
        <v>124.075</v>
      </c>
      <c r="F26" s="4">
        <v>9.1300000000000008</v>
      </c>
    </row>
    <row r="27" spans="1:6" ht="25.5" customHeight="1" x14ac:dyDescent="0.25">
      <c r="A27" s="4">
        <v>25</v>
      </c>
      <c r="B27" s="4" t="s">
        <v>73</v>
      </c>
      <c r="C27" s="8" t="s">
        <v>74</v>
      </c>
      <c r="D27" s="4" t="s">
        <v>33</v>
      </c>
      <c r="E27" s="4">
        <v>744.99800000000005</v>
      </c>
      <c r="F27" s="4">
        <v>341.45400000000001</v>
      </c>
    </row>
    <row r="28" spans="1:6" ht="25.5" customHeight="1" x14ac:dyDescent="0.25">
      <c r="A28" s="4">
        <v>26</v>
      </c>
      <c r="B28" s="1" t="s">
        <v>75</v>
      </c>
      <c r="C28" s="8" t="s">
        <v>76</v>
      </c>
      <c r="D28" s="1" t="s">
        <v>33</v>
      </c>
      <c r="E28" s="1">
        <v>3180.9850000000001</v>
      </c>
      <c r="F28" s="1">
        <v>256.98</v>
      </c>
    </row>
    <row r="29" spans="1:6" ht="25.5" customHeight="1" x14ac:dyDescent="0.25">
      <c r="A29" s="4">
        <v>27</v>
      </c>
      <c r="B29" s="1" t="s">
        <v>77</v>
      </c>
      <c r="C29" s="8" t="s">
        <v>78</v>
      </c>
      <c r="D29" s="1" t="s">
        <v>33</v>
      </c>
      <c r="E29" s="1">
        <v>3404.4540000000002</v>
      </c>
      <c r="F29" s="1">
        <v>256.98</v>
      </c>
    </row>
    <row r="30" spans="1:6" ht="25.5" customHeight="1" x14ac:dyDescent="0.25">
      <c r="A30" s="4">
        <v>28</v>
      </c>
      <c r="B30" s="9" t="s">
        <v>81</v>
      </c>
      <c r="C30" s="8" t="s">
        <v>82</v>
      </c>
      <c r="D30" s="1" t="s">
        <v>22</v>
      </c>
      <c r="E30" s="1">
        <v>267.63499999999999</v>
      </c>
      <c r="F30" s="1">
        <v>10291</v>
      </c>
    </row>
    <row r="31" spans="1:6" ht="25.5" customHeight="1" x14ac:dyDescent="0.25">
      <c r="A31" s="4">
        <v>29</v>
      </c>
      <c r="B31" s="9" t="s">
        <v>83</v>
      </c>
      <c r="C31" s="8" t="s">
        <v>84</v>
      </c>
      <c r="D31" s="1" t="s">
        <v>22</v>
      </c>
      <c r="E31" s="1">
        <v>824.005</v>
      </c>
      <c r="F31" s="10">
        <v>277.85700000000003</v>
      </c>
    </row>
    <row r="32" spans="1:6" ht="25.5" customHeight="1" x14ac:dyDescent="0.25">
      <c r="A32" s="4">
        <v>30</v>
      </c>
      <c r="B32" s="9" t="s">
        <v>85</v>
      </c>
      <c r="C32" s="14" t="s">
        <v>86</v>
      </c>
      <c r="D32" s="1" t="s">
        <v>62</v>
      </c>
      <c r="E32" s="1">
        <v>119.34399999999999</v>
      </c>
      <c r="F32" s="1">
        <v>3384.38</v>
      </c>
    </row>
    <row r="33" spans="1:6" ht="25.5" customHeight="1" x14ac:dyDescent="0.25">
      <c r="A33" s="4">
        <v>31</v>
      </c>
      <c r="B33" s="9" t="s">
        <v>87</v>
      </c>
      <c r="C33" s="17" t="s">
        <v>88</v>
      </c>
      <c r="D33" s="1" t="s">
        <v>28</v>
      </c>
      <c r="E33" s="1">
        <v>576.548</v>
      </c>
      <c r="F33" s="1">
        <v>7.5</v>
      </c>
    </row>
    <row r="34" spans="1:6" ht="25.5" customHeight="1" x14ac:dyDescent="0.25">
      <c r="A34" s="4">
        <v>32</v>
      </c>
      <c r="B34" s="9" t="s">
        <v>89</v>
      </c>
      <c r="C34" s="8" t="s">
        <v>90</v>
      </c>
      <c r="D34" s="1" t="s">
        <v>22</v>
      </c>
      <c r="E34" s="1">
        <v>72279.770999999993</v>
      </c>
      <c r="F34" s="10">
        <v>4</v>
      </c>
    </row>
    <row r="35" spans="1:6" ht="25.5" customHeight="1" x14ac:dyDescent="0.25">
      <c r="A35" s="4">
        <v>33</v>
      </c>
      <c r="B35" s="9" t="s">
        <v>91</v>
      </c>
      <c r="C35" s="8" t="s">
        <v>92</v>
      </c>
      <c r="D35" s="1" t="s">
        <v>22</v>
      </c>
      <c r="E35" s="1">
        <v>6649.375</v>
      </c>
      <c r="F35" s="1">
        <v>4</v>
      </c>
    </row>
    <row r="36" spans="1:6" ht="25.5" customHeight="1" x14ac:dyDescent="0.25">
      <c r="A36" s="4">
        <v>34</v>
      </c>
      <c r="B36" s="9" t="s">
        <v>93</v>
      </c>
      <c r="C36" s="13" t="s">
        <v>94</v>
      </c>
      <c r="D36" s="1" t="s">
        <v>22</v>
      </c>
      <c r="E36" s="1">
        <v>67199.491999999998</v>
      </c>
      <c r="F36" s="1">
        <v>4</v>
      </c>
    </row>
    <row r="37" spans="1:6" ht="25.5" customHeight="1" x14ac:dyDescent="0.25">
      <c r="A37" s="4">
        <v>35</v>
      </c>
      <c r="B37" s="9" t="s">
        <v>95</v>
      </c>
      <c r="C37" s="8" t="s">
        <v>96</v>
      </c>
      <c r="D37" s="1" t="s">
        <v>33</v>
      </c>
      <c r="E37" s="1">
        <v>133.98099999999999</v>
      </c>
      <c r="F37" s="1">
        <v>1660</v>
      </c>
    </row>
    <row r="38" spans="1:6" ht="25.5" customHeight="1" x14ac:dyDescent="0.25">
      <c r="A38" s="4">
        <v>36</v>
      </c>
      <c r="B38" s="9" t="s">
        <v>15</v>
      </c>
      <c r="C38" s="8" t="s">
        <v>97</v>
      </c>
      <c r="D38" s="1" t="s">
        <v>33</v>
      </c>
      <c r="E38" s="1">
        <v>101.536</v>
      </c>
      <c r="F38" s="1">
        <v>15258.84</v>
      </c>
    </row>
    <row r="39" spans="1:6" ht="25.5" customHeight="1" x14ac:dyDescent="0.25">
      <c r="A39" s="4">
        <v>37</v>
      </c>
      <c r="B39" s="9" t="s">
        <v>98</v>
      </c>
      <c r="C39" s="8" t="s">
        <v>99</v>
      </c>
      <c r="D39" s="1" t="s">
        <v>33</v>
      </c>
      <c r="E39" s="1">
        <v>7.851</v>
      </c>
      <c r="F39" s="1">
        <v>7629.4189999999999</v>
      </c>
    </row>
    <row r="40" spans="1:6" ht="25.5" customHeight="1" x14ac:dyDescent="0.25">
      <c r="A40" s="4">
        <v>38</v>
      </c>
      <c r="B40" s="9" t="s">
        <v>12</v>
      </c>
      <c r="C40" s="8" t="s">
        <v>100</v>
      </c>
      <c r="D40" s="1" t="s">
        <v>33</v>
      </c>
      <c r="E40" s="1">
        <v>101.536</v>
      </c>
      <c r="F40" s="16">
        <v>851.80100000000004</v>
      </c>
    </row>
    <row r="41" spans="1:6" ht="15.75" x14ac:dyDescent="0.25">
      <c r="A41" s="4">
        <v>39</v>
      </c>
      <c r="B41" s="9" t="s">
        <v>118</v>
      </c>
      <c r="C41" s="4" t="s">
        <v>101</v>
      </c>
      <c r="D41" s="1" t="s">
        <v>28</v>
      </c>
      <c r="E41" s="1">
        <v>58.079000000000001</v>
      </c>
      <c r="F41" s="1">
        <v>8</v>
      </c>
    </row>
    <row r="42" spans="1:6" ht="25.5" customHeight="1" x14ac:dyDescent="0.25">
      <c r="A42" s="4">
        <v>40</v>
      </c>
      <c r="B42" s="9" t="s">
        <v>16</v>
      </c>
      <c r="C42" s="4" t="s">
        <v>102</v>
      </c>
      <c r="D42" s="1" t="s">
        <v>33</v>
      </c>
      <c r="E42" s="1">
        <v>101.536</v>
      </c>
      <c r="F42" s="1">
        <v>681.44</v>
      </c>
    </row>
    <row r="43" spans="1:6" ht="25.5" customHeight="1" x14ac:dyDescent="0.25">
      <c r="A43" s="4">
        <v>41</v>
      </c>
      <c r="B43" s="9" t="s">
        <v>103</v>
      </c>
      <c r="C43" s="4" t="s">
        <v>104</v>
      </c>
      <c r="D43" s="1" t="s">
        <v>33</v>
      </c>
      <c r="E43" s="1">
        <v>744.99800000000005</v>
      </c>
      <c r="F43" s="1">
        <v>1937.49</v>
      </c>
    </row>
    <row r="44" spans="1:6" ht="25.5" customHeight="1" x14ac:dyDescent="0.25">
      <c r="A44" s="4">
        <v>42</v>
      </c>
      <c r="B44" s="9" t="s">
        <v>105</v>
      </c>
      <c r="C44" s="4" t="s">
        <v>106</v>
      </c>
      <c r="D44" s="1" t="s">
        <v>33</v>
      </c>
      <c r="E44" s="1">
        <v>116.33499999999999</v>
      </c>
      <c r="F44" s="1">
        <v>6535.51</v>
      </c>
    </row>
    <row r="45" spans="1:6" ht="25.5" customHeight="1" x14ac:dyDescent="0.25">
      <c r="A45" s="4">
        <v>43</v>
      </c>
      <c r="B45" s="9" t="s">
        <v>107</v>
      </c>
      <c r="C45" s="4" t="s">
        <v>108</v>
      </c>
      <c r="D45" s="1" t="s">
        <v>33</v>
      </c>
      <c r="E45" s="1">
        <v>39640.860999999997</v>
      </c>
      <c r="F45" s="1">
        <v>5.25</v>
      </c>
    </row>
    <row r="46" spans="1:6" ht="25.5" customHeight="1" x14ac:dyDescent="0.25">
      <c r="A46" s="4">
        <v>44</v>
      </c>
      <c r="B46" s="9" t="s">
        <v>109</v>
      </c>
      <c r="C46" s="4" t="s">
        <v>110</v>
      </c>
      <c r="D46" s="1" t="s">
        <v>25</v>
      </c>
      <c r="E46" s="1">
        <v>17.843</v>
      </c>
      <c r="F46" s="1">
        <v>1200</v>
      </c>
    </row>
    <row r="47" spans="1:6" ht="25.5" customHeight="1" x14ac:dyDescent="0.25">
      <c r="A47" s="4">
        <v>45</v>
      </c>
      <c r="B47" s="9" t="s">
        <v>18</v>
      </c>
      <c r="C47" s="4" t="s">
        <v>113</v>
      </c>
      <c r="D47" s="1" t="s">
        <v>114</v>
      </c>
      <c r="E47" s="1">
        <v>50000.000999999997</v>
      </c>
      <c r="F47" s="1">
        <v>1</v>
      </c>
    </row>
    <row r="48" spans="1:6" ht="25.5" customHeight="1" x14ac:dyDescent="0.25">
      <c r="A48" s="4"/>
      <c r="B48" s="4" t="s">
        <v>31</v>
      </c>
      <c r="C48" s="8" t="s">
        <v>32</v>
      </c>
      <c r="D48" s="4" t="s">
        <v>33</v>
      </c>
      <c r="E48" s="4"/>
      <c r="F48" s="4"/>
    </row>
    <row r="49" spans="1:6" ht="15.75" x14ac:dyDescent="0.25">
      <c r="A49" s="4"/>
      <c r="B49" s="4" t="s">
        <v>43</v>
      </c>
      <c r="C49" s="8" t="s">
        <v>44</v>
      </c>
      <c r="D49" s="4" t="s">
        <v>22</v>
      </c>
      <c r="E49" s="4"/>
      <c r="F49" s="4"/>
    </row>
    <row r="50" spans="1:6" ht="25.5" customHeight="1" x14ac:dyDescent="0.25">
      <c r="A50" s="4"/>
      <c r="B50" s="4" t="s">
        <v>49</v>
      </c>
      <c r="C50" s="12"/>
      <c r="D50" s="4" t="s">
        <v>25</v>
      </c>
      <c r="E50" s="4"/>
      <c r="F50" s="4"/>
    </row>
    <row r="51" spans="1:6" ht="15.75" x14ac:dyDescent="0.25">
      <c r="A51" s="4"/>
      <c r="B51" s="4" t="s">
        <v>56</v>
      </c>
      <c r="C51" s="8" t="s">
        <v>57</v>
      </c>
      <c r="D51" s="4" t="s">
        <v>33</v>
      </c>
      <c r="E51" s="4"/>
      <c r="F51" s="4"/>
    </row>
    <row r="52" spans="1:6" ht="15.75" x14ac:dyDescent="0.25">
      <c r="A52" s="4"/>
      <c r="B52" s="9" t="s">
        <v>79</v>
      </c>
      <c r="C52" s="8" t="s">
        <v>80</v>
      </c>
      <c r="D52" s="1" t="s">
        <v>33</v>
      </c>
      <c r="E52" s="1"/>
      <c r="F52" s="1"/>
    </row>
    <row r="53" spans="1:6" ht="25.5" customHeight="1" x14ac:dyDescent="0.25">
      <c r="A53" s="4"/>
      <c r="B53" s="9" t="s">
        <v>111</v>
      </c>
      <c r="C53" s="15" t="s">
        <v>112</v>
      </c>
      <c r="D53" s="1" t="s">
        <v>28</v>
      </c>
      <c r="E53" s="1"/>
      <c r="F53" s="1"/>
    </row>
    <row r="54" spans="1:6" x14ac:dyDescent="0.25">
      <c r="F54">
        <f>SUMPRODUCT(E3:E47,F3:F47)</f>
        <v>22788187.738937002</v>
      </c>
    </row>
    <row r="55" spans="1:6" x14ac:dyDescent="0.25">
      <c r="F55">
        <f>F54/100000</f>
        <v>227.88187738937</v>
      </c>
    </row>
  </sheetData>
  <sortState ref="A3:I53">
    <sortCondition ref="A3:A53"/>
  </sortState>
  <mergeCells count="6">
    <mergeCell ref="F1:F2"/>
    <mergeCell ref="A1:A2"/>
    <mergeCell ref="B1:B2"/>
    <mergeCell ref="C1:C2"/>
    <mergeCell ref="D1:D2"/>
    <mergeCell ref="E1:E2"/>
  </mergeCells>
  <pageMargins left="0.25" right="0.25" top="0.75" bottom="0.75" header="0.3" footer="0.3"/>
  <pageSetup scale="87"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42" zoomScale="145" zoomScaleNormal="145" workbookViewId="0">
      <selection activeCell="G46" sqref="G46:G52"/>
    </sheetView>
  </sheetViews>
  <sheetFormatPr defaultRowHeight="15" x14ac:dyDescent="0.25"/>
  <sheetData>
    <row r="1" spans="1:10" x14ac:dyDescent="0.25">
      <c r="A1" s="19" t="s">
        <v>120</v>
      </c>
      <c r="B1" s="19" t="s">
        <v>20</v>
      </c>
      <c r="C1" s="19" t="s">
        <v>20</v>
      </c>
      <c r="D1" s="19" t="s">
        <v>121</v>
      </c>
      <c r="E1" s="19" t="s">
        <v>122</v>
      </c>
      <c r="F1" s="19">
        <v>4</v>
      </c>
      <c r="G1" s="19">
        <v>974.41600000000005</v>
      </c>
      <c r="H1" s="19" t="s">
        <v>123</v>
      </c>
      <c r="I1" s="19">
        <v>3897.6640000000002</v>
      </c>
      <c r="J1" s="19" t="s">
        <v>124</v>
      </c>
    </row>
    <row r="2" spans="1:10" x14ac:dyDescent="0.25">
      <c r="A2" s="19">
        <v>2</v>
      </c>
      <c r="B2" s="19" t="s">
        <v>23</v>
      </c>
      <c r="C2" s="19" t="s">
        <v>23</v>
      </c>
      <c r="D2" s="19" t="s">
        <v>125</v>
      </c>
      <c r="E2" s="19" t="s">
        <v>25</v>
      </c>
      <c r="F2" s="19">
        <v>9000</v>
      </c>
      <c r="G2" s="19">
        <v>19.382000000000001</v>
      </c>
      <c r="H2" s="19" t="s">
        <v>126</v>
      </c>
      <c r="I2" s="19">
        <v>174438</v>
      </c>
      <c r="J2" s="19" t="s">
        <v>127</v>
      </c>
    </row>
    <row r="3" spans="1:10" x14ac:dyDescent="0.25">
      <c r="A3" s="19">
        <v>3</v>
      </c>
      <c r="B3" s="19" t="s">
        <v>18</v>
      </c>
      <c r="C3" s="19" t="s">
        <v>18</v>
      </c>
      <c r="D3" s="19" t="s">
        <v>128</v>
      </c>
      <c r="E3" s="19" t="s">
        <v>129</v>
      </c>
      <c r="F3" s="19">
        <v>1</v>
      </c>
      <c r="G3" s="19">
        <v>200000.00099999999</v>
      </c>
      <c r="H3" s="19" t="s">
        <v>130</v>
      </c>
      <c r="I3" s="19">
        <v>200000.00099999999</v>
      </c>
      <c r="J3" s="19" t="s">
        <v>130</v>
      </c>
    </row>
    <row r="4" spans="1:10" x14ac:dyDescent="0.25">
      <c r="A4" s="19">
        <v>4</v>
      </c>
      <c r="B4" s="19" t="s">
        <v>131</v>
      </c>
      <c r="C4" s="19" t="s">
        <v>26</v>
      </c>
      <c r="D4" s="19" t="s">
        <v>132</v>
      </c>
      <c r="E4" s="19" t="s">
        <v>28</v>
      </c>
      <c r="F4" s="19">
        <v>37.619999999999997</v>
      </c>
      <c r="G4" s="19">
        <v>52.972000000000001</v>
      </c>
      <c r="H4" s="19" t="s">
        <v>133</v>
      </c>
      <c r="I4" s="19">
        <v>1992.807</v>
      </c>
      <c r="J4" s="19" t="s">
        <v>134</v>
      </c>
    </row>
    <row r="5" spans="1:10" x14ac:dyDescent="0.25">
      <c r="A5" s="19">
        <v>5</v>
      </c>
      <c r="B5" s="19" t="s">
        <v>29</v>
      </c>
      <c r="C5" s="19" t="s">
        <v>29</v>
      </c>
      <c r="D5" s="19" t="s">
        <v>135</v>
      </c>
      <c r="E5" s="19" t="s">
        <v>122</v>
      </c>
      <c r="F5" s="19">
        <v>6</v>
      </c>
      <c r="G5" s="19">
        <v>3034.7429999999999</v>
      </c>
      <c r="H5" s="19" t="s">
        <v>136</v>
      </c>
      <c r="I5" s="19">
        <v>18208.457999999999</v>
      </c>
      <c r="J5" s="19" t="s">
        <v>137</v>
      </c>
    </row>
    <row r="6" spans="1:10" x14ac:dyDescent="0.25">
      <c r="A6" s="19">
        <v>6</v>
      </c>
      <c r="B6" s="19" t="s">
        <v>115</v>
      </c>
      <c r="C6" s="19" t="s">
        <v>115</v>
      </c>
      <c r="D6" s="19" t="s">
        <v>138</v>
      </c>
      <c r="E6" s="19" t="s">
        <v>139</v>
      </c>
      <c r="F6" s="19">
        <v>10519.412</v>
      </c>
      <c r="G6" s="19">
        <v>119.337</v>
      </c>
      <c r="H6" s="19" t="s">
        <v>140</v>
      </c>
      <c r="I6" s="19">
        <v>1255355.07</v>
      </c>
      <c r="J6" s="19" t="s">
        <v>141</v>
      </c>
    </row>
    <row r="7" spans="1:10" x14ac:dyDescent="0.25">
      <c r="A7" s="19">
        <v>7</v>
      </c>
      <c r="B7" s="19" t="s">
        <v>34</v>
      </c>
      <c r="C7" s="19" t="s">
        <v>142</v>
      </c>
      <c r="D7" s="19" t="s">
        <v>143</v>
      </c>
      <c r="E7" s="19" t="s">
        <v>139</v>
      </c>
      <c r="F7" s="19">
        <v>243</v>
      </c>
      <c r="G7" s="19">
        <v>560.11199999999997</v>
      </c>
      <c r="H7" s="19" t="s">
        <v>144</v>
      </c>
      <c r="I7" s="19">
        <v>136107.21599999999</v>
      </c>
      <c r="J7" s="19" t="s">
        <v>145</v>
      </c>
    </row>
    <row r="8" spans="1:10" x14ac:dyDescent="0.25">
      <c r="A8" s="19">
        <v>8</v>
      </c>
      <c r="B8" s="19" t="s">
        <v>13</v>
      </c>
      <c r="C8" s="19" t="s">
        <v>36</v>
      </c>
      <c r="D8" s="19" t="s">
        <v>146</v>
      </c>
      <c r="E8" s="19" t="s">
        <v>139</v>
      </c>
      <c r="F8" s="19">
        <v>64087.199999999997</v>
      </c>
      <c r="G8" s="19">
        <v>5.5019999999999998</v>
      </c>
      <c r="H8" s="19" t="s">
        <v>147</v>
      </c>
      <c r="I8" s="19">
        <v>352607.77399999998</v>
      </c>
      <c r="J8" s="19" t="s">
        <v>148</v>
      </c>
    </row>
    <row r="9" spans="1:10" x14ac:dyDescent="0.25">
      <c r="A9" s="19">
        <v>9</v>
      </c>
      <c r="B9" s="19" t="s">
        <v>149</v>
      </c>
      <c r="C9" s="19" t="s">
        <v>150</v>
      </c>
      <c r="D9" s="19" t="s">
        <v>151</v>
      </c>
      <c r="E9" s="19" t="s">
        <v>152</v>
      </c>
      <c r="F9" s="19">
        <v>22.704000000000001</v>
      </c>
      <c r="G9" s="19">
        <v>106487.86500000001</v>
      </c>
      <c r="H9" s="19" t="s">
        <v>153</v>
      </c>
      <c r="I9" s="19">
        <v>2417700.4870000002</v>
      </c>
      <c r="J9" s="19" t="s">
        <v>154</v>
      </c>
    </row>
    <row r="10" spans="1:10" x14ac:dyDescent="0.25">
      <c r="A10" s="19">
        <v>10</v>
      </c>
      <c r="B10" s="19" t="s">
        <v>155</v>
      </c>
      <c r="C10" s="19" t="s">
        <v>41</v>
      </c>
      <c r="D10" s="19" t="s">
        <v>156</v>
      </c>
      <c r="E10" s="19" t="s">
        <v>28</v>
      </c>
      <c r="F10" s="19">
        <v>84.5</v>
      </c>
      <c r="G10" s="19">
        <v>30.986000000000001</v>
      </c>
      <c r="H10" s="19" t="s">
        <v>157</v>
      </c>
      <c r="I10" s="19">
        <v>2618.317</v>
      </c>
      <c r="J10" s="19" t="s">
        <v>158</v>
      </c>
    </row>
    <row r="11" spans="1:10" x14ac:dyDescent="0.25">
      <c r="A11" s="19">
        <v>11</v>
      </c>
      <c r="B11" s="19" t="s">
        <v>159</v>
      </c>
      <c r="C11" s="19" t="s">
        <v>159</v>
      </c>
      <c r="D11" s="19" t="s">
        <v>160</v>
      </c>
      <c r="E11" s="19" t="s">
        <v>28</v>
      </c>
      <c r="F11" s="19">
        <v>13</v>
      </c>
      <c r="G11" s="19">
        <v>457.96300000000002</v>
      </c>
      <c r="H11" s="19" t="s">
        <v>161</v>
      </c>
      <c r="I11" s="19">
        <v>5953.5190000000002</v>
      </c>
      <c r="J11" s="19" t="s">
        <v>162</v>
      </c>
    </row>
    <row r="12" spans="1:10" x14ac:dyDescent="0.25">
      <c r="A12" s="19">
        <v>12</v>
      </c>
      <c r="B12" s="19" t="s">
        <v>163</v>
      </c>
      <c r="C12" s="19" t="s">
        <v>45</v>
      </c>
      <c r="D12" s="19" t="s">
        <v>164</v>
      </c>
      <c r="E12" s="19" t="s">
        <v>25</v>
      </c>
      <c r="F12" s="19">
        <v>258</v>
      </c>
      <c r="G12" s="19">
        <v>850.06200000000001</v>
      </c>
      <c r="H12" s="19" t="s">
        <v>165</v>
      </c>
      <c r="I12" s="19">
        <v>219315.99600000001</v>
      </c>
      <c r="J12" s="19" t="s">
        <v>166</v>
      </c>
    </row>
    <row r="13" spans="1:10" x14ac:dyDescent="0.25">
      <c r="A13" s="19">
        <v>13</v>
      </c>
      <c r="B13" s="19" t="s">
        <v>47</v>
      </c>
      <c r="C13" s="19" t="s">
        <v>47</v>
      </c>
      <c r="D13" s="19" t="s">
        <v>167</v>
      </c>
      <c r="E13" s="19" t="s">
        <v>25</v>
      </c>
      <c r="F13" s="19">
        <v>422.5</v>
      </c>
      <c r="G13" s="19">
        <v>239.36799999999999</v>
      </c>
      <c r="H13" s="19" t="s">
        <v>168</v>
      </c>
      <c r="I13" s="19">
        <v>101132.98</v>
      </c>
      <c r="J13" s="19" t="s">
        <v>169</v>
      </c>
    </row>
    <row r="14" spans="1:10" x14ac:dyDescent="0.25">
      <c r="A14" s="19">
        <v>14</v>
      </c>
      <c r="B14" s="19" t="s">
        <v>50</v>
      </c>
      <c r="C14" s="19" t="s">
        <v>50</v>
      </c>
      <c r="D14" s="19" t="s">
        <v>170</v>
      </c>
      <c r="E14" s="19" t="s">
        <v>25</v>
      </c>
      <c r="F14" s="19">
        <v>95.79</v>
      </c>
      <c r="G14" s="19">
        <v>297.91300000000001</v>
      </c>
      <c r="H14" s="19" t="s">
        <v>171</v>
      </c>
      <c r="I14" s="19">
        <v>28537.085999999999</v>
      </c>
      <c r="J14" s="19" t="s">
        <v>172</v>
      </c>
    </row>
    <row r="15" spans="1:10" x14ac:dyDescent="0.25">
      <c r="A15" s="19">
        <v>15</v>
      </c>
      <c r="B15" s="19" t="s">
        <v>173</v>
      </c>
      <c r="C15" s="19" t="s">
        <v>52</v>
      </c>
      <c r="D15" s="19" t="s">
        <v>174</v>
      </c>
      <c r="E15" s="19" t="s">
        <v>25</v>
      </c>
      <c r="F15" s="19">
        <v>567.52</v>
      </c>
      <c r="G15" s="19">
        <v>18.734999999999999</v>
      </c>
      <c r="H15" s="19" t="s">
        <v>175</v>
      </c>
      <c r="I15" s="19">
        <v>10632.486999999999</v>
      </c>
      <c r="J15" s="19" t="s">
        <v>176</v>
      </c>
    </row>
    <row r="16" spans="1:10" x14ac:dyDescent="0.25">
      <c r="A16" s="19">
        <v>16</v>
      </c>
      <c r="B16" s="19" t="s">
        <v>54</v>
      </c>
      <c r="C16" s="19" t="s">
        <v>177</v>
      </c>
      <c r="D16" s="19" t="s">
        <v>178</v>
      </c>
      <c r="E16" s="19" t="s">
        <v>139</v>
      </c>
      <c r="F16" s="19">
        <v>60.11</v>
      </c>
      <c r="G16" s="19">
        <v>9260.1350000000002</v>
      </c>
      <c r="H16" s="19" t="s">
        <v>179</v>
      </c>
      <c r="I16" s="19">
        <v>556626.71499999997</v>
      </c>
      <c r="J16" s="19" t="s">
        <v>180</v>
      </c>
    </row>
    <row r="17" spans="1:10" x14ac:dyDescent="0.25">
      <c r="A17" s="19">
        <v>17</v>
      </c>
      <c r="B17" s="19" t="s">
        <v>181</v>
      </c>
      <c r="C17" s="19" t="s">
        <v>58</v>
      </c>
      <c r="D17" s="19" t="s">
        <v>182</v>
      </c>
      <c r="E17" s="19" t="s">
        <v>139</v>
      </c>
      <c r="F17" s="19">
        <v>442.41500000000002</v>
      </c>
      <c r="G17" s="19">
        <v>10485.333000000001</v>
      </c>
      <c r="H17" s="19" t="s">
        <v>183</v>
      </c>
      <c r="I17" s="19">
        <v>4638868.5990000004</v>
      </c>
      <c r="J17" s="19" t="s">
        <v>184</v>
      </c>
    </row>
    <row r="18" spans="1:10" x14ac:dyDescent="0.25">
      <c r="A18" s="19">
        <v>18</v>
      </c>
      <c r="B18" s="19" t="s">
        <v>185</v>
      </c>
      <c r="C18" s="19" t="s">
        <v>60</v>
      </c>
      <c r="D18" s="19" t="s">
        <v>186</v>
      </c>
      <c r="E18" s="19" t="s">
        <v>62</v>
      </c>
      <c r="F18" s="19">
        <v>30030.967000000001</v>
      </c>
      <c r="G18" s="19">
        <v>58.363999999999997</v>
      </c>
      <c r="H18" s="19" t="s">
        <v>187</v>
      </c>
      <c r="I18" s="19">
        <v>1752727.358</v>
      </c>
      <c r="J18" s="19" t="s">
        <v>188</v>
      </c>
    </row>
    <row r="19" spans="1:10" x14ac:dyDescent="0.25">
      <c r="A19" s="19">
        <v>19</v>
      </c>
      <c r="B19" s="19" t="s">
        <v>189</v>
      </c>
      <c r="C19" s="19" t="s">
        <v>63</v>
      </c>
      <c r="D19" s="19" t="s">
        <v>190</v>
      </c>
      <c r="E19" s="19" t="s">
        <v>62</v>
      </c>
      <c r="F19" s="19">
        <v>35</v>
      </c>
      <c r="G19" s="19">
        <v>65.501000000000005</v>
      </c>
      <c r="H19" s="19" t="s">
        <v>191</v>
      </c>
      <c r="I19" s="19">
        <v>2292.5349999999999</v>
      </c>
      <c r="J19" s="19" t="s">
        <v>192</v>
      </c>
    </row>
    <row r="20" spans="1:10" x14ac:dyDescent="0.25">
      <c r="A20" s="19" t="s">
        <v>193</v>
      </c>
      <c r="B20" s="19" t="s">
        <v>194</v>
      </c>
      <c r="C20" s="19" t="s">
        <v>65</v>
      </c>
      <c r="D20" s="19" t="s">
        <v>195</v>
      </c>
      <c r="E20" s="19" t="s">
        <v>196</v>
      </c>
      <c r="F20" s="19">
        <v>270.23899999999998</v>
      </c>
      <c r="G20" s="19">
        <v>503.30399999999997</v>
      </c>
      <c r="H20" s="19" t="s">
        <v>197</v>
      </c>
      <c r="I20" s="19">
        <v>136012.37</v>
      </c>
      <c r="J20" s="19" t="s">
        <v>198</v>
      </c>
    </row>
    <row r="21" spans="1:10" x14ac:dyDescent="0.25">
      <c r="A21" s="19" t="s">
        <v>199</v>
      </c>
      <c r="B21" s="19" t="s">
        <v>194</v>
      </c>
      <c r="C21" s="19" t="s">
        <v>67</v>
      </c>
      <c r="D21" s="19" t="s">
        <v>200</v>
      </c>
      <c r="E21" s="19" t="s">
        <v>196</v>
      </c>
      <c r="F21" s="19">
        <v>705.03599999999994</v>
      </c>
      <c r="G21" s="19">
        <v>619.33699999999999</v>
      </c>
      <c r="H21" s="19" t="s">
        <v>201</v>
      </c>
      <c r="I21" s="19">
        <v>436654.88099999999</v>
      </c>
      <c r="J21" s="19" t="s">
        <v>202</v>
      </c>
    </row>
    <row r="22" spans="1:10" x14ac:dyDescent="0.25">
      <c r="A22" s="19" t="s">
        <v>203</v>
      </c>
      <c r="B22" s="19" t="s">
        <v>194</v>
      </c>
      <c r="C22" s="19" t="s">
        <v>69</v>
      </c>
      <c r="D22" s="19" t="s">
        <v>204</v>
      </c>
      <c r="E22" s="19" t="s">
        <v>196</v>
      </c>
      <c r="F22" s="19">
        <v>112.49</v>
      </c>
      <c r="G22" s="19">
        <v>625.76700000000005</v>
      </c>
      <c r="H22" s="19" t="s">
        <v>205</v>
      </c>
      <c r="I22" s="19">
        <v>70392.53</v>
      </c>
      <c r="J22" s="19" t="s">
        <v>206</v>
      </c>
    </row>
    <row r="23" spans="1:10" x14ac:dyDescent="0.25">
      <c r="A23" s="19">
        <v>21</v>
      </c>
      <c r="B23" s="19" t="s">
        <v>207</v>
      </c>
      <c r="C23" s="19" t="s">
        <v>71</v>
      </c>
      <c r="D23" s="19" t="s">
        <v>208</v>
      </c>
      <c r="E23" s="19" t="s">
        <v>28</v>
      </c>
      <c r="F23" s="19">
        <v>32.4</v>
      </c>
      <c r="G23" s="19">
        <v>873.54700000000003</v>
      </c>
      <c r="H23" s="19" t="s">
        <v>209</v>
      </c>
      <c r="I23" s="19">
        <v>28302.922999999999</v>
      </c>
      <c r="J23" s="19" t="s">
        <v>210</v>
      </c>
    </row>
    <row r="24" spans="1:10" x14ac:dyDescent="0.25">
      <c r="A24" s="19">
        <v>22</v>
      </c>
      <c r="B24" s="19" t="s">
        <v>117</v>
      </c>
      <c r="C24" s="19" t="s">
        <v>117</v>
      </c>
      <c r="D24" s="19" t="s">
        <v>211</v>
      </c>
      <c r="E24" s="19" t="s">
        <v>28</v>
      </c>
      <c r="F24" s="19">
        <v>9.1300000000000008</v>
      </c>
      <c r="G24" s="19">
        <v>124.075</v>
      </c>
      <c r="H24" s="19" t="s">
        <v>212</v>
      </c>
      <c r="I24" s="19">
        <v>1132.8050000000001</v>
      </c>
      <c r="J24" s="19" t="s">
        <v>213</v>
      </c>
    </row>
    <row r="25" spans="1:10" x14ac:dyDescent="0.25">
      <c r="A25" s="19">
        <v>23</v>
      </c>
      <c r="B25" s="19" t="s">
        <v>214</v>
      </c>
      <c r="C25" s="19" t="s">
        <v>73</v>
      </c>
      <c r="D25" s="19" t="s">
        <v>215</v>
      </c>
      <c r="E25" s="19" t="s">
        <v>33</v>
      </c>
      <c r="F25" s="19">
        <v>341.45400000000001</v>
      </c>
      <c r="G25" s="19">
        <v>744.99800000000005</v>
      </c>
      <c r="H25" s="19" t="s">
        <v>216</v>
      </c>
      <c r="I25" s="19">
        <v>254382.54699999999</v>
      </c>
      <c r="J25" s="19" t="s">
        <v>217</v>
      </c>
    </row>
    <row r="26" spans="1:10" x14ac:dyDescent="0.25">
      <c r="A26" s="19">
        <v>24</v>
      </c>
      <c r="B26" s="19" t="s">
        <v>218</v>
      </c>
      <c r="C26" s="19" t="s">
        <v>75</v>
      </c>
      <c r="D26" s="19" t="s">
        <v>219</v>
      </c>
      <c r="E26" s="19" t="s">
        <v>33</v>
      </c>
      <c r="F26" s="19">
        <v>256.98</v>
      </c>
      <c r="G26" s="19">
        <v>3180.9850000000001</v>
      </c>
      <c r="H26" s="19" t="s">
        <v>220</v>
      </c>
      <c r="I26" s="19">
        <v>817449.52500000002</v>
      </c>
      <c r="J26" s="19" t="s">
        <v>221</v>
      </c>
    </row>
    <row r="27" spans="1:10" x14ac:dyDescent="0.25">
      <c r="A27" s="19" t="s">
        <v>222</v>
      </c>
      <c r="B27" s="19" t="s">
        <v>218</v>
      </c>
      <c r="C27" s="19" t="s">
        <v>77</v>
      </c>
      <c r="D27" s="19" t="s">
        <v>223</v>
      </c>
      <c r="E27" s="19" t="s">
        <v>33</v>
      </c>
      <c r="F27" s="19">
        <v>256.98</v>
      </c>
      <c r="G27" s="19">
        <v>3404.4540000000002</v>
      </c>
      <c r="H27" s="19" t="s">
        <v>224</v>
      </c>
      <c r="I27" s="19">
        <v>874876.58900000004</v>
      </c>
      <c r="J27" s="19" t="s">
        <v>225</v>
      </c>
    </row>
    <row r="28" spans="1:10" x14ac:dyDescent="0.25">
      <c r="A28" s="19">
        <v>25</v>
      </c>
      <c r="B28" s="19" t="s">
        <v>226</v>
      </c>
      <c r="C28" s="19" t="s">
        <v>81</v>
      </c>
      <c r="D28" s="19" t="s">
        <v>227</v>
      </c>
      <c r="E28" s="19" t="s">
        <v>122</v>
      </c>
      <c r="F28" s="19">
        <v>10291</v>
      </c>
      <c r="G28" s="19">
        <v>267.63499999999999</v>
      </c>
      <c r="H28" s="19" t="s">
        <v>228</v>
      </c>
      <c r="I28" s="19">
        <v>2754231.7850000001</v>
      </c>
      <c r="J28" s="19" t="s">
        <v>229</v>
      </c>
    </row>
    <row r="29" spans="1:10" x14ac:dyDescent="0.25">
      <c r="A29" s="19">
        <v>26</v>
      </c>
      <c r="B29" s="19" t="s">
        <v>230</v>
      </c>
      <c r="C29" s="19" t="s">
        <v>83</v>
      </c>
      <c r="D29" s="19" t="s">
        <v>231</v>
      </c>
      <c r="E29" s="19" t="s">
        <v>139</v>
      </c>
      <c r="F29" s="19">
        <v>277.85700000000003</v>
      </c>
      <c r="G29" s="19">
        <v>824.005</v>
      </c>
      <c r="H29" s="19" t="s">
        <v>232</v>
      </c>
      <c r="I29" s="19">
        <v>228955.557</v>
      </c>
      <c r="J29" s="19" t="s">
        <v>233</v>
      </c>
    </row>
    <row r="30" spans="1:10" x14ac:dyDescent="0.25">
      <c r="A30" s="19">
        <v>27</v>
      </c>
      <c r="B30" s="19" t="s">
        <v>85</v>
      </c>
      <c r="C30" s="19" t="s">
        <v>85</v>
      </c>
      <c r="D30" s="19" t="s">
        <v>234</v>
      </c>
      <c r="E30" s="19" t="s">
        <v>62</v>
      </c>
      <c r="F30" s="19">
        <v>3384.38</v>
      </c>
      <c r="G30" s="19">
        <v>119.34399999999999</v>
      </c>
      <c r="H30" s="19" t="s">
        <v>235</v>
      </c>
      <c r="I30" s="19">
        <v>403905.44699999999</v>
      </c>
      <c r="J30" s="19" t="s">
        <v>236</v>
      </c>
    </row>
    <row r="31" spans="1:10" x14ac:dyDescent="0.25">
      <c r="A31" s="19">
        <v>28</v>
      </c>
      <c r="B31" s="19" t="s">
        <v>237</v>
      </c>
      <c r="C31" s="19" t="s">
        <v>87</v>
      </c>
      <c r="D31" s="19" t="s">
        <v>238</v>
      </c>
      <c r="E31" s="19" t="s">
        <v>122</v>
      </c>
      <c r="F31" s="19">
        <v>7.5</v>
      </c>
      <c r="G31" s="19">
        <v>576.548</v>
      </c>
      <c r="H31" s="19" t="s">
        <v>239</v>
      </c>
      <c r="I31" s="19">
        <v>4324.1099999999997</v>
      </c>
      <c r="J31" s="19" t="s">
        <v>240</v>
      </c>
    </row>
    <row r="32" spans="1:10" x14ac:dyDescent="0.25">
      <c r="A32" s="19">
        <v>29</v>
      </c>
      <c r="B32" s="19" t="s">
        <v>241</v>
      </c>
      <c r="C32" s="19" t="s">
        <v>89</v>
      </c>
      <c r="D32" s="19" t="s">
        <v>242</v>
      </c>
      <c r="E32" s="19" t="s">
        <v>122</v>
      </c>
      <c r="F32" s="19">
        <v>4</v>
      </c>
      <c r="G32" s="19">
        <v>72279.770999999993</v>
      </c>
      <c r="H32" s="19" t="s">
        <v>243</v>
      </c>
      <c r="I32" s="19">
        <v>289119.08399999997</v>
      </c>
      <c r="J32" s="19" t="s">
        <v>244</v>
      </c>
    </row>
    <row r="33" spans="1:10" x14ac:dyDescent="0.25">
      <c r="A33" s="19">
        <v>30</v>
      </c>
      <c r="B33" s="19" t="s">
        <v>245</v>
      </c>
      <c r="C33" s="19" t="s">
        <v>91</v>
      </c>
      <c r="D33" s="19" t="s">
        <v>246</v>
      </c>
      <c r="E33" s="19" t="s">
        <v>122</v>
      </c>
      <c r="F33" s="19">
        <v>4</v>
      </c>
      <c r="G33" s="19">
        <v>6649.375</v>
      </c>
      <c r="H33" s="19" t="s">
        <v>247</v>
      </c>
      <c r="I33" s="19">
        <v>26597.5</v>
      </c>
      <c r="J33" s="19" t="s">
        <v>248</v>
      </c>
    </row>
    <row r="34" spans="1:10" x14ac:dyDescent="0.25">
      <c r="A34" s="19">
        <v>31</v>
      </c>
      <c r="B34" s="19" t="s">
        <v>93</v>
      </c>
      <c r="C34" s="19" t="s">
        <v>93</v>
      </c>
      <c r="D34" s="19" t="s">
        <v>249</v>
      </c>
      <c r="E34" s="19" t="s">
        <v>122</v>
      </c>
      <c r="F34" s="19">
        <v>4</v>
      </c>
      <c r="G34" s="19">
        <v>67199.491999999998</v>
      </c>
      <c r="H34" s="19" t="s">
        <v>250</v>
      </c>
      <c r="I34" s="19">
        <v>268797.96799999999</v>
      </c>
      <c r="J34" s="19" t="s">
        <v>251</v>
      </c>
    </row>
    <row r="35" spans="1:10" x14ac:dyDescent="0.25">
      <c r="A35" s="19">
        <v>32</v>
      </c>
      <c r="B35" s="19" t="s">
        <v>252</v>
      </c>
      <c r="C35" s="19" t="s">
        <v>95</v>
      </c>
      <c r="D35" s="19" t="s">
        <v>253</v>
      </c>
      <c r="E35" s="19" t="s">
        <v>122</v>
      </c>
      <c r="F35" s="19">
        <v>1660</v>
      </c>
      <c r="G35" s="19">
        <v>133.98099999999999</v>
      </c>
      <c r="H35" s="19" t="s">
        <v>254</v>
      </c>
      <c r="I35" s="19">
        <v>222408.46</v>
      </c>
      <c r="J35" s="19" t="s">
        <v>255</v>
      </c>
    </row>
    <row r="36" spans="1:10" x14ac:dyDescent="0.25">
      <c r="A36" s="19">
        <v>33</v>
      </c>
      <c r="B36" s="19" t="s">
        <v>15</v>
      </c>
      <c r="C36" s="19" t="s">
        <v>15</v>
      </c>
      <c r="D36" s="19" t="s">
        <v>256</v>
      </c>
      <c r="E36" s="19" t="s">
        <v>33</v>
      </c>
      <c r="F36" s="19">
        <v>15258.84</v>
      </c>
      <c r="G36" s="19">
        <v>101.536</v>
      </c>
      <c r="H36" s="19" t="s">
        <v>257</v>
      </c>
      <c r="I36" s="19">
        <v>1549321.578</v>
      </c>
      <c r="J36" s="19" t="s">
        <v>258</v>
      </c>
    </row>
    <row r="37" spans="1:10" x14ac:dyDescent="0.25">
      <c r="A37" s="19">
        <v>34</v>
      </c>
      <c r="B37" s="19" t="s">
        <v>98</v>
      </c>
      <c r="C37" s="19" t="s">
        <v>98</v>
      </c>
      <c r="D37" s="19" t="s">
        <v>259</v>
      </c>
      <c r="E37" s="19" t="s">
        <v>260</v>
      </c>
      <c r="F37" s="19">
        <v>7629.4189999999999</v>
      </c>
      <c r="G37" s="19">
        <v>7.851</v>
      </c>
      <c r="H37" s="19" t="s">
        <v>261</v>
      </c>
      <c r="I37" s="19">
        <v>59898.569000000003</v>
      </c>
      <c r="J37" s="19" t="s">
        <v>262</v>
      </c>
    </row>
    <row r="38" spans="1:10" x14ac:dyDescent="0.25">
      <c r="A38" s="19">
        <v>35</v>
      </c>
      <c r="B38" s="19" t="s">
        <v>16</v>
      </c>
      <c r="C38" s="19" t="s">
        <v>16</v>
      </c>
      <c r="D38" s="19" t="s">
        <v>263</v>
      </c>
      <c r="E38" s="19" t="s">
        <v>33</v>
      </c>
      <c r="F38" s="19">
        <v>851.80100000000004</v>
      </c>
      <c r="G38" s="19">
        <v>101.536</v>
      </c>
      <c r="H38" s="19" t="s">
        <v>257</v>
      </c>
      <c r="I38" s="19">
        <v>86488.466</v>
      </c>
      <c r="J38" s="19" t="s">
        <v>264</v>
      </c>
    </row>
    <row r="39" spans="1:10" x14ac:dyDescent="0.25">
      <c r="A39" s="19">
        <v>36</v>
      </c>
      <c r="B39" s="19" t="s">
        <v>265</v>
      </c>
      <c r="C39" s="19" t="s">
        <v>118</v>
      </c>
      <c r="D39" s="19" t="s">
        <v>266</v>
      </c>
      <c r="E39" s="19" t="s">
        <v>28</v>
      </c>
      <c r="F39" s="19">
        <v>8</v>
      </c>
      <c r="G39" s="19">
        <v>58.079000000000001</v>
      </c>
      <c r="H39" s="19" t="s">
        <v>267</v>
      </c>
      <c r="I39" s="19">
        <v>464.63200000000001</v>
      </c>
      <c r="J39" s="19" t="s">
        <v>268</v>
      </c>
    </row>
    <row r="40" spans="1:10" x14ac:dyDescent="0.25">
      <c r="A40" s="19">
        <v>37</v>
      </c>
      <c r="B40" s="19" t="s">
        <v>16</v>
      </c>
      <c r="C40" s="19" t="s">
        <v>16</v>
      </c>
      <c r="D40" s="19" t="s">
        <v>263</v>
      </c>
      <c r="E40" s="19" t="s">
        <v>33</v>
      </c>
      <c r="F40" s="19">
        <v>681.44</v>
      </c>
      <c r="G40" s="19">
        <v>101.536</v>
      </c>
      <c r="H40" s="19" t="s">
        <v>257</v>
      </c>
      <c r="I40" s="19">
        <v>69190.691999999995</v>
      </c>
      <c r="J40" s="19" t="s">
        <v>269</v>
      </c>
    </row>
    <row r="41" spans="1:10" x14ac:dyDescent="0.25">
      <c r="A41" s="19">
        <v>38</v>
      </c>
      <c r="B41" s="19" t="s">
        <v>270</v>
      </c>
      <c r="C41" s="19" t="s">
        <v>103</v>
      </c>
      <c r="D41" s="19" t="s">
        <v>271</v>
      </c>
      <c r="E41" s="19" t="s">
        <v>33</v>
      </c>
      <c r="F41" s="19">
        <v>1937.49</v>
      </c>
      <c r="G41" s="19">
        <v>744.99800000000005</v>
      </c>
      <c r="H41" s="19" t="s">
        <v>216</v>
      </c>
      <c r="I41" s="19">
        <v>1443426.175</v>
      </c>
      <c r="J41" s="19" t="s">
        <v>272</v>
      </c>
    </row>
    <row r="42" spans="1:10" x14ac:dyDescent="0.25">
      <c r="A42" s="19">
        <v>39</v>
      </c>
      <c r="B42" s="19" t="s">
        <v>105</v>
      </c>
      <c r="C42" s="19" t="s">
        <v>105</v>
      </c>
      <c r="D42" s="19" t="s">
        <v>273</v>
      </c>
      <c r="E42" s="19" t="s">
        <v>139</v>
      </c>
      <c r="F42" s="19">
        <v>6535.51</v>
      </c>
      <c r="G42" s="19">
        <v>116.33499999999999</v>
      </c>
      <c r="H42" s="19" t="s">
        <v>274</v>
      </c>
      <c r="I42" s="19">
        <v>760308.55599999998</v>
      </c>
      <c r="J42" s="19" t="s">
        <v>275</v>
      </c>
    </row>
    <row r="43" spans="1:10" x14ac:dyDescent="0.25">
      <c r="A43" s="19">
        <v>40</v>
      </c>
      <c r="B43" s="19" t="s">
        <v>107</v>
      </c>
      <c r="C43" s="19" t="s">
        <v>107</v>
      </c>
      <c r="D43" s="19" t="s">
        <v>276</v>
      </c>
      <c r="E43" s="19" t="s">
        <v>139</v>
      </c>
      <c r="F43" s="19">
        <v>5.25</v>
      </c>
      <c r="G43" s="19">
        <v>39640.860999999997</v>
      </c>
      <c r="H43" s="19" t="s">
        <v>277</v>
      </c>
      <c r="I43" s="19">
        <v>208114.52</v>
      </c>
      <c r="J43" s="19" t="s">
        <v>278</v>
      </c>
    </row>
    <row r="44" spans="1:10" x14ac:dyDescent="0.25">
      <c r="A44" s="19">
        <v>41</v>
      </c>
      <c r="B44" s="19" t="s">
        <v>109</v>
      </c>
      <c r="C44" s="19" t="s">
        <v>109</v>
      </c>
      <c r="D44" s="19" t="s">
        <v>279</v>
      </c>
      <c r="E44" s="19" t="s">
        <v>25</v>
      </c>
      <c r="F44" s="19">
        <v>1200</v>
      </c>
      <c r="G44" s="19">
        <v>17.843</v>
      </c>
      <c r="H44" s="19" t="s">
        <v>280</v>
      </c>
      <c r="I44" s="19">
        <v>21411.599999999999</v>
      </c>
      <c r="J44" s="19" t="s">
        <v>281</v>
      </c>
    </row>
    <row r="45" spans="1:10" x14ac:dyDescent="0.25">
      <c r="A45" s="19">
        <v>42</v>
      </c>
      <c r="B45" s="19" t="s">
        <v>18</v>
      </c>
      <c r="C45" s="19" t="s">
        <v>18</v>
      </c>
      <c r="D45" s="19" t="s">
        <v>282</v>
      </c>
      <c r="E45" s="19" t="s">
        <v>129</v>
      </c>
      <c r="F45" s="19">
        <v>1</v>
      </c>
      <c r="G45" s="19">
        <v>50000.000999999997</v>
      </c>
      <c r="H45" s="19" t="s">
        <v>283</v>
      </c>
      <c r="I45" s="19">
        <v>50000.000999999997</v>
      </c>
      <c r="J45" s="19" t="s">
        <v>283</v>
      </c>
    </row>
    <row r="46" spans="1:10" x14ac:dyDescent="0.25">
      <c r="A46" s="19" t="s">
        <v>284</v>
      </c>
      <c r="B46" s="19" t="s">
        <v>11</v>
      </c>
      <c r="C46" s="19" t="s">
        <v>11</v>
      </c>
      <c r="D46" s="19" t="s">
        <v>285</v>
      </c>
      <c r="E46" s="19" t="s">
        <v>122</v>
      </c>
      <c r="F46" s="19">
        <v>640</v>
      </c>
      <c r="G46" s="19">
        <v>198.143</v>
      </c>
      <c r="H46" s="19" t="s">
        <v>286</v>
      </c>
      <c r="I46" s="19">
        <v>126811.52</v>
      </c>
      <c r="J46" s="19" t="s">
        <v>287</v>
      </c>
    </row>
    <row r="47" spans="1:10" x14ac:dyDescent="0.25">
      <c r="A47" s="19">
        <v>44</v>
      </c>
      <c r="B47" s="19" t="s">
        <v>12</v>
      </c>
      <c r="C47" s="19" t="s">
        <v>12</v>
      </c>
      <c r="D47" s="19" t="s">
        <v>288</v>
      </c>
      <c r="E47" s="19" t="s">
        <v>139</v>
      </c>
      <c r="F47" s="19">
        <v>13069.69</v>
      </c>
      <c r="G47" s="19">
        <v>101.50700000000001</v>
      </c>
      <c r="H47" s="19" t="s">
        <v>289</v>
      </c>
      <c r="I47" s="19">
        <v>1326665.023</v>
      </c>
      <c r="J47" s="19" t="s">
        <v>290</v>
      </c>
    </row>
    <row r="48" spans="1:10" x14ac:dyDescent="0.25">
      <c r="A48" s="19">
        <v>45</v>
      </c>
      <c r="B48" s="19" t="s">
        <v>13</v>
      </c>
      <c r="C48" s="19" t="s">
        <v>36</v>
      </c>
      <c r="D48" s="19" t="s">
        <v>291</v>
      </c>
      <c r="E48" s="19" t="s">
        <v>139</v>
      </c>
      <c r="F48" s="19">
        <v>332771.88</v>
      </c>
      <c r="G48" s="19">
        <v>5.5019999999999998</v>
      </c>
      <c r="H48" s="19" t="s">
        <v>147</v>
      </c>
      <c r="I48" s="19">
        <v>1830910.8840000001</v>
      </c>
      <c r="J48" s="19" t="s">
        <v>292</v>
      </c>
    </row>
    <row r="49" spans="1:10" x14ac:dyDescent="0.25">
      <c r="A49" s="19">
        <v>46</v>
      </c>
      <c r="B49" s="19" t="s">
        <v>14</v>
      </c>
      <c r="C49" s="19" t="s">
        <v>14</v>
      </c>
      <c r="D49" s="19" t="s">
        <v>293</v>
      </c>
      <c r="E49" s="19" t="s">
        <v>139</v>
      </c>
      <c r="F49" s="19">
        <v>433280.26500000001</v>
      </c>
      <c r="G49" s="19">
        <v>82.010999999999996</v>
      </c>
      <c r="H49" s="19" t="s">
        <v>294</v>
      </c>
      <c r="I49" s="19">
        <v>35533747.813000001</v>
      </c>
      <c r="J49" s="19" t="s">
        <v>295</v>
      </c>
    </row>
    <row r="50" spans="1:10" x14ac:dyDescent="0.25">
      <c r="A50" s="19">
        <v>47</v>
      </c>
      <c r="B50" s="19" t="s">
        <v>15</v>
      </c>
      <c r="C50" s="19" t="s">
        <v>15</v>
      </c>
      <c r="D50" s="19" t="s">
        <v>296</v>
      </c>
      <c r="E50" s="19" t="s">
        <v>139</v>
      </c>
      <c r="F50" s="19">
        <v>144426.755</v>
      </c>
      <c r="G50" s="19">
        <v>101.536</v>
      </c>
      <c r="H50" s="19" t="s">
        <v>257</v>
      </c>
      <c r="I50" s="19">
        <v>14664514.995999999</v>
      </c>
      <c r="J50" s="19" t="s">
        <v>297</v>
      </c>
    </row>
    <row r="51" spans="1:10" x14ac:dyDescent="0.25">
      <c r="A51" s="19">
        <v>48</v>
      </c>
      <c r="B51" s="19" t="s">
        <v>16</v>
      </c>
      <c r="C51" s="19" t="s">
        <v>16</v>
      </c>
      <c r="D51" s="19" t="s">
        <v>298</v>
      </c>
      <c r="E51" s="19" t="s">
        <v>139</v>
      </c>
      <c r="F51" s="19">
        <v>10455.749</v>
      </c>
      <c r="G51" s="19">
        <v>101.536</v>
      </c>
      <c r="H51" s="19" t="s">
        <v>257</v>
      </c>
      <c r="I51" s="19">
        <v>1061634.93</v>
      </c>
      <c r="J51" s="19" t="s">
        <v>299</v>
      </c>
    </row>
    <row r="52" spans="1:10" x14ac:dyDescent="0.25">
      <c r="A52" s="19">
        <v>49</v>
      </c>
      <c r="B52" s="19" t="s">
        <v>17</v>
      </c>
      <c r="C52" s="19" t="s">
        <v>17</v>
      </c>
      <c r="D52" s="19" t="s">
        <v>300</v>
      </c>
      <c r="E52" s="19" t="s">
        <v>139</v>
      </c>
      <c r="F52" s="19">
        <v>144426.785</v>
      </c>
      <c r="G52" s="19">
        <v>10.409000000000001</v>
      </c>
      <c r="H52" s="19" t="s">
        <v>302</v>
      </c>
      <c r="I52" s="19">
        <v>1503338.405</v>
      </c>
      <c r="J52" s="19" t="s">
        <v>303</v>
      </c>
    </row>
    <row r="53" spans="1:10" x14ac:dyDescent="0.25">
      <c r="A53" s="19"/>
      <c r="B53" s="19"/>
      <c r="C53" s="19"/>
      <c r="D53" s="19" t="s">
        <v>301</v>
      </c>
      <c r="E53" s="19"/>
      <c r="F53" s="19"/>
      <c r="G53" s="19"/>
      <c r="H53" s="19"/>
      <c r="I53" s="19"/>
      <c r="J53" s="19"/>
    </row>
    <row r="54" spans="1:10" x14ac:dyDescent="0.25">
      <c r="A54" s="19">
        <v>50</v>
      </c>
      <c r="B54" s="19" t="s">
        <v>18</v>
      </c>
      <c r="C54" s="19" t="s">
        <v>18</v>
      </c>
      <c r="D54" s="19" t="s">
        <v>304</v>
      </c>
      <c r="E54" s="19" t="s">
        <v>129</v>
      </c>
      <c r="F54" s="19">
        <v>1</v>
      </c>
      <c r="G54" s="19">
        <v>50000.000999999997</v>
      </c>
      <c r="H54" s="19" t="s">
        <v>283</v>
      </c>
      <c r="I54" s="19">
        <v>50000.000999999997</v>
      </c>
      <c r="J54" s="19" t="s">
        <v>283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tabSelected="1" topLeftCell="B13" zoomScaleNormal="100" workbookViewId="0">
      <selection activeCell="I23" sqref="I23"/>
    </sheetView>
  </sheetViews>
  <sheetFormatPr defaultRowHeight="15" x14ac:dyDescent="0.25"/>
  <cols>
    <col min="2" max="2" width="12.7109375" customWidth="1"/>
    <col min="3" max="3" width="26.42578125" customWidth="1"/>
    <col min="5" max="5" width="13.28515625" customWidth="1"/>
    <col min="6" max="6" width="13.5703125" bestFit="1" customWidth="1"/>
    <col min="7" max="7" width="14.28515625" bestFit="1" customWidth="1"/>
    <col min="8" max="8" width="17.28515625" bestFit="1" customWidth="1"/>
    <col min="10" max="10" width="11.42578125" bestFit="1" customWidth="1"/>
    <col min="11" max="11" width="11.28515625" bestFit="1" customWidth="1"/>
    <col min="12" max="12" width="14.85546875" style="27" customWidth="1"/>
  </cols>
  <sheetData>
    <row r="1" spans="1:12" ht="18.75" x14ac:dyDescent="0.25">
      <c r="A1" s="22" t="s">
        <v>0</v>
      </c>
      <c r="B1" s="22" t="s">
        <v>1</v>
      </c>
      <c r="C1" s="22" t="s">
        <v>2</v>
      </c>
      <c r="D1" s="22" t="s">
        <v>3</v>
      </c>
      <c r="E1" s="22" t="s">
        <v>4</v>
      </c>
      <c r="F1" s="20" t="s">
        <v>19</v>
      </c>
      <c r="G1" s="21"/>
      <c r="H1" s="21"/>
      <c r="I1" s="21"/>
      <c r="J1" s="21"/>
      <c r="K1" s="21"/>
    </row>
    <row r="2" spans="1:12" x14ac:dyDescent="0.25">
      <c r="A2" s="23"/>
      <c r="B2" s="23"/>
      <c r="C2" s="23"/>
      <c r="D2" s="23"/>
      <c r="E2" s="23"/>
      <c r="F2" s="2" t="s">
        <v>5</v>
      </c>
      <c r="G2" s="2" t="s">
        <v>6</v>
      </c>
      <c r="H2" s="2" t="s">
        <v>7</v>
      </c>
      <c r="I2" s="2" t="s">
        <v>8</v>
      </c>
      <c r="J2" s="2" t="s">
        <v>9</v>
      </c>
      <c r="K2" s="2" t="s">
        <v>10</v>
      </c>
    </row>
    <row r="3" spans="1:12" ht="18.75" customHeight="1" x14ac:dyDescent="0.25">
      <c r="A3" s="18"/>
      <c r="B3" s="6"/>
      <c r="C3" s="6"/>
      <c r="D3" s="6"/>
      <c r="E3" s="6"/>
      <c r="F3" s="3">
        <v>4</v>
      </c>
      <c r="G3" s="7">
        <v>3.43</v>
      </c>
      <c r="H3" s="7">
        <v>0.9</v>
      </c>
      <c r="I3" s="7">
        <v>0.5</v>
      </c>
      <c r="J3" s="7">
        <v>7.07</v>
      </c>
      <c r="K3" s="7">
        <v>3.56</v>
      </c>
      <c r="L3" s="27" t="s">
        <v>312</v>
      </c>
    </row>
    <row r="4" spans="1:12" ht="33.75" customHeight="1" x14ac:dyDescent="0.25">
      <c r="A4" s="4">
        <v>1</v>
      </c>
      <c r="B4" s="4" t="s">
        <v>11</v>
      </c>
      <c r="C4" s="4" t="s">
        <v>305</v>
      </c>
      <c r="D4" s="4" t="s">
        <v>22</v>
      </c>
      <c r="E4" s="4">
        <v>198.143</v>
      </c>
      <c r="F4" s="29">
        <v>122</v>
      </c>
      <c r="G4" s="29">
        <v>125</v>
      </c>
      <c r="H4" s="29">
        <v>29</v>
      </c>
      <c r="I4" s="29">
        <v>17</v>
      </c>
      <c r="J4" s="29">
        <v>235</v>
      </c>
      <c r="K4" s="29">
        <v>112</v>
      </c>
      <c r="L4" s="29">
        <f>SUM(F4:K4)</f>
        <v>640</v>
      </c>
    </row>
    <row r="5" spans="1:12" ht="33.75" customHeight="1" x14ac:dyDescent="0.25">
      <c r="A5" s="4">
        <v>2</v>
      </c>
      <c r="B5" s="4" t="s">
        <v>12</v>
      </c>
      <c r="C5" s="4" t="s">
        <v>306</v>
      </c>
      <c r="D5" s="4" t="s">
        <v>33</v>
      </c>
      <c r="E5" s="4">
        <v>101.50700000000001</v>
      </c>
      <c r="F5" s="30">
        <v>1027.53</v>
      </c>
      <c r="G5" s="30">
        <v>2202.17</v>
      </c>
      <c r="H5" s="30">
        <v>624.375</v>
      </c>
      <c r="I5" s="30">
        <v>244.71</v>
      </c>
      <c r="J5" s="30">
        <v>6101.57</v>
      </c>
      <c r="K5" s="30">
        <v>2855.25</v>
      </c>
      <c r="L5" s="29">
        <f t="shared" ref="L5:L10" si="0">SUM(F5:K5)</f>
        <v>13055.605</v>
      </c>
    </row>
    <row r="6" spans="1:12" ht="33.75" customHeight="1" x14ac:dyDescent="0.25">
      <c r="A6" s="4">
        <v>3</v>
      </c>
      <c r="B6" s="4" t="s">
        <v>13</v>
      </c>
      <c r="C6" s="4" t="s">
        <v>307</v>
      </c>
      <c r="D6" s="4" t="s">
        <v>33</v>
      </c>
      <c r="E6" s="4">
        <v>5.5019999999999998</v>
      </c>
      <c r="F6" s="31">
        <v>18375.259999999998</v>
      </c>
      <c r="G6" s="31">
        <v>61003.74</v>
      </c>
      <c r="H6" s="31">
        <v>10884.375</v>
      </c>
      <c r="I6" s="31">
        <v>4734.38</v>
      </c>
      <c r="J6" s="31">
        <v>152005</v>
      </c>
      <c r="K6" s="31">
        <v>76540</v>
      </c>
      <c r="L6" s="32">
        <f>SUM(F6:K6)</f>
        <v>323542.755</v>
      </c>
    </row>
    <row r="7" spans="1:12" ht="33.75" customHeight="1" x14ac:dyDescent="0.25">
      <c r="A7" s="4">
        <v>4</v>
      </c>
      <c r="B7" s="4" t="s">
        <v>14</v>
      </c>
      <c r="C7" s="4" t="s">
        <v>308</v>
      </c>
      <c r="D7" s="4" t="s">
        <v>33</v>
      </c>
      <c r="E7" s="4">
        <v>82.010999999999996</v>
      </c>
      <c r="F7" s="31">
        <v>32201.557500000003</v>
      </c>
      <c r="G7" s="31">
        <v>52018.544999999998</v>
      </c>
      <c r="H7" s="31">
        <v>18354.712500000001</v>
      </c>
      <c r="I7" s="31">
        <v>7789.0725000000002</v>
      </c>
      <c r="J7" s="31">
        <v>282025.96499999997</v>
      </c>
      <c r="K7" s="31">
        <v>92613.292499999996</v>
      </c>
      <c r="L7" s="32">
        <f t="shared" si="0"/>
        <v>485003.14499999996</v>
      </c>
    </row>
    <row r="8" spans="1:12" ht="33.75" customHeight="1" x14ac:dyDescent="0.25">
      <c r="A8" s="4">
        <v>5</v>
      </c>
      <c r="B8" s="4" t="s">
        <v>15</v>
      </c>
      <c r="C8" s="4" t="s">
        <v>309</v>
      </c>
      <c r="D8" s="4" t="s">
        <v>33</v>
      </c>
      <c r="E8" s="4">
        <v>101.536</v>
      </c>
      <c r="F8" s="31">
        <v>10733.852500000001</v>
      </c>
      <c r="G8" s="31">
        <v>17339.514999999999</v>
      </c>
      <c r="H8" s="31">
        <v>6118.2375000000002</v>
      </c>
      <c r="I8" s="31">
        <v>2596.3575000000001</v>
      </c>
      <c r="J8" s="31">
        <v>94008.654999999999</v>
      </c>
      <c r="K8" s="31">
        <v>30871.0975</v>
      </c>
      <c r="L8" s="32">
        <f t="shared" si="0"/>
        <v>161667.715</v>
      </c>
    </row>
    <row r="9" spans="1:12" ht="33.75" customHeight="1" x14ac:dyDescent="0.25">
      <c r="A9" s="4">
        <v>6</v>
      </c>
      <c r="B9" s="4" t="s">
        <v>16</v>
      </c>
      <c r="C9" s="4" t="s">
        <v>310</v>
      </c>
      <c r="D9" s="4" t="s">
        <v>33</v>
      </c>
      <c r="E9" s="4">
        <v>101.536</v>
      </c>
      <c r="F9" s="31">
        <v>822.024</v>
      </c>
      <c r="G9" s="31">
        <v>1761.7360000000001</v>
      </c>
      <c r="H9" s="31">
        <v>499.5</v>
      </c>
      <c r="I9" s="31">
        <v>195.76800000000003</v>
      </c>
      <c r="J9" s="31">
        <v>4881.2560000000003</v>
      </c>
      <c r="K9" s="31">
        <v>2284.2000000000003</v>
      </c>
      <c r="L9" s="32">
        <f t="shared" si="0"/>
        <v>10444.484</v>
      </c>
    </row>
    <row r="10" spans="1:12" ht="33.75" customHeight="1" x14ac:dyDescent="0.25">
      <c r="A10" s="4">
        <v>7</v>
      </c>
      <c r="B10" s="4" t="s">
        <v>17</v>
      </c>
      <c r="C10" s="4" t="s">
        <v>311</v>
      </c>
      <c r="D10" s="4" t="s">
        <v>33</v>
      </c>
      <c r="E10" s="4">
        <v>10.409000000000001</v>
      </c>
      <c r="F10" s="31">
        <v>10733.852500000001</v>
      </c>
      <c r="G10" s="31">
        <v>17339.514999999999</v>
      </c>
      <c r="H10" s="31">
        <v>6118.2375000000002</v>
      </c>
      <c r="I10" s="31">
        <v>2596.3575000000001</v>
      </c>
      <c r="J10" s="31">
        <v>94008.654999999999</v>
      </c>
      <c r="K10" s="31">
        <v>30871.0975</v>
      </c>
      <c r="L10" s="32">
        <f t="shared" si="0"/>
        <v>161667.715</v>
      </c>
    </row>
    <row r="11" spans="1:12" ht="33.75" customHeight="1" x14ac:dyDescent="0.25">
      <c r="A11" s="4">
        <v>8</v>
      </c>
      <c r="B11" s="4" t="s">
        <v>18</v>
      </c>
      <c r="C11" s="4"/>
      <c r="D11" s="4" t="s">
        <v>114</v>
      </c>
      <c r="E11" s="4"/>
      <c r="F11" s="4"/>
      <c r="G11" s="4"/>
      <c r="H11" s="4"/>
      <c r="I11" s="4"/>
      <c r="J11" s="4"/>
      <c r="K11" s="4"/>
    </row>
    <row r="12" spans="1:12" ht="31.5" customHeight="1" x14ac:dyDescent="0.25">
      <c r="F12">
        <f>SUMPRODUCT($E$4:$E$10,F4:F10)</f>
        <v>4155523.693339</v>
      </c>
      <c r="G12">
        <f t="shared" ref="G12:K12" si="1">SUMPRODUCT($E$4:$E$10,G4:G10)</f>
        <v>6969990.6498360001</v>
      </c>
      <c r="H12">
        <f t="shared" si="1"/>
        <v>2369922.06715</v>
      </c>
      <c r="I12">
        <f t="shared" si="1"/>
        <v>1003573.1325129999</v>
      </c>
      <c r="J12">
        <f t="shared" si="1"/>
        <v>35650900.689795993</v>
      </c>
      <c r="K12">
        <f>SUMPRODUCT($E$4:$E$10,K4:K10)</f>
        <v>12016245.229804998</v>
      </c>
    </row>
    <row r="13" spans="1:12" x14ac:dyDescent="0.25">
      <c r="F13">
        <f>F12/100000</f>
        <v>41.555236933389999</v>
      </c>
      <c r="G13">
        <f t="shared" ref="G13:K13" si="2">G12/100000</f>
        <v>69.699906498359994</v>
      </c>
      <c r="H13">
        <f t="shared" si="2"/>
        <v>23.699220671500001</v>
      </c>
      <c r="I13">
        <f t="shared" si="2"/>
        <v>10.03573132513</v>
      </c>
      <c r="J13">
        <f t="shared" si="2"/>
        <v>356.50900689795992</v>
      </c>
      <c r="K13">
        <f t="shared" si="2"/>
        <v>120.16245229804998</v>
      </c>
    </row>
    <row r="16" spans="1:12" x14ac:dyDescent="0.25">
      <c r="F16" s="28">
        <v>42935.41</v>
      </c>
      <c r="G16" s="28">
        <v>69358.06</v>
      </c>
      <c r="H16" s="28">
        <v>24472.95</v>
      </c>
      <c r="I16" s="28">
        <v>10385.43</v>
      </c>
      <c r="J16" s="28">
        <v>376034.62</v>
      </c>
      <c r="K16" s="28">
        <v>123484.39</v>
      </c>
    </row>
    <row r="17" spans="5:11" x14ac:dyDescent="0.25">
      <c r="E17" t="s">
        <v>313</v>
      </c>
      <c r="F17">
        <f>F16*0.75</f>
        <v>32201.557500000003</v>
      </c>
      <c r="G17">
        <f t="shared" ref="G17:K17" si="3">G16*0.75</f>
        <v>52018.544999999998</v>
      </c>
      <c r="H17">
        <f t="shared" si="3"/>
        <v>18354.712500000001</v>
      </c>
      <c r="I17">
        <f t="shared" si="3"/>
        <v>7789.0725000000002</v>
      </c>
      <c r="J17">
        <f t="shared" si="3"/>
        <v>282025.96499999997</v>
      </c>
      <c r="K17">
        <f t="shared" si="3"/>
        <v>92613.292499999996</v>
      </c>
    </row>
    <row r="18" spans="5:11" x14ac:dyDescent="0.25">
      <c r="E18" t="s">
        <v>314</v>
      </c>
      <c r="F18">
        <f>F16*0.25</f>
        <v>10733.852500000001</v>
      </c>
      <c r="G18">
        <f t="shared" ref="G18:K18" si="4">G16*0.25</f>
        <v>17339.514999999999</v>
      </c>
      <c r="H18">
        <f t="shared" si="4"/>
        <v>6118.2375000000002</v>
      </c>
      <c r="I18">
        <f t="shared" si="4"/>
        <v>2596.3575000000001</v>
      </c>
      <c r="J18">
        <f t="shared" si="4"/>
        <v>94008.654999999999</v>
      </c>
      <c r="K18">
        <f t="shared" si="4"/>
        <v>30871.0975</v>
      </c>
    </row>
    <row r="19" spans="5:11" x14ac:dyDescent="0.25">
      <c r="E19" t="s">
        <v>315</v>
      </c>
      <c r="F19">
        <f>0.8*F5</f>
        <v>822.024</v>
      </c>
      <c r="G19">
        <f t="shared" ref="G19:K19" si="5">0.8*G5</f>
        <v>1761.7360000000001</v>
      </c>
      <c r="H19">
        <f t="shared" si="5"/>
        <v>499.5</v>
      </c>
      <c r="I19">
        <f t="shared" si="5"/>
        <v>195.76800000000003</v>
      </c>
      <c r="J19">
        <f t="shared" si="5"/>
        <v>4881.2560000000003</v>
      </c>
      <c r="K19">
        <f t="shared" si="5"/>
        <v>2284.2000000000003</v>
      </c>
    </row>
  </sheetData>
  <mergeCells count="6">
    <mergeCell ref="A1:A2"/>
    <mergeCell ref="B1:B2"/>
    <mergeCell ref="C1:C2"/>
    <mergeCell ref="D1:D2"/>
    <mergeCell ref="E1:E2"/>
    <mergeCell ref="F1:K1"/>
  </mergeCells>
  <pageMargins left="0.25" right="0.25" top="0.75" bottom="0.75" header="0.3" footer="0.3"/>
  <pageSetup scale="9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Khal</vt:lpstr>
      <vt:lpstr>Regulator</vt:lpstr>
      <vt:lpstr>Sheet2</vt:lpstr>
      <vt:lpstr>Sheet3</vt:lpstr>
      <vt:lpstr>Appendix_Correction</vt:lpstr>
    </vt:vector>
  </TitlesOfParts>
  <Company>home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Miarul</dc:creator>
  <cp:lastModifiedBy>HFMLIP</cp:lastModifiedBy>
  <cp:lastPrinted>2020-02-25T12:47:57Z</cp:lastPrinted>
  <dcterms:created xsi:type="dcterms:W3CDTF">2020-02-25T12:24:58Z</dcterms:created>
  <dcterms:modified xsi:type="dcterms:W3CDTF">2020-12-28T09:47:07Z</dcterms:modified>
</cp:coreProperties>
</file>