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786CABE1-A131-4892-AD38-C14EF1BC7624}" xr6:coauthVersionLast="45" xr6:coauthVersionMax="45" xr10:uidLastSave="{00000000-0000-0000-0000-000000000000}"/>
  <bookViews>
    <workbookView xWindow="-110" yWindow="-110" windowWidth="19420" windowHeight="10420" activeTab="2" xr2:uid="{00000000-000D-0000-FFFF-FFFF00000000}"/>
  </bookViews>
  <sheets>
    <sheet name="Causeway" sheetId="3" r:id="rId1"/>
    <sheet name="Sheet1" sheetId="5" r:id="rId2"/>
    <sheet name="Khal" sheetId="4" r:id="rId3"/>
  </sheets>
  <definedNames>
    <definedName name="_xlnm.Print_Area" localSheetId="2">Khal!$A$1:$G$9</definedName>
    <definedName name="_xlnm.Print_Titles" localSheetId="2">Khal!$1:$1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4" l="1"/>
  <c r="G33" i="4"/>
  <c r="G31" i="4"/>
  <c r="G29" i="4"/>
  <c r="H16" i="4" l="1"/>
  <c r="I16" i="4"/>
  <c r="J16" i="4"/>
  <c r="K16" i="4"/>
  <c r="L16" i="4"/>
  <c r="M16" i="4"/>
  <c r="G16" i="4"/>
  <c r="M5" i="4"/>
  <c r="L5" i="4"/>
  <c r="K5" i="4"/>
  <c r="J5" i="4"/>
  <c r="I5" i="4"/>
  <c r="H5" i="4"/>
  <c r="G5" i="4"/>
  <c r="H15" i="4"/>
  <c r="I15" i="4"/>
  <c r="J15" i="4"/>
  <c r="K15" i="4"/>
  <c r="L15" i="4"/>
  <c r="M15" i="4"/>
  <c r="G15" i="4"/>
  <c r="H14" i="4"/>
  <c r="J14" i="4"/>
  <c r="G14" i="4"/>
  <c r="N3" i="4"/>
  <c r="H13" i="4"/>
  <c r="I13" i="4"/>
  <c r="J13" i="4"/>
  <c r="L13" i="4"/>
  <c r="G13" i="4"/>
  <c r="H12" i="4"/>
  <c r="H19" i="4" s="1"/>
  <c r="H26" i="4" s="1"/>
  <c r="I12" i="4"/>
  <c r="I19" i="4" s="1"/>
  <c r="I26" i="4" s="1"/>
  <c r="J12" i="4"/>
  <c r="J19" i="4" s="1"/>
  <c r="J26" i="4" s="1"/>
  <c r="K12" i="4"/>
  <c r="K19" i="4" s="1"/>
  <c r="K26" i="4" s="1"/>
  <c r="L12" i="4"/>
  <c r="L19" i="4" s="1"/>
  <c r="L26" i="4" s="1"/>
  <c r="M12" i="4"/>
  <c r="M19" i="4" s="1"/>
  <c r="M26" i="4" s="1"/>
  <c r="G12" i="4"/>
  <c r="G19" i="4" s="1"/>
  <c r="G26" i="4" s="1"/>
  <c r="N2" i="4"/>
  <c r="I14" i="4" l="1"/>
  <c r="M13" i="4"/>
  <c r="M14" i="4"/>
  <c r="L14" i="4"/>
  <c r="K13" i="4"/>
  <c r="K14" i="4"/>
</calcChain>
</file>

<file path=xl/sharedStrings.xml><?xml version="1.0" encoding="utf-8"?>
<sst xmlns="http://schemas.openxmlformats.org/spreadsheetml/2006/main" count="275" uniqueCount="176">
  <si>
    <t>Sl No</t>
  </si>
  <si>
    <t>Code No</t>
  </si>
  <si>
    <t>Item Description</t>
  </si>
  <si>
    <t>Unit</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</si>
  <si>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</si>
  <si>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</si>
  <si>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</si>
  <si>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</si>
  <si>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</si>
  <si>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</si>
  <si>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</si>
  <si>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</si>
  <si>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</si>
  <si>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</si>
  <si>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</si>
  <si>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</si>
  <si>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</si>
  <si>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</si>
  <si>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</si>
  <si>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</si>
  <si>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</si>
  <si>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</si>
  <si>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</si>
  <si>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</si>
  <si>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</si>
  <si>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</si>
  <si>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</si>
  <si>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</si>
  <si>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</si>
  <si>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</si>
  <si>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</si>
  <si>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</si>
  <si>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</si>
  <si>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</si>
  <si>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</si>
  <si>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</si>
  <si>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</si>
  <si>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</si>
  <si>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</si>
  <si>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</si>
  <si>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</si>
  <si>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</si>
  <si>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</si>
  <si>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</si>
  <si>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</si>
  <si>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</si>
  <si>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</si>
  <si>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</si>
  <si>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</si>
  <si>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</si>
  <si>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</si>
  <si>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</si>
  <si>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</si>
  <si>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</si>
  <si>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</si>
  <si>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</si>
  <si>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</si>
  <si>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</si>
  <si>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</si>
  <si>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</si>
  <si>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</si>
  <si>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</si>
  <si>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</si>
  <si>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</si>
  <si>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</si>
  <si>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</si>
  <si>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</si>
  <si>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</si>
  <si>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</si>
  <si>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</si>
  <si>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</si>
  <si>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</si>
  <si>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</si>
  <si>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</si>
  <si>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</si>
  <si>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</si>
  <si>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</si>
  <si>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</si>
  <si>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</si>
  <si>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</si>
  <si>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</si>
  <si>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</si>
  <si>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</si>
  <si>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</si>
  <si>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</si>
  <si>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</si>
  <si>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</si>
  <si>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</si>
  <si>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</si>
  <si>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</si>
  <si>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</si>
  <si>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</si>
  <si>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</si>
  <si>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</si>
  <si>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</si>
  <si>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</si>
  <si>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</si>
  <si>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</si>
  <si>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</si>
  <si>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</si>
  <si>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m</t>
  </si>
  <si>
    <t>Cum</t>
  </si>
  <si>
    <t>each</t>
  </si>
  <si>
    <t>sqm</t>
  </si>
  <si>
    <t>cum</t>
  </si>
  <si>
    <t>M ton</t>
  </si>
  <si>
    <t>kg</t>
  </si>
  <si>
    <t>pldcum</t>
  </si>
  <si>
    <t xml:space="preserve">Quantity </t>
  </si>
  <si>
    <t xml:space="preserve"> Rate</t>
  </si>
  <si>
    <t>Markhali Khal</t>
  </si>
  <si>
    <t>Sl. No:</t>
  </si>
  <si>
    <t>Item Code no.</t>
  </si>
  <si>
    <t>Qnty</t>
  </si>
  <si>
    <t>Rate</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</si>
  <si>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</si>
  <si>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Each</t>
  </si>
  <si>
    <t>16-100</t>
  </si>
  <si>
    <t>Erection of bamboo profile with full bamboo posts and pegs not less than 60mm in diameter and coir strings etc. complete as per direction of Engineer in charge.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</si>
  <si>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</si>
  <si>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r>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r>
    <r>
      <rPr>
        <b/>
        <sz val="11"/>
        <rFont val="Times New Roman"/>
        <family val="1"/>
      </rPr>
      <t>12-310-20: by Pump</t>
    </r>
  </si>
  <si>
    <t>16-600-10</t>
  </si>
  <si>
    <t xml:space="preserve">Earth work by Mechanical Excavator (long Boom) in all kinds of soil in excavation/ re-excavation of channel/canal/khal etc. including disposal of spoil soil up to 30m away from point of excavation with rough dressing and leveling etc. complete as per direction of  Engineer- in- charge.                    </t>
  </si>
  <si>
    <t>16-600-20</t>
  </si>
  <si>
    <t xml:space="preserve">Earth work by Mechanical Excavator (long Boom) in all kinds of soil in excavation/ re-excavation of channel/canal/khal etc. including disposal of spoil soil up to 30m to 100 m  from point of excavation with rough dressing and leveling etc. complete as per direction of  Engineer- in- charge.                    </t>
  </si>
  <si>
    <t>Earth work by manual labor in all kinds of soil  in removing cross bundh/ ring bundh, including all leads and lifts complete and placing the spoils to a safe distance, (minimum 15m apart from the bank) as per direction of Engineer in charge</t>
  </si>
  <si>
    <t>Pangadair</t>
  </si>
  <si>
    <t>Beara Khal</t>
  </si>
  <si>
    <t>Gokhra Khal</t>
  </si>
  <si>
    <t>Neora Khal</t>
  </si>
  <si>
    <t>Nandir Khal</t>
  </si>
  <si>
    <t>Khayer Khal</t>
  </si>
  <si>
    <t>Matikata Khal</t>
  </si>
  <si>
    <t>DF</t>
  </si>
  <si>
    <t>BM</t>
  </si>
  <si>
    <t>profile</t>
  </si>
  <si>
    <t>Ring bundh</t>
  </si>
  <si>
    <t>Bailout</t>
  </si>
  <si>
    <t>Deheua Khal</t>
  </si>
  <si>
    <t>One Thousand One Hundred and Eighty-Three point Zero Six One</t>
  </si>
  <si>
    <t>Sixty-Two Thousand Seven Hundred and Two point Two Three Three</t>
  </si>
  <si>
    <t>Two Hundred and Fifty-Six point Zero Zero Seven</t>
  </si>
  <si>
    <t>Six Lakh Sixty-Nine Thousand Seven Hundred and Fourteen point Three One Two</t>
  </si>
  <si>
    <t>One Hundred and Forty-Three point Zero Nine Nine</t>
  </si>
  <si>
    <t>Nine Lakh Sixty-One Thousand Six Hundred and Twenty-Five point Two Eight</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</si>
  <si>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</si>
  <si>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Six point Three Nine Nine</t>
  </si>
  <si>
    <t>Nine Lakh Twenty-Four Thousand Six Hundred and Seventy-Eight point Five Three Six</t>
  </si>
  <si>
    <t>Earth work by Mechanical Excavator (long Boom) in all kinds of soil in excavation/ re-excavation of channel/canal/khal etc. including disposal of spoil soil up to 30m away from point of excavation with rough dressing and leveling etc. complete as per direction of Engineer- in- charge.</t>
  </si>
  <si>
    <t>One Hundred and Five point Seven Five Five</t>
  </si>
  <si>
    <t>Two Crore Thirty-Six Lakh Seventy-Seven Thousand Two Hundred and One point Four One Two</t>
  </si>
  <si>
    <t>Earth work by Mechanical Excavator (long Boom) in all kinds of soil in excavation/ re-excavation of channel/canal/khal etc. including disposal of spoil soil up to 30m to 100 m from point of excavation with rough dressing and leveling etc. complete as per direction of Engineer- in- charge.</t>
  </si>
  <si>
    <t>One Hundred and Forty-Four point Six Seven Two</t>
  </si>
  <si>
    <t>Three Crore Twenty-Three Lakh Ninety Thousand Two Hundred and Twenty-Three point Four Six Six</t>
  </si>
  <si>
    <t>Earth work by manual labor in all kinds of soil in removing cross bundh/ ring bundh, including all leads and lifts complete and placing the spoils to a safe distance, (minimum 15m apart from the bank) as per direction of Engineer in charge</t>
  </si>
  <si>
    <t>One Hundred and Forty-Three point One Four One</t>
  </si>
  <si>
    <t>Eight Lakh Sixty-Five Thousand Seven Hundred and Sixteen point Seven Six Eight</t>
  </si>
  <si>
    <t>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</si>
  <si>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</si>
  <si>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</si>
  <si>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Nine Lakh Sixty-Two Thousand Two Hundred and Fifteen point Two Six Five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</si>
  <si>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</si>
  <si>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</si>
  <si>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Four Hundred and Eighty-Four point Seven One Seven</t>
  </si>
  <si>
    <t>Three Lakh Seventy-Two Thousand Seven Hundred and Seven point Five Five</t>
  </si>
  <si>
    <t>Demobilization and clean-up of the site upon completion of the works, as per Technical Specification, Contractor's Method Statement and as per direction of Engineer in Charge.</t>
  </si>
  <si>
    <t>One Lakh Eleven Thousand Seven Hundred and Seventy-Six point Four Zero Four</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</si>
  <si>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</si>
  <si>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One Lakh Ten Thousand Five Hundred and Ninety-Three point Two Zero Six</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</si>
  <si>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</si>
  <si>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Ninety-One Thousand Seven Hundred and Seventy-Five point Five Six Nine</t>
  </si>
  <si>
    <t>Operate, maintain of plant and equipment such as generator for site electrification for the purpose stated in the technical specification and Contractor's Method Statement and as per direction of Engineer in Charge.</t>
  </si>
  <si>
    <t>One Lakh Ten Thousand Three Hundred and Fifty-Four point One Seven Six</t>
  </si>
  <si>
    <t>Environmental Monitoring through Sample Collection and analysis such as Air quality test, Surface water test, Sound Level monitoring, Traffic signs and road navigation, safety provisions with first aid and medical Assistant as per direction of engineer in charge.</t>
  </si>
  <si>
    <t>Two Lakh Forty-Eight Thousand Seven Hundred and Fifty-Two point Five Four Six</t>
  </si>
  <si>
    <t>Total Earth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</si>
</sst>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Times New Roman"/>
      <family val="1"/>
    </font>
    <font>
      <sz val="12"/>
      <color theme="1"/>
      <name val="Times New Roman"/>
      <family val="1"/>
    </font>
    <font>
      <b/>
      <sz val="11"/>
      <color theme="1"/>
      <name val="Times New Roman"/>
      <family val="1"/>
    </font>
    <font>
      <sz val="11"/>
      <name val="Times New Roman"/>
      <family val="1"/>
    </font>
    <font>
      <b/>
      <sz val="11"/>
      <name val="Times New Roman"/>
      <family val="1"/>
    </font>
    <font>
      <sz val="10"/>
      <name val="Arial"/>
      <family val="2"/>
    </font>
    <font>
      <sz val="9"/>
      <color rgb="FF333333"/>
      <name val="Arial"/>
      <family val="2"/>
    </font>
  </fonts>
  <fills count="4">
    <fill>
      <patternFill patternType="none"/>
    </fill>
    <fill>
      <patternFill patternType="gray125"/>
    </fill>
    <fill>
      <patternFill patternType="solid">
        <fgColor rgb="FFFFFFFF"/>
        <bgColor indexed="64"/>
      </patternFill>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38">
    <xf numFmtId="0" fontId="0" fillId="0" borderId="0" xfId="0"/>
    <xf numFmtId="0" fontId="1" fillId="0" borderId="0" xfId="0" applyFont="1"/>
    <xf numFmtId="0" fontId="2" fillId="0" borderId="1" xfId="0" applyFont="1" applyBorder="1" applyAlignment="1">
      <alignment horizontal="center" vertical="center" wrapText="1"/>
    </xf>
    <xf numFmtId="0" fontId="2" fillId="0" borderId="1" xfId="0" applyFont="1" applyBorder="1" applyAlignment="1">
      <alignment vertical="top"/>
    </xf>
    <xf numFmtId="0" fontId="0" fillId="0" borderId="1" xfId="0" applyBorder="1"/>
    <xf numFmtId="0" fontId="1" fillId="0" borderId="0" xfId="0" applyFont="1" applyBorder="1"/>
    <xf numFmtId="0" fontId="2" fillId="0" borderId="1" xfId="0" applyFont="1" applyBorder="1" applyAlignment="1">
      <alignment vertical="top" wrapText="1"/>
    </xf>
    <xf numFmtId="0" fontId="0" fillId="0" borderId="1" xfId="0" applyNumberFormat="1" applyBorder="1" applyAlignment="1">
      <alignment vertical="top" wrapText="1"/>
    </xf>
    <xf numFmtId="0" fontId="3"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1" xfId="0" applyNumberFormat="1" applyFont="1" applyBorder="1" applyAlignment="1">
      <alignment horizontal="justify" vertical="top" wrapText="1"/>
    </xf>
    <xf numFmtId="0" fontId="1" fillId="0" borderId="1" xfId="0" applyFont="1" applyBorder="1" applyAlignment="1">
      <alignment horizontal="center" wrapText="1"/>
    </xf>
    <xf numFmtId="0" fontId="1" fillId="2" borderId="1" xfId="0" applyFont="1" applyFill="1" applyBorder="1" applyAlignment="1">
      <alignment horizontal="center" vertical="top" wrapText="1"/>
    </xf>
    <xf numFmtId="0" fontId="1" fillId="0" borderId="1" xfId="0" applyFont="1" applyBorder="1" applyAlignment="1">
      <alignment horizontal="justify" vertical="top" wrapText="1"/>
    </xf>
    <xf numFmtId="0" fontId="1" fillId="0" borderId="1" xfId="0" applyFont="1" applyBorder="1" applyAlignment="1">
      <alignment horizontal="center"/>
    </xf>
    <xf numFmtId="2" fontId="1" fillId="0" borderId="1" xfId="0" applyNumberFormat="1" applyFont="1" applyBorder="1" applyAlignment="1">
      <alignment horizontal="center"/>
    </xf>
    <xf numFmtId="0" fontId="4" fillId="0" borderId="1" xfId="0" applyFont="1" applyFill="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justify" vertical="top" wrapText="1"/>
    </xf>
    <xf numFmtId="2" fontId="4" fillId="0" borderId="1" xfId="0" applyNumberFormat="1" applyFont="1" applyBorder="1" applyAlignment="1">
      <alignment horizontal="center" wrapText="1"/>
    </xf>
    <xf numFmtId="0" fontId="4" fillId="0" borderId="1" xfId="0" applyFont="1" applyBorder="1" applyAlignment="1">
      <alignment horizontal="center" wrapText="1"/>
    </xf>
    <xf numFmtId="2" fontId="4" fillId="3" borderId="1" xfId="0" applyNumberFormat="1" applyFont="1" applyFill="1" applyBorder="1" applyAlignment="1">
      <alignment horizontal="center" wrapText="1"/>
    </xf>
    <xf numFmtId="0" fontId="1" fillId="0" borderId="0" xfId="0" applyFont="1" applyFill="1"/>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NumberFormat="1" applyFont="1" applyBorder="1" applyAlignment="1">
      <alignment vertical="top" wrapText="1"/>
    </xf>
    <xf numFmtId="0" fontId="0" fillId="0" borderId="2" xfId="0" applyBorder="1" applyAlignment="1"/>
    <xf numFmtId="0" fontId="0" fillId="0" borderId="2" xfId="0" applyNumberFormat="1" applyBorder="1" applyAlignment="1">
      <alignment vertical="top" wrapText="1"/>
    </xf>
    <xf numFmtId="0" fontId="0" fillId="0" borderId="2" xfId="0" applyBorder="1" applyAlignment="1">
      <alignment vertical="top" wrapText="1"/>
    </xf>
    <xf numFmtId="2" fontId="1" fillId="0" borderId="1" xfId="0" applyNumberFormat="1" applyFont="1" applyBorder="1" applyAlignment="1">
      <alignment horizontal="center" vertical="center"/>
    </xf>
    <xf numFmtId="2" fontId="1" fillId="0" borderId="1" xfId="0" applyNumberFormat="1" applyFont="1" applyFill="1" applyBorder="1" applyAlignment="1">
      <alignment horizontal="center" vertical="center"/>
    </xf>
    <xf numFmtId="0" fontId="7" fillId="0" borderId="0" xfId="0" applyFont="1"/>
    <xf numFmtId="0" fontId="1" fillId="0" borderId="0"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horizontal="center"/>
    </xf>
  </cellXfs>
  <cellStyles count="2">
    <cellStyle name="Normal" xfId="0" builtinId="0"/>
    <cellStyle name="Normal 4"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4" workbookViewId="0">
      <selection activeCell="F3" sqref="F3"/>
    </sheetView>
  </sheetViews>
  <sheetFormatPr defaultRowHeight="14.5" x14ac:dyDescent="0.35"/>
  <cols>
    <col min="1" max="1" width="6.1796875" customWidth="1"/>
    <col min="2" max="2" width="9.81640625" customWidth="1"/>
    <col min="3" max="3" width="38.453125" customWidth="1"/>
    <col min="4" max="4" width="9.81640625" customWidth="1"/>
    <col min="5" max="5" width="10.26953125" customWidth="1"/>
    <col min="6" max="6" width="12.81640625" customWidth="1"/>
    <col min="7" max="7" width="12.1796875" customWidth="1"/>
    <col min="8" max="8" width="15.1796875" customWidth="1"/>
    <col min="9" max="9" width="16.81640625" customWidth="1"/>
  </cols>
  <sheetData>
    <row r="1" spans="1:9" ht="15.5" x14ac:dyDescent="0.35">
      <c r="A1" s="35" t="s">
        <v>0</v>
      </c>
      <c r="B1" s="36" t="s">
        <v>1</v>
      </c>
      <c r="C1" s="36" t="s">
        <v>2</v>
      </c>
      <c r="D1" s="36" t="s">
        <v>3</v>
      </c>
      <c r="E1" s="35" t="s">
        <v>109</v>
      </c>
      <c r="F1" s="35" t="s">
        <v>108</v>
      </c>
      <c r="G1" s="35"/>
      <c r="H1" s="35"/>
      <c r="I1" s="35"/>
    </row>
    <row r="2" spans="1:9" ht="15.5" x14ac:dyDescent="0.35">
      <c r="A2" s="35"/>
      <c r="B2" s="36"/>
      <c r="C2" s="36"/>
      <c r="D2" s="36"/>
      <c r="E2" s="35"/>
      <c r="F2" s="2" t="s">
        <v>138</v>
      </c>
      <c r="G2" s="4" t="s">
        <v>131</v>
      </c>
      <c r="H2" s="4" t="s">
        <v>110</v>
      </c>
      <c r="I2" s="4" t="s">
        <v>129</v>
      </c>
    </row>
    <row r="3" spans="1:9" ht="33" customHeight="1" x14ac:dyDescent="0.35">
      <c r="A3" s="3">
        <v>1</v>
      </c>
      <c r="B3" s="3" t="s">
        <v>4</v>
      </c>
      <c r="C3" s="6" t="s">
        <v>5</v>
      </c>
      <c r="D3" s="4" t="s">
        <v>102</v>
      </c>
      <c r="E3" s="4"/>
      <c r="F3" s="4"/>
      <c r="G3" s="4"/>
      <c r="H3" s="4"/>
      <c r="I3" s="4"/>
    </row>
    <row r="4" spans="1:9" ht="33" customHeight="1" x14ac:dyDescent="0.35">
      <c r="A4" s="3">
        <v>2</v>
      </c>
      <c r="B4" s="3" t="s">
        <v>6</v>
      </c>
      <c r="C4" s="6" t="s">
        <v>7</v>
      </c>
      <c r="D4" s="4" t="s">
        <v>103</v>
      </c>
      <c r="E4" s="4"/>
      <c r="F4" s="4"/>
      <c r="G4" s="4"/>
      <c r="H4" s="4"/>
      <c r="I4" s="4"/>
    </row>
    <row r="5" spans="1:9" ht="33" customHeight="1" x14ac:dyDescent="0.35">
      <c r="A5" s="3">
        <v>3</v>
      </c>
      <c r="B5" s="25" t="s">
        <v>8</v>
      </c>
      <c r="C5" s="27" t="s">
        <v>9</v>
      </c>
      <c r="D5" s="28" t="s">
        <v>100</v>
      </c>
      <c r="E5" s="28"/>
      <c r="F5" s="28"/>
      <c r="G5" s="4"/>
      <c r="H5" s="4"/>
      <c r="I5" s="4"/>
    </row>
    <row r="6" spans="1:9" ht="33" customHeight="1" x14ac:dyDescent="0.35">
      <c r="A6" s="3">
        <v>4</v>
      </c>
      <c r="B6" s="25" t="s">
        <v>10</v>
      </c>
      <c r="C6" s="27" t="s">
        <v>11</v>
      </c>
      <c r="D6" s="28"/>
      <c r="E6" s="28"/>
      <c r="F6" s="28"/>
      <c r="G6" s="4"/>
      <c r="H6" s="4"/>
      <c r="I6" s="4"/>
    </row>
    <row r="7" spans="1:9" ht="33" customHeight="1" x14ac:dyDescent="0.35">
      <c r="A7" s="3">
        <v>5</v>
      </c>
      <c r="B7" s="25" t="s">
        <v>12</v>
      </c>
      <c r="C7" s="27" t="s">
        <v>13</v>
      </c>
      <c r="D7" s="28" t="s">
        <v>104</v>
      </c>
      <c r="E7" s="28"/>
      <c r="F7" s="28"/>
      <c r="G7" s="4"/>
      <c r="H7" s="4"/>
      <c r="I7" s="4"/>
    </row>
    <row r="8" spans="1:9" ht="33" customHeight="1" x14ac:dyDescent="0.35">
      <c r="A8" s="3">
        <v>6</v>
      </c>
      <c r="B8" s="25" t="s">
        <v>14</v>
      </c>
      <c r="C8" s="27" t="s">
        <v>15</v>
      </c>
      <c r="D8" s="28" t="s">
        <v>103</v>
      </c>
      <c r="E8" s="28"/>
      <c r="F8" s="28"/>
      <c r="G8" s="4"/>
      <c r="H8" s="4"/>
      <c r="I8" s="4"/>
    </row>
    <row r="9" spans="1:9" ht="33" customHeight="1" x14ac:dyDescent="0.35">
      <c r="A9" s="3">
        <v>7</v>
      </c>
      <c r="B9" s="25" t="s">
        <v>16</v>
      </c>
      <c r="C9" s="27" t="s">
        <v>17</v>
      </c>
      <c r="D9" s="28" t="s">
        <v>104</v>
      </c>
      <c r="E9" s="28"/>
      <c r="F9" s="28"/>
      <c r="G9" s="4"/>
      <c r="H9" s="4"/>
      <c r="I9" s="4"/>
    </row>
    <row r="10" spans="1:9" ht="33" customHeight="1" x14ac:dyDescent="0.35">
      <c r="A10" s="3">
        <v>8</v>
      </c>
      <c r="B10" s="25" t="s">
        <v>18</v>
      </c>
      <c r="C10" s="27" t="s">
        <v>19</v>
      </c>
      <c r="D10" s="28" t="s">
        <v>105</v>
      </c>
      <c r="E10" s="28"/>
      <c r="F10" s="28"/>
      <c r="G10" s="4"/>
      <c r="H10" s="4"/>
      <c r="I10" s="4"/>
    </row>
    <row r="11" spans="1:9" ht="33" customHeight="1" x14ac:dyDescent="0.35">
      <c r="A11" s="3">
        <v>9</v>
      </c>
      <c r="B11" s="25" t="s">
        <v>20</v>
      </c>
      <c r="C11" s="27" t="s">
        <v>21</v>
      </c>
      <c r="D11" s="28" t="s">
        <v>100</v>
      </c>
      <c r="E11" s="28"/>
      <c r="F11" s="28"/>
      <c r="G11" s="4"/>
      <c r="H11" s="4"/>
      <c r="I11" s="4"/>
    </row>
    <row r="12" spans="1:9" ht="33" customHeight="1" x14ac:dyDescent="0.35">
      <c r="A12" s="3">
        <v>10</v>
      </c>
      <c r="B12" s="25" t="s">
        <v>22</v>
      </c>
      <c r="C12" s="27" t="s">
        <v>23</v>
      </c>
      <c r="D12" s="28" t="s">
        <v>102</v>
      </c>
      <c r="E12" s="28"/>
      <c r="F12" s="28"/>
      <c r="G12" s="4"/>
      <c r="H12" s="4"/>
      <c r="I12" s="4"/>
    </row>
    <row r="13" spans="1:9" ht="33" customHeight="1" x14ac:dyDescent="0.35">
      <c r="A13" s="3">
        <v>11</v>
      </c>
      <c r="B13" s="25" t="s">
        <v>24</v>
      </c>
      <c r="C13" s="27" t="s">
        <v>25</v>
      </c>
      <c r="D13" s="28" t="s">
        <v>103</v>
      </c>
      <c r="E13" s="28"/>
      <c r="F13" s="28"/>
      <c r="G13" s="4"/>
      <c r="H13" s="4"/>
      <c r="I13" s="4"/>
    </row>
    <row r="14" spans="1:9" ht="33" customHeight="1" x14ac:dyDescent="0.35">
      <c r="A14" s="3">
        <v>12</v>
      </c>
      <c r="B14" s="25" t="s">
        <v>26</v>
      </c>
      <c r="C14" s="26" t="s">
        <v>27</v>
      </c>
      <c r="D14" s="28" t="s">
        <v>103</v>
      </c>
      <c r="E14" s="28"/>
      <c r="F14" s="28"/>
      <c r="G14" s="4"/>
      <c r="H14" s="4"/>
      <c r="I14" s="4"/>
    </row>
    <row r="15" spans="1:9" ht="33" customHeight="1" x14ac:dyDescent="0.35">
      <c r="A15" s="3">
        <v>13</v>
      </c>
      <c r="B15" s="25" t="s">
        <v>29</v>
      </c>
      <c r="C15" s="27" t="s">
        <v>28</v>
      </c>
      <c r="D15" s="28" t="s">
        <v>103</v>
      </c>
      <c r="E15" s="28"/>
      <c r="F15" s="28"/>
      <c r="G15" s="4"/>
      <c r="H15" s="4"/>
      <c r="I15" s="4"/>
    </row>
    <row r="16" spans="1:9" ht="33" customHeight="1" x14ac:dyDescent="0.35">
      <c r="A16" s="3">
        <v>14</v>
      </c>
      <c r="B16" s="25" t="s">
        <v>30</v>
      </c>
      <c r="C16" s="27" t="s">
        <v>31</v>
      </c>
      <c r="D16" s="28" t="s">
        <v>103</v>
      </c>
      <c r="E16" s="28"/>
      <c r="F16" s="28"/>
      <c r="G16" s="4"/>
      <c r="H16" s="4"/>
      <c r="I16" s="4"/>
    </row>
    <row r="17" spans="1:9" ht="33" customHeight="1" x14ac:dyDescent="0.35">
      <c r="A17" s="3">
        <v>15</v>
      </c>
      <c r="B17" s="25" t="s">
        <v>32</v>
      </c>
      <c r="C17" s="27" t="s">
        <v>33</v>
      </c>
      <c r="D17" s="28" t="s">
        <v>103</v>
      </c>
      <c r="E17" s="28"/>
      <c r="F17" s="28"/>
      <c r="G17" s="4"/>
      <c r="H17" s="4"/>
      <c r="I17" s="4"/>
    </row>
    <row r="18" spans="1:9" ht="33" customHeight="1" x14ac:dyDescent="0.35">
      <c r="A18" s="3">
        <v>16</v>
      </c>
      <c r="B18" s="25" t="s">
        <v>34</v>
      </c>
      <c r="C18" s="27" t="s">
        <v>35</v>
      </c>
      <c r="D18" s="28" t="s">
        <v>104</v>
      </c>
      <c r="E18" s="28"/>
      <c r="F18" s="28"/>
      <c r="G18" s="4"/>
      <c r="H18" s="4"/>
      <c r="I18" s="4"/>
    </row>
    <row r="19" spans="1:9" ht="33" customHeight="1" x14ac:dyDescent="0.35">
      <c r="A19" s="3">
        <v>17</v>
      </c>
      <c r="B19" s="25" t="s">
        <v>36</v>
      </c>
      <c r="C19" s="27" t="s">
        <v>37</v>
      </c>
      <c r="D19" s="28" t="s">
        <v>104</v>
      </c>
      <c r="E19" s="28"/>
      <c r="F19" s="28"/>
      <c r="G19" s="4"/>
      <c r="H19" s="4"/>
      <c r="I19" s="4"/>
    </row>
    <row r="20" spans="1:9" ht="33" customHeight="1" x14ac:dyDescent="0.35">
      <c r="A20" s="3">
        <v>18</v>
      </c>
      <c r="B20" s="26" t="s">
        <v>38</v>
      </c>
      <c r="C20" s="27" t="s">
        <v>39</v>
      </c>
      <c r="D20" s="28" t="s">
        <v>104</v>
      </c>
      <c r="E20" s="28"/>
      <c r="F20" s="28"/>
      <c r="G20" s="4"/>
      <c r="H20" s="4"/>
      <c r="I20" s="4"/>
    </row>
    <row r="21" spans="1:9" ht="33" customHeight="1" x14ac:dyDescent="0.35">
      <c r="A21" s="3">
        <v>19</v>
      </c>
      <c r="B21" s="25" t="s">
        <v>40</v>
      </c>
      <c r="C21" s="27" t="s">
        <v>41</v>
      </c>
      <c r="D21" s="28" t="s">
        <v>106</v>
      </c>
      <c r="E21" s="28"/>
      <c r="F21" s="28"/>
      <c r="G21" s="4"/>
      <c r="H21" s="4"/>
      <c r="I21" s="4"/>
    </row>
    <row r="22" spans="1:9" ht="33" customHeight="1" x14ac:dyDescent="0.35">
      <c r="A22" s="3">
        <v>20</v>
      </c>
      <c r="B22" s="25" t="s">
        <v>42</v>
      </c>
      <c r="C22" s="27" t="s">
        <v>43</v>
      </c>
      <c r="D22" s="28" t="s">
        <v>106</v>
      </c>
      <c r="E22" s="28"/>
      <c r="F22" s="28"/>
      <c r="G22" s="4"/>
      <c r="H22" s="4"/>
      <c r="I22" s="4"/>
    </row>
    <row r="23" spans="1:9" ht="33" customHeight="1" x14ac:dyDescent="0.35">
      <c r="A23" s="3">
        <v>21</v>
      </c>
      <c r="B23" s="25" t="s">
        <v>45</v>
      </c>
      <c r="C23" s="27" t="s">
        <v>46</v>
      </c>
      <c r="D23" s="28" t="s">
        <v>103</v>
      </c>
      <c r="E23" s="28"/>
      <c r="F23" s="28"/>
      <c r="G23" s="4"/>
      <c r="H23" s="4"/>
      <c r="I23" s="4"/>
    </row>
    <row r="24" spans="1:9" ht="33" customHeight="1" x14ac:dyDescent="0.35">
      <c r="A24" s="3">
        <v>22</v>
      </c>
      <c r="B24" s="25" t="s">
        <v>47</v>
      </c>
      <c r="C24" s="27" t="s">
        <v>44</v>
      </c>
      <c r="D24" s="28" t="s">
        <v>103</v>
      </c>
      <c r="E24" s="28"/>
      <c r="F24" s="28"/>
      <c r="G24" s="4"/>
      <c r="H24" s="4"/>
      <c r="I24" s="4"/>
    </row>
    <row r="25" spans="1:9" ht="33" customHeight="1" x14ac:dyDescent="0.35">
      <c r="A25" s="3">
        <v>23</v>
      </c>
      <c r="B25" s="25" t="s">
        <v>48</v>
      </c>
      <c r="C25" s="27" t="s">
        <v>49</v>
      </c>
      <c r="D25" s="28" t="s">
        <v>103</v>
      </c>
      <c r="E25" s="28"/>
      <c r="F25" s="28"/>
      <c r="G25" s="4"/>
      <c r="H25" s="4"/>
      <c r="I25" s="4"/>
    </row>
    <row r="26" spans="1:9" ht="33" customHeight="1" x14ac:dyDescent="0.35">
      <c r="A26" s="3">
        <v>24</v>
      </c>
      <c r="B26" s="25" t="s">
        <v>50</v>
      </c>
      <c r="C26" s="27" t="s">
        <v>51</v>
      </c>
      <c r="D26" s="28" t="s">
        <v>100</v>
      </c>
      <c r="E26" s="28"/>
      <c r="F26" s="28"/>
      <c r="G26" s="4"/>
      <c r="H26" s="4"/>
      <c r="I26" s="4"/>
    </row>
    <row r="27" spans="1:9" ht="33" customHeight="1" x14ac:dyDescent="0.35">
      <c r="A27" s="3">
        <v>25</v>
      </c>
      <c r="B27" s="25" t="s">
        <v>52</v>
      </c>
      <c r="C27" s="27" t="s">
        <v>53</v>
      </c>
      <c r="D27" s="28" t="s">
        <v>104</v>
      </c>
      <c r="E27" s="28"/>
      <c r="F27" s="28"/>
      <c r="G27" s="4"/>
      <c r="H27" s="4"/>
      <c r="I27" s="4"/>
    </row>
    <row r="28" spans="1:9" ht="33" customHeight="1" x14ac:dyDescent="0.35">
      <c r="A28" s="3">
        <v>26</v>
      </c>
      <c r="B28" s="25" t="s">
        <v>54</v>
      </c>
      <c r="C28" s="27" t="s">
        <v>55</v>
      </c>
      <c r="D28" s="28" t="s">
        <v>104</v>
      </c>
      <c r="E28" s="28"/>
      <c r="F28" s="28"/>
      <c r="G28" s="4"/>
      <c r="H28" s="4"/>
      <c r="I28" s="4"/>
    </row>
    <row r="29" spans="1:9" ht="33" customHeight="1" x14ac:dyDescent="0.35">
      <c r="A29" s="3">
        <v>27</v>
      </c>
      <c r="B29" s="25" t="s">
        <v>56</v>
      </c>
      <c r="C29" s="27" t="s">
        <v>57</v>
      </c>
      <c r="D29" s="28" t="s">
        <v>104</v>
      </c>
      <c r="E29" s="28"/>
      <c r="F29" s="28"/>
      <c r="G29" s="4"/>
      <c r="H29" s="4"/>
      <c r="I29" s="4"/>
    </row>
    <row r="30" spans="1:9" ht="33" customHeight="1" x14ac:dyDescent="0.35">
      <c r="A30" s="3">
        <v>28</v>
      </c>
      <c r="B30" s="25" t="s">
        <v>58</v>
      </c>
      <c r="C30" s="27" t="s">
        <v>59</v>
      </c>
      <c r="D30" s="28" t="s">
        <v>104</v>
      </c>
      <c r="E30" s="28"/>
      <c r="F30" s="28"/>
      <c r="G30" s="4"/>
      <c r="H30" s="4"/>
      <c r="I30" s="4"/>
    </row>
    <row r="31" spans="1:9" ht="33" customHeight="1" x14ac:dyDescent="0.35">
      <c r="A31" s="3">
        <v>29</v>
      </c>
      <c r="B31" s="25" t="s">
        <v>60</v>
      </c>
      <c r="C31" s="29" t="s">
        <v>61</v>
      </c>
      <c r="D31" s="28"/>
      <c r="E31" s="28"/>
      <c r="F31" s="28"/>
      <c r="G31" s="4"/>
      <c r="H31" s="4"/>
      <c r="I31" s="4"/>
    </row>
    <row r="32" spans="1:9" ht="33" customHeight="1" x14ac:dyDescent="0.35">
      <c r="A32" s="3">
        <v>30</v>
      </c>
      <c r="B32" s="25" t="s">
        <v>62</v>
      </c>
      <c r="C32" s="29" t="s">
        <v>63</v>
      </c>
      <c r="D32" s="28" t="s">
        <v>104</v>
      </c>
      <c r="E32" s="28"/>
      <c r="F32" s="28"/>
      <c r="G32" s="4"/>
      <c r="H32" s="4"/>
      <c r="I32" s="4"/>
    </row>
    <row r="33" spans="1:9" ht="33" customHeight="1" x14ac:dyDescent="0.35">
      <c r="A33" s="3">
        <v>31</v>
      </c>
      <c r="B33" s="25" t="s">
        <v>64</v>
      </c>
      <c r="C33" s="29" t="s">
        <v>65</v>
      </c>
      <c r="D33" s="28" t="s">
        <v>106</v>
      </c>
      <c r="E33" s="28"/>
      <c r="F33" s="28"/>
      <c r="G33" s="4"/>
      <c r="H33" s="4"/>
      <c r="I33" s="4"/>
    </row>
    <row r="34" spans="1:9" ht="33" customHeight="1" x14ac:dyDescent="0.35">
      <c r="A34" s="3">
        <v>32</v>
      </c>
      <c r="B34" s="26" t="s">
        <v>66</v>
      </c>
      <c r="C34" s="29" t="s">
        <v>67</v>
      </c>
      <c r="D34" s="28" t="s">
        <v>100</v>
      </c>
      <c r="E34" s="28"/>
      <c r="F34" s="28"/>
      <c r="G34" s="4"/>
      <c r="H34" s="4"/>
      <c r="I34" s="4"/>
    </row>
    <row r="35" spans="1:9" ht="33" customHeight="1" x14ac:dyDescent="0.35">
      <c r="A35" s="3">
        <v>33</v>
      </c>
      <c r="B35" s="25" t="s">
        <v>68</v>
      </c>
      <c r="C35" s="29" t="s">
        <v>69</v>
      </c>
      <c r="D35" s="28" t="s">
        <v>102</v>
      </c>
      <c r="E35" s="28"/>
      <c r="F35" s="28"/>
      <c r="G35" s="4"/>
      <c r="H35" s="4"/>
      <c r="I35" s="4"/>
    </row>
    <row r="36" spans="1:9" ht="33" customHeight="1" x14ac:dyDescent="0.35">
      <c r="A36" s="3">
        <v>34</v>
      </c>
      <c r="B36" s="25" t="s">
        <v>70</v>
      </c>
      <c r="C36" s="29" t="s">
        <v>71</v>
      </c>
      <c r="D36" s="28" t="s">
        <v>102</v>
      </c>
      <c r="E36" s="28"/>
      <c r="F36" s="28"/>
      <c r="G36" s="4"/>
      <c r="H36" s="4"/>
      <c r="I36" s="4"/>
    </row>
    <row r="37" spans="1:9" ht="33" customHeight="1" x14ac:dyDescent="0.35">
      <c r="A37" s="3">
        <v>35</v>
      </c>
      <c r="B37" s="25" t="s">
        <v>72</v>
      </c>
      <c r="C37" s="29" t="s">
        <v>73</v>
      </c>
      <c r="D37" s="28" t="s">
        <v>102</v>
      </c>
      <c r="E37" s="28"/>
      <c r="F37" s="28"/>
      <c r="G37" s="4"/>
      <c r="H37" s="4"/>
      <c r="I37" s="4"/>
    </row>
    <row r="38" spans="1:9" ht="33" customHeight="1" x14ac:dyDescent="0.35">
      <c r="A38" s="3">
        <v>36</v>
      </c>
      <c r="B38" s="25" t="s">
        <v>74</v>
      </c>
      <c r="C38" s="29" t="s">
        <v>75</v>
      </c>
      <c r="D38" s="28" t="s">
        <v>104</v>
      </c>
      <c r="E38" s="28"/>
      <c r="F38" s="28"/>
      <c r="G38" s="4"/>
      <c r="H38" s="4"/>
      <c r="I38" s="4"/>
    </row>
    <row r="39" spans="1:9" ht="33" customHeight="1" x14ac:dyDescent="0.35">
      <c r="A39" s="3">
        <v>37</v>
      </c>
      <c r="B39" s="25" t="s">
        <v>76</v>
      </c>
      <c r="C39" s="29" t="s">
        <v>77</v>
      </c>
      <c r="D39" s="28" t="s">
        <v>102</v>
      </c>
      <c r="E39" s="28"/>
      <c r="F39" s="28"/>
      <c r="G39" s="4"/>
      <c r="H39" s="4"/>
      <c r="I39" s="4"/>
    </row>
    <row r="40" spans="1:9" ht="33" customHeight="1" x14ac:dyDescent="0.35">
      <c r="A40" s="3">
        <v>38</v>
      </c>
      <c r="B40" s="25" t="s">
        <v>78</v>
      </c>
      <c r="C40" s="30" t="s">
        <v>79</v>
      </c>
      <c r="D40" s="28" t="s">
        <v>107</v>
      </c>
      <c r="E40" s="28"/>
      <c r="F40" s="28"/>
      <c r="G40" s="4"/>
      <c r="H40" s="4"/>
      <c r="I40" s="4"/>
    </row>
    <row r="41" spans="1:9" ht="33" customHeight="1" x14ac:dyDescent="0.35">
      <c r="A41" s="3">
        <v>39</v>
      </c>
      <c r="B41" s="25" t="s">
        <v>80</v>
      </c>
      <c r="C41" s="30" t="s">
        <v>81</v>
      </c>
      <c r="D41" s="28" t="s">
        <v>107</v>
      </c>
      <c r="E41" s="28"/>
      <c r="F41" s="28"/>
      <c r="G41" s="4"/>
      <c r="H41" s="4"/>
      <c r="I41" s="4"/>
    </row>
    <row r="42" spans="1:9" ht="33" customHeight="1" x14ac:dyDescent="0.35">
      <c r="A42" s="3">
        <v>40</v>
      </c>
      <c r="B42" s="25" t="s">
        <v>82</v>
      </c>
      <c r="C42" s="29" t="s">
        <v>83</v>
      </c>
      <c r="D42" s="28" t="s">
        <v>104</v>
      </c>
      <c r="E42" s="28"/>
      <c r="F42" s="28"/>
      <c r="G42" s="4"/>
      <c r="H42" s="4"/>
      <c r="I42" s="4"/>
    </row>
    <row r="43" spans="1:9" ht="33" customHeight="1" x14ac:dyDescent="0.35">
      <c r="A43" s="3">
        <v>41</v>
      </c>
      <c r="B43" s="25" t="s">
        <v>84</v>
      </c>
      <c r="C43" s="30" t="s">
        <v>85</v>
      </c>
      <c r="D43" s="28" t="s">
        <v>100</v>
      </c>
      <c r="E43" s="28"/>
      <c r="F43" s="28"/>
      <c r="G43" s="4"/>
      <c r="H43" s="4"/>
      <c r="I43" s="4"/>
    </row>
    <row r="44" spans="1:9" ht="33" customHeight="1" x14ac:dyDescent="0.35">
      <c r="A44" s="3">
        <v>42</v>
      </c>
      <c r="B44" s="25" t="s">
        <v>86</v>
      </c>
      <c r="C44" s="30" t="s">
        <v>87</v>
      </c>
      <c r="D44" s="28" t="s">
        <v>104</v>
      </c>
      <c r="E44" s="28"/>
      <c r="F44" s="28"/>
      <c r="G44" s="4"/>
      <c r="H44" s="4"/>
      <c r="I44" s="4"/>
    </row>
    <row r="45" spans="1:9" ht="33" customHeight="1" x14ac:dyDescent="0.35">
      <c r="A45" s="3">
        <v>43</v>
      </c>
      <c r="B45" s="25" t="s">
        <v>88</v>
      </c>
      <c r="C45" s="29" t="s">
        <v>89</v>
      </c>
      <c r="D45" s="28" t="s">
        <v>104</v>
      </c>
      <c r="E45" s="28"/>
      <c r="F45" s="28"/>
      <c r="G45" s="4"/>
      <c r="H45" s="4"/>
      <c r="I45" s="4"/>
    </row>
    <row r="46" spans="1:9" ht="33" customHeight="1" x14ac:dyDescent="0.35">
      <c r="A46" s="3">
        <v>44</v>
      </c>
      <c r="B46" s="25" t="s">
        <v>90</v>
      </c>
      <c r="C46" s="29" t="s">
        <v>91</v>
      </c>
      <c r="D46" s="28" t="s">
        <v>104</v>
      </c>
      <c r="E46" s="28"/>
      <c r="F46" s="28"/>
      <c r="G46" s="4"/>
      <c r="H46" s="4"/>
      <c r="I46" s="4"/>
    </row>
    <row r="47" spans="1:9" ht="33" customHeight="1" x14ac:dyDescent="0.35">
      <c r="A47" s="3">
        <v>45</v>
      </c>
      <c r="B47" s="25" t="s">
        <v>92</v>
      </c>
      <c r="C47" s="29" t="s">
        <v>93</v>
      </c>
      <c r="D47" s="28" t="s">
        <v>104</v>
      </c>
      <c r="E47" s="28"/>
      <c r="F47" s="28"/>
      <c r="G47" s="4"/>
      <c r="H47" s="4"/>
      <c r="I47" s="4"/>
    </row>
    <row r="48" spans="1:9" ht="33" customHeight="1" x14ac:dyDescent="0.35">
      <c r="A48" s="3">
        <v>46</v>
      </c>
      <c r="B48" s="25" t="s">
        <v>94</v>
      </c>
      <c r="C48" s="29" t="s">
        <v>95</v>
      </c>
      <c r="D48" s="28" t="s">
        <v>103</v>
      </c>
      <c r="E48" s="28"/>
      <c r="F48" s="28"/>
      <c r="G48" s="4"/>
      <c r="H48" s="4"/>
      <c r="I48" s="4"/>
    </row>
    <row r="49" spans="1:9" ht="33" customHeight="1" x14ac:dyDescent="0.35">
      <c r="A49" s="3">
        <v>47</v>
      </c>
      <c r="B49" s="25" t="s">
        <v>96</v>
      </c>
      <c r="C49" s="29" t="s">
        <v>97</v>
      </c>
      <c r="D49" s="28" t="s">
        <v>100</v>
      </c>
      <c r="E49" s="28"/>
      <c r="F49" s="28"/>
      <c r="G49" s="4"/>
      <c r="H49" s="4"/>
      <c r="I49" s="4"/>
    </row>
    <row r="50" spans="1:9" ht="33" customHeight="1" x14ac:dyDescent="0.35">
      <c r="A50" s="3">
        <v>48</v>
      </c>
      <c r="B50" s="3" t="s">
        <v>98</v>
      </c>
      <c r="C50" s="7" t="s">
        <v>99</v>
      </c>
      <c r="D50" s="4"/>
      <c r="E50" s="4"/>
      <c r="F50" s="4"/>
      <c r="G50" s="4"/>
      <c r="H50" s="4"/>
      <c r="I50" s="4"/>
    </row>
    <row r="51" spans="1:9" x14ac:dyDescent="0.35">
      <c r="D51" s="37"/>
      <c r="E51" s="37"/>
    </row>
  </sheetData>
  <mergeCells count="7">
    <mergeCell ref="F1:I1"/>
    <mergeCell ref="A1:A2"/>
    <mergeCell ref="B1:B2"/>
    <mergeCell ref="D51:E51"/>
    <mergeCell ref="C1:C2"/>
    <mergeCell ref="D1:D2"/>
    <mergeCell ref="E1:E2"/>
  </mergeCells>
  <pageMargins left="0.45" right="0.2"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workbookViewId="0">
      <selection activeCell="K16" sqref="K16"/>
    </sheetView>
  </sheetViews>
  <sheetFormatPr defaultRowHeight="14.5" x14ac:dyDescent="0.35"/>
  <sheetData>
    <row r="1" spans="1:10" x14ac:dyDescent="0.35">
      <c r="A1">
        <v>1</v>
      </c>
      <c r="B1" t="s">
        <v>4</v>
      </c>
      <c r="C1" t="s">
        <v>4</v>
      </c>
      <c r="D1" t="s">
        <v>5</v>
      </c>
      <c r="E1" t="s">
        <v>102</v>
      </c>
      <c r="F1">
        <v>53</v>
      </c>
      <c r="G1">
        <v>1183.0609999999999</v>
      </c>
      <c r="H1" t="s">
        <v>139</v>
      </c>
      <c r="I1">
        <v>62702.233</v>
      </c>
      <c r="J1" t="s">
        <v>140</v>
      </c>
    </row>
    <row r="2" spans="1:10" x14ac:dyDescent="0.35">
      <c r="A2">
        <v>2</v>
      </c>
      <c r="B2" t="s">
        <v>117</v>
      </c>
      <c r="C2" t="s">
        <v>117</v>
      </c>
      <c r="D2" t="s">
        <v>118</v>
      </c>
      <c r="E2" t="s">
        <v>116</v>
      </c>
      <c r="F2">
        <v>2616</v>
      </c>
      <c r="G2">
        <v>256.00700000000001</v>
      </c>
      <c r="H2" t="s">
        <v>141</v>
      </c>
      <c r="I2">
        <v>669714.31200000003</v>
      </c>
      <c r="J2" t="s">
        <v>142</v>
      </c>
    </row>
    <row r="3" spans="1:10" x14ac:dyDescent="0.35">
      <c r="A3">
        <v>3</v>
      </c>
      <c r="B3" t="s">
        <v>82</v>
      </c>
      <c r="C3" t="s">
        <v>82</v>
      </c>
      <c r="D3" t="s">
        <v>119</v>
      </c>
      <c r="E3" t="s">
        <v>101</v>
      </c>
      <c r="F3">
        <v>6720</v>
      </c>
      <c r="G3">
        <v>143.09899999999999</v>
      </c>
      <c r="H3" t="s">
        <v>143</v>
      </c>
      <c r="I3">
        <v>961625.28</v>
      </c>
      <c r="J3" t="s">
        <v>144</v>
      </c>
    </row>
    <row r="4" spans="1:10" x14ac:dyDescent="0.35">
      <c r="A4">
        <v>4</v>
      </c>
      <c r="B4" t="s">
        <v>16</v>
      </c>
      <c r="C4" t="s">
        <v>16</v>
      </c>
      <c r="D4" t="s">
        <v>145</v>
      </c>
      <c r="E4" t="s">
        <v>104</v>
      </c>
      <c r="F4">
        <v>144503.6</v>
      </c>
      <c r="G4">
        <v>6.399</v>
      </c>
      <c r="H4" t="s">
        <v>146</v>
      </c>
      <c r="I4">
        <v>924678.53599999996</v>
      </c>
      <c r="J4" t="s">
        <v>147</v>
      </c>
    </row>
    <row r="5" spans="1:10" x14ac:dyDescent="0.35">
      <c r="A5">
        <v>5</v>
      </c>
      <c r="B5" t="s">
        <v>121</v>
      </c>
      <c r="C5" t="s">
        <v>121</v>
      </c>
      <c r="D5" t="s">
        <v>148</v>
      </c>
      <c r="E5" t="s">
        <v>104</v>
      </c>
      <c r="F5">
        <v>223887.3</v>
      </c>
      <c r="G5">
        <v>105.755</v>
      </c>
      <c r="H5" t="s">
        <v>149</v>
      </c>
      <c r="I5">
        <v>23677201.412</v>
      </c>
      <c r="J5" t="s">
        <v>150</v>
      </c>
    </row>
    <row r="6" spans="1:10" x14ac:dyDescent="0.35">
      <c r="A6">
        <v>6</v>
      </c>
      <c r="B6" t="s">
        <v>123</v>
      </c>
      <c r="C6" t="s">
        <v>123</v>
      </c>
      <c r="D6" t="s">
        <v>151</v>
      </c>
      <c r="E6" t="s">
        <v>104</v>
      </c>
      <c r="F6">
        <v>223887.3</v>
      </c>
      <c r="G6">
        <v>144.672</v>
      </c>
      <c r="H6" t="s">
        <v>152</v>
      </c>
      <c r="I6">
        <v>32390223.465999998</v>
      </c>
      <c r="J6" t="s">
        <v>153</v>
      </c>
    </row>
    <row r="7" spans="1:10" x14ac:dyDescent="0.35">
      <c r="A7">
        <v>7</v>
      </c>
      <c r="B7" t="s">
        <v>86</v>
      </c>
      <c r="C7" t="s">
        <v>86</v>
      </c>
      <c r="D7" t="s">
        <v>154</v>
      </c>
      <c r="E7" t="s">
        <v>101</v>
      </c>
      <c r="F7">
        <v>6048</v>
      </c>
      <c r="G7">
        <v>143.14099999999999</v>
      </c>
      <c r="H7" t="s">
        <v>155</v>
      </c>
      <c r="I7">
        <v>865716.76800000004</v>
      </c>
      <c r="J7" t="s">
        <v>156</v>
      </c>
    </row>
    <row r="8" spans="1:10" x14ac:dyDescent="0.35">
      <c r="A8">
        <v>8</v>
      </c>
      <c r="B8" t="s">
        <v>157</v>
      </c>
      <c r="C8" t="s">
        <v>157</v>
      </c>
      <c r="D8" t="s">
        <v>158</v>
      </c>
      <c r="E8" t="s">
        <v>159</v>
      </c>
      <c r="F8">
        <v>1</v>
      </c>
      <c r="G8">
        <v>962215.26500000001</v>
      </c>
      <c r="H8" t="s">
        <v>160</v>
      </c>
      <c r="I8">
        <v>962215.26500000001</v>
      </c>
      <c r="J8" t="s">
        <v>160</v>
      </c>
    </row>
    <row r="9" spans="1:10" x14ac:dyDescent="0.35">
      <c r="A9">
        <v>9</v>
      </c>
      <c r="B9" t="s">
        <v>157</v>
      </c>
      <c r="C9" t="s">
        <v>157</v>
      </c>
      <c r="D9" t="s">
        <v>161</v>
      </c>
      <c r="E9" t="s">
        <v>162</v>
      </c>
      <c r="F9">
        <v>150</v>
      </c>
      <c r="G9">
        <v>2484.7170000000001</v>
      </c>
      <c r="H9" t="s">
        <v>163</v>
      </c>
      <c r="I9">
        <v>372707.55</v>
      </c>
      <c r="J9" t="s">
        <v>164</v>
      </c>
    </row>
    <row r="10" spans="1:10" x14ac:dyDescent="0.35">
      <c r="A10">
        <v>10</v>
      </c>
      <c r="B10" t="s">
        <v>157</v>
      </c>
      <c r="C10" t="s">
        <v>157</v>
      </c>
      <c r="D10" t="s">
        <v>165</v>
      </c>
      <c r="E10" t="s">
        <v>159</v>
      </c>
      <c r="F10">
        <v>1</v>
      </c>
      <c r="G10">
        <v>111776.40399999999</v>
      </c>
      <c r="H10" t="s">
        <v>166</v>
      </c>
      <c r="I10">
        <v>111776.40399999999</v>
      </c>
      <c r="J10" t="s">
        <v>166</v>
      </c>
    </row>
    <row r="11" spans="1:10" x14ac:dyDescent="0.35">
      <c r="A11">
        <v>11</v>
      </c>
      <c r="B11" t="s">
        <v>157</v>
      </c>
      <c r="C11" t="s">
        <v>157</v>
      </c>
      <c r="D11" t="s">
        <v>167</v>
      </c>
      <c r="E11" t="s">
        <v>159</v>
      </c>
      <c r="F11">
        <v>1</v>
      </c>
      <c r="G11">
        <v>110593.20600000001</v>
      </c>
      <c r="H11" t="s">
        <v>168</v>
      </c>
      <c r="I11">
        <v>110593.20600000001</v>
      </c>
      <c r="J11" t="s">
        <v>168</v>
      </c>
    </row>
    <row r="12" spans="1:10" x14ac:dyDescent="0.35">
      <c r="A12">
        <v>12</v>
      </c>
      <c r="B12" t="s">
        <v>157</v>
      </c>
      <c r="C12" t="s">
        <v>157</v>
      </c>
      <c r="D12" t="s">
        <v>169</v>
      </c>
      <c r="E12" t="s">
        <v>159</v>
      </c>
      <c r="F12">
        <v>1</v>
      </c>
      <c r="G12">
        <v>91775.569000000003</v>
      </c>
      <c r="H12" t="s">
        <v>170</v>
      </c>
      <c r="I12">
        <v>91775.569000000003</v>
      </c>
      <c r="J12" t="s">
        <v>170</v>
      </c>
    </row>
    <row r="13" spans="1:10" x14ac:dyDescent="0.35">
      <c r="A13">
        <v>13</v>
      </c>
      <c r="B13" t="s">
        <v>157</v>
      </c>
      <c r="C13" t="s">
        <v>157</v>
      </c>
      <c r="D13" t="s">
        <v>171</v>
      </c>
      <c r="E13" t="s">
        <v>159</v>
      </c>
      <c r="F13">
        <v>1</v>
      </c>
      <c r="G13">
        <v>110354.17600000001</v>
      </c>
      <c r="H13" t="s">
        <v>172</v>
      </c>
      <c r="I13">
        <v>110354.17600000001</v>
      </c>
      <c r="J13" t="s">
        <v>172</v>
      </c>
    </row>
    <row r="14" spans="1:10" x14ac:dyDescent="0.35">
      <c r="A14">
        <v>14</v>
      </c>
      <c r="B14" t="s">
        <v>98</v>
      </c>
      <c r="C14" t="s">
        <v>98</v>
      </c>
      <c r="D14" t="s">
        <v>173</v>
      </c>
      <c r="E14" t="s">
        <v>159</v>
      </c>
      <c r="F14">
        <v>1</v>
      </c>
      <c r="G14">
        <v>248752.546</v>
      </c>
      <c r="H14" t="s">
        <v>174</v>
      </c>
      <c r="I14">
        <v>248752.546</v>
      </c>
      <c r="J14"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
  <sheetViews>
    <sheetView tabSelected="1" topLeftCell="D10" zoomScaleNormal="100" zoomScaleSheetLayoutView="100" workbookViewId="0">
      <selection activeCell="G26" sqref="G26"/>
    </sheetView>
  </sheetViews>
  <sheetFormatPr defaultColWidth="9.1796875" defaultRowHeight="14" x14ac:dyDescent="0.3"/>
  <cols>
    <col min="1" max="1" width="5.1796875" style="5" customWidth="1"/>
    <col min="2" max="2" width="9.1796875" style="5" customWidth="1"/>
    <col min="3" max="3" width="41.81640625" style="5" customWidth="1"/>
    <col min="4" max="4" width="11.54296875" style="5" customWidth="1"/>
    <col min="5" max="5" width="12.1796875" style="5" customWidth="1"/>
    <col min="6" max="6" width="9.1796875" style="5"/>
    <col min="7" max="7" width="14.7265625" style="5" customWidth="1"/>
    <col min="8" max="8" width="20" style="5" customWidth="1"/>
    <col min="9" max="9" width="18.81640625" style="5" customWidth="1"/>
    <col min="10" max="10" width="10.54296875" style="5" customWidth="1"/>
    <col min="11" max="11" width="11.1796875" style="5" customWidth="1"/>
    <col min="12" max="12" width="11.7265625" style="5" customWidth="1"/>
    <col min="13" max="13" width="16.453125" style="5" customWidth="1"/>
    <col min="14" max="16384" width="9.1796875" style="5"/>
  </cols>
  <sheetData>
    <row r="1" spans="1:14" ht="31.5" customHeight="1" x14ac:dyDescent="0.3">
      <c r="A1" s="8" t="s">
        <v>111</v>
      </c>
      <c r="B1" s="8" t="s">
        <v>112</v>
      </c>
      <c r="C1" s="8" t="s">
        <v>2</v>
      </c>
      <c r="D1" s="8" t="s">
        <v>113</v>
      </c>
      <c r="E1" s="8" t="s">
        <v>3</v>
      </c>
      <c r="F1" s="9" t="s">
        <v>114</v>
      </c>
      <c r="G1" s="9" t="s">
        <v>126</v>
      </c>
      <c r="H1" s="9" t="s">
        <v>127</v>
      </c>
      <c r="I1" s="9" t="s">
        <v>128</v>
      </c>
      <c r="J1" s="9" t="s">
        <v>129</v>
      </c>
      <c r="K1" s="9" t="s">
        <v>130</v>
      </c>
      <c r="L1" s="9" t="s">
        <v>131</v>
      </c>
      <c r="M1" s="9" t="s">
        <v>132</v>
      </c>
    </row>
    <row r="2" spans="1:14" ht="31.5" customHeight="1" x14ac:dyDescent="0.3">
      <c r="A2" s="8"/>
      <c r="B2" s="8"/>
      <c r="C2" s="8"/>
      <c r="D2" s="8"/>
      <c r="E2" s="8"/>
      <c r="F2" s="9"/>
      <c r="G2" s="16">
        <v>4.28</v>
      </c>
      <c r="H2" s="16">
        <v>1.51</v>
      </c>
      <c r="I2" s="16">
        <v>0.72499999999999998</v>
      </c>
      <c r="J2" s="16">
        <v>2.5150000000000001</v>
      </c>
      <c r="K2" s="16">
        <v>5.9850000000000003</v>
      </c>
      <c r="L2" s="16">
        <v>7.91</v>
      </c>
      <c r="M2" s="16">
        <v>3.11</v>
      </c>
      <c r="N2" s="5">
        <f>SUM(G2:M2)</f>
        <v>26.035</v>
      </c>
    </row>
    <row r="3" spans="1:14" ht="151.5" customHeight="1" x14ac:dyDescent="0.3">
      <c r="A3" s="10">
        <v>1</v>
      </c>
      <c r="B3" s="11" t="s">
        <v>4</v>
      </c>
      <c r="C3" s="12" t="s">
        <v>115</v>
      </c>
      <c r="D3" s="13">
        <v>53</v>
      </c>
      <c r="E3" s="13" t="s">
        <v>116</v>
      </c>
      <c r="F3" s="31">
        <v>1183.0609999999999</v>
      </c>
      <c r="G3" s="31">
        <v>9</v>
      </c>
      <c r="H3" s="31">
        <v>3</v>
      </c>
      <c r="I3" s="31">
        <v>3</v>
      </c>
      <c r="J3" s="31">
        <v>5</v>
      </c>
      <c r="K3" s="31">
        <v>12</v>
      </c>
      <c r="L3" s="31">
        <v>15</v>
      </c>
      <c r="M3" s="31">
        <v>6</v>
      </c>
      <c r="N3" s="5">
        <f>SUM(G3:M3)</f>
        <v>53</v>
      </c>
    </row>
    <row r="4" spans="1:14" ht="56" x14ac:dyDescent="0.3">
      <c r="A4" s="10">
        <v>2</v>
      </c>
      <c r="B4" s="14" t="s">
        <v>117</v>
      </c>
      <c r="C4" s="15" t="s">
        <v>118</v>
      </c>
      <c r="D4" s="16">
        <v>2616</v>
      </c>
      <c r="E4" s="16" t="s">
        <v>102</v>
      </c>
      <c r="F4" s="31">
        <v>256.00700000000001</v>
      </c>
      <c r="G4" s="31">
        <v>430</v>
      </c>
      <c r="H4" s="31">
        <v>152</v>
      </c>
      <c r="I4" s="31">
        <v>73</v>
      </c>
      <c r="J4" s="31">
        <v>253</v>
      </c>
      <c r="K4" s="31">
        <v>601</v>
      </c>
      <c r="L4" s="31">
        <v>795</v>
      </c>
      <c r="M4" s="31">
        <v>312</v>
      </c>
    </row>
    <row r="5" spans="1:14" ht="126" x14ac:dyDescent="0.3">
      <c r="A5" s="10">
        <v>3</v>
      </c>
      <c r="B5" s="14" t="s">
        <v>82</v>
      </c>
      <c r="C5" s="15" t="s">
        <v>119</v>
      </c>
      <c r="D5" s="17">
        <v>6720</v>
      </c>
      <c r="E5" s="16" t="s">
        <v>104</v>
      </c>
      <c r="F5" s="31">
        <v>143.09899999999999</v>
      </c>
      <c r="G5" s="31">
        <f>6720/7</f>
        <v>960</v>
      </c>
      <c r="H5" s="31">
        <f t="shared" ref="H5:M5" si="0">6720/7</f>
        <v>960</v>
      </c>
      <c r="I5" s="31">
        <f t="shared" si="0"/>
        <v>960</v>
      </c>
      <c r="J5" s="31">
        <f t="shared" si="0"/>
        <v>960</v>
      </c>
      <c r="K5" s="31">
        <f t="shared" si="0"/>
        <v>960</v>
      </c>
      <c r="L5" s="31">
        <f t="shared" si="0"/>
        <v>960</v>
      </c>
      <c r="M5" s="31">
        <f t="shared" si="0"/>
        <v>960</v>
      </c>
    </row>
    <row r="6" spans="1:14" s="1" customFormat="1" ht="126" x14ac:dyDescent="0.3">
      <c r="A6" s="18">
        <v>4</v>
      </c>
      <c r="B6" s="19" t="s">
        <v>16</v>
      </c>
      <c r="C6" s="20" t="s">
        <v>120</v>
      </c>
      <c r="D6" s="21">
        <v>144503.6</v>
      </c>
      <c r="E6" s="22" t="s">
        <v>104</v>
      </c>
      <c r="F6" s="31">
        <v>6.399</v>
      </c>
      <c r="G6" s="31">
        <v>20643.37142857143</v>
      </c>
      <c r="H6" s="31">
        <v>20643.37142857143</v>
      </c>
      <c r="I6" s="31">
        <v>20643.37142857143</v>
      </c>
      <c r="J6" s="31">
        <v>20643.37142857143</v>
      </c>
      <c r="K6" s="31">
        <v>20643.37142857143</v>
      </c>
      <c r="L6" s="31">
        <v>20643.37142857143</v>
      </c>
      <c r="M6" s="31">
        <v>20643.37142857143</v>
      </c>
    </row>
    <row r="7" spans="1:14" s="1" customFormat="1" ht="84" x14ac:dyDescent="0.3">
      <c r="A7" s="18">
        <v>5</v>
      </c>
      <c r="B7" s="19" t="s">
        <v>121</v>
      </c>
      <c r="C7" s="20" t="s">
        <v>122</v>
      </c>
      <c r="D7" s="23">
        <v>223887.3</v>
      </c>
      <c r="E7" s="22" t="s">
        <v>101</v>
      </c>
      <c r="F7" s="31">
        <v>105.755</v>
      </c>
      <c r="G7" s="31"/>
      <c r="H7" s="31"/>
      <c r="I7" s="31"/>
      <c r="J7" s="31"/>
      <c r="K7" s="31"/>
      <c r="L7" s="31"/>
      <c r="M7" s="31"/>
    </row>
    <row r="8" spans="1:14" s="24" customFormat="1" ht="99.75" customHeight="1" x14ac:dyDescent="0.3">
      <c r="A8" s="18">
        <v>6</v>
      </c>
      <c r="B8" s="19" t="s">
        <v>123</v>
      </c>
      <c r="C8" s="20" t="s">
        <v>124</v>
      </c>
      <c r="D8" s="23">
        <v>223887.3</v>
      </c>
      <c r="E8" s="22" t="s">
        <v>101</v>
      </c>
      <c r="F8" s="32">
        <v>144.672</v>
      </c>
      <c r="G8" s="32"/>
      <c r="H8" s="32"/>
      <c r="I8" s="32"/>
      <c r="J8" s="32"/>
      <c r="K8" s="32"/>
      <c r="L8" s="32"/>
      <c r="M8" s="32"/>
    </row>
    <row r="9" spans="1:14" s="1" customFormat="1" ht="70" x14ac:dyDescent="0.3">
      <c r="A9" s="18">
        <v>7</v>
      </c>
      <c r="B9" s="19" t="s">
        <v>86</v>
      </c>
      <c r="C9" s="20" t="s">
        <v>125</v>
      </c>
      <c r="D9" s="21">
        <v>6048</v>
      </c>
      <c r="E9" s="22" t="s">
        <v>104</v>
      </c>
      <c r="F9" s="31">
        <v>143.14099999999999</v>
      </c>
      <c r="G9" s="31"/>
      <c r="H9" s="31"/>
      <c r="I9" s="31"/>
      <c r="J9" s="31"/>
      <c r="K9" s="31"/>
      <c r="L9" s="31"/>
      <c r="M9" s="31"/>
    </row>
    <row r="12" spans="1:14" x14ac:dyDescent="0.3">
      <c r="E12" s="5" t="s">
        <v>133</v>
      </c>
      <c r="G12" s="5">
        <f>G2/26.035</f>
        <v>0.16439408488573076</v>
      </c>
      <c r="H12" s="5">
        <f t="shared" ref="H12:M12" si="1">H2/26.035</f>
        <v>5.7998847705012485E-2</v>
      </c>
      <c r="I12" s="5">
        <f t="shared" si="1"/>
        <v>2.7847128864989436E-2</v>
      </c>
      <c r="J12" s="5">
        <f t="shared" si="1"/>
        <v>9.6600729786825434E-2</v>
      </c>
      <c r="K12" s="5">
        <f t="shared" si="1"/>
        <v>0.22988285000960246</v>
      </c>
      <c r="L12" s="5">
        <f t="shared" si="1"/>
        <v>0.30382177837526408</v>
      </c>
      <c r="M12" s="5">
        <f t="shared" si="1"/>
        <v>0.11945458037257538</v>
      </c>
    </row>
    <row r="13" spans="1:14" x14ac:dyDescent="0.3">
      <c r="E13" s="5" t="s">
        <v>134</v>
      </c>
      <c r="F13" s="5">
        <v>53</v>
      </c>
      <c r="G13" s="5">
        <f>G12*53</f>
        <v>8.71288649894373</v>
      </c>
      <c r="H13" s="5">
        <f t="shared" ref="H13:M13" si="2">H12*53</f>
        <v>3.0739389283656617</v>
      </c>
      <c r="I13" s="5">
        <f t="shared" si="2"/>
        <v>1.4758978298444401</v>
      </c>
      <c r="J13" s="5">
        <f t="shared" si="2"/>
        <v>5.1198386787017478</v>
      </c>
      <c r="K13" s="5">
        <f t="shared" si="2"/>
        <v>12.18379105050893</v>
      </c>
      <c r="L13" s="5">
        <f t="shared" si="2"/>
        <v>16.102554253888997</v>
      </c>
      <c r="M13" s="5">
        <f t="shared" si="2"/>
        <v>6.331092759746495</v>
      </c>
    </row>
    <row r="14" spans="1:14" x14ac:dyDescent="0.3">
      <c r="E14" s="5" t="s">
        <v>135</v>
      </c>
      <c r="F14" s="5">
        <v>2616</v>
      </c>
      <c r="G14" s="5">
        <f>2616*G12</f>
        <v>430.05492606107168</v>
      </c>
      <c r="H14" s="5">
        <f t="shared" ref="H14:M14" si="3">2616*H12</f>
        <v>151.72498559631265</v>
      </c>
      <c r="I14" s="5">
        <f t="shared" si="3"/>
        <v>72.848089110812367</v>
      </c>
      <c r="J14" s="5">
        <f t="shared" si="3"/>
        <v>252.70750912233532</v>
      </c>
      <c r="K14" s="5">
        <f t="shared" si="3"/>
        <v>601.37353562511998</v>
      </c>
      <c r="L14" s="5">
        <f t="shared" si="3"/>
        <v>794.79777222969085</v>
      </c>
      <c r="M14" s="5">
        <f t="shared" si="3"/>
        <v>312.4931822546572</v>
      </c>
    </row>
    <row r="15" spans="1:14" x14ac:dyDescent="0.3">
      <c r="E15" s="5" t="s">
        <v>136</v>
      </c>
      <c r="F15" s="5">
        <v>6720</v>
      </c>
      <c r="G15" s="5">
        <f>6720/7</f>
        <v>960</v>
      </c>
      <c r="H15" s="5">
        <f t="shared" ref="H15:M15" si="4">6720/7</f>
        <v>960</v>
      </c>
      <c r="I15" s="5">
        <f t="shared" si="4"/>
        <v>960</v>
      </c>
      <c r="J15" s="5">
        <f t="shared" si="4"/>
        <v>960</v>
      </c>
      <c r="K15" s="5">
        <f t="shared" si="4"/>
        <v>960</v>
      </c>
      <c r="L15" s="5">
        <f t="shared" si="4"/>
        <v>960</v>
      </c>
      <c r="M15" s="5">
        <f t="shared" si="4"/>
        <v>960</v>
      </c>
    </row>
    <row r="16" spans="1:14" x14ac:dyDescent="0.3">
      <c r="E16" s="5" t="s">
        <v>137</v>
      </c>
      <c r="F16" s="5">
        <v>144503.6</v>
      </c>
      <c r="G16" s="5">
        <f>144503.6/7</f>
        <v>20643.37142857143</v>
      </c>
      <c r="H16" s="5">
        <f t="shared" ref="H16:M16" si="5">144503.6/7</f>
        <v>20643.37142857143</v>
      </c>
      <c r="I16" s="5">
        <f t="shared" si="5"/>
        <v>20643.37142857143</v>
      </c>
      <c r="J16" s="5">
        <f t="shared" si="5"/>
        <v>20643.37142857143</v>
      </c>
      <c r="K16" s="5">
        <f t="shared" si="5"/>
        <v>20643.37142857143</v>
      </c>
      <c r="L16" s="5">
        <f t="shared" si="5"/>
        <v>20643.37142857143</v>
      </c>
      <c r="M16" s="5">
        <f t="shared" si="5"/>
        <v>20643.37142857143</v>
      </c>
    </row>
    <row r="17" spans="5:13" x14ac:dyDescent="0.3">
      <c r="E17" s="5" t="s">
        <v>175</v>
      </c>
    </row>
    <row r="19" spans="5:13" x14ac:dyDescent="0.3">
      <c r="F19" s="33">
        <v>61560036.722999997</v>
      </c>
      <c r="G19" s="5">
        <f>$F$19*G12</f>
        <v>10120105.902609564</v>
      </c>
      <c r="H19" s="5">
        <f t="shared" ref="H19:M19" si="6">$F$19*H12</f>
        <v>3570411.1946122525</v>
      </c>
      <c r="I19" s="5">
        <f t="shared" si="6"/>
        <v>1714270.2755588628</v>
      </c>
      <c r="J19" s="5">
        <f t="shared" si="6"/>
        <v>5946744.4731455734</v>
      </c>
      <c r="K19" s="5">
        <f t="shared" si="6"/>
        <v>14151596.688579028</v>
      </c>
      <c r="L19" s="5">
        <f t="shared" si="6"/>
        <v>18703279.834028423</v>
      </c>
      <c r="M19" s="5">
        <f t="shared" si="6"/>
        <v>7353628.3544662949</v>
      </c>
    </row>
    <row r="26" spans="5:13" x14ac:dyDescent="0.3">
      <c r="G26" s="34">
        <f>G19/100000</f>
        <v>101.20105902609565</v>
      </c>
      <c r="H26" s="34">
        <f t="shared" ref="H26:M26" si="7">H19/100000</f>
        <v>35.704111946122524</v>
      </c>
      <c r="I26" s="34">
        <f t="shared" si="7"/>
        <v>17.14270275558863</v>
      </c>
      <c r="J26" s="34">
        <f t="shared" si="7"/>
        <v>59.467444731455736</v>
      </c>
      <c r="K26" s="34">
        <f t="shared" si="7"/>
        <v>141.51596688579028</v>
      </c>
      <c r="L26" s="34">
        <f t="shared" si="7"/>
        <v>187.03279834028422</v>
      </c>
      <c r="M26" s="34">
        <f t="shared" si="7"/>
        <v>73.53628354466295</v>
      </c>
    </row>
    <row r="28" spans="5:13" x14ac:dyDescent="0.3">
      <c r="G28" s="33">
        <v>15986056.307</v>
      </c>
    </row>
    <row r="29" spans="5:13" x14ac:dyDescent="0.3">
      <c r="G29" s="5">
        <f>G28/100000</f>
        <v>159.86056307000001</v>
      </c>
    </row>
    <row r="30" spans="5:13" x14ac:dyDescent="0.3">
      <c r="G30" s="33">
        <v>16142945.937999999</v>
      </c>
    </row>
    <row r="31" spans="5:13" x14ac:dyDescent="0.3">
      <c r="G31" s="5">
        <f>G30/100000</f>
        <v>161.42945938</v>
      </c>
    </row>
    <row r="32" spans="5:13" x14ac:dyDescent="0.3">
      <c r="G32" s="33">
        <v>26558731.550999999</v>
      </c>
    </row>
    <row r="33" spans="7:7" x14ac:dyDescent="0.3">
      <c r="G33" s="5">
        <f>G32/100000</f>
        <v>265.58731551</v>
      </c>
    </row>
    <row r="34" spans="7:7" x14ac:dyDescent="0.3">
      <c r="G34" s="33">
        <v>18682053.396000002</v>
      </c>
    </row>
    <row r="35" spans="7:7" x14ac:dyDescent="0.3">
      <c r="G35" s="5">
        <f>G34/100000</f>
        <v>186.82053396000001</v>
      </c>
    </row>
  </sheetData>
  <pageMargins left="0.75" right="0.25" top="0.75" bottom="0.25" header="0.3" footer="0.2"/>
  <pageSetup paperSize="9" scale="73"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Causeway</vt:lpstr>
      <vt:lpstr>Sheet1</vt:lpstr>
      <vt:lpstr>Khal</vt:lpstr>
      <vt:lpstr>Khal!Print_Area</vt:lpstr>
      <vt:lpstr>Khal!Print_Titles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2017-09-21T08:59:52Z</cp:lastPrinted>
  <dcterms:created xsi:type="dcterms:W3CDTF">2017-08-13T04:20:29Z</dcterms:created>
  <dcterms:modified xsi:type="dcterms:W3CDTF">2020-03-14T16:47:57Z</dcterms:modified>
</cp:coreProperties>
</file>