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70" firstSheet="2" activeTab="6"/>
  </bookViews>
  <sheets>
    <sheet name="Projected_Cost_OF_OnHold_Work" sheetId="3" r:id="rId1"/>
    <sheet name="Projected_Cost_OF_Ongoing_Work" sheetId="2" r:id="rId2"/>
    <sheet name="Sheet1" sheetId="1" r:id="rId3"/>
    <sheet name="Status" sheetId="4" r:id="rId4"/>
    <sheet name="Sheet3" sheetId="5" r:id="rId5"/>
    <sheet name="Regulatos" sheetId="7" r:id="rId6"/>
    <sheet name="Stucture_Summary" sheetId="8" r:id="rId7"/>
    <sheet name="Khals" sheetId="9" r:id="rId8"/>
  </sheets>
  <definedNames>
    <definedName name="_xlnm._FilterDatabase" localSheetId="1" hidden="1">Projected_Cost_OF_Ongoing_Work!$A$2:$Q$43</definedName>
    <definedName name="_xlnm._FilterDatabase" localSheetId="5" hidden="1">Regulatos!$A$2:$K$43</definedName>
    <definedName name="_xlnm.Print_Area" localSheetId="1">Projected_Cost_OF_Ongoing_Work!$A$1:$Q$98</definedName>
    <definedName name="_xlnm.Print_Area" localSheetId="0">Projected_Cost_OF_OnHold_Work!$A$1:$O$50</definedName>
    <definedName name="_xlnm.Print_Area" localSheetId="5">Regulatos!$A$1:$K$97</definedName>
    <definedName name="_xlnm.Print_Area" localSheetId="3">Status!$A$1:$Q$95</definedName>
    <definedName name="_xlnm.Print_Area" localSheetId="6">Stucture_Summary!$A$2:$K$79</definedName>
    <definedName name="_xlnm.Print_Titles" localSheetId="1">Projected_Cost_OF_Ongoing_Work!$1:$2</definedName>
    <definedName name="_xlnm.Print_Titles" localSheetId="0">Projected_Cost_OF_OnHold_Work!$1:$2</definedName>
    <definedName name="_xlnm.Print_Titles" localSheetId="5">Regulatos!$1:$2</definedName>
    <definedName name="_xlnm.Print_Titles" localSheetId="3">Status!$1:$2</definedName>
    <definedName name="_xlnm.Print_Titles" localSheetId="6">Stucture_Summary!$3:$3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8" i="8" l="1"/>
  <c r="G68" i="8"/>
  <c r="F68" i="8"/>
  <c r="H26" i="9"/>
  <c r="H25" i="9"/>
  <c r="I26" i="9"/>
  <c r="K66" i="8"/>
  <c r="K67" i="8"/>
  <c r="I24" i="9"/>
  <c r="K65" i="8"/>
  <c r="K58" i="8"/>
  <c r="K59" i="8"/>
  <c r="K60" i="8"/>
  <c r="K61" i="8"/>
  <c r="K62" i="8"/>
  <c r="K63" i="8"/>
  <c r="K64" i="8"/>
  <c r="K57" i="8"/>
  <c r="I68" i="8"/>
  <c r="K56" i="8"/>
  <c r="K55" i="8"/>
  <c r="H15" i="9"/>
  <c r="H14" i="9"/>
  <c r="I15" i="9"/>
  <c r="K13" i="9" l="1"/>
  <c r="K8" i="9"/>
  <c r="J8" i="9"/>
  <c r="K51" i="8"/>
  <c r="K52" i="8"/>
  <c r="K53" i="8"/>
  <c r="K54" i="8"/>
  <c r="K50" i="8"/>
  <c r="I12" i="9"/>
  <c r="H10" i="9"/>
  <c r="H11" i="9"/>
  <c r="H12" i="9"/>
  <c r="H13" i="9"/>
  <c r="H9" i="9"/>
  <c r="I13" i="9"/>
  <c r="K45" i="8"/>
  <c r="K46" i="8"/>
  <c r="K47" i="8"/>
  <c r="K48" i="8"/>
  <c r="K49" i="8"/>
  <c r="K44" i="8"/>
  <c r="H4" i="9"/>
  <c r="H5" i="9"/>
  <c r="H6" i="9"/>
  <c r="H7" i="9"/>
  <c r="H8" i="9"/>
  <c r="H3" i="9"/>
  <c r="I8" i="9"/>
  <c r="G21" i="8" l="1"/>
  <c r="G30" i="8"/>
  <c r="K14" i="8"/>
  <c r="K15" i="8"/>
  <c r="K16" i="8"/>
  <c r="K17" i="8"/>
  <c r="K18" i="8"/>
  <c r="K19" i="8"/>
  <c r="K20" i="8"/>
  <c r="Q37" i="2"/>
  <c r="F55" i="9" l="1"/>
  <c r="E55" i="9"/>
  <c r="D55" i="9"/>
  <c r="D27" i="9"/>
  <c r="E27" i="9"/>
  <c r="F27" i="9"/>
  <c r="K89" i="8" l="1"/>
  <c r="K79" i="8"/>
  <c r="I79" i="8"/>
  <c r="G79" i="8"/>
  <c r="F79" i="8"/>
  <c r="K34" i="8"/>
  <c r="K35" i="8"/>
  <c r="K36" i="8"/>
  <c r="K37" i="8"/>
  <c r="K38" i="8"/>
  <c r="K39" i="8"/>
  <c r="K40" i="8"/>
  <c r="K33" i="8"/>
  <c r="K25" i="8"/>
  <c r="K26" i="8"/>
  <c r="K27" i="8"/>
  <c r="K28" i="8"/>
  <c r="K29" i="8"/>
  <c r="K24" i="8"/>
  <c r="K13" i="8"/>
  <c r="I41" i="8"/>
  <c r="G41" i="8"/>
  <c r="F41" i="8"/>
  <c r="I30" i="8"/>
  <c r="F30" i="8"/>
  <c r="I10" i="8"/>
  <c r="F21" i="8"/>
  <c r="I21" i="8"/>
  <c r="K9" i="8"/>
  <c r="K5" i="8"/>
  <c r="K6" i="8"/>
  <c r="K7" i="8"/>
  <c r="K8" i="8"/>
  <c r="K4" i="8"/>
  <c r="G10" i="8"/>
  <c r="F10" i="8"/>
  <c r="F43" i="7"/>
  <c r="I93" i="7"/>
  <c r="G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I45" i="7"/>
  <c r="I94" i="7" s="1"/>
  <c r="G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O91" i="4"/>
  <c r="O92" i="4" s="1"/>
  <c r="G91" i="4"/>
  <c r="G92" i="4" s="1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91" i="4" s="1"/>
  <c r="Q92" i="4" s="1"/>
  <c r="O43" i="4"/>
  <c r="G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43" i="4" s="1"/>
  <c r="K30" i="8" l="1"/>
  <c r="K21" i="8"/>
  <c r="K41" i="8"/>
  <c r="K10" i="8"/>
  <c r="K93" i="7"/>
  <c r="K45" i="7"/>
  <c r="G94" i="7"/>
  <c r="O94" i="2"/>
  <c r="G94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47" i="2"/>
  <c r="Q94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3" i="2"/>
  <c r="K94" i="7" l="1"/>
  <c r="M50" i="3"/>
  <c r="E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50" i="3" s="1"/>
  <c r="O3" i="3"/>
  <c r="Q46" i="2" l="1"/>
  <c r="Q95" i="2" s="1"/>
  <c r="O46" i="2"/>
  <c r="O95" i="2" s="1"/>
  <c r="G46" i="2"/>
  <c r="G95" i="2" s="1"/>
</calcChain>
</file>

<file path=xl/sharedStrings.xml><?xml version="1.0" encoding="utf-8"?>
<sst xmlns="http://schemas.openxmlformats.org/spreadsheetml/2006/main" count="2619" uniqueCount="279">
  <si>
    <t>Package Name</t>
  </si>
  <si>
    <t>Component</t>
  </si>
  <si>
    <t>Unit</t>
  </si>
  <si>
    <t>Qnty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</si>
  <si>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</si>
  <si>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</si>
  <si>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</si>
  <si>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</si>
  <si>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</si>
  <si>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</si>
  <si>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</si>
  <si>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Current Status</t>
  </si>
  <si>
    <t>BWDB/Kish/HFMLIP/PW-03
Nunnir Haor (Part-A)</t>
  </si>
  <si>
    <t>Const. of Submersible Embankment</t>
  </si>
  <si>
    <t>Km</t>
  </si>
  <si>
    <t>KISH/PW-03</t>
  </si>
  <si>
    <t>New</t>
  </si>
  <si>
    <t>N-2</t>
  </si>
  <si>
    <t>KISH</t>
  </si>
  <si>
    <t>OG</t>
  </si>
  <si>
    <t>BWDB/Kish/HFMLIP/PW-04
Nunnir Haor (Part B&amp;C)</t>
  </si>
  <si>
    <t>Const. of New Regulators 1 vent (1.50mx1.80m)</t>
  </si>
  <si>
    <t>nos.</t>
  </si>
  <si>
    <t>KISH/PW-04</t>
  </si>
  <si>
    <t>Const. of New Regulators 4 vent (1.50mx1.80m)</t>
  </si>
  <si>
    <t>BWDB/Kish/HFMLIP/PW-05
Nuunir Haor (Part A&amp;C)</t>
  </si>
  <si>
    <t>KISH/PW-05</t>
  </si>
  <si>
    <t>BWDB/Kish/HFMLIP/PW-06            
Nunnir Haor (Part-A)</t>
  </si>
  <si>
    <t>Re-excavation of Khal (New Haor)</t>
  </si>
  <si>
    <t>KISH/PW-06</t>
  </si>
  <si>
    <t>BWDB/Kish/HFMLIP/PW-09
Boro Haor</t>
  </si>
  <si>
    <t xml:space="preserve">Const. of New Causeway 4 m width </t>
  </si>
  <si>
    <t>Regulators are converted to causeway.</t>
  </si>
  <si>
    <t>KISH/PW-09</t>
  </si>
  <si>
    <t>N-3</t>
  </si>
  <si>
    <t xml:space="preserve">Const. of New Causeway 6 m width </t>
  </si>
  <si>
    <t>Construction of Box Drainnage Outlet</t>
  </si>
  <si>
    <t>BWDB/Kish/HFMLIP/PW-10
Noapara Haor</t>
  </si>
  <si>
    <t xml:space="preserve"> 1 No. Regulator 1-vent (1.5mx1.80m)</t>
  </si>
  <si>
    <t>1 vent regulator at Gazipur convedrted by 6.00 m causeway.</t>
  </si>
  <si>
    <t>KISH/PW-10</t>
  </si>
  <si>
    <t>N-4</t>
  </si>
  <si>
    <t xml:space="preserve">Const. of New 1 No. 6 m width Causeway </t>
  </si>
  <si>
    <t>BWDB/Kish/HFMLIP/PW-11
Noapara Haor</t>
  </si>
  <si>
    <t>Const. of New Regulators 2 vent (1.50mx1.80m)</t>
  </si>
  <si>
    <t>KISH/PW-11</t>
  </si>
  <si>
    <t>BWDB/Kish/HFMLIP/PW-12
Noapara Haor</t>
  </si>
  <si>
    <t>Re-excavation of Khal (New)</t>
  </si>
  <si>
    <t>KISH/PW-12</t>
  </si>
  <si>
    <t>BWDB/Kish/HFMLIP/PW-13
Naogaon Haor (Part-A)</t>
  </si>
  <si>
    <t>KISH/PW-13</t>
  </si>
  <si>
    <t>N-5</t>
  </si>
  <si>
    <t>BWDB/Kish/HFMLIP/PW-16
Noagaon Haor (Part-B)</t>
  </si>
  <si>
    <t>KISH/PW-16</t>
  </si>
  <si>
    <t>BWDB/Kish/HFMLIP/PW-17
Naogaon Haor (Part-B)</t>
  </si>
  <si>
    <t>Const. of Irrigation Inlet</t>
  </si>
  <si>
    <t>KISH/PW-17</t>
  </si>
  <si>
    <t>Const. of Box Drainge Outlet</t>
  </si>
  <si>
    <t>BWDB/Kish/HFMLIP/PW-19
Noagon Haor (Part-A)</t>
  </si>
  <si>
    <t>Re-excavation of River by Dredger/ Mechanical (Berachapra 15.82 km + Ataplal 7.113 km)</t>
  </si>
  <si>
    <t>KISH/PW-19</t>
  </si>
  <si>
    <t>BWDB/Kish/HFMLIP/PW-20
Nunni, Boro &amp; Noapara Haor</t>
  </si>
  <si>
    <t>Const. Irrigation Inlet</t>
  </si>
  <si>
    <t>KISH/PW-20</t>
  </si>
  <si>
    <t>Const. of 4.0 m width Causeway</t>
  </si>
  <si>
    <t>BWDB/Kish/HFMLIP/PW-21
(Badla Haor)</t>
  </si>
  <si>
    <t>KISH/PW-21</t>
  </si>
  <si>
    <t>N-6</t>
  </si>
  <si>
    <t>N-8</t>
  </si>
  <si>
    <t>BWDB/Kish/HFMLIP/PW-22
Badla Haor</t>
  </si>
  <si>
    <t>KISH/PW-22</t>
  </si>
  <si>
    <t>N-10</t>
  </si>
  <si>
    <t>N-11</t>
  </si>
  <si>
    <t>N-12</t>
  </si>
  <si>
    <t>N-13</t>
  </si>
  <si>
    <t>N-14</t>
  </si>
  <si>
    <t>BWDB/Kish/HFMLIP/PW-23
Chatal Haor</t>
  </si>
  <si>
    <t>KISH/PW-23</t>
  </si>
  <si>
    <t>N-7</t>
  </si>
  <si>
    <t>BWDB/Kish/HFMLIP/PW-25
Dakshiner Haor</t>
  </si>
  <si>
    <t>KISH/PW-25</t>
  </si>
  <si>
    <t>Const. of New Regulators 5 vent (1.50mx1.80m)</t>
  </si>
  <si>
    <t>Re-excavation of Khal (9.20 km) and River (1.80 km)</t>
  </si>
  <si>
    <t>Total</t>
  </si>
  <si>
    <t xml:space="preserve">PW-01 
4 Nos. Rehabilitation Haor
</t>
  </si>
  <si>
    <t>Replacement of Reg. Gates &amp; other related works</t>
  </si>
  <si>
    <t>KISH/PW-01</t>
  </si>
  <si>
    <t>Rehab</t>
  </si>
  <si>
    <t>R-1</t>
  </si>
  <si>
    <t>P</t>
  </si>
  <si>
    <t>Re-excavation of Khal (Rehab)</t>
  </si>
  <si>
    <t>Re-sectioning of Full Embankment</t>
  </si>
  <si>
    <t>R-2</t>
  </si>
  <si>
    <t>R-3</t>
  </si>
  <si>
    <t>BWDB/Kish/HFMLIP/PW-02
Chandpur Haor</t>
  </si>
  <si>
    <t>KISH/PW-02</t>
  </si>
  <si>
    <t>N-1</t>
  </si>
  <si>
    <t>C onst. of Submersible Embankment</t>
  </si>
  <si>
    <t>Const. of New Regulators 3 vent (1.50mx1.80m)</t>
  </si>
  <si>
    <t>BWDB/Kish/HFMLIP/PW-07
Boro Haor</t>
  </si>
  <si>
    <t xml:space="preserve">Re-excavation of Khal </t>
  </si>
  <si>
    <t>KISH/PW-07</t>
  </si>
  <si>
    <t>BWDB/Kish/HFMLIP/PW-14
Naogaon Haor (Part-A)</t>
  </si>
  <si>
    <t>KISH/PW-14</t>
  </si>
  <si>
    <t>BWDB/Kish/HFMLIP/PW-15
Naogaon Haor (Part-B)</t>
  </si>
  <si>
    <t>Const. of  6.00 m causeway</t>
  </si>
  <si>
    <t>Regulator c onverted by 6.00 m causeway</t>
  </si>
  <si>
    <t>KISH/PW-15</t>
  </si>
  <si>
    <t>BWDB/Kish/HFMLIP/PW-18
Naogaon Haor (Part-B)</t>
  </si>
  <si>
    <t>KISH/PW-18</t>
  </si>
  <si>
    <t>p</t>
  </si>
  <si>
    <t>Const. of 6.m width Causeway</t>
  </si>
  <si>
    <t>Rehab. Regulaors</t>
  </si>
  <si>
    <t>N-9</t>
  </si>
  <si>
    <t>BWDB/Kish/HFMLIP/PW-24
Dakshiner Haor</t>
  </si>
  <si>
    <t>KISH/PW-24</t>
  </si>
  <si>
    <t>Const. of 6.0 m width Causeway</t>
  </si>
  <si>
    <t>BWDB/Kish/HFMLIP/PW-26
Sonair Haor</t>
  </si>
  <si>
    <t>KISH/PW-26</t>
  </si>
  <si>
    <t>BWDB/Kish/HFMLIP/PW-27</t>
  </si>
  <si>
    <t>KISH/PW-27</t>
  </si>
  <si>
    <t>Const. of New Regulators 6 vent (1.50mx1.80m)</t>
  </si>
  <si>
    <t>BWDB/Kish/HFMLIP/PW-28
WMG Office Building</t>
  </si>
  <si>
    <t>Const. of WMG Training Office at Kishoregonj, Netrokona, Sunamgonj &amp; Hobigonj district.</t>
  </si>
  <si>
    <t>KISH/PW-28</t>
  </si>
  <si>
    <t>Projected Cost of Running Works At Kishoregonj WD Division</t>
  </si>
  <si>
    <t>Projected Cost of Stopped Works At Kishoregonj WD Division</t>
  </si>
  <si>
    <t>Tendered Cost</t>
  </si>
  <si>
    <t>STC Code</t>
  </si>
  <si>
    <t>Billed Amount</t>
  </si>
  <si>
    <t>Remaining Bill</t>
  </si>
  <si>
    <t>3a</t>
  </si>
  <si>
    <t>4a</t>
  </si>
  <si>
    <t>4b</t>
  </si>
  <si>
    <t>5a</t>
  </si>
  <si>
    <t>6a</t>
  </si>
  <si>
    <t>9a</t>
  </si>
  <si>
    <t>9b</t>
  </si>
  <si>
    <t>9c</t>
  </si>
  <si>
    <t>10a</t>
  </si>
  <si>
    <t>10b</t>
  </si>
  <si>
    <t>10c</t>
  </si>
  <si>
    <t>11a</t>
  </si>
  <si>
    <t>12a</t>
  </si>
  <si>
    <t>13a</t>
  </si>
  <si>
    <t>16a</t>
  </si>
  <si>
    <t>17a</t>
  </si>
  <si>
    <t>19a</t>
  </si>
  <si>
    <t>20a</t>
  </si>
  <si>
    <t>20b</t>
  </si>
  <si>
    <t>20c</t>
  </si>
  <si>
    <t>20d</t>
  </si>
  <si>
    <t>20e</t>
  </si>
  <si>
    <t>20f</t>
  </si>
  <si>
    <t>20g</t>
  </si>
  <si>
    <t>20h</t>
  </si>
  <si>
    <t>20i</t>
  </si>
  <si>
    <t>21a</t>
  </si>
  <si>
    <t>21b</t>
  </si>
  <si>
    <t>22a</t>
  </si>
  <si>
    <t>22b</t>
  </si>
  <si>
    <t>22c</t>
  </si>
  <si>
    <t>22d</t>
  </si>
  <si>
    <t>22e</t>
  </si>
  <si>
    <t>22f</t>
  </si>
  <si>
    <t>23a</t>
  </si>
  <si>
    <t>25a</t>
  </si>
  <si>
    <t>25b</t>
  </si>
  <si>
    <t>25c</t>
  </si>
  <si>
    <t>25d</t>
  </si>
  <si>
    <t>SL No</t>
  </si>
  <si>
    <t>PW-01 
4 Nos. Rehabilitation Haor</t>
  </si>
  <si>
    <t>Sub-Total</t>
  </si>
  <si>
    <t>1a</t>
  </si>
  <si>
    <t>1b</t>
  </si>
  <si>
    <t>1c</t>
  </si>
  <si>
    <t>1d</t>
  </si>
  <si>
    <t>1e</t>
  </si>
  <si>
    <t>2a</t>
  </si>
  <si>
    <t>2b</t>
  </si>
  <si>
    <t>2c</t>
  </si>
  <si>
    <t>7a</t>
  </si>
  <si>
    <t>7b</t>
  </si>
  <si>
    <t>7c</t>
  </si>
  <si>
    <t>12b</t>
  </si>
  <si>
    <t>13b</t>
  </si>
  <si>
    <t>14a</t>
  </si>
  <si>
    <t>14b</t>
  </si>
  <si>
    <t>14c</t>
  </si>
  <si>
    <t>15a</t>
  </si>
  <si>
    <t>15b</t>
  </si>
  <si>
    <t>17b</t>
  </si>
  <si>
    <t>17c</t>
  </si>
  <si>
    <t>18a</t>
  </si>
  <si>
    <t>18b</t>
  </si>
  <si>
    <t>18c</t>
  </si>
  <si>
    <t>23b</t>
  </si>
  <si>
    <t>23c</t>
  </si>
  <si>
    <t>24a</t>
  </si>
  <si>
    <t>26a</t>
  </si>
  <si>
    <t>26b</t>
  </si>
  <si>
    <t>27a</t>
  </si>
  <si>
    <t>27b</t>
  </si>
  <si>
    <t>27c</t>
  </si>
  <si>
    <t>27d</t>
  </si>
  <si>
    <t>27e</t>
  </si>
  <si>
    <t>28a</t>
  </si>
  <si>
    <t>Comp No</t>
  </si>
  <si>
    <t>Grand-Total</t>
  </si>
  <si>
    <t>Contract Value</t>
  </si>
  <si>
    <t>Sub-Total Inlet</t>
  </si>
  <si>
    <t>Sub-Total Regulator</t>
  </si>
  <si>
    <t>Regulator:9 Contract Value:2031.23 Paid Bill:864.21 Amount Payable:1167.02</t>
  </si>
  <si>
    <t>Irrigation Inlet :82 Contract Value:756.57 Paid Bill:121.99 Amount Payable:634.58</t>
  </si>
  <si>
    <t>Sub-Total Box Drainage Outlet</t>
  </si>
  <si>
    <t>Box Drainage Outlet:13    Contract Value:541.14 Paid Bill:233.51 Amount Payable:307.63</t>
  </si>
  <si>
    <t>Sub-Total Causeway</t>
  </si>
  <si>
    <t>Causeway:10    Contract Value:1865.695  Paid Bill:606.13 Amount Payable:1259.57</t>
  </si>
  <si>
    <t>Sub-Total Khal/River</t>
  </si>
  <si>
    <t>Submersible Embankment:84.21 km    Contract Value:3653.70  Paid Bill:1328.52 Amount Payable:2325.18</t>
  </si>
  <si>
    <t>Inlet</t>
  </si>
  <si>
    <t>Regulator</t>
  </si>
  <si>
    <t>Outlet</t>
  </si>
  <si>
    <t>Causeway</t>
  </si>
  <si>
    <t>Khal/River</t>
  </si>
  <si>
    <t>Sub Emb</t>
  </si>
  <si>
    <t>Pacakge No</t>
  </si>
  <si>
    <t>Name</t>
  </si>
  <si>
    <t>Length (Km)</t>
  </si>
  <si>
    <t>Excavation (Cum)</t>
  </si>
  <si>
    <t>Contract Value(Lakh)</t>
  </si>
  <si>
    <t>Billed Amount (Lakh)</t>
  </si>
  <si>
    <t>Remaining Amount (Lakh)</t>
  </si>
  <si>
    <t>Katakhali Khal</t>
  </si>
  <si>
    <t>Samarbari Khal</t>
  </si>
  <si>
    <t>Mahinhandra Khal</t>
  </si>
  <si>
    <t>Kata Khal</t>
  </si>
  <si>
    <t>Kurigai Khal</t>
  </si>
  <si>
    <t>Beri Gang</t>
  </si>
  <si>
    <t>Ataplal</t>
  </si>
  <si>
    <t>Bera Chapra</t>
  </si>
  <si>
    <t>Sub-Total Submersible Embankment</t>
  </si>
  <si>
    <t>Sajna Khal</t>
  </si>
  <si>
    <t>Chandpur Khal</t>
  </si>
  <si>
    <t>Baduti Khal</t>
  </si>
  <si>
    <t>Kursi Khal</t>
  </si>
  <si>
    <t>Bamuna Khal</t>
  </si>
  <si>
    <t>Chouganga Khal</t>
  </si>
  <si>
    <t>Maora Khal</t>
  </si>
  <si>
    <t>Burimara Khal</t>
  </si>
  <si>
    <t>Kanala Khal</t>
  </si>
  <si>
    <t>Bantai River</t>
  </si>
  <si>
    <t>Shankir Khal</t>
  </si>
  <si>
    <t>Lalpur Khal</t>
  </si>
  <si>
    <t>Naluar Khal</t>
  </si>
  <si>
    <t>Maherkona Khal</t>
  </si>
  <si>
    <t>Nabinpur Khal</t>
  </si>
  <si>
    <t>Jalalpur</t>
  </si>
  <si>
    <t>Construction of 2-V Mozilla Khal Regulator</t>
  </si>
  <si>
    <t>Construction of 2-V Noaparakhali  Khal Regulator</t>
  </si>
  <si>
    <t>6a1</t>
  </si>
  <si>
    <t>6a2</t>
  </si>
  <si>
    <t>6a3</t>
  </si>
  <si>
    <t>6a4</t>
  </si>
  <si>
    <t>6a5</t>
  </si>
  <si>
    <t>6a6</t>
  </si>
  <si>
    <t>12a1</t>
  </si>
  <si>
    <t>12a2</t>
  </si>
  <si>
    <t>12a3</t>
  </si>
  <si>
    <t>12a4</t>
  </si>
  <si>
    <t>12a5</t>
  </si>
  <si>
    <t>19a1</t>
  </si>
  <si>
    <t>19a2</t>
  </si>
  <si>
    <t>Bera Chapra River</t>
  </si>
  <si>
    <t>Ataplal River</t>
  </si>
  <si>
    <t>22d1</t>
  </si>
  <si>
    <t>25d1</t>
  </si>
  <si>
    <t>25d2</t>
  </si>
  <si>
    <t>Khal/River:75.856 km    Contract Value:2515.06  Paid Bill:1104.20 Amount Payable:1410.09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</si>
</sst>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164" fontId="4" fillId="2" borderId="3" xfId="0" applyNumberFormat="1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 wrapText="1"/>
    </xf>
    <xf numFmtId="4" fontId="11" fillId="2" borderId="6" xfId="0" applyNumberFormat="1" applyFont="1" applyFill="1" applyBorder="1" applyAlignment="1">
      <alignment horizontal="center" vertical="top" wrapText="1"/>
    </xf>
    <xf numFmtId="0" fontId="2" fillId="0" borderId="6" xfId="0" applyFont="1" applyBorder="1"/>
    <xf numFmtId="4" fontId="11" fillId="2" borderId="7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1" fillId="0" borderId="16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1" fillId="0" borderId="8" xfId="0" applyFont="1" applyFill="1" applyBorder="1" applyAlignment="1">
      <alignment wrapText="1"/>
    </xf>
    <xf numFmtId="0" fontId="7" fillId="0" borderId="17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/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4" fontId="0" fillId="0" borderId="0" xfId="0" applyNumberFormat="1" applyBorder="1"/>
    <xf numFmtId="4" fontId="7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1" fillId="0" borderId="1" xfId="1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left" vertical="center" wrapText="1"/>
    </xf>
    <xf numFmtId="0" fontId="0" fillId="4" borderId="8" xfId="0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vertical="center" wrapText="1"/>
    </xf>
    <xf numFmtId="43" fontId="1" fillId="4" borderId="1" xfId="1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1" fillId="4" borderId="3" xfId="0" applyFont="1" applyFill="1" applyBorder="1" applyAlignment="1">
      <alignment horizontal="center" vertical="center" wrapText="1"/>
    </xf>
    <xf numFmtId="43" fontId="1" fillId="4" borderId="3" xfId="1" applyFont="1" applyFill="1" applyBorder="1" applyAlignment="1">
      <alignment horizontal="left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view="pageBreakPreview" topLeftCell="A46" zoomScale="60" zoomScaleNormal="55" workbookViewId="0">
      <selection activeCell="L49" sqref="L49"/>
    </sheetView>
  </sheetViews>
  <sheetFormatPr defaultRowHeight="15" x14ac:dyDescent="0.25"/>
  <cols>
    <col min="1" max="1" width="36.85546875" customWidth="1"/>
    <col min="2" max="2" width="50.140625" customWidth="1"/>
    <col min="3" max="4" width="13.85546875" customWidth="1"/>
    <col min="5" max="5" width="19" customWidth="1"/>
    <col min="6" max="6" width="13.85546875" hidden="1" customWidth="1"/>
    <col min="7" max="7" width="14.85546875" customWidth="1"/>
    <col min="8" max="8" width="13.85546875" hidden="1" customWidth="1"/>
    <col min="9" max="9" width="15.42578125" customWidth="1"/>
    <col min="10" max="10" width="13.85546875" hidden="1" customWidth="1"/>
    <col min="11" max="12" width="13.85546875" customWidth="1"/>
    <col min="13" max="13" width="17" customWidth="1"/>
    <col min="14" max="14" width="13.85546875" customWidth="1"/>
    <col min="15" max="15" width="15.7109375" customWidth="1"/>
  </cols>
  <sheetData>
    <row r="1" spans="1:15" ht="34.5" customHeight="1" x14ac:dyDescent="0.4">
      <c r="A1" s="19" t="s">
        <v>126</v>
      </c>
    </row>
    <row r="2" spans="1:15" ht="40.5" customHeight="1" x14ac:dyDescent="0.25">
      <c r="A2" s="18" t="s">
        <v>0</v>
      </c>
      <c r="B2" s="18" t="s">
        <v>1</v>
      </c>
      <c r="C2" s="18" t="s">
        <v>2</v>
      </c>
      <c r="D2" s="20" t="s">
        <v>3</v>
      </c>
      <c r="E2" s="21" t="s">
        <v>127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129</v>
      </c>
      <c r="N2" s="18" t="s">
        <v>11</v>
      </c>
      <c r="O2" s="18" t="s">
        <v>130</v>
      </c>
    </row>
    <row r="3" spans="1:15" ht="50.25" customHeight="1" x14ac:dyDescent="0.25">
      <c r="A3" s="3" t="s">
        <v>84</v>
      </c>
      <c r="B3" s="4" t="s">
        <v>85</v>
      </c>
      <c r="C3" s="5" t="s">
        <v>22</v>
      </c>
      <c r="D3" s="6">
        <v>1</v>
      </c>
      <c r="E3" s="7">
        <v>45</v>
      </c>
      <c r="F3" s="8"/>
      <c r="G3" s="24" t="s">
        <v>86</v>
      </c>
      <c r="H3" s="9" t="s">
        <v>87</v>
      </c>
      <c r="I3" s="10">
        <v>2</v>
      </c>
      <c r="J3" s="11"/>
      <c r="K3" s="12" t="s">
        <v>88</v>
      </c>
      <c r="L3" s="9" t="s">
        <v>18</v>
      </c>
      <c r="M3" s="25">
        <v>0</v>
      </c>
      <c r="N3" s="13" t="s">
        <v>89</v>
      </c>
      <c r="O3" s="14">
        <f>E3-M3</f>
        <v>45</v>
      </c>
    </row>
    <row r="4" spans="1:15" ht="50.25" customHeight="1" x14ac:dyDescent="0.3">
      <c r="A4" s="3" t="s">
        <v>84</v>
      </c>
      <c r="B4" s="4" t="s">
        <v>90</v>
      </c>
      <c r="C4" s="5" t="s">
        <v>14</v>
      </c>
      <c r="D4" s="6">
        <v>1.22</v>
      </c>
      <c r="E4" s="7">
        <v>48.08</v>
      </c>
      <c r="F4" s="8"/>
      <c r="G4" s="24" t="s">
        <v>86</v>
      </c>
      <c r="H4" s="9" t="s">
        <v>87</v>
      </c>
      <c r="I4" s="10">
        <v>8</v>
      </c>
      <c r="J4" s="15">
        <v>304227.48</v>
      </c>
      <c r="K4" s="12" t="s">
        <v>88</v>
      </c>
      <c r="L4" s="9" t="s">
        <v>18</v>
      </c>
      <c r="M4" s="25">
        <v>0</v>
      </c>
      <c r="N4" s="13" t="s">
        <v>89</v>
      </c>
      <c r="O4" s="14">
        <f t="shared" ref="O4:O49" si="0">E4-M4</f>
        <v>48.08</v>
      </c>
    </row>
    <row r="5" spans="1:15" ht="50.25" customHeight="1" x14ac:dyDescent="0.3">
      <c r="A5" s="3" t="s">
        <v>84</v>
      </c>
      <c r="B5" s="4" t="s">
        <v>91</v>
      </c>
      <c r="C5" s="5" t="s">
        <v>14</v>
      </c>
      <c r="D5" s="6">
        <v>0</v>
      </c>
      <c r="E5" s="7">
        <v>0</v>
      </c>
      <c r="F5" s="8"/>
      <c r="G5" s="24" t="s">
        <v>86</v>
      </c>
      <c r="H5" s="9" t="s">
        <v>87</v>
      </c>
      <c r="I5" s="10">
        <v>9</v>
      </c>
      <c r="J5" s="15"/>
      <c r="K5" s="12" t="s">
        <v>88</v>
      </c>
      <c r="L5" s="9" t="s">
        <v>18</v>
      </c>
      <c r="M5" s="25">
        <v>0</v>
      </c>
      <c r="N5" s="13" t="s">
        <v>89</v>
      </c>
      <c r="O5" s="14">
        <f t="shared" si="0"/>
        <v>0</v>
      </c>
    </row>
    <row r="6" spans="1:15" ht="50.25" customHeight="1" x14ac:dyDescent="0.3">
      <c r="A6" s="3" t="s">
        <v>84</v>
      </c>
      <c r="B6" s="4" t="s">
        <v>90</v>
      </c>
      <c r="C6" s="5" t="s">
        <v>14</v>
      </c>
      <c r="D6" s="6">
        <v>2.1509999999999998</v>
      </c>
      <c r="E6" s="7">
        <v>84.76</v>
      </c>
      <c r="F6" s="8"/>
      <c r="G6" s="24" t="s">
        <v>86</v>
      </c>
      <c r="H6" s="9" t="s">
        <v>87</v>
      </c>
      <c r="I6" s="10">
        <v>8</v>
      </c>
      <c r="J6" s="15">
        <v>304227.48</v>
      </c>
      <c r="K6" s="12" t="s">
        <v>92</v>
      </c>
      <c r="L6" s="9" t="s">
        <v>18</v>
      </c>
      <c r="M6" s="25">
        <v>0</v>
      </c>
      <c r="N6" s="13" t="s">
        <v>89</v>
      </c>
      <c r="O6" s="14">
        <f t="shared" si="0"/>
        <v>84.76</v>
      </c>
    </row>
    <row r="7" spans="1:15" ht="50.25" customHeight="1" x14ac:dyDescent="0.3">
      <c r="A7" s="3" t="s">
        <v>84</v>
      </c>
      <c r="B7" s="4" t="s">
        <v>90</v>
      </c>
      <c r="C7" s="5" t="s">
        <v>14</v>
      </c>
      <c r="D7" s="6">
        <v>8.1750000000000007</v>
      </c>
      <c r="E7" s="7">
        <v>322.16000000000003</v>
      </c>
      <c r="F7" s="8"/>
      <c r="G7" s="24" t="s">
        <v>86</v>
      </c>
      <c r="H7" s="9" t="s">
        <v>87</v>
      </c>
      <c r="I7" s="10">
        <v>8</v>
      </c>
      <c r="J7" s="15">
        <v>304227.48</v>
      </c>
      <c r="K7" s="12" t="s">
        <v>93</v>
      </c>
      <c r="L7" s="9" t="s">
        <v>18</v>
      </c>
      <c r="M7" s="25">
        <v>0</v>
      </c>
      <c r="N7" s="13" t="s">
        <v>89</v>
      </c>
      <c r="O7" s="14">
        <f t="shared" si="0"/>
        <v>322.16000000000003</v>
      </c>
    </row>
    <row r="8" spans="1:15" ht="50.25" customHeight="1" x14ac:dyDescent="0.3">
      <c r="A8" s="3" t="s">
        <v>94</v>
      </c>
      <c r="B8" s="4" t="s">
        <v>44</v>
      </c>
      <c r="C8" s="5" t="s">
        <v>22</v>
      </c>
      <c r="D8" s="6">
        <v>1</v>
      </c>
      <c r="E8" s="7">
        <v>123.45</v>
      </c>
      <c r="F8" s="16"/>
      <c r="G8" s="24" t="s">
        <v>95</v>
      </c>
      <c r="H8" s="9" t="s">
        <v>16</v>
      </c>
      <c r="I8" s="10">
        <v>3</v>
      </c>
      <c r="J8" s="15"/>
      <c r="K8" s="12" t="s">
        <v>96</v>
      </c>
      <c r="L8" s="9" t="s">
        <v>18</v>
      </c>
      <c r="M8" s="25">
        <v>103.45</v>
      </c>
      <c r="N8" s="13" t="s">
        <v>89</v>
      </c>
      <c r="O8" s="14">
        <f t="shared" si="0"/>
        <v>20</v>
      </c>
    </row>
    <row r="9" spans="1:15" ht="50.25" customHeight="1" x14ac:dyDescent="0.3">
      <c r="A9" s="3" t="s">
        <v>94</v>
      </c>
      <c r="B9" s="4" t="s">
        <v>28</v>
      </c>
      <c r="C9" s="5" t="s">
        <v>14</v>
      </c>
      <c r="D9" s="6">
        <v>11.095000000000001</v>
      </c>
      <c r="E9" s="7">
        <v>211.74</v>
      </c>
      <c r="F9" s="16"/>
      <c r="G9" s="24" t="s">
        <v>95</v>
      </c>
      <c r="H9" s="9" t="s">
        <v>16</v>
      </c>
      <c r="I9" s="10">
        <v>7</v>
      </c>
      <c r="J9" s="15">
        <v>211770.02</v>
      </c>
      <c r="K9" s="12" t="s">
        <v>96</v>
      </c>
      <c r="L9" s="9" t="s">
        <v>18</v>
      </c>
      <c r="M9" s="25">
        <v>196.26</v>
      </c>
      <c r="N9" s="13" t="s">
        <v>89</v>
      </c>
      <c r="O9" s="14">
        <f t="shared" si="0"/>
        <v>15.480000000000018</v>
      </c>
    </row>
    <row r="10" spans="1:15" ht="50.25" customHeight="1" x14ac:dyDescent="0.3">
      <c r="A10" s="3" t="s">
        <v>94</v>
      </c>
      <c r="B10" s="4" t="s">
        <v>97</v>
      </c>
      <c r="C10" s="5" t="s">
        <v>14</v>
      </c>
      <c r="D10" s="6">
        <v>0.315</v>
      </c>
      <c r="E10" s="7">
        <v>14.81</v>
      </c>
      <c r="F10" s="8"/>
      <c r="G10" s="24" t="s">
        <v>95</v>
      </c>
      <c r="H10" s="9" t="s">
        <v>16</v>
      </c>
      <c r="I10" s="10">
        <v>11</v>
      </c>
      <c r="J10" s="15">
        <v>2953</v>
      </c>
      <c r="K10" s="12" t="s">
        <v>96</v>
      </c>
      <c r="L10" s="9" t="s">
        <v>18</v>
      </c>
      <c r="M10" s="25">
        <v>11.01</v>
      </c>
      <c r="N10" s="13" t="s">
        <v>89</v>
      </c>
      <c r="O10" s="14">
        <f t="shared" si="0"/>
        <v>3.8000000000000007</v>
      </c>
    </row>
    <row r="11" spans="1:15" ht="50.25" customHeight="1" x14ac:dyDescent="0.3">
      <c r="A11" s="3" t="s">
        <v>12</v>
      </c>
      <c r="B11" s="4" t="s">
        <v>21</v>
      </c>
      <c r="C11" s="5" t="s">
        <v>22</v>
      </c>
      <c r="D11" s="6">
        <v>1</v>
      </c>
      <c r="E11" s="7">
        <v>155.51</v>
      </c>
      <c r="F11" s="16"/>
      <c r="G11" s="24" t="s">
        <v>15</v>
      </c>
      <c r="H11" s="9" t="s">
        <v>16</v>
      </c>
      <c r="I11" s="10">
        <v>3</v>
      </c>
      <c r="J11" s="15"/>
      <c r="K11" s="12" t="s">
        <v>17</v>
      </c>
      <c r="L11" s="9" t="s">
        <v>18</v>
      </c>
      <c r="M11" s="25">
        <v>149.30000000000001</v>
      </c>
      <c r="N11" s="13" t="s">
        <v>89</v>
      </c>
      <c r="O11" s="14">
        <f t="shared" si="0"/>
        <v>6.2099999999999795</v>
      </c>
    </row>
    <row r="12" spans="1:15" ht="50.25" customHeight="1" x14ac:dyDescent="0.3">
      <c r="A12" s="3" t="s">
        <v>20</v>
      </c>
      <c r="B12" s="4" t="s">
        <v>13</v>
      </c>
      <c r="C12" s="5" t="s">
        <v>14</v>
      </c>
      <c r="D12" s="6">
        <v>6.4710000000000001</v>
      </c>
      <c r="E12" s="7">
        <v>256.87</v>
      </c>
      <c r="F12" s="16"/>
      <c r="G12" s="24" t="s">
        <v>23</v>
      </c>
      <c r="H12" s="9" t="s">
        <v>16</v>
      </c>
      <c r="I12" s="10">
        <v>11</v>
      </c>
      <c r="J12" s="15">
        <v>50421.04</v>
      </c>
      <c r="K12" s="12" t="s">
        <v>17</v>
      </c>
      <c r="L12" s="9" t="s">
        <v>18</v>
      </c>
      <c r="M12" s="25">
        <v>246.65</v>
      </c>
      <c r="N12" s="13" t="s">
        <v>89</v>
      </c>
      <c r="O12" s="14">
        <f t="shared" si="0"/>
        <v>10.219999999999999</v>
      </c>
    </row>
    <row r="13" spans="1:15" ht="50.25" customHeight="1" x14ac:dyDescent="0.3">
      <c r="A13" s="3" t="s">
        <v>25</v>
      </c>
      <c r="B13" s="4" t="s">
        <v>98</v>
      </c>
      <c r="C13" s="5" t="s">
        <v>22</v>
      </c>
      <c r="D13" s="6">
        <v>1</v>
      </c>
      <c r="E13" s="7">
        <v>193.49</v>
      </c>
      <c r="F13" s="16"/>
      <c r="G13" s="24" t="s">
        <v>26</v>
      </c>
      <c r="H13" s="9" t="s">
        <v>16</v>
      </c>
      <c r="I13" s="10">
        <v>3</v>
      </c>
      <c r="J13" s="15"/>
      <c r="K13" s="12" t="s">
        <v>17</v>
      </c>
      <c r="L13" s="9" t="s">
        <v>18</v>
      </c>
      <c r="M13" s="25">
        <v>141.59</v>
      </c>
      <c r="N13" s="13" t="s">
        <v>89</v>
      </c>
      <c r="O13" s="14">
        <f t="shared" si="0"/>
        <v>51.900000000000006</v>
      </c>
    </row>
    <row r="14" spans="1:15" ht="50.25" customHeight="1" x14ac:dyDescent="0.3">
      <c r="A14" s="3" t="s">
        <v>27</v>
      </c>
      <c r="B14" s="4" t="s">
        <v>24</v>
      </c>
      <c r="C14" s="5" t="s">
        <v>22</v>
      </c>
      <c r="D14" s="6">
        <v>1</v>
      </c>
      <c r="E14" s="7">
        <v>232.99</v>
      </c>
      <c r="F14" s="16"/>
      <c r="G14" s="24" t="s">
        <v>29</v>
      </c>
      <c r="H14" s="9" t="s">
        <v>16</v>
      </c>
      <c r="I14" s="10">
        <v>3</v>
      </c>
      <c r="J14" s="15"/>
      <c r="K14" s="12" t="s">
        <v>17</v>
      </c>
      <c r="L14" s="9" t="s">
        <v>18</v>
      </c>
      <c r="M14" s="25">
        <v>206.98</v>
      </c>
      <c r="N14" s="13" t="s">
        <v>89</v>
      </c>
      <c r="O14" s="14">
        <f t="shared" si="0"/>
        <v>26.010000000000019</v>
      </c>
    </row>
    <row r="15" spans="1:15" ht="50.25" customHeight="1" x14ac:dyDescent="0.3">
      <c r="A15" s="3" t="s">
        <v>99</v>
      </c>
      <c r="B15" s="4" t="s">
        <v>100</v>
      </c>
      <c r="C15" s="5" t="s">
        <v>14</v>
      </c>
      <c r="D15" s="6">
        <v>25.7</v>
      </c>
      <c r="E15" s="7">
        <v>854.17</v>
      </c>
      <c r="F15" s="16"/>
      <c r="G15" s="24" t="s">
        <v>101</v>
      </c>
      <c r="H15" s="9" t="s">
        <v>16</v>
      </c>
      <c r="I15" s="10">
        <v>7</v>
      </c>
      <c r="J15" s="15">
        <v>945139.04</v>
      </c>
      <c r="K15" s="12" t="s">
        <v>34</v>
      </c>
      <c r="L15" s="9" t="s">
        <v>18</v>
      </c>
      <c r="M15" s="25">
        <v>514.22</v>
      </c>
      <c r="N15" s="13" t="s">
        <v>89</v>
      </c>
      <c r="O15" s="14">
        <f t="shared" si="0"/>
        <v>339.94999999999993</v>
      </c>
    </row>
    <row r="16" spans="1:15" ht="50.25" customHeight="1" x14ac:dyDescent="0.3">
      <c r="A16" s="3" t="s">
        <v>99</v>
      </c>
      <c r="B16" s="4" t="s">
        <v>13</v>
      </c>
      <c r="C16" s="5" t="s">
        <v>14</v>
      </c>
      <c r="D16" s="6">
        <v>0.8</v>
      </c>
      <c r="E16" s="7">
        <v>91</v>
      </c>
      <c r="F16" s="16"/>
      <c r="G16" s="24" t="s">
        <v>101</v>
      </c>
      <c r="H16" s="9" t="s">
        <v>16</v>
      </c>
      <c r="I16" s="10">
        <v>11</v>
      </c>
      <c r="J16" s="15">
        <v>12696</v>
      </c>
      <c r="K16" s="12" t="s">
        <v>34</v>
      </c>
      <c r="L16" s="9" t="s">
        <v>18</v>
      </c>
      <c r="M16" s="25">
        <v>0</v>
      </c>
      <c r="N16" s="13" t="s">
        <v>89</v>
      </c>
      <c r="O16" s="14">
        <f t="shared" si="0"/>
        <v>91</v>
      </c>
    </row>
    <row r="17" spans="1:15" ht="50.25" customHeight="1" x14ac:dyDescent="0.3">
      <c r="A17" s="3" t="s">
        <v>43</v>
      </c>
      <c r="B17" s="4" t="s">
        <v>13</v>
      </c>
      <c r="C17" s="5" t="s">
        <v>14</v>
      </c>
      <c r="D17" s="6">
        <v>10.86</v>
      </c>
      <c r="E17" s="7">
        <v>557.63</v>
      </c>
      <c r="F17" s="16"/>
      <c r="G17" s="24" t="s">
        <v>45</v>
      </c>
      <c r="H17" s="9" t="s">
        <v>16</v>
      </c>
      <c r="I17" s="10">
        <v>11</v>
      </c>
      <c r="J17" s="15">
        <v>109155.3</v>
      </c>
      <c r="K17" s="12" t="s">
        <v>41</v>
      </c>
      <c r="L17" s="9" t="s">
        <v>18</v>
      </c>
      <c r="M17" s="25">
        <v>320.79000000000002</v>
      </c>
      <c r="N17" s="13" t="s">
        <v>89</v>
      </c>
      <c r="O17" s="14">
        <f t="shared" si="0"/>
        <v>236.83999999999997</v>
      </c>
    </row>
    <row r="18" spans="1:15" ht="50.25" customHeight="1" x14ac:dyDescent="0.3">
      <c r="A18" s="3" t="s">
        <v>46</v>
      </c>
      <c r="B18" s="4" t="s">
        <v>98</v>
      </c>
      <c r="C18" s="5" t="s">
        <v>22</v>
      </c>
      <c r="D18" s="6">
        <v>1</v>
      </c>
      <c r="E18" s="7">
        <v>227.49</v>
      </c>
      <c r="F18" s="16"/>
      <c r="G18" s="24" t="s">
        <v>48</v>
      </c>
      <c r="H18" s="9" t="s">
        <v>16</v>
      </c>
      <c r="I18" s="10">
        <v>3</v>
      </c>
      <c r="J18" s="15"/>
      <c r="K18" s="12" t="s">
        <v>41</v>
      </c>
      <c r="L18" s="9" t="s">
        <v>18</v>
      </c>
      <c r="M18" s="25">
        <v>181.28</v>
      </c>
      <c r="N18" s="13" t="s">
        <v>89</v>
      </c>
      <c r="O18" s="14">
        <f t="shared" si="0"/>
        <v>46.210000000000008</v>
      </c>
    </row>
    <row r="19" spans="1:15" ht="50.25" customHeight="1" x14ac:dyDescent="0.3">
      <c r="A19" s="3" t="s">
        <v>46</v>
      </c>
      <c r="B19" s="4" t="s">
        <v>24</v>
      </c>
      <c r="C19" s="5" t="s">
        <v>22</v>
      </c>
      <c r="D19" s="6">
        <v>1</v>
      </c>
      <c r="E19" s="7">
        <v>303.33</v>
      </c>
      <c r="F19" s="16"/>
      <c r="G19" s="24" t="s">
        <v>48</v>
      </c>
      <c r="H19" s="9" t="s">
        <v>16</v>
      </c>
      <c r="I19" s="10">
        <v>3</v>
      </c>
      <c r="J19" s="15"/>
      <c r="K19" s="12" t="s">
        <v>41</v>
      </c>
      <c r="L19" s="9" t="s">
        <v>18</v>
      </c>
      <c r="M19" s="25">
        <v>241.72</v>
      </c>
      <c r="N19" s="13" t="s">
        <v>89</v>
      </c>
      <c r="O19" s="14">
        <f t="shared" si="0"/>
        <v>61.609999999999985</v>
      </c>
    </row>
    <row r="20" spans="1:15" ht="50.25" customHeight="1" x14ac:dyDescent="0.3">
      <c r="A20" s="3" t="s">
        <v>49</v>
      </c>
      <c r="B20" s="4" t="s">
        <v>98</v>
      </c>
      <c r="C20" s="5" t="s">
        <v>22</v>
      </c>
      <c r="D20" s="6">
        <v>1</v>
      </c>
      <c r="E20" s="7">
        <v>246.15</v>
      </c>
      <c r="F20" s="16"/>
      <c r="G20" s="24" t="s">
        <v>50</v>
      </c>
      <c r="H20" s="9" t="s">
        <v>16</v>
      </c>
      <c r="I20" s="10">
        <v>3</v>
      </c>
      <c r="J20" s="15"/>
      <c r="K20" s="12" t="s">
        <v>51</v>
      </c>
      <c r="L20" s="9" t="s">
        <v>18</v>
      </c>
      <c r="M20" s="25">
        <v>215.59</v>
      </c>
      <c r="N20" s="13" t="s">
        <v>89</v>
      </c>
      <c r="O20" s="14">
        <f t="shared" si="0"/>
        <v>30.560000000000002</v>
      </c>
    </row>
    <row r="21" spans="1:15" ht="50.25" customHeight="1" x14ac:dyDescent="0.3">
      <c r="A21" s="3" t="s">
        <v>49</v>
      </c>
      <c r="B21" s="4" t="s">
        <v>44</v>
      </c>
      <c r="C21" s="5" t="s">
        <v>22</v>
      </c>
      <c r="D21" s="6">
        <v>1</v>
      </c>
      <c r="E21" s="7">
        <v>180.96</v>
      </c>
      <c r="F21" s="16"/>
      <c r="G21" s="24" t="s">
        <v>50</v>
      </c>
      <c r="H21" s="9" t="s">
        <v>16</v>
      </c>
      <c r="I21" s="10">
        <v>3</v>
      </c>
      <c r="J21" s="15"/>
      <c r="K21" s="12" t="s">
        <v>51</v>
      </c>
      <c r="L21" s="9" t="s">
        <v>18</v>
      </c>
      <c r="M21" s="25">
        <v>158.49</v>
      </c>
      <c r="N21" s="13" t="s">
        <v>89</v>
      </c>
      <c r="O21" s="14">
        <f t="shared" si="0"/>
        <v>22.47</v>
      </c>
    </row>
    <row r="22" spans="1:15" ht="50.25" customHeight="1" x14ac:dyDescent="0.3">
      <c r="A22" s="3" t="s">
        <v>102</v>
      </c>
      <c r="B22" s="4" t="s">
        <v>44</v>
      </c>
      <c r="C22" s="5" t="s">
        <v>22</v>
      </c>
      <c r="D22" s="6">
        <v>1</v>
      </c>
      <c r="E22" s="7">
        <v>176.58</v>
      </c>
      <c r="F22" s="16"/>
      <c r="G22" s="24" t="s">
        <v>103</v>
      </c>
      <c r="H22" s="9" t="s">
        <v>16</v>
      </c>
      <c r="I22" s="10">
        <v>3</v>
      </c>
      <c r="J22" s="15"/>
      <c r="K22" s="12" t="s">
        <v>51</v>
      </c>
      <c r="L22" s="9" t="s">
        <v>18</v>
      </c>
      <c r="M22" s="25">
        <v>164.5</v>
      </c>
      <c r="N22" s="13" t="s">
        <v>89</v>
      </c>
      <c r="O22" s="14">
        <f t="shared" si="0"/>
        <v>12.080000000000013</v>
      </c>
    </row>
    <row r="23" spans="1:15" ht="50.25" customHeight="1" x14ac:dyDescent="0.3">
      <c r="A23" s="3" t="s">
        <v>102</v>
      </c>
      <c r="B23" s="4" t="s">
        <v>98</v>
      </c>
      <c r="C23" s="5" t="s">
        <v>22</v>
      </c>
      <c r="D23" s="6">
        <v>0</v>
      </c>
      <c r="E23" s="7">
        <v>0</v>
      </c>
      <c r="F23" s="16"/>
      <c r="G23" s="24" t="s">
        <v>103</v>
      </c>
      <c r="H23" s="9" t="s">
        <v>16</v>
      </c>
      <c r="I23" s="10">
        <v>3</v>
      </c>
      <c r="J23" s="15"/>
      <c r="K23" s="12" t="s">
        <v>51</v>
      </c>
      <c r="L23" s="9" t="s">
        <v>18</v>
      </c>
      <c r="M23" s="25">
        <v>0</v>
      </c>
      <c r="N23" s="13" t="s">
        <v>89</v>
      </c>
      <c r="O23" s="14">
        <f t="shared" si="0"/>
        <v>0</v>
      </c>
    </row>
    <row r="24" spans="1:15" ht="50.25" customHeight="1" x14ac:dyDescent="0.3">
      <c r="A24" s="3" t="s">
        <v>102</v>
      </c>
      <c r="B24" s="4" t="s">
        <v>13</v>
      </c>
      <c r="C24" s="5" t="s">
        <v>14</v>
      </c>
      <c r="D24" s="6">
        <v>16.899999999999999</v>
      </c>
      <c r="E24" s="7">
        <v>680.42</v>
      </c>
      <c r="F24" s="16"/>
      <c r="G24" s="24" t="s">
        <v>103</v>
      </c>
      <c r="H24" s="9" t="s">
        <v>16</v>
      </c>
      <c r="I24" s="10">
        <v>11</v>
      </c>
      <c r="J24" s="15">
        <v>194853</v>
      </c>
      <c r="K24" s="12" t="s">
        <v>51</v>
      </c>
      <c r="L24" s="9" t="s">
        <v>18</v>
      </c>
      <c r="M24" s="25">
        <v>516.29</v>
      </c>
      <c r="N24" s="13" t="s">
        <v>89</v>
      </c>
      <c r="O24" s="14">
        <f t="shared" si="0"/>
        <v>164.13</v>
      </c>
    </row>
    <row r="25" spans="1:15" ht="50.25" customHeight="1" x14ac:dyDescent="0.3">
      <c r="A25" s="3" t="s">
        <v>104</v>
      </c>
      <c r="B25" s="4" t="s">
        <v>105</v>
      </c>
      <c r="C25" s="5" t="s">
        <v>22</v>
      </c>
      <c r="D25" s="6">
        <v>1</v>
      </c>
      <c r="E25" s="7">
        <v>166.9</v>
      </c>
      <c r="F25" s="17" t="s">
        <v>106</v>
      </c>
      <c r="G25" s="24" t="s">
        <v>107</v>
      </c>
      <c r="H25" s="9" t="s">
        <v>16</v>
      </c>
      <c r="I25" s="10">
        <v>5</v>
      </c>
      <c r="J25" s="15"/>
      <c r="K25" s="12" t="s">
        <v>51</v>
      </c>
      <c r="L25" s="9" t="s">
        <v>18</v>
      </c>
      <c r="M25" s="25">
        <v>0</v>
      </c>
      <c r="N25" s="13" t="s">
        <v>89</v>
      </c>
      <c r="O25" s="14">
        <f t="shared" si="0"/>
        <v>166.9</v>
      </c>
    </row>
    <row r="26" spans="1:15" ht="50.25" customHeight="1" x14ac:dyDescent="0.3">
      <c r="A26" s="3" t="s">
        <v>104</v>
      </c>
      <c r="B26" s="4" t="s">
        <v>13</v>
      </c>
      <c r="C26" s="5" t="s">
        <v>14</v>
      </c>
      <c r="D26" s="6">
        <v>9</v>
      </c>
      <c r="E26" s="7">
        <v>616.91999999999996</v>
      </c>
      <c r="F26" s="16"/>
      <c r="G26" s="24" t="s">
        <v>107</v>
      </c>
      <c r="H26" s="9" t="s">
        <v>16</v>
      </c>
      <c r="I26" s="10">
        <v>11</v>
      </c>
      <c r="J26" s="15">
        <v>133316.13</v>
      </c>
      <c r="K26" s="12" t="s">
        <v>51</v>
      </c>
      <c r="L26" s="9" t="s">
        <v>18</v>
      </c>
      <c r="M26" s="25">
        <v>333.94</v>
      </c>
      <c r="N26" s="13" t="s">
        <v>89</v>
      </c>
      <c r="O26" s="14">
        <f t="shared" si="0"/>
        <v>282.97999999999996</v>
      </c>
    </row>
    <row r="27" spans="1:15" ht="50.25" customHeight="1" x14ac:dyDescent="0.3">
      <c r="A27" s="3" t="s">
        <v>52</v>
      </c>
      <c r="B27" s="4" t="s">
        <v>44</v>
      </c>
      <c r="C27" s="5" t="s">
        <v>22</v>
      </c>
      <c r="D27" s="6">
        <v>1</v>
      </c>
      <c r="E27" s="7">
        <v>404.5</v>
      </c>
      <c r="F27" s="16"/>
      <c r="G27" s="24" t="s">
        <v>53</v>
      </c>
      <c r="H27" s="9" t="s">
        <v>16</v>
      </c>
      <c r="I27" s="10">
        <v>3</v>
      </c>
      <c r="J27" s="15"/>
      <c r="K27" s="12" t="s">
        <v>51</v>
      </c>
      <c r="L27" s="9" t="s">
        <v>18</v>
      </c>
      <c r="M27" s="25">
        <v>323.54000000000002</v>
      </c>
      <c r="N27" s="13" t="s">
        <v>89</v>
      </c>
      <c r="O27" s="14">
        <f t="shared" si="0"/>
        <v>80.95999999999998</v>
      </c>
    </row>
    <row r="28" spans="1:15" ht="50.25" customHeight="1" x14ac:dyDescent="0.3">
      <c r="A28" s="3" t="s">
        <v>54</v>
      </c>
      <c r="B28" s="4" t="s">
        <v>24</v>
      </c>
      <c r="C28" s="5" t="s">
        <v>22</v>
      </c>
      <c r="D28" s="6">
        <v>1</v>
      </c>
      <c r="E28" s="7">
        <v>600</v>
      </c>
      <c r="F28" s="16"/>
      <c r="G28" s="24" t="s">
        <v>56</v>
      </c>
      <c r="H28" s="9" t="s">
        <v>16</v>
      </c>
      <c r="I28" s="10">
        <v>3</v>
      </c>
      <c r="J28" s="15"/>
      <c r="K28" s="12" t="s">
        <v>51</v>
      </c>
      <c r="L28" s="9" t="s">
        <v>18</v>
      </c>
      <c r="M28" s="25">
        <v>403.5</v>
      </c>
      <c r="N28" s="13" t="s">
        <v>89</v>
      </c>
      <c r="O28" s="14">
        <f t="shared" si="0"/>
        <v>196.5</v>
      </c>
    </row>
    <row r="29" spans="1:15" ht="50.25" customHeight="1" x14ac:dyDescent="0.3">
      <c r="A29" s="3" t="s">
        <v>54</v>
      </c>
      <c r="B29" s="4" t="s">
        <v>21</v>
      </c>
      <c r="C29" s="5" t="s">
        <v>22</v>
      </c>
      <c r="D29" s="6">
        <v>1</v>
      </c>
      <c r="E29" s="7">
        <v>115.24</v>
      </c>
      <c r="F29" s="16"/>
      <c r="G29" s="24" t="s">
        <v>56</v>
      </c>
      <c r="H29" s="9" t="s">
        <v>16</v>
      </c>
      <c r="I29" s="10">
        <v>3</v>
      </c>
      <c r="J29" s="15"/>
      <c r="K29" s="12" t="s">
        <v>51</v>
      </c>
      <c r="L29" s="9" t="s">
        <v>18</v>
      </c>
      <c r="M29" s="25">
        <v>0</v>
      </c>
      <c r="N29" s="13" t="s">
        <v>89</v>
      </c>
      <c r="O29" s="14">
        <f t="shared" si="0"/>
        <v>115.24</v>
      </c>
    </row>
    <row r="30" spans="1:15" ht="50.25" customHeight="1" x14ac:dyDescent="0.3">
      <c r="A30" s="3" t="s">
        <v>54</v>
      </c>
      <c r="B30" s="4" t="s">
        <v>13</v>
      </c>
      <c r="C30" s="5" t="s">
        <v>14</v>
      </c>
      <c r="D30" s="6">
        <v>13.17</v>
      </c>
      <c r="E30" s="7">
        <v>550.04</v>
      </c>
      <c r="F30" s="16"/>
      <c r="G30" s="24" t="s">
        <v>56</v>
      </c>
      <c r="H30" s="9" t="s">
        <v>16</v>
      </c>
      <c r="I30" s="10">
        <v>11</v>
      </c>
      <c r="J30" s="15">
        <v>202851.03</v>
      </c>
      <c r="K30" s="12" t="s">
        <v>51</v>
      </c>
      <c r="L30" s="9" t="s">
        <v>18</v>
      </c>
      <c r="M30" s="25">
        <v>420.64</v>
      </c>
      <c r="N30" s="13" t="s">
        <v>89</v>
      </c>
      <c r="O30" s="14">
        <f t="shared" si="0"/>
        <v>129.39999999999998</v>
      </c>
    </row>
    <row r="31" spans="1:15" ht="50.25" customHeight="1" x14ac:dyDescent="0.3">
      <c r="A31" s="3" t="s">
        <v>108</v>
      </c>
      <c r="B31" s="4" t="s">
        <v>64</v>
      </c>
      <c r="C31" s="5" t="s">
        <v>22</v>
      </c>
      <c r="D31" s="6">
        <v>1</v>
      </c>
      <c r="E31" s="7">
        <v>300</v>
      </c>
      <c r="F31" s="16"/>
      <c r="G31" s="24" t="s">
        <v>109</v>
      </c>
      <c r="H31" s="9" t="s">
        <v>16</v>
      </c>
      <c r="I31" s="10">
        <v>5</v>
      </c>
      <c r="J31" s="15"/>
      <c r="K31" s="12" t="s">
        <v>51</v>
      </c>
      <c r="L31" s="9" t="s">
        <v>18</v>
      </c>
      <c r="M31" s="25">
        <v>182</v>
      </c>
      <c r="N31" s="13" t="s">
        <v>110</v>
      </c>
      <c r="O31" s="14">
        <f t="shared" si="0"/>
        <v>118</v>
      </c>
    </row>
    <row r="32" spans="1:15" ht="50.25" customHeight="1" x14ac:dyDescent="0.3">
      <c r="A32" s="3" t="s">
        <v>108</v>
      </c>
      <c r="B32" s="4" t="s">
        <v>111</v>
      </c>
      <c r="C32" s="5" t="s">
        <v>22</v>
      </c>
      <c r="D32" s="6">
        <v>1</v>
      </c>
      <c r="E32" s="7">
        <v>274.54000000000002</v>
      </c>
      <c r="F32" s="16"/>
      <c r="G32" s="24" t="s">
        <v>109</v>
      </c>
      <c r="H32" s="9" t="s">
        <v>16</v>
      </c>
      <c r="I32" s="10">
        <v>5</v>
      </c>
      <c r="J32" s="15"/>
      <c r="K32" s="12" t="s">
        <v>51</v>
      </c>
      <c r="L32" s="9" t="s">
        <v>18</v>
      </c>
      <c r="M32" s="25">
        <v>166.64</v>
      </c>
      <c r="N32" s="13" t="s">
        <v>110</v>
      </c>
      <c r="O32" s="14">
        <f t="shared" si="0"/>
        <v>107.90000000000003</v>
      </c>
    </row>
    <row r="33" spans="1:15" ht="50.25" customHeight="1" x14ac:dyDescent="0.3">
      <c r="A33" s="3" t="s">
        <v>108</v>
      </c>
      <c r="B33" s="4" t="s">
        <v>28</v>
      </c>
      <c r="C33" s="5" t="s">
        <v>14</v>
      </c>
      <c r="D33" s="6">
        <v>26.035</v>
      </c>
      <c r="E33" s="7">
        <v>615.6</v>
      </c>
      <c r="F33" s="16"/>
      <c r="G33" s="24" t="s">
        <v>109</v>
      </c>
      <c r="H33" s="9" t="s">
        <v>16</v>
      </c>
      <c r="I33" s="10">
        <v>7</v>
      </c>
      <c r="J33" s="15">
        <v>453822.6</v>
      </c>
      <c r="K33" s="12" t="s">
        <v>51</v>
      </c>
      <c r="L33" s="9" t="s">
        <v>18</v>
      </c>
      <c r="M33" s="25">
        <v>361.81</v>
      </c>
      <c r="N33" s="13" t="s">
        <v>89</v>
      </c>
      <c r="O33" s="14">
        <f t="shared" si="0"/>
        <v>253.79000000000002</v>
      </c>
    </row>
    <row r="34" spans="1:15" ht="50.25" customHeight="1" x14ac:dyDescent="0.3">
      <c r="A34" s="3" t="s">
        <v>65</v>
      </c>
      <c r="B34" s="4" t="s">
        <v>21</v>
      </c>
      <c r="C34" s="5" t="s">
        <v>22</v>
      </c>
      <c r="D34" s="6">
        <v>1</v>
      </c>
      <c r="E34" s="7">
        <v>160</v>
      </c>
      <c r="F34" s="16"/>
      <c r="G34" s="24" t="s">
        <v>66</v>
      </c>
      <c r="H34" s="9" t="s">
        <v>16</v>
      </c>
      <c r="I34" s="10">
        <v>3</v>
      </c>
      <c r="J34" s="15"/>
      <c r="K34" s="12" t="s">
        <v>78</v>
      </c>
      <c r="L34" s="9" t="s">
        <v>18</v>
      </c>
      <c r="M34" s="25">
        <v>0</v>
      </c>
      <c r="N34" s="13" t="s">
        <v>89</v>
      </c>
      <c r="O34" s="14">
        <f t="shared" si="0"/>
        <v>160</v>
      </c>
    </row>
    <row r="35" spans="1:15" ht="50.25" customHeight="1" x14ac:dyDescent="0.3">
      <c r="A35" s="3" t="s">
        <v>65</v>
      </c>
      <c r="B35" s="4" t="s">
        <v>112</v>
      </c>
      <c r="C35" s="5" t="s">
        <v>22</v>
      </c>
      <c r="D35" s="6">
        <v>5</v>
      </c>
      <c r="E35" s="7">
        <v>125</v>
      </c>
      <c r="F35" s="16"/>
      <c r="G35" s="24" t="s">
        <v>66</v>
      </c>
      <c r="H35" s="9" t="s">
        <v>16</v>
      </c>
      <c r="I35" s="10">
        <v>12</v>
      </c>
      <c r="J35" s="15"/>
      <c r="K35" s="12" t="s">
        <v>113</v>
      </c>
      <c r="L35" s="9" t="s">
        <v>18</v>
      </c>
      <c r="M35" s="25">
        <v>0</v>
      </c>
      <c r="N35" s="13" t="s">
        <v>89</v>
      </c>
      <c r="O35" s="14">
        <f t="shared" si="0"/>
        <v>125</v>
      </c>
    </row>
    <row r="36" spans="1:15" ht="50.25" customHeight="1" x14ac:dyDescent="0.3">
      <c r="A36" s="3" t="s">
        <v>76</v>
      </c>
      <c r="B36" s="4" t="s">
        <v>55</v>
      </c>
      <c r="C36" s="5" t="s">
        <v>22</v>
      </c>
      <c r="D36" s="6">
        <v>4</v>
      </c>
      <c r="E36" s="7">
        <v>41.87</v>
      </c>
      <c r="F36" s="16"/>
      <c r="G36" s="24" t="s">
        <v>77</v>
      </c>
      <c r="H36" s="9" t="s">
        <v>16</v>
      </c>
      <c r="I36" s="10">
        <v>1</v>
      </c>
      <c r="J36" s="15"/>
      <c r="K36" s="12" t="s">
        <v>78</v>
      </c>
      <c r="L36" s="9" t="s">
        <v>18</v>
      </c>
      <c r="M36" s="25">
        <v>0</v>
      </c>
      <c r="N36" s="13" t="s">
        <v>89</v>
      </c>
      <c r="O36" s="14">
        <f t="shared" si="0"/>
        <v>41.87</v>
      </c>
    </row>
    <row r="37" spans="1:15" ht="50.25" customHeight="1" x14ac:dyDescent="0.3">
      <c r="A37" s="3" t="s">
        <v>76</v>
      </c>
      <c r="B37" s="4" t="s">
        <v>57</v>
      </c>
      <c r="C37" s="5" t="s">
        <v>22</v>
      </c>
      <c r="D37" s="6">
        <v>1</v>
      </c>
      <c r="E37" s="7">
        <v>39.54</v>
      </c>
      <c r="F37" s="16"/>
      <c r="G37" s="24" t="s">
        <v>77</v>
      </c>
      <c r="H37" s="9" t="s">
        <v>16</v>
      </c>
      <c r="I37" s="10">
        <v>4</v>
      </c>
      <c r="J37" s="15"/>
      <c r="K37" s="12" t="s">
        <v>78</v>
      </c>
      <c r="L37" s="9" t="s">
        <v>18</v>
      </c>
      <c r="M37" s="25">
        <v>0</v>
      </c>
      <c r="N37" s="13" t="s">
        <v>89</v>
      </c>
      <c r="O37" s="14">
        <f t="shared" si="0"/>
        <v>39.54</v>
      </c>
    </row>
    <row r="38" spans="1:15" ht="50.25" customHeight="1" x14ac:dyDescent="0.3">
      <c r="A38" s="3" t="s">
        <v>76</v>
      </c>
      <c r="B38" s="4" t="s">
        <v>28</v>
      </c>
      <c r="C38" s="5" t="s">
        <v>14</v>
      </c>
      <c r="D38" s="6">
        <v>1.925</v>
      </c>
      <c r="E38" s="7">
        <v>32.630000000000003</v>
      </c>
      <c r="F38" s="16"/>
      <c r="G38" s="24" t="s">
        <v>77</v>
      </c>
      <c r="H38" s="9" t="s">
        <v>16</v>
      </c>
      <c r="I38" s="10">
        <v>7</v>
      </c>
      <c r="J38" s="15">
        <v>23149.279999999999</v>
      </c>
      <c r="K38" s="12" t="s">
        <v>78</v>
      </c>
      <c r="L38" s="9" t="s">
        <v>18</v>
      </c>
      <c r="M38" s="25">
        <v>0</v>
      </c>
      <c r="N38" s="13" t="s">
        <v>89</v>
      </c>
      <c r="O38" s="14">
        <f t="shared" si="0"/>
        <v>32.630000000000003</v>
      </c>
    </row>
    <row r="39" spans="1:15" ht="50.25" customHeight="1" x14ac:dyDescent="0.3">
      <c r="A39" s="3" t="s">
        <v>114</v>
      </c>
      <c r="B39" s="4" t="s">
        <v>13</v>
      </c>
      <c r="C39" s="5" t="s">
        <v>14</v>
      </c>
      <c r="D39" s="6">
        <v>19.843</v>
      </c>
      <c r="E39" s="7">
        <v>918.58</v>
      </c>
      <c r="F39" s="16"/>
      <c r="G39" s="24" t="s">
        <v>115</v>
      </c>
      <c r="H39" s="9" t="s">
        <v>16</v>
      </c>
      <c r="I39" s="10">
        <v>11</v>
      </c>
      <c r="J39" s="15">
        <v>214238.2</v>
      </c>
      <c r="K39" s="12" t="s">
        <v>68</v>
      </c>
      <c r="L39" s="9" t="s">
        <v>18</v>
      </c>
      <c r="M39" s="25">
        <v>787.65</v>
      </c>
      <c r="N39" s="13" t="s">
        <v>89</v>
      </c>
      <c r="O39" s="14">
        <f t="shared" si="0"/>
        <v>130.93000000000006</v>
      </c>
    </row>
    <row r="40" spans="1:15" ht="50.25" customHeight="1" x14ac:dyDescent="0.3">
      <c r="A40" s="3" t="s">
        <v>79</v>
      </c>
      <c r="B40" s="4" t="s">
        <v>57</v>
      </c>
      <c r="C40" s="5" t="s">
        <v>22</v>
      </c>
      <c r="D40" s="6">
        <v>1</v>
      </c>
      <c r="E40" s="7">
        <v>43.25</v>
      </c>
      <c r="F40" s="16"/>
      <c r="G40" s="24" t="s">
        <v>80</v>
      </c>
      <c r="H40" s="9" t="s">
        <v>16</v>
      </c>
      <c r="I40" s="10">
        <v>4</v>
      </c>
      <c r="J40" s="15"/>
      <c r="K40" s="12" t="s">
        <v>68</v>
      </c>
      <c r="L40" s="9" t="s">
        <v>18</v>
      </c>
      <c r="M40" s="25">
        <v>0</v>
      </c>
      <c r="N40" s="13" t="s">
        <v>89</v>
      </c>
      <c r="O40" s="14">
        <f t="shared" si="0"/>
        <v>43.25</v>
      </c>
    </row>
    <row r="41" spans="1:15" ht="50.25" customHeight="1" x14ac:dyDescent="0.3">
      <c r="A41" s="3" t="s">
        <v>79</v>
      </c>
      <c r="B41" s="4" t="s">
        <v>116</v>
      </c>
      <c r="C41" s="5" t="s">
        <v>22</v>
      </c>
      <c r="D41" s="6">
        <v>2</v>
      </c>
      <c r="E41" s="7">
        <v>450.435</v>
      </c>
      <c r="F41" s="16"/>
      <c r="G41" s="24" t="s">
        <v>80</v>
      </c>
      <c r="H41" s="9" t="s">
        <v>16</v>
      </c>
      <c r="I41" s="10">
        <v>5</v>
      </c>
      <c r="J41" s="15"/>
      <c r="K41" s="12" t="s">
        <v>68</v>
      </c>
      <c r="L41" s="9" t="s">
        <v>18</v>
      </c>
      <c r="M41" s="25">
        <v>0</v>
      </c>
      <c r="N41" s="13" t="s">
        <v>89</v>
      </c>
      <c r="O41" s="14">
        <f t="shared" si="0"/>
        <v>450.435</v>
      </c>
    </row>
    <row r="42" spans="1:15" ht="50.25" customHeight="1" x14ac:dyDescent="0.3">
      <c r="A42" s="3" t="s">
        <v>117</v>
      </c>
      <c r="B42" s="4" t="s">
        <v>47</v>
      </c>
      <c r="C42" s="5" t="s">
        <v>14</v>
      </c>
      <c r="D42" s="6">
        <v>22.7</v>
      </c>
      <c r="E42" s="7">
        <v>486.56</v>
      </c>
      <c r="F42" s="16"/>
      <c r="G42" s="24" t="s">
        <v>118</v>
      </c>
      <c r="H42" s="9" t="s">
        <v>16</v>
      </c>
      <c r="I42" s="10">
        <v>7</v>
      </c>
      <c r="J42" s="15">
        <v>468821.04</v>
      </c>
      <c r="K42" s="12" t="s">
        <v>113</v>
      </c>
      <c r="L42" s="9" t="s">
        <v>18</v>
      </c>
      <c r="M42" s="25">
        <v>216.24</v>
      </c>
      <c r="N42" s="13" t="s">
        <v>89</v>
      </c>
      <c r="O42" s="14">
        <f t="shared" si="0"/>
        <v>270.32</v>
      </c>
    </row>
    <row r="43" spans="1:15" ht="50.25" customHeight="1" x14ac:dyDescent="0.3">
      <c r="A43" s="3" t="s">
        <v>117</v>
      </c>
      <c r="B43" s="4" t="s">
        <v>13</v>
      </c>
      <c r="C43" s="5" t="s">
        <v>14</v>
      </c>
      <c r="D43" s="6">
        <v>0.54</v>
      </c>
      <c r="E43" s="7">
        <v>22.72</v>
      </c>
      <c r="F43" s="16"/>
      <c r="G43" s="24" t="s">
        <v>118</v>
      </c>
      <c r="H43" s="9" t="s">
        <v>16</v>
      </c>
      <c r="I43" s="10">
        <v>11</v>
      </c>
      <c r="J43" s="15">
        <v>11787.77</v>
      </c>
      <c r="K43" s="12" t="s">
        <v>113</v>
      </c>
      <c r="L43" s="9" t="s">
        <v>18</v>
      </c>
      <c r="M43" s="25">
        <v>0</v>
      </c>
      <c r="N43" s="13" t="s">
        <v>89</v>
      </c>
      <c r="O43" s="14">
        <f t="shared" si="0"/>
        <v>22.72</v>
      </c>
    </row>
    <row r="44" spans="1:15" ht="50.25" customHeight="1" x14ac:dyDescent="0.3">
      <c r="A44" s="3" t="s">
        <v>119</v>
      </c>
      <c r="B44" s="4" t="s">
        <v>21</v>
      </c>
      <c r="C44" s="5" t="s">
        <v>22</v>
      </c>
      <c r="D44" s="6">
        <v>2</v>
      </c>
      <c r="E44" s="7">
        <v>314</v>
      </c>
      <c r="F44" s="16"/>
      <c r="G44" s="24" t="s">
        <v>120</v>
      </c>
      <c r="H44" s="9" t="s">
        <v>16</v>
      </c>
      <c r="I44" s="10">
        <v>3</v>
      </c>
      <c r="J44" s="15"/>
      <c r="K44" s="12" t="s">
        <v>113</v>
      </c>
      <c r="L44" s="9" t="s">
        <v>18</v>
      </c>
      <c r="M44" s="25">
        <v>0</v>
      </c>
      <c r="N44" s="13" t="s">
        <v>89</v>
      </c>
      <c r="O44" s="14">
        <f t="shared" si="0"/>
        <v>314</v>
      </c>
    </row>
    <row r="45" spans="1:15" ht="50.25" customHeight="1" x14ac:dyDescent="0.3">
      <c r="A45" s="3" t="s">
        <v>119</v>
      </c>
      <c r="B45" s="4" t="s">
        <v>121</v>
      </c>
      <c r="C45" s="5" t="s">
        <v>22</v>
      </c>
      <c r="D45" s="6">
        <v>0</v>
      </c>
      <c r="E45" s="7">
        <v>0</v>
      </c>
      <c r="F45" s="16"/>
      <c r="G45" s="24" t="s">
        <v>120</v>
      </c>
      <c r="H45" s="9" t="s">
        <v>16</v>
      </c>
      <c r="I45" s="10">
        <v>3</v>
      </c>
      <c r="J45" s="15"/>
      <c r="K45" s="12" t="s">
        <v>113</v>
      </c>
      <c r="L45" s="9" t="s">
        <v>18</v>
      </c>
      <c r="M45" s="25">
        <v>0</v>
      </c>
      <c r="N45" s="13" t="s">
        <v>89</v>
      </c>
      <c r="O45" s="14">
        <f t="shared" si="0"/>
        <v>0</v>
      </c>
    </row>
    <row r="46" spans="1:15" ht="50.25" customHeight="1" x14ac:dyDescent="0.3">
      <c r="A46" s="3" t="s">
        <v>119</v>
      </c>
      <c r="B46" s="4" t="s">
        <v>57</v>
      </c>
      <c r="C46" s="5" t="s">
        <v>22</v>
      </c>
      <c r="D46" s="6">
        <v>4</v>
      </c>
      <c r="E46" s="7">
        <v>195</v>
      </c>
      <c r="F46" s="16"/>
      <c r="G46" s="24" t="s">
        <v>120</v>
      </c>
      <c r="H46" s="9" t="s">
        <v>16</v>
      </c>
      <c r="I46" s="10">
        <v>4</v>
      </c>
      <c r="J46" s="15"/>
      <c r="K46" s="12" t="s">
        <v>113</v>
      </c>
      <c r="L46" s="9" t="s">
        <v>18</v>
      </c>
      <c r="M46" s="25">
        <v>0</v>
      </c>
      <c r="N46" s="13" t="s">
        <v>89</v>
      </c>
      <c r="O46" s="14">
        <f t="shared" si="0"/>
        <v>195</v>
      </c>
    </row>
    <row r="47" spans="1:15" ht="50.25" customHeight="1" x14ac:dyDescent="0.3">
      <c r="A47" s="3" t="s">
        <v>119</v>
      </c>
      <c r="B47" s="4" t="s">
        <v>116</v>
      </c>
      <c r="C47" s="5" t="s">
        <v>22</v>
      </c>
      <c r="D47" s="6">
        <v>1</v>
      </c>
      <c r="E47" s="7">
        <v>294</v>
      </c>
      <c r="F47" s="16"/>
      <c r="G47" s="24" t="s">
        <v>120</v>
      </c>
      <c r="H47" s="9" t="s">
        <v>16</v>
      </c>
      <c r="I47" s="10">
        <v>5</v>
      </c>
      <c r="J47" s="15"/>
      <c r="K47" s="12" t="s">
        <v>113</v>
      </c>
      <c r="L47" s="9" t="s">
        <v>18</v>
      </c>
      <c r="M47" s="25">
        <v>0</v>
      </c>
      <c r="N47" s="13" t="s">
        <v>89</v>
      </c>
      <c r="O47" s="14">
        <f t="shared" si="0"/>
        <v>294</v>
      </c>
    </row>
    <row r="48" spans="1:15" ht="50.25" customHeight="1" x14ac:dyDescent="0.3">
      <c r="A48" s="3" t="s">
        <v>119</v>
      </c>
      <c r="B48" s="4" t="s">
        <v>64</v>
      </c>
      <c r="C48" s="5" t="s">
        <v>22</v>
      </c>
      <c r="D48" s="6">
        <v>1</v>
      </c>
      <c r="E48" s="7">
        <v>160</v>
      </c>
      <c r="F48" s="16"/>
      <c r="G48" s="24" t="s">
        <v>120</v>
      </c>
      <c r="H48" s="9" t="s">
        <v>16</v>
      </c>
      <c r="I48" s="10">
        <v>5</v>
      </c>
      <c r="J48" s="15"/>
      <c r="K48" s="12" t="s">
        <v>113</v>
      </c>
      <c r="L48" s="9" t="s">
        <v>18</v>
      </c>
      <c r="M48" s="25">
        <v>0</v>
      </c>
      <c r="N48" s="13" t="s">
        <v>89</v>
      </c>
      <c r="O48" s="14">
        <f t="shared" si="0"/>
        <v>160</v>
      </c>
    </row>
    <row r="49" spans="1:15" ht="70.5" customHeight="1" thickBot="1" x14ac:dyDescent="0.35">
      <c r="A49" s="26" t="s">
        <v>122</v>
      </c>
      <c r="B49" s="27" t="s">
        <v>123</v>
      </c>
      <c r="C49" s="28" t="s">
        <v>22</v>
      </c>
      <c r="D49" s="29">
        <v>60</v>
      </c>
      <c r="E49" s="30">
        <v>1298.8</v>
      </c>
      <c r="F49" s="31"/>
      <c r="G49" s="32" t="s">
        <v>124</v>
      </c>
      <c r="H49" s="33" t="s">
        <v>16</v>
      </c>
      <c r="I49" s="34">
        <v>15</v>
      </c>
      <c r="J49" s="35"/>
      <c r="K49" s="36" t="s">
        <v>17</v>
      </c>
      <c r="L49" s="33" t="s">
        <v>18</v>
      </c>
      <c r="M49" s="37">
        <v>116.5</v>
      </c>
      <c r="N49" s="38" t="s">
        <v>89</v>
      </c>
      <c r="O49" s="39">
        <f t="shared" si="0"/>
        <v>1182.3</v>
      </c>
    </row>
    <row r="50" spans="1:15" ht="38.25" customHeight="1" thickTop="1" thickBot="1" x14ac:dyDescent="0.3">
      <c r="A50" s="40" t="s">
        <v>83</v>
      </c>
      <c r="B50" s="41"/>
      <c r="C50" s="42"/>
      <c r="D50" s="42"/>
      <c r="E50" s="44">
        <f>SUM(E3:E49)</f>
        <v>13232.714999999998</v>
      </c>
      <c r="F50" s="45"/>
      <c r="G50" s="45"/>
      <c r="H50" s="45"/>
      <c r="I50" s="45"/>
      <c r="J50" s="45"/>
      <c r="K50" s="45"/>
      <c r="L50" s="45"/>
      <c r="M50" s="44">
        <f>SUM(M3:M49)</f>
        <v>6680.5800000000008</v>
      </c>
      <c r="N50" s="45"/>
      <c r="O50" s="46">
        <f>SUM(O3:O49)</f>
        <v>6552.1350000000002</v>
      </c>
    </row>
    <row r="51" spans="1:15" ht="15.75" thickTop="1" x14ac:dyDescent="0.25"/>
  </sheetData>
  <pageMargins left="0.7" right="0.7" top="0.75" bottom="0.75" header="0.3" footer="0.3"/>
  <pageSetup paperSize="9" scale="5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5"/>
  <sheetViews>
    <sheetView view="pageBreakPreview" topLeftCell="A77" zoomScale="70" zoomScaleNormal="100" zoomScaleSheetLayoutView="70" workbookViewId="0">
      <selection activeCell="R86" sqref="R86"/>
    </sheetView>
  </sheetViews>
  <sheetFormatPr defaultRowHeight="15" x14ac:dyDescent="0.25"/>
  <cols>
    <col min="1" max="1" width="22.1406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28515625" customWidth="1"/>
    <col min="7" max="7" width="23.140625" customWidth="1"/>
    <col min="8" max="8" width="13.42578125" hidden="1" customWidth="1"/>
    <col min="9" max="9" width="16.42578125" hidden="1" customWidth="1"/>
    <col min="10" max="10" width="9.140625" hidden="1" customWidth="1"/>
    <col min="11" max="11" width="12.42578125" customWidth="1"/>
    <col min="12" max="14" width="9.140625" hidden="1" customWidth="1"/>
    <col min="15" max="15" width="17.28515625" customWidth="1"/>
    <col min="16" max="16" width="19.5703125" customWidth="1"/>
    <col min="17" max="17" width="23.140625" customWidth="1"/>
  </cols>
  <sheetData>
    <row r="1" spans="1:17" ht="30" customHeight="1" x14ac:dyDescent="0.4">
      <c r="A1" s="19" t="s">
        <v>125</v>
      </c>
    </row>
    <row r="2" spans="1:17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4</v>
      </c>
      <c r="I2" s="23" t="s">
        <v>5</v>
      </c>
      <c r="J2" s="23" t="s">
        <v>6</v>
      </c>
      <c r="K2" s="23" t="s">
        <v>128</v>
      </c>
      <c r="L2" s="23" t="s">
        <v>8</v>
      </c>
      <c r="M2" s="23" t="s">
        <v>9</v>
      </c>
      <c r="N2" s="23" t="s">
        <v>10</v>
      </c>
      <c r="O2" s="23" t="s">
        <v>129</v>
      </c>
      <c r="P2" s="23" t="s">
        <v>11</v>
      </c>
      <c r="Q2" s="23" t="s">
        <v>130</v>
      </c>
    </row>
    <row r="3" spans="1:17" ht="30.75" hidden="1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1"/>
      <c r="I3" s="1" t="s">
        <v>15</v>
      </c>
      <c r="J3" s="1" t="s">
        <v>16</v>
      </c>
      <c r="K3" s="22">
        <v>11</v>
      </c>
      <c r="L3" s="1">
        <v>109104.8</v>
      </c>
      <c r="M3" s="1" t="s">
        <v>17</v>
      </c>
      <c r="N3" s="1" t="s">
        <v>18</v>
      </c>
      <c r="O3" s="22">
        <v>432.69</v>
      </c>
      <c r="P3" s="22" t="s">
        <v>19</v>
      </c>
      <c r="Q3" s="22">
        <f>G3-O3</f>
        <v>101.25000000000006</v>
      </c>
    </row>
    <row r="4" spans="1:17" ht="30.75" customHeight="1" x14ac:dyDescent="0.25">
      <c r="A4" s="6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1"/>
      <c r="I4" s="1" t="s">
        <v>23</v>
      </c>
      <c r="J4" s="1" t="s">
        <v>16</v>
      </c>
      <c r="K4" s="22">
        <v>3</v>
      </c>
      <c r="L4" s="1"/>
      <c r="M4" s="1" t="s">
        <v>17</v>
      </c>
      <c r="N4" s="1" t="s">
        <v>18</v>
      </c>
      <c r="O4" s="22">
        <v>179.54</v>
      </c>
      <c r="P4" s="22" t="s">
        <v>19</v>
      </c>
      <c r="Q4" s="22">
        <f t="shared" ref="Q4:Q70" si="0">G4-O4</f>
        <v>18.460000000000008</v>
      </c>
    </row>
    <row r="5" spans="1:17" ht="30.75" customHeight="1" x14ac:dyDescent="0.25">
      <c r="A5" s="55">
        <v>4</v>
      </c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1"/>
      <c r="I5" s="1" t="s">
        <v>23</v>
      </c>
      <c r="J5" s="1" t="s">
        <v>16</v>
      </c>
      <c r="K5" s="22">
        <v>3</v>
      </c>
      <c r="L5" s="1"/>
      <c r="M5" s="1" t="s">
        <v>17</v>
      </c>
      <c r="N5" s="1" t="s">
        <v>18</v>
      </c>
      <c r="O5" s="22">
        <v>231.82</v>
      </c>
      <c r="P5" s="22" t="s">
        <v>19</v>
      </c>
      <c r="Q5" s="22">
        <f t="shared" si="0"/>
        <v>23.830000000000013</v>
      </c>
    </row>
    <row r="6" spans="1:17" ht="30.75" hidden="1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1"/>
      <c r="I6" s="1" t="s">
        <v>26</v>
      </c>
      <c r="J6" s="1" t="s">
        <v>16</v>
      </c>
      <c r="K6" s="22">
        <v>11</v>
      </c>
      <c r="L6" s="1">
        <v>98770</v>
      </c>
      <c r="M6" s="1" t="s">
        <v>17</v>
      </c>
      <c r="N6" s="1" t="s">
        <v>18</v>
      </c>
      <c r="O6" s="22">
        <v>349.59</v>
      </c>
      <c r="P6" s="22" t="s">
        <v>19</v>
      </c>
      <c r="Q6" s="22">
        <f t="shared" si="0"/>
        <v>227.77000000000004</v>
      </c>
    </row>
    <row r="7" spans="1:17" ht="30.75" hidden="1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1"/>
      <c r="I7" s="1" t="s">
        <v>29</v>
      </c>
      <c r="J7" s="1" t="s">
        <v>16</v>
      </c>
      <c r="K7" s="22">
        <v>7</v>
      </c>
      <c r="L7" s="1">
        <v>577707.02</v>
      </c>
      <c r="M7" s="1" t="s">
        <v>17</v>
      </c>
      <c r="N7" s="1" t="s">
        <v>18</v>
      </c>
      <c r="O7" s="22">
        <v>512.85</v>
      </c>
      <c r="P7" s="22" t="s">
        <v>19</v>
      </c>
      <c r="Q7" s="22">
        <f t="shared" si="0"/>
        <v>44.590000000000032</v>
      </c>
    </row>
    <row r="8" spans="1:17" ht="30.75" hidden="1" customHeight="1" x14ac:dyDescent="0.25">
      <c r="A8" s="6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1" t="s">
        <v>32</v>
      </c>
      <c r="I8" s="1" t="s">
        <v>33</v>
      </c>
      <c r="J8" s="1" t="s">
        <v>16</v>
      </c>
      <c r="K8" s="22">
        <v>5</v>
      </c>
      <c r="L8" s="1"/>
      <c r="M8" s="1" t="s">
        <v>34</v>
      </c>
      <c r="N8" s="1" t="s">
        <v>18</v>
      </c>
      <c r="O8" s="22">
        <v>56.15</v>
      </c>
      <c r="P8" s="22" t="s">
        <v>19</v>
      </c>
      <c r="Q8" s="22">
        <f t="shared" si="0"/>
        <v>136.97999999999999</v>
      </c>
    </row>
    <row r="9" spans="1:17" ht="30.75" hidden="1" customHeight="1" x14ac:dyDescent="0.25">
      <c r="A9" s="60">
        <v>9</v>
      </c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1"/>
      <c r="I9" s="1" t="s">
        <v>33</v>
      </c>
      <c r="J9" s="1" t="s">
        <v>16</v>
      </c>
      <c r="K9" s="22">
        <v>5</v>
      </c>
      <c r="L9" s="1"/>
      <c r="M9" s="1" t="s">
        <v>34</v>
      </c>
      <c r="N9" s="1" t="s">
        <v>18</v>
      </c>
      <c r="O9" s="22">
        <v>134.76</v>
      </c>
      <c r="P9" s="22" t="s">
        <v>19</v>
      </c>
      <c r="Q9" s="22">
        <f t="shared" si="0"/>
        <v>328.75</v>
      </c>
    </row>
    <row r="10" spans="1:17" ht="30.75" hidden="1" customHeight="1" x14ac:dyDescent="0.25">
      <c r="A10" s="60">
        <v>9</v>
      </c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1"/>
      <c r="I10" s="1" t="s">
        <v>33</v>
      </c>
      <c r="J10" s="1" t="s">
        <v>16</v>
      </c>
      <c r="K10" s="22">
        <v>4</v>
      </c>
      <c r="L10" s="1"/>
      <c r="M10" s="1" t="s">
        <v>34</v>
      </c>
      <c r="N10" s="1" t="s">
        <v>18</v>
      </c>
      <c r="O10" s="22">
        <v>22.46</v>
      </c>
      <c r="P10" s="22" t="s">
        <v>19</v>
      </c>
      <c r="Q10" s="22">
        <f t="shared" si="0"/>
        <v>54.79</v>
      </c>
    </row>
    <row r="11" spans="1:17" ht="30.75" customHeight="1" x14ac:dyDescent="0.25">
      <c r="A11" s="6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1" t="s">
        <v>39</v>
      </c>
      <c r="I11" s="1" t="s">
        <v>40</v>
      </c>
      <c r="J11" s="1" t="s">
        <v>16</v>
      </c>
      <c r="K11" s="22">
        <v>3</v>
      </c>
      <c r="L11" s="1"/>
      <c r="M11" s="1" t="s">
        <v>41</v>
      </c>
      <c r="N11" s="1" t="s">
        <v>18</v>
      </c>
      <c r="O11" s="22">
        <v>14.22</v>
      </c>
      <c r="P11" s="22" t="s">
        <v>19</v>
      </c>
      <c r="Q11" s="22">
        <f t="shared" si="0"/>
        <v>99.78</v>
      </c>
    </row>
    <row r="12" spans="1:17" ht="30.75" hidden="1" customHeight="1" x14ac:dyDescent="0.25">
      <c r="A12" s="60">
        <v>10</v>
      </c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1" t="s">
        <v>39</v>
      </c>
      <c r="I12" s="1" t="s">
        <v>40</v>
      </c>
      <c r="J12" s="1" t="s">
        <v>16</v>
      </c>
      <c r="K12" s="22">
        <v>5</v>
      </c>
      <c r="L12" s="1"/>
      <c r="M12" s="1" t="s">
        <v>41</v>
      </c>
      <c r="N12" s="1" t="s">
        <v>18</v>
      </c>
      <c r="O12" s="22">
        <v>18.96</v>
      </c>
      <c r="P12" s="22" t="s">
        <v>19</v>
      </c>
      <c r="Q12" s="22">
        <f t="shared" si="0"/>
        <v>133.04</v>
      </c>
    </row>
    <row r="13" spans="1:17" ht="30.75" hidden="1" customHeight="1" x14ac:dyDescent="0.25">
      <c r="A13" s="60">
        <v>10</v>
      </c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1">
        <v>0</v>
      </c>
      <c r="I13" s="1" t="s">
        <v>40</v>
      </c>
      <c r="J13" s="1" t="s">
        <v>16</v>
      </c>
      <c r="K13" s="22">
        <v>11</v>
      </c>
      <c r="L13" s="1">
        <v>121988</v>
      </c>
      <c r="M13" s="1" t="s">
        <v>41</v>
      </c>
      <c r="N13" s="1" t="s">
        <v>18</v>
      </c>
      <c r="O13" s="22">
        <v>211.56</v>
      </c>
      <c r="P13" s="22" t="s">
        <v>19</v>
      </c>
      <c r="Q13" s="22">
        <f t="shared" si="0"/>
        <v>406.38000000000005</v>
      </c>
    </row>
    <row r="14" spans="1:17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1"/>
      <c r="I14" s="1" t="s">
        <v>45</v>
      </c>
      <c r="J14" s="1" t="s">
        <v>16</v>
      </c>
      <c r="K14" s="22">
        <v>3</v>
      </c>
      <c r="L14" s="1"/>
      <c r="M14" s="1" t="s">
        <v>41</v>
      </c>
      <c r="N14" s="1" t="s">
        <v>18</v>
      </c>
      <c r="O14" s="22">
        <v>134.1</v>
      </c>
      <c r="P14" s="22" t="s">
        <v>19</v>
      </c>
      <c r="Q14" s="22">
        <f t="shared" si="0"/>
        <v>140.4</v>
      </c>
    </row>
    <row r="15" spans="1:17" ht="30.75" hidden="1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1"/>
      <c r="I15" s="1" t="s">
        <v>48</v>
      </c>
      <c r="J15" s="1" t="s">
        <v>16</v>
      </c>
      <c r="K15" s="22">
        <v>7</v>
      </c>
      <c r="L15" s="1">
        <v>371757.99</v>
      </c>
      <c r="M15" s="1" t="s">
        <v>41</v>
      </c>
      <c r="N15" s="1" t="s">
        <v>18</v>
      </c>
      <c r="O15" s="22">
        <v>104.15</v>
      </c>
      <c r="P15" s="22" t="s">
        <v>19</v>
      </c>
      <c r="Q15" s="22">
        <f t="shared" si="0"/>
        <v>318.5</v>
      </c>
    </row>
    <row r="16" spans="1:17" ht="30.75" hidden="1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1"/>
      <c r="I16" s="1" t="s">
        <v>50</v>
      </c>
      <c r="J16" s="1" t="s">
        <v>16</v>
      </c>
      <c r="K16" s="22">
        <v>11</v>
      </c>
      <c r="L16" s="1">
        <v>215922</v>
      </c>
      <c r="M16" s="1" t="s">
        <v>51</v>
      </c>
      <c r="N16" s="1" t="s">
        <v>18</v>
      </c>
      <c r="O16" s="22">
        <v>86.55</v>
      </c>
      <c r="P16" s="22" t="s">
        <v>19</v>
      </c>
      <c r="Q16" s="22">
        <f t="shared" si="0"/>
        <v>490.11999999999995</v>
      </c>
    </row>
    <row r="17" spans="1:17" ht="30.75" hidden="1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1"/>
      <c r="I17" s="1" t="s">
        <v>53</v>
      </c>
      <c r="J17" s="1" t="s">
        <v>16</v>
      </c>
      <c r="K17" s="22">
        <v>11</v>
      </c>
      <c r="L17" s="1">
        <v>143610.85</v>
      </c>
      <c r="M17" s="1" t="s">
        <v>51</v>
      </c>
      <c r="N17" s="1" t="s">
        <v>18</v>
      </c>
      <c r="O17" s="22">
        <v>248.13</v>
      </c>
      <c r="P17" s="22" t="s">
        <v>19</v>
      </c>
      <c r="Q17" s="22">
        <f t="shared" si="0"/>
        <v>263.17</v>
      </c>
    </row>
    <row r="18" spans="1:17" ht="30.75" hidden="1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1"/>
      <c r="I18" s="1" t="s">
        <v>56</v>
      </c>
      <c r="J18" s="1" t="s">
        <v>16</v>
      </c>
      <c r="K18" s="22">
        <v>1</v>
      </c>
      <c r="L18" s="1"/>
      <c r="M18" s="1" t="s">
        <v>51</v>
      </c>
      <c r="N18" s="1" t="s">
        <v>18</v>
      </c>
      <c r="O18" s="22">
        <v>117.08</v>
      </c>
      <c r="P18" s="22" t="s">
        <v>19</v>
      </c>
      <c r="Q18" s="22">
        <f t="shared" si="0"/>
        <v>157.38</v>
      </c>
    </row>
    <row r="19" spans="1:17" ht="30.75" hidden="1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1"/>
      <c r="I19" s="1" t="s">
        <v>56</v>
      </c>
      <c r="J19" s="1" t="s">
        <v>16</v>
      </c>
      <c r="K19" s="22">
        <v>4</v>
      </c>
      <c r="L19" s="1"/>
      <c r="M19" s="1" t="s">
        <v>51</v>
      </c>
      <c r="N19" s="1" t="s">
        <v>18</v>
      </c>
      <c r="O19" s="22">
        <v>82.41</v>
      </c>
      <c r="P19" s="22" t="s">
        <v>19</v>
      </c>
      <c r="Q19" s="22">
        <f t="shared" si="0"/>
        <v>95.03</v>
      </c>
    </row>
    <row r="20" spans="1:17" ht="30.75" hidden="1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1"/>
      <c r="I20" s="1" t="s">
        <v>60</v>
      </c>
      <c r="J20" s="1" t="s">
        <v>16</v>
      </c>
      <c r="K20" s="22">
        <v>7</v>
      </c>
      <c r="L20" s="1">
        <v>577753.68000000005</v>
      </c>
      <c r="M20" s="1" t="s">
        <v>51</v>
      </c>
      <c r="N20" s="1" t="s">
        <v>18</v>
      </c>
      <c r="O20" s="22">
        <v>296.36</v>
      </c>
      <c r="P20" s="22" t="s">
        <v>19</v>
      </c>
      <c r="Q20" s="22">
        <f t="shared" si="0"/>
        <v>768.64</v>
      </c>
    </row>
    <row r="21" spans="1:17" ht="30.75" hidden="1" customHeight="1" x14ac:dyDescent="0.25">
      <c r="A21" s="6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1"/>
      <c r="I21" s="1" t="s">
        <v>63</v>
      </c>
      <c r="J21" s="1" t="s">
        <v>16</v>
      </c>
      <c r="K21" s="22">
        <v>1</v>
      </c>
      <c r="L21" s="1"/>
      <c r="M21" s="1" t="s">
        <v>17</v>
      </c>
      <c r="N21" s="1" t="s">
        <v>18</v>
      </c>
      <c r="O21" s="22">
        <v>4.91</v>
      </c>
      <c r="P21" s="22" t="s">
        <v>19</v>
      </c>
      <c r="Q21" s="22">
        <f t="shared" si="0"/>
        <v>113.65</v>
      </c>
    </row>
    <row r="22" spans="1:17" ht="30.75" hidden="1" customHeight="1" x14ac:dyDescent="0.25">
      <c r="A22" s="60">
        <v>20</v>
      </c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1"/>
      <c r="I22" s="1" t="s">
        <v>63</v>
      </c>
      <c r="J22" s="1" t="s">
        <v>16</v>
      </c>
      <c r="K22" s="22">
        <v>4</v>
      </c>
      <c r="L22" s="1"/>
      <c r="M22" s="1" t="s">
        <v>17</v>
      </c>
      <c r="N22" s="1" t="s">
        <v>18</v>
      </c>
      <c r="O22" s="22">
        <v>32.21</v>
      </c>
      <c r="P22" s="22" t="s">
        <v>19</v>
      </c>
      <c r="Q22" s="22">
        <f t="shared" si="0"/>
        <v>10.39</v>
      </c>
    </row>
    <row r="23" spans="1:17" ht="30.75" hidden="1" customHeight="1" x14ac:dyDescent="0.25">
      <c r="A23" s="60">
        <v>20</v>
      </c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1"/>
      <c r="I23" s="1" t="s">
        <v>63</v>
      </c>
      <c r="J23" s="1" t="s">
        <v>16</v>
      </c>
      <c r="K23" s="22">
        <v>5</v>
      </c>
      <c r="L23" s="1"/>
      <c r="M23" s="1" t="s">
        <v>17</v>
      </c>
      <c r="N23" s="1" t="s">
        <v>18</v>
      </c>
      <c r="O23" s="22">
        <v>93.224999999999994</v>
      </c>
      <c r="P23" s="22" t="s">
        <v>19</v>
      </c>
      <c r="Q23" s="22">
        <f t="shared" si="0"/>
        <v>84.775000000000006</v>
      </c>
    </row>
    <row r="24" spans="1:17" ht="30.75" hidden="1" customHeight="1" x14ac:dyDescent="0.25">
      <c r="A24" s="60">
        <v>20</v>
      </c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1"/>
      <c r="I24" s="1" t="s">
        <v>63</v>
      </c>
      <c r="J24" s="1" t="s">
        <v>16</v>
      </c>
      <c r="K24" s="22">
        <v>1</v>
      </c>
      <c r="L24" s="1"/>
      <c r="M24" s="1" t="s">
        <v>34</v>
      </c>
      <c r="N24" s="1" t="s">
        <v>18</v>
      </c>
      <c r="O24" s="22"/>
      <c r="P24" s="22" t="s">
        <v>19</v>
      </c>
      <c r="Q24" s="22">
        <f t="shared" si="0"/>
        <v>55.33</v>
      </c>
    </row>
    <row r="25" spans="1:17" ht="30.75" hidden="1" customHeight="1" x14ac:dyDescent="0.25">
      <c r="A25" s="60">
        <v>20</v>
      </c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1"/>
      <c r="I25" s="1" t="s">
        <v>63</v>
      </c>
      <c r="J25" s="1" t="s">
        <v>16</v>
      </c>
      <c r="K25" s="22">
        <v>4</v>
      </c>
      <c r="L25" s="1"/>
      <c r="M25" s="1" t="s">
        <v>34</v>
      </c>
      <c r="N25" s="1" t="s">
        <v>18</v>
      </c>
      <c r="O25" s="22">
        <v>32.21</v>
      </c>
      <c r="P25" s="22" t="s">
        <v>19</v>
      </c>
      <c r="Q25" s="22">
        <f t="shared" si="0"/>
        <v>10.39</v>
      </c>
    </row>
    <row r="26" spans="1:17" ht="30.75" hidden="1" customHeight="1" x14ac:dyDescent="0.25">
      <c r="A26" s="60">
        <v>20</v>
      </c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1"/>
      <c r="I26" s="1" t="s">
        <v>63</v>
      </c>
      <c r="J26" s="1" t="s">
        <v>16</v>
      </c>
      <c r="K26" s="22">
        <v>5</v>
      </c>
      <c r="L26" s="1"/>
      <c r="M26" s="1" t="s">
        <v>34</v>
      </c>
      <c r="N26" s="1" t="s">
        <v>18</v>
      </c>
      <c r="O26" s="22">
        <v>186.46</v>
      </c>
      <c r="P26" s="22" t="s">
        <v>19</v>
      </c>
      <c r="Q26" s="22">
        <f t="shared" si="0"/>
        <v>169.54</v>
      </c>
    </row>
    <row r="27" spans="1:17" ht="30.75" hidden="1" customHeight="1" x14ac:dyDescent="0.25">
      <c r="A27" s="60">
        <v>20</v>
      </c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1"/>
      <c r="I27" s="1" t="s">
        <v>63</v>
      </c>
      <c r="J27" s="1" t="s">
        <v>16</v>
      </c>
      <c r="K27" s="22">
        <v>1</v>
      </c>
      <c r="L27" s="1"/>
      <c r="M27" s="1" t="s">
        <v>41</v>
      </c>
      <c r="N27" s="1" t="s">
        <v>18</v>
      </c>
      <c r="O27" s="22"/>
      <c r="P27" s="22" t="s">
        <v>19</v>
      </c>
      <c r="Q27" s="22">
        <f t="shared" si="0"/>
        <v>110.66</v>
      </c>
    </row>
    <row r="28" spans="1:17" ht="30.75" hidden="1" customHeight="1" x14ac:dyDescent="0.25">
      <c r="A28" s="60">
        <v>20</v>
      </c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1"/>
      <c r="I28" s="1" t="s">
        <v>63</v>
      </c>
      <c r="J28" s="1" t="s">
        <v>16</v>
      </c>
      <c r="K28" s="22">
        <v>4</v>
      </c>
      <c r="L28" s="1"/>
      <c r="M28" s="1" t="s">
        <v>41</v>
      </c>
      <c r="N28" s="1" t="s">
        <v>18</v>
      </c>
      <c r="O28" s="22">
        <v>64.22</v>
      </c>
      <c r="P28" s="22" t="s">
        <v>19</v>
      </c>
      <c r="Q28" s="22">
        <f t="shared" si="0"/>
        <v>21</v>
      </c>
    </row>
    <row r="29" spans="1:17" ht="30.75" hidden="1" customHeight="1" x14ac:dyDescent="0.25">
      <c r="A29" s="60">
        <v>20</v>
      </c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1"/>
      <c r="I29" s="1" t="s">
        <v>63</v>
      </c>
      <c r="J29" s="1" t="s">
        <v>16</v>
      </c>
      <c r="K29" s="22">
        <v>5</v>
      </c>
      <c r="L29" s="1"/>
      <c r="M29" s="1" t="s">
        <v>41</v>
      </c>
      <c r="N29" s="1" t="s">
        <v>18</v>
      </c>
      <c r="O29" s="22">
        <v>93.224999999999994</v>
      </c>
      <c r="P29" s="22" t="s">
        <v>19</v>
      </c>
      <c r="Q29" s="22">
        <f t="shared" si="0"/>
        <v>84.775000000000006</v>
      </c>
    </row>
    <row r="30" spans="1:17" ht="30.75" customHeight="1" x14ac:dyDescent="0.25">
      <c r="A30" s="6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1"/>
      <c r="I30" s="1" t="s">
        <v>66</v>
      </c>
      <c r="J30" s="1" t="s">
        <v>16</v>
      </c>
      <c r="K30" s="22">
        <v>3</v>
      </c>
      <c r="L30" s="1"/>
      <c r="M30" s="1" t="s">
        <v>67</v>
      </c>
      <c r="N30" s="1" t="s">
        <v>18</v>
      </c>
      <c r="O30" s="22">
        <v>0</v>
      </c>
      <c r="P30" s="22" t="s">
        <v>19</v>
      </c>
      <c r="Q30" s="22">
        <f t="shared" si="0"/>
        <v>225</v>
      </c>
    </row>
    <row r="31" spans="1:17" ht="30.75" hidden="1" customHeight="1" x14ac:dyDescent="0.25">
      <c r="A31" s="60">
        <v>21</v>
      </c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1"/>
      <c r="I31" s="1" t="s">
        <v>66</v>
      </c>
      <c r="J31" s="1" t="s">
        <v>16</v>
      </c>
      <c r="K31" s="22">
        <v>11</v>
      </c>
      <c r="L31" s="1">
        <v>121065.93</v>
      </c>
      <c r="M31" s="1" t="s">
        <v>68</v>
      </c>
      <c r="N31" s="1" t="s">
        <v>18</v>
      </c>
      <c r="O31" s="22">
        <v>0</v>
      </c>
      <c r="P31" s="22" t="s">
        <v>19</v>
      </c>
      <c r="Q31" s="22">
        <f t="shared" si="0"/>
        <v>478.31</v>
      </c>
    </row>
    <row r="32" spans="1:17" ht="30.75" hidden="1" customHeight="1" x14ac:dyDescent="0.25">
      <c r="A32" s="6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1"/>
      <c r="I32" s="1" t="s">
        <v>70</v>
      </c>
      <c r="J32" s="1" t="s">
        <v>16</v>
      </c>
      <c r="K32" s="22">
        <v>1</v>
      </c>
      <c r="L32" s="1"/>
      <c r="M32" s="1" t="s">
        <v>71</v>
      </c>
      <c r="N32" s="1" t="s">
        <v>18</v>
      </c>
      <c r="O32" s="22">
        <v>0</v>
      </c>
      <c r="P32" s="22" t="s">
        <v>19</v>
      </c>
      <c r="Q32" s="22">
        <f t="shared" si="0"/>
        <v>72.88</v>
      </c>
    </row>
    <row r="33" spans="1:17" ht="30.75" hidden="1" customHeight="1" x14ac:dyDescent="0.25">
      <c r="A33" s="60">
        <v>22</v>
      </c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1"/>
      <c r="I33" s="1" t="s">
        <v>70</v>
      </c>
      <c r="J33" s="1" t="s">
        <v>16</v>
      </c>
      <c r="K33" s="22">
        <v>4</v>
      </c>
      <c r="L33" s="1"/>
      <c r="M33" s="1" t="s">
        <v>72</v>
      </c>
      <c r="N33" s="1" t="s">
        <v>18</v>
      </c>
      <c r="O33" s="22">
        <v>0</v>
      </c>
      <c r="P33" s="22" t="s">
        <v>19</v>
      </c>
      <c r="Q33" s="22">
        <f t="shared" si="0"/>
        <v>116.03</v>
      </c>
    </row>
    <row r="34" spans="1:17" ht="30.75" hidden="1" customHeight="1" x14ac:dyDescent="0.25">
      <c r="A34" s="60">
        <v>22</v>
      </c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1"/>
      <c r="I34" s="1" t="s">
        <v>70</v>
      </c>
      <c r="J34" s="1" t="s">
        <v>16</v>
      </c>
      <c r="K34" s="22">
        <v>5</v>
      </c>
      <c r="L34" s="1"/>
      <c r="M34" s="1" t="s">
        <v>73</v>
      </c>
      <c r="N34" s="1" t="s">
        <v>18</v>
      </c>
      <c r="O34" s="22">
        <v>0</v>
      </c>
      <c r="P34" s="22" t="s">
        <v>19</v>
      </c>
      <c r="Q34" s="22">
        <f t="shared" si="0"/>
        <v>194.91</v>
      </c>
    </row>
    <row r="35" spans="1:17" ht="30.75" hidden="1" customHeight="1" x14ac:dyDescent="0.25">
      <c r="A35" s="60">
        <v>22</v>
      </c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1"/>
      <c r="I35" s="1" t="s">
        <v>70</v>
      </c>
      <c r="J35" s="1" t="s">
        <v>16</v>
      </c>
      <c r="K35" s="22">
        <v>7</v>
      </c>
      <c r="L35" s="1">
        <v>146641.43</v>
      </c>
      <c r="M35" s="1" t="s">
        <v>74</v>
      </c>
      <c r="N35" s="1" t="s">
        <v>18</v>
      </c>
      <c r="O35" s="22">
        <v>0</v>
      </c>
      <c r="P35" s="22" t="s">
        <v>19</v>
      </c>
      <c r="Q35" s="22">
        <f t="shared" si="0"/>
        <v>209.47</v>
      </c>
    </row>
    <row r="36" spans="1:17" ht="30.75" hidden="1" customHeight="1" x14ac:dyDescent="0.25">
      <c r="A36" s="60">
        <v>22</v>
      </c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1"/>
      <c r="I36" s="1" t="s">
        <v>70</v>
      </c>
      <c r="J36" s="1" t="s">
        <v>16</v>
      </c>
      <c r="K36" s="22">
        <v>11</v>
      </c>
      <c r="L36" s="1">
        <v>91984.7</v>
      </c>
      <c r="M36" s="1" t="s">
        <v>75</v>
      </c>
      <c r="N36" s="1" t="s">
        <v>18</v>
      </c>
      <c r="O36" s="22">
        <v>0</v>
      </c>
      <c r="P36" s="22" t="s">
        <v>19</v>
      </c>
      <c r="Q36" s="22">
        <f t="shared" si="0"/>
        <v>252.89</v>
      </c>
    </row>
    <row r="37" spans="1:17" ht="30.75" customHeight="1" x14ac:dyDescent="0.25">
      <c r="A37" s="130">
        <v>23</v>
      </c>
      <c r="B37" s="53" t="s">
        <v>165</v>
      </c>
      <c r="C37" s="47" t="s">
        <v>76</v>
      </c>
      <c r="D37" s="2" t="s">
        <v>44</v>
      </c>
      <c r="E37" s="22" t="s">
        <v>22</v>
      </c>
      <c r="F37" s="22">
        <v>1</v>
      </c>
      <c r="G37" s="22">
        <v>298.3</v>
      </c>
      <c r="H37" s="1"/>
      <c r="I37" s="1"/>
      <c r="J37" s="1"/>
      <c r="K37" s="22">
        <v>3</v>
      </c>
      <c r="L37" s="1"/>
      <c r="M37" s="1"/>
      <c r="N37" s="1"/>
      <c r="O37" s="22">
        <v>0</v>
      </c>
      <c r="P37" s="22" t="s">
        <v>19</v>
      </c>
      <c r="Q37" s="22">
        <f t="shared" si="0"/>
        <v>298.3</v>
      </c>
    </row>
    <row r="38" spans="1:17" ht="30.75" customHeight="1" thickBot="1" x14ac:dyDescent="0.3">
      <c r="A38" s="131"/>
      <c r="B38" s="53" t="s">
        <v>196</v>
      </c>
      <c r="C38" s="47" t="s">
        <v>76</v>
      </c>
      <c r="D38" s="2" t="s">
        <v>44</v>
      </c>
      <c r="E38" s="22" t="s">
        <v>22</v>
      </c>
      <c r="F38" s="22">
        <v>1</v>
      </c>
      <c r="G38" s="22">
        <v>230.33</v>
      </c>
      <c r="H38" s="1"/>
      <c r="I38" s="1" t="s">
        <v>77</v>
      </c>
      <c r="J38" s="1" t="s">
        <v>16</v>
      </c>
      <c r="K38" s="22">
        <v>3</v>
      </c>
      <c r="L38" s="1"/>
      <c r="M38" s="1" t="s">
        <v>78</v>
      </c>
      <c r="N38" s="1" t="s">
        <v>18</v>
      </c>
      <c r="O38" s="22">
        <v>0</v>
      </c>
      <c r="P38" s="22" t="s">
        <v>19</v>
      </c>
      <c r="Q38" s="22">
        <f t="shared" si="0"/>
        <v>230.33</v>
      </c>
    </row>
    <row r="39" spans="1:17" ht="30.75" hidden="1" customHeight="1" thickBot="1" x14ac:dyDescent="0.3">
      <c r="A39" s="57">
        <v>23</v>
      </c>
      <c r="B39" s="52" t="s">
        <v>165</v>
      </c>
      <c r="C39" s="47" t="s">
        <v>76</v>
      </c>
      <c r="D39" s="2" t="s">
        <v>13</v>
      </c>
      <c r="E39" s="22" t="s">
        <v>14</v>
      </c>
      <c r="F39" s="22">
        <v>4.51</v>
      </c>
      <c r="G39" s="22">
        <v>105.29</v>
      </c>
      <c r="H39" s="1"/>
      <c r="I39" s="1" t="s">
        <v>77</v>
      </c>
      <c r="J39" s="1" t="s">
        <v>16</v>
      </c>
      <c r="K39" s="22">
        <v>11</v>
      </c>
      <c r="L39" s="1">
        <v>51688.690999999999</v>
      </c>
      <c r="M39" s="1" t="s">
        <v>78</v>
      </c>
      <c r="N39" s="1" t="s">
        <v>18</v>
      </c>
      <c r="O39" s="22">
        <v>0</v>
      </c>
      <c r="P39" s="22" t="s">
        <v>19</v>
      </c>
      <c r="Q39" s="22">
        <f t="shared" si="0"/>
        <v>105.29</v>
      </c>
    </row>
    <row r="40" spans="1:17" ht="30.75" hidden="1" customHeight="1" thickTop="1" thickBot="1" x14ac:dyDescent="0.3">
      <c r="A40" s="58">
        <v>25</v>
      </c>
      <c r="B40" s="52" t="s">
        <v>166</v>
      </c>
      <c r="C40" s="47" t="s">
        <v>79</v>
      </c>
      <c r="D40" s="2" t="s">
        <v>55</v>
      </c>
      <c r="E40" s="22" t="s">
        <v>22</v>
      </c>
      <c r="F40" s="22">
        <v>15</v>
      </c>
      <c r="G40" s="22">
        <v>124.68</v>
      </c>
      <c r="H40" s="1"/>
      <c r="I40" s="1" t="s">
        <v>80</v>
      </c>
      <c r="J40" s="1" t="s">
        <v>16</v>
      </c>
      <c r="K40" s="22">
        <v>1</v>
      </c>
      <c r="L40" s="1"/>
      <c r="M40" s="1" t="s">
        <v>68</v>
      </c>
      <c r="N40" s="1" t="s">
        <v>18</v>
      </c>
      <c r="O40" s="22">
        <v>0</v>
      </c>
      <c r="P40" s="22" t="s">
        <v>19</v>
      </c>
      <c r="Q40" s="22">
        <f t="shared" si="0"/>
        <v>124.68</v>
      </c>
    </row>
    <row r="41" spans="1:17" ht="30.75" customHeight="1" thickTop="1" x14ac:dyDescent="0.25">
      <c r="A41" s="58">
        <v>25</v>
      </c>
      <c r="B41" s="51" t="s">
        <v>167</v>
      </c>
      <c r="C41" s="47" t="s">
        <v>79</v>
      </c>
      <c r="D41" s="2" t="s">
        <v>81</v>
      </c>
      <c r="E41" s="22" t="s">
        <v>22</v>
      </c>
      <c r="F41" s="22">
        <v>1</v>
      </c>
      <c r="G41" s="22">
        <v>396.96</v>
      </c>
      <c r="H41" s="1"/>
      <c r="I41" s="1" t="s">
        <v>80</v>
      </c>
      <c r="J41" s="1" t="s">
        <v>16</v>
      </c>
      <c r="K41" s="22">
        <v>3</v>
      </c>
      <c r="L41" s="1"/>
      <c r="M41" s="1" t="s">
        <v>68</v>
      </c>
      <c r="N41" s="1" t="s">
        <v>18</v>
      </c>
      <c r="O41" s="22">
        <v>304.52999999999997</v>
      </c>
      <c r="P41" s="22" t="s">
        <v>19</v>
      </c>
      <c r="Q41" s="22">
        <f t="shared" si="0"/>
        <v>92.43</v>
      </c>
    </row>
    <row r="42" spans="1:17" ht="30.75" hidden="1" customHeight="1" thickTop="1" x14ac:dyDescent="0.25">
      <c r="A42" s="58">
        <v>25</v>
      </c>
      <c r="B42" s="52" t="s">
        <v>168</v>
      </c>
      <c r="C42" s="47" t="s">
        <v>79</v>
      </c>
      <c r="D42" s="2" t="s">
        <v>64</v>
      </c>
      <c r="E42" s="22" t="s">
        <v>22</v>
      </c>
      <c r="F42" s="22">
        <v>1</v>
      </c>
      <c r="G42" s="22">
        <v>150.14500000000001</v>
      </c>
      <c r="H42" s="1"/>
      <c r="I42" s="1" t="s">
        <v>80</v>
      </c>
      <c r="J42" s="1" t="s">
        <v>16</v>
      </c>
      <c r="K42" s="22">
        <v>5</v>
      </c>
      <c r="L42" s="1"/>
      <c r="M42" s="1" t="s">
        <v>68</v>
      </c>
      <c r="N42" s="1" t="s">
        <v>18</v>
      </c>
      <c r="O42" s="22">
        <v>23.35</v>
      </c>
      <c r="P42" s="22" t="s">
        <v>19</v>
      </c>
      <c r="Q42" s="22">
        <f t="shared" si="0"/>
        <v>126.79500000000002</v>
      </c>
    </row>
    <row r="43" spans="1:17" ht="30.75" hidden="1" customHeight="1" x14ac:dyDescent="0.25">
      <c r="A43" s="54">
        <v>25</v>
      </c>
      <c r="B43" s="54" t="s">
        <v>169</v>
      </c>
      <c r="C43" s="48" t="s">
        <v>79</v>
      </c>
      <c r="D43" s="43" t="s">
        <v>82</v>
      </c>
      <c r="E43" s="65" t="s">
        <v>14</v>
      </c>
      <c r="F43" s="65">
        <v>11</v>
      </c>
      <c r="G43" s="65">
        <v>424.98</v>
      </c>
      <c r="H43" s="66"/>
      <c r="I43" s="66" t="s">
        <v>80</v>
      </c>
      <c r="J43" s="66" t="s">
        <v>16</v>
      </c>
      <c r="K43" s="65">
        <v>7</v>
      </c>
      <c r="L43" s="66">
        <v>342244.7</v>
      </c>
      <c r="M43" s="66" t="s">
        <v>68</v>
      </c>
      <c r="N43" s="66" t="s">
        <v>18</v>
      </c>
      <c r="O43" s="65">
        <v>190.84</v>
      </c>
      <c r="P43" s="65" t="s">
        <v>19</v>
      </c>
      <c r="Q43" s="65">
        <f t="shared" si="0"/>
        <v>234.14000000000001</v>
      </c>
    </row>
    <row r="44" spans="1:17" ht="30.75" customHeight="1" x14ac:dyDescent="0.25">
      <c r="A44" s="77"/>
      <c r="B44" s="78"/>
      <c r="C44" s="48"/>
      <c r="D44" s="43"/>
      <c r="E44" s="65"/>
      <c r="F44" s="65"/>
      <c r="G44" s="65"/>
      <c r="H44" s="66"/>
      <c r="I44" s="66"/>
      <c r="J44" s="66"/>
      <c r="K44" s="65"/>
      <c r="L44" s="66"/>
      <c r="M44" s="66"/>
      <c r="N44" s="66"/>
      <c r="O44" s="65"/>
      <c r="P44" s="65"/>
      <c r="Q44" s="65"/>
    </row>
    <row r="45" spans="1:17" ht="30.75" customHeight="1" x14ac:dyDescent="0.25">
      <c r="A45" s="77"/>
      <c r="B45" s="78"/>
      <c r="C45" s="48"/>
      <c r="D45" s="43"/>
      <c r="E45" s="65"/>
      <c r="F45" s="65"/>
      <c r="G45" s="65"/>
      <c r="H45" s="66"/>
      <c r="I45" s="66"/>
      <c r="J45" s="66"/>
      <c r="K45" s="65"/>
      <c r="L45" s="66"/>
      <c r="M45" s="66"/>
      <c r="N45" s="66"/>
      <c r="O45" s="65"/>
      <c r="P45" s="65"/>
      <c r="Q45" s="65"/>
    </row>
    <row r="46" spans="1:17" ht="26.1" customHeight="1" x14ac:dyDescent="0.4">
      <c r="A46" s="74" t="s">
        <v>172</v>
      </c>
      <c r="B46" s="75"/>
      <c r="C46" s="76"/>
      <c r="D46" s="59"/>
      <c r="E46" s="68"/>
      <c r="F46" s="67"/>
      <c r="G46" s="67">
        <f>SUM(G3:G43)</f>
        <v>11489.385</v>
      </c>
      <c r="H46" s="67"/>
      <c r="I46" s="67"/>
      <c r="J46" s="67"/>
      <c r="K46" s="68"/>
      <c r="L46" s="67"/>
      <c r="M46" s="67"/>
      <c r="N46" s="67"/>
      <c r="O46" s="67">
        <f>SUM(O3:O43)</f>
        <v>4258.5599999999995</v>
      </c>
      <c r="P46" s="68"/>
      <c r="Q46" s="67">
        <f>SUM(Q3:Q43)</f>
        <v>7230.8250000000016</v>
      </c>
    </row>
    <row r="47" spans="1:17" ht="34.5" customHeight="1" x14ac:dyDescent="0.25">
      <c r="A47" s="73">
        <v>1</v>
      </c>
      <c r="B47" s="54" t="s">
        <v>173</v>
      </c>
      <c r="C47" s="2" t="s">
        <v>171</v>
      </c>
      <c r="D47" s="2" t="s">
        <v>85</v>
      </c>
      <c r="E47" s="64" t="s">
        <v>22</v>
      </c>
      <c r="F47" s="22">
        <v>1</v>
      </c>
      <c r="G47" s="69">
        <v>45</v>
      </c>
      <c r="H47" s="62"/>
      <c r="I47" s="62" t="s">
        <v>86</v>
      </c>
      <c r="J47" s="62"/>
      <c r="K47" s="65">
        <v>2</v>
      </c>
      <c r="L47" s="62"/>
      <c r="M47" s="62"/>
      <c r="N47" s="62"/>
      <c r="O47" s="69">
        <v>0</v>
      </c>
      <c r="P47" s="22" t="s">
        <v>89</v>
      </c>
      <c r="Q47" s="69">
        <f t="shared" si="0"/>
        <v>45</v>
      </c>
    </row>
    <row r="48" spans="1:17" ht="32.25" customHeight="1" x14ac:dyDescent="0.25">
      <c r="A48" s="73">
        <v>1</v>
      </c>
      <c r="B48" s="54" t="s">
        <v>174</v>
      </c>
      <c r="C48" s="2" t="s">
        <v>171</v>
      </c>
      <c r="D48" s="2" t="s">
        <v>90</v>
      </c>
      <c r="E48" s="64" t="s">
        <v>14</v>
      </c>
      <c r="F48" s="22">
        <v>1.22</v>
      </c>
      <c r="G48" s="69">
        <v>48.08</v>
      </c>
      <c r="H48" s="62"/>
      <c r="I48" s="62" t="s">
        <v>86</v>
      </c>
      <c r="J48" s="62"/>
      <c r="K48" s="65">
        <v>8</v>
      </c>
      <c r="L48" s="62"/>
      <c r="M48" s="62"/>
      <c r="N48" s="62"/>
      <c r="O48" s="69">
        <v>0</v>
      </c>
      <c r="P48" s="22" t="s">
        <v>89</v>
      </c>
      <c r="Q48" s="69">
        <f t="shared" si="0"/>
        <v>48.08</v>
      </c>
    </row>
    <row r="49" spans="1:17" ht="32.25" customHeight="1" x14ac:dyDescent="0.25">
      <c r="A49" s="73">
        <v>1</v>
      </c>
      <c r="B49" s="54" t="s">
        <v>175</v>
      </c>
      <c r="C49" s="2" t="s">
        <v>171</v>
      </c>
      <c r="D49" s="2" t="s">
        <v>91</v>
      </c>
      <c r="E49" s="64" t="s">
        <v>14</v>
      </c>
      <c r="F49" s="22">
        <v>0</v>
      </c>
      <c r="G49" s="69">
        <v>0</v>
      </c>
      <c r="H49" s="62"/>
      <c r="I49" s="62" t="s">
        <v>86</v>
      </c>
      <c r="J49" s="62"/>
      <c r="K49" s="65">
        <v>9</v>
      </c>
      <c r="L49" s="62"/>
      <c r="M49" s="62"/>
      <c r="N49" s="62"/>
      <c r="O49" s="69">
        <v>0</v>
      </c>
      <c r="P49" s="22" t="s">
        <v>89</v>
      </c>
      <c r="Q49" s="69">
        <f t="shared" si="0"/>
        <v>0</v>
      </c>
    </row>
    <row r="50" spans="1:17" ht="32.25" customHeight="1" x14ac:dyDescent="0.25">
      <c r="A50" s="73">
        <v>1</v>
      </c>
      <c r="B50" s="54" t="s">
        <v>176</v>
      </c>
      <c r="C50" s="2" t="s">
        <v>171</v>
      </c>
      <c r="D50" s="2" t="s">
        <v>90</v>
      </c>
      <c r="E50" s="64" t="s">
        <v>14</v>
      </c>
      <c r="F50" s="22">
        <v>2.1509999999999998</v>
      </c>
      <c r="G50" s="69">
        <v>84.76</v>
      </c>
      <c r="H50" s="62"/>
      <c r="I50" s="62" t="s">
        <v>86</v>
      </c>
      <c r="J50" s="62"/>
      <c r="K50" s="65">
        <v>8</v>
      </c>
      <c r="L50" s="62"/>
      <c r="M50" s="62"/>
      <c r="N50" s="62"/>
      <c r="O50" s="69">
        <v>0</v>
      </c>
      <c r="P50" s="22" t="s">
        <v>89</v>
      </c>
      <c r="Q50" s="69">
        <f t="shared" si="0"/>
        <v>84.76</v>
      </c>
    </row>
    <row r="51" spans="1:17" ht="32.25" customHeight="1" x14ac:dyDescent="0.25">
      <c r="A51" s="73">
        <v>1</v>
      </c>
      <c r="B51" s="54" t="s">
        <v>177</v>
      </c>
      <c r="C51" s="2" t="s">
        <v>171</v>
      </c>
      <c r="D51" s="2" t="s">
        <v>90</v>
      </c>
      <c r="E51" s="64" t="s">
        <v>14</v>
      </c>
      <c r="F51" s="22">
        <v>8.1750000000000007</v>
      </c>
      <c r="G51" s="69">
        <v>322.16000000000003</v>
      </c>
      <c r="H51" s="62"/>
      <c r="I51" s="62" t="s">
        <v>86</v>
      </c>
      <c r="J51" s="62"/>
      <c r="K51" s="65">
        <v>8</v>
      </c>
      <c r="L51" s="62"/>
      <c r="M51" s="62"/>
      <c r="N51" s="62"/>
      <c r="O51" s="69">
        <v>0</v>
      </c>
      <c r="P51" s="22" t="s">
        <v>89</v>
      </c>
      <c r="Q51" s="69">
        <f t="shared" si="0"/>
        <v>322.16000000000003</v>
      </c>
    </row>
    <row r="52" spans="1:17" ht="32.25" customHeight="1" x14ac:dyDescent="0.25">
      <c r="A52" s="73">
        <v>2</v>
      </c>
      <c r="B52" s="54" t="s">
        <v>178</v>
      </c>
      <c r="C52" s="2" t="s">
        <v>94</v>
      </c>
      <c r="D52" s="2" t="s">
        <v>44</v>
      </c>
      <c r="E52" s="64" t="s">
        <v>22</v>
      </c>
      <c r="F52" s="22">
        <v>1</v>
      </c>
      <c r="G52" s="69">
        <v>123.45</v>
      </c>
      <c r="H52" s="62"/>
      <c r="I52" s="62" t="s">
        <v>95</v>
      </c>
      <c r="J52" s="62"/>
      <c r="K52" s="65">
        <v>3</v>
      </c>
      <c r="L52" s="62"/>
      <c r="M52" s="62"/>
      <c r="N52" s="62"/>
      <c r="O52" s="69">
        <v>103.45</v>
      </c>
      <c r="P52" s="22" t="s">
        <v>89</v>
      </c>
      <c r="Q52" s="69">
        <f t="shared" si="0"/>
        <v>20</v>
      </c>
    </row>
    <row r="53" spans="1:17" ht="32.25" customHeight="1" x14ac:dyDescent="0.25">
      <c r="A53" s="73">
        <v>2</v>
      </c>
      <c r="B53" s="54" t="s">
        <v>179</v>
      </c>
      <c r="C53" s="2" t="s">
        <v>94</v>
      </c>
      <c r="D53" s="2" t="s">
        <v>28</v>
      </c>
      <c r="E53" s="64" t="s">
        <v>14</v>
      </c>
      <c r="F53" s="22">
        <v>11.095000000000001</v>
      </c>
      <c r="G53" s="69">
        <v>211.74</v>
      </c>
      <c r="H53" s="62"/>
      <c r="I53" s="62" t="s">
        <v>95</v>
      </c>
      <c r="J53" s="62"/>
      <c r="K53" s="65">
        <v>7</v>
      </c>
      <c r="L53" s="62"/>
      <c r="M53" s="62"/>
      <c r="N53" s="62"/>
      <c r="O53" s="69">
        <v>196.26</v>
      </c>
      <c r="P53" s="22" t="s">
        <v>89</v>
      </c>
      <c r="Q53" s="69">
        <f t="shared" si="0"/>
        <v>15.480000000000018</v>
      </c>
    </row>
    <row r="54" spans="1:17" ht="32.25" customHeight="1" x14ac:dyDescent="0.25">
      <c r="A54" s="73">
        <v>2</v>
      </c>
      <c r="B54" s="54" t="s">
        <v>180</v>
      </c>
      <c r="C54" s="2" t="s">
        <v>94</v>
      </c>
      <c r="D54" s="2" t="s">
        <v>97</v>
      </c>
      <c r="E54" s="64" t="s">
        <v>14</v>
      </c>
      <c r="F54" s="22">
        <v>0.315</v>
      </c>
      <c r="G54" s="69">
        <v>14.81</v>
      </c>
      <c r="H54" s="62"/>
      <c r="I54" s="62" t="s">
        <v>95</v>
      </c>
      <c r="J54" s="62"/>
      <c r="K54" s="65">
        <v>11</v>
      </c>
      <c r="L54" s="62"/>
      <c r="M54" s="62"/>
      <c r="N54" s="62"/>
      <c r="O54" s="69">
        <v>11.01</v>
      </c>
      <c r="P54" s="22" t="s">
        <v>89</v>
      </c>
      <c r="Q54" s="69">
        <f t="shared" si="0"/>
        <v>3.8000000000000007</v>
      </c>
    </row>
    <row r="55" spans="1:17" ht="32.25" customHeight="1" x14ac:dyDescent="0.25">
      <c r="A55" s="54">
        <v>3</v>
      </c>
      <c r="B55" s="54" t="s">
        <v>131</v>
      </c>
      <c r="C55" s="2" t="s">
        <v>12</v>
      </c>
      <c r="D55" s="2" t="s">
        <v>21</v>
      </c>
      <c r="E55" s="64" t="s">
        <v>22</v>
      </c>
      <c r="F55" s="22">
        <v>1</v>
      </c>
      <c r="G55" s="69">
        <v>155.51</v>
      </c>
      <c r="H55" s="62"/>
      <c r="I55" s="62" t="s">
        <v>15</v>
      </c>
      <c r="J55" s="62"/>
      <c r="K55" s="65">
        <v>3</v>
      </c>
      <c r="L55" s="62"/>
      <c r="M55" s="62"/>
      <c r="N55" s="62"/>
      <c r="O55" s="69">
        <v>149.30000000000001</v>
      </c>
      <c r="P55" s="22" t="s">
        <v>89</v>
      </c>
      <c r="Q55" s="69">
        <f t="shared" si="0"/>
        <v>6.2099999999999795</v>
      </c>
    </row>
    <row r="56" spans="1:17" ht="32.25" customHeight="1" x14ac:dyDescent="0.25">
      <c r="A56" s="54">
        <v>4</v>
      </c>
      <c r="B56" s="54" t="s">
        <v>132</v>
      </c>
      <c r="C56" s="2" t="s">
        <v>20</v>
      </c>
      <c r="D56" s="2" t="s">
        <v>13</v>
      </c>
      <c r="E56" s="64" t="s">
        <v>14</v>
      </c>
      <c r="F56" s="22">
        <v>6.4710000000000001</v>
      </c>
      <c r="G56" s="69">
        <v>256.87</v>
      </c>
      <c r="H56" s="62"/>
      <c r="I56" s="62" t="s">
        <v>23</v>
      </c>
      <c r="J56" s="62"/>
      <c r="K56" s="65">
        <v>11</v>
      </c>
      <c r="L56" s="62"/>
      <c r="M56" s="62"/>
      <c r="N56" s="62"/>
      <c r="O56" s="69">
        <v>246.65</v>
      </c>
      <c r="P56" s="22" t="s">
        <v>89</v>
      </c>
      <c r="Q56" s="69">
        <f t="shared" si="0"/>
        <v>10.219999999999999</v>
      </c>
    </row>
    <row r="57" spans="1:17" ht="32.25" customHeight="1" x14ac:dyDescent="0.25">
      <c r="A57" s="54">
        <v>5</v>
      </c>
      <c r="B57" s="54" t="s">
        <v>134</v>
      </c>
      <c r="C57" s="2" t="s">
        <v>25</v>
      </c>
      <c r="D57" s="2" t="s">
        <v>98</v>
      </c>
      <c r="E57" s="64" t="s">
        <v>22</v>
      </c>
      <c r="F57" s="22">
        <v>1</v>
      </c>
      <c r="G57" s="69">
        <v>193.49</v>
      </c>
      <c r="H57" s="62"/>
      <c r="I57" s="62" t="s">
        <v>26</v>
      </c>
      <c r="J57" s="62"/>
      <c r="K57" s="65">
        <v>3</v>
      </c>
      <c r="L57" s="62"/>
      <c r="M57" s="62"/>
      <c r="N57" s="62"/>
      <c r="O57" s="69">
        <v>141.59</v>
      </c>
      <c r="P57" s="22" t="s">
        <v>89</v>
      </c>
      <c r="Q57" s="69">
        <f t="shared" si="0"/>
        <v>51.900000000000006</v>
      </c>
    </row>
    <row r="58" spans="1:17" ht="32.25" customHeight="1" x14ac:dyDescent="0.25">
      <c r="A58" s="54">
        <v>6</v>
      </c>
      <c r="B58" s="54" t="s">
        <v>135</v>
      </c>
      <c r="C58" s="2" t="s">
        <v>27</v>
      </c>
      <c r="D58" s="2" t="s">
        <v>24</v>
      </c>
      <c r="E58" s="64" t="s">
        <v>22</v>
      </c>
      <c r="F58" s="22">
        <v>1</v>
      </c>
      <c r="G58" s="69">
        <v>232.99</v>
      </c>
      <c r="H58" s="62"/>
      <c r="I58" s="62" t="s">
        <v>29</v>
      </c>
      <c r="J58" s="62"/>
      <c r="K58" s="65">
        <v>3</v>
      </c>
      <c r="L58" s="62"/>
      <c r="M58" s="62"/>
      <c r="N58" s="62"/>
      <c r="O58" s="69">
        <v>206.98</v>
      </c>
      <c r="P58" s="22" t="s">
        <v>89</v>
      </c>
      <c r="Q58" s="69">
        <f t="shared" si="0"/>
        <v>26.010000000000019</v>
      </c>
    </row>
    <row r="59" spans="1:17" ht="32.25" customHeight="1" x14ac:dyDescent="0.25">
      <c r="A59" s="73">
        <v>7</v>
      </c>
      <c r="B59" s="54" t="s">
        <v>181</v>
      </c>
      <c r="C59" s="2" t="s">
        <v>99</v>
      </c>
      <c r="D59" s="2" t="s">
        <v>100</v>
      </c>
      <c r="E59" s="64" t="s">
        <v>14</v>
      </c>
      <c r="F59" s="22">
        <v>25.7</v>
      </c>
      <c r="G59" s="69">
        <v>854.17</v>
      </c>
      <c r="H59" s="62"/>
      <c r="I59" s="62" t="s">
        <v>101</v>
      </c>
      <c r="J59" s="62"/>
      <c r="K59" s="65">
        <v>7</v>
      </c>
      <c r="L59" s="62"/>
      <c r="M59" s="62"/>
      <c r="N59" s="62"/>
      <c r="O59" s="69">
        <v>514.22</v>
      </c>
      <c r="P59" s="22" t="s">
        <v>89</v>
      </c>
      <c r="Q59" s="69">
        <f t="shared" si="0"/>
        <v>339.94999999999993</v>
      </c>
    </row>
    <row r="60" spans="1:17" ht="32.25" customHeight="1" x14ac:dyDescent="0.25">
      <c r="A60" s="73">
        <v>7</v>
      </c>
      <c r="B60" s="54" t="s">
        <v>182</v>
      </c>
      <c r="C60" s="2" t="s">
        <v>99</v>
      </c>
      <c r="D60" s="2" t="s">
        <v>13</v>
      </c>
      <c r="E60" s="64" t="s">
        <v>14</v>
      </c>
      <c r="F60" s="22">
        <v>0.8</v>
      </c>
      <c r="G60" s="69">
        <v>91</v>
      </c>
      <c r="H60" s="62"/>
      <c r="I60" s="62" t="s">
        <v>101</v>
      </c>
      <c r="J60" s="62"/>
      <c r="K60" s="65">
        <v>11</v>
      </c>
      <c r="L60" s="62"/>
      <c r="M60" s="62"/>
      <c r="N60" s="62"/>
      <c r="O60" s="69">
        <v>0</v>
      </c>
      <c r="P60" s="22" t="s">
        <v>89</v>
      </c>
      <c r="Q60" s="69">
        <f t="shared" si="0"/>
        <v>91</v>
      </c>
    </row>
    <row r="61" spans="1:17" ht="32.25" customHeight="1" x14ac:dyDescent="0.25">
      <c r="A61" s="54">
        <v>11</v>
      </c>
      <c r="B61" s="54" t="s">
        <v>183</v>
      </c>
      <c r="C61" s="2" t="s">
        <v>43</v>
      </c>
      <c r="D61" s="2" t="s">
        <v>13</v>
      </c>
      <c r="E61" s="64" t="s">
        <v>14</v>
      </c>
      <c r="F61" s="22">
        <v>10.86</v>
      </c>
      <c r="G61" s="69">
        <v>557.63</v>
      </c>
      <c r="H61" s="62"/>
      <c r="I61" s="62" t="s">
        <v>45</v>
      </c>
      <c r="J61" s="62"/>
      <c r="K61" s="65">
        <v>11</v>
      </c>
      <c r="L61" s="62"/>
      <c r="M61" s="62"/>
      <c r="N61" s="62"/>
      <c r="O61" s="69">
        <v>320.79000000000002</v>
      </c>
      <c r="P61" s="22" t="s">
        <v>89</v>
      </c>
      <c r="Q61" s="69">
        <f t="shared" si="0"/>
        <v>236.83999999999997</v>
      </c>
    </row>
    <row r="62" spans="1:17" ht="32.25" customHeight="1" x14ac:dyDescent="0.25">
      <c r="A62" s="73">
        <v>12</v>
      </c>
      <c r="B62" s="54" t="s">
        <v>143</v>
      </c>
      <c r="C62" s="2" t="s">
        <v>46</v>
      </c>
      <c r="D62" s="2" t="s">
        <v>98</v>
      </c>
      <c r="E62" s="64" t="s">
        <v>22</v>
      </c>
      <c r="F62" s="22">
        <v>1</v>
      </c>
      <c r="G62" s="69">
        <v>227.49</v>
      </c>
      <c r="H62" s="62"/>
      <c r="I62" s="62" t="s">
        <v>48</v>
      </c>
      <c r="J62" s="62"/>
      <c r="K62" s="65">
        <v>3</v>
      </c>
      <c r="L62" s="62"/>
      <c r="M62" s="62"/>
      <c r="N62" s="62"/>
      <c r="O62" s="69">
        <v>181.28</v>
      </c>
      <c r="P62" s="22" t="s">
        <v>89</v>
      </c>
      <c r="Q62" s="69">
        <f t="shared" si="0"/>
        <v>46.210000000000008</v>
      </c>
    </row>
    <row r="63" spans="1:17" ht="32.25" customHeight="1" x14ac:dyDescent="0.25">
      <c r="A63" s="73">
        <v>12</v>
      </c>
      <c r="B63" s="54" t="s">
        <v>184</v>
      </c>
      <c r="C63" s="2" t="s">
        <v>46</v>
      </c>
      <c r="D63" s="2" t="s">
        <v>24</v>
      </c>
      <c r="E63" s="64" t="s">
        <v>22</v>
      </c>
      <c r="F63" s="22">
        <v>1</v>
      </c>
      <c r="G63" s="69">
        <v>303.33</v>
      </c>
      <c r="H63" s="62"/>
      <c r="I63" s="62" t="s">
        <v>48</v>
      </c>
      <c r="J63" s="62"/>
      <c r="K63" s="65">
        <v>3</v>
      </c>
      <c r="L63" s="62"/>
      <c r="M63" s="62"/>
      <c r="N63" s="62"/>
      <c r="O63" s="69">
        <v>241.72</v>
      </c>
      <c r="P63" s="22" t="s">
        <v>89</v>
      </c>
      <c r="Q63" s="69">
        <f t="shared" si="0"/>
        <v>61.609999999999985</v>
      </c>
    </row>
    <row r="64" spans="1:17" ht="32.25" customHeight="1" x14ac:dyDescent="0.25">
      <c r="A64" s="73">
        <v>13</v>
      </c>
      <c r="B64" s="54" t="s">
        <v>144</v>
      </c>
      <c r="C64" s="2" t="s">
        <v>49</v>
      </c>
      <c r="D64" s="2" t="s">
        <v>98</v>
      </c>
      <c r="E64" s="64" t="s">
        <v>22</v>
      </c>
      <c r="F64" s="22">
        <v>1</v>
      </c>
      <c r="G64" s="69">
        <v>246.15</v>
      </c>
      <c r="H64" s="62"/>
      <c r="I64" s="62" t="s">
        <v>50</v>
      </c>
      <c r="J64" s="62"/>
      <c r="K64" s="65">
        <v>3</v>
      </c>
      <c r="L64" s="62"/>
      <c r="M64" s="62"/>
      <c r="N64" s="62"/>
      <c r="O64" s="69">
        <v>215.59</v>
      </c>
      <c r="P64" s="22" t="s">
        <v>89</v>
      </c>
      <c r="Q64" s="69">
        <f t="shared" si="0"/>
        <v>30.560000000000002</v>
      </c>
    </row>
    <row r="65" spans="1:17" ht="32.25" customHeight="1" x14ac:dyDescent="0.25">
      <c r="A65" s="73">
        <v>13</v>
      </c>
      <c r="B65" s="54" t="s">
        <v>185</v>
      </c>
      <c r="C65" s="2" t="s">
        <v>49</v>
      </c>
      <c r="D65" s="2" t="s">
        <v>44</v>
      </c>
      <c r="E65" s="64" t="s">
        <v>22</v>
      </c>
      <c r="F65" s="22">
        <v>1</v>
      </c>
      <c r="G65" s="69">
        <v>180.96</v>
      </c>
      <c r="H65" s="62"/>
      <c r="I65" s="62" t="s">
        <v>50</v>
      </c>
      <c r="J65" s="62"/>
      <c r="K65" s="65">
        <v>3</v>
      </c>
      <c r="L65" s="62"/>
      <c r="M65" s="62"/>
      <c r="N65" s="62"/>
      <c r="O65" s="69">
        <v>158.49</v>
      </c>
      <c r="P65" s="22" t="s">
        <v>89</v>
      </c>
      <c r="Q65" s="69">
        <f t="shared" si="0"/>
        <v>22.47</v>
      </c>
    </row>
    <row r="66" spans="1:17" ht="32.25" customHeight="1" x14ac:dyDescent="0.25">
      <c r="A66" s="73">
        <v>14</v>
      </c>
      <c r="B66" s="54" t="s">
        <v>186</v>
      </c>
      <c r="C66" s="2" t="s">
        <v>102</v>
      </c>
      <c r="D66" s="2" t="s">
        <v>44</v>
      </c>
      <c r="E66" s="64" t="s">
        <v>22</v>
      </c>
      <c r="F66" s="22">
        <v>1</v>
      </c>
      <c r="G66" s="69">
        <v>176.58</v>
      </c>
      <c r="H66" s="62"/>
      <c r="I66" s="62" t="s">
        <v>103</v>
      </c>
      <c r="J66" s="62"/>
      <c r="K66" s="65">
        <v>3</v>
      </c>
      <c r="L66" s="62"/>
      <c r="M66" s="62"/>
      <c r="N66" s="62"/>
      <c r="O66" s="69">
        <v>164.5</v>
      </c>
      <c r="P66" s="22" t="s">
        <v>89</v>
      </c>
      <c r="Q66" s="69">
        <f t="shared" si="0"/>
        <v>12.080000000000013</v>
      </c>
    </row>
    <row r="67" spans="1:17" ht="32.25" customHeight="1" x14ac:dyDescent="0.25">
      <c r="A67" s="73">
        <v>14</v>
      </c>
      <c r="B67" s="54" t="s">
        <v>187</v>
      </c>
      <c r="C67" s="2" t="s">
        <v>102</v>
      </c>
      <c r="D67" s="2" t="s">
        <v>98</v>
      </c>
      <c r="E67" s="64" t="s">
        <v>22</v>
      </c>
      <c r="F67" s="22">
        <v>0</v>
      </c>
      <c r="G67" s="69">
        <v>0</v>
      </c>
      <c r="H67" s="62"/>
      <c r="I67" s="62" t="s">
        <v>103</v>
      </c>
      <c r="J67" s="62"/>
      <c r="K67" s="65">
        <v>3</v>
      </c>
      <c r="L67" s="62"/>
      <c r="M67" s="62"/>
      <c r="N67" s="62"/>
      <c r="O67" s="69">
        <v>0</v>
      </c>
      <c r="P67" s="22" t="s">
        <v>89</v>
      </c>
      <c r="Q67" s="69">
        <f t="shared" si="0"/>
        <v>0</v>
      </c>
    </row>
    <row r="68" spans="1:17" ht="32.25" customHeight="1" x14ac:dyDescent="0.25">
      <c r="A68" s="73">
        <v>14</v>
      </c>
      <c r="B68" s="54" t="s">
        <v>188</v>
      </c>
      <c r="C68" s="2" t="s">
        <v>102</v>
      </c>
      <c r="D68" s="2" t="s">
        <v>13</v>
      </c>
      <c r="E68" s="64" t="s">
        <v>14</v>
      </c>
      <c r="F68" s="22">
        <v>16.899999999999999</v>
      </c>
      <c r="G68" s="69">
        <v>680.42</v>
      </c>
      <c r="H68" s="62"/>
      <c r="I68" s="62" t="s">
        <v>103</v>
      </c>
      <c r="J68" s="62"/>
      <c r="K68" s="65">
        <v>11</v>
      </c>
      <c r="L68" s="62"/>
      <c r="M68" s="62"/>
      <c r="N68" s="62"/>
      <c r="O68" s="69">
        <v>516.29</v>
      </c>
      <c r="P68" s="22" t="s">
        <v>89</v>
      </c>
      <c r="Q68" s="69">
        <f t="shared" si="0"/>
        <v>164.13</v>
      </c>
    </row>
    <row r="69" spans="1:17" ht="32.25" customHeight="1" x14ac:dyDescent="0.25">
      <c r="A69" s="73">
        <v>15</v>
      </c>
      <c r="B69" s="54" t="s">
        <v>189</v>
      </c>
      <c r="C69" s="2" t="s">
        <v>104</v>
      </c>
      <c r="D69" s="2" t="s">
        <v>105</v>
      </c>
      <c r="E69" s="64" t="s">
        <v>22</v>
      </c>
      <c r="F69" s="22">
        <v>1</v>
      </c>
      <c r="G69" s="69">
        <v>166.9</v>
      </c>
      <c r="H69" s="62"/>
      <c r="I69" s="62" t="s">
        <v>107</v>
      </c>
      <c r="J69" s="62"/>
      <c r="K69" s="65">
        <v>5</v>
      </c>
      <c r="L69" s="62"/>
      <c r="M69" s="62"/>
      <c r="N69" s="62"/>
      <c r="O69" s="69">
        <v>0</v>
      </c>
      <c r="P69" s="22" t="s">
        <v>89</v>
      </c>
      <c r="Q69" s="69">
        <f t="shared" si="0"/>
        <v>166.9</v>
      </c>
    </row>
    <row r="70" spans="1:17" ht="32.25" customHeight="1" x14ac:dyDescent="0.25">
      <c r="A70" s="73">
        <v>15</v>
      </c>
      <c r="B70" s="54" t="s">
        <v>190</v>
      </c>
      <c r="C70" s="2" t="s">
        <v>104</v>
      </c>
      <c r="D70" s="2" t="s">
        <v>13</v>
      </c>
      <c r="E70" s="64" t="s">
        <v>14</v>
      </c>
      <c r="F70" s="22">
        <v>9</v>
      </c>
      <c r="G70" s="69">
        <v>616.91999999999996</v>
      </c>
      <c r="H70" s="62"/>
      <c r="I70" s="62" t="s">
        <v>107</v>
      </c>
      <c r="J70" s="62"/>
      <c r="K70" s="65">
        <v>11</v>
      </c>
      <c r="L70" s="62"/>
      <c r="M70" s="62"/>
      <c r="N70" s="62"/>
      <c r="O70" s="69">
        <v>333.94</v>
      </c>
      <c r="P70" s="22" t="s">
        <v>89</v>
      </c>
      <c r="Q70" s="69">
        <f t="shared" si="0"/>
        <v>282.97999999999996</v>
      </c>
    </row>
    <row r="71" spans="1:17" ht="32.25" customHeight="1" x14ac:dyDescent="0.25">
      <c r="A71" s="54">
        <v>16</v>
      </c>
      <c r="B71" s="54" t="s">
        <v>145</v>
      </c>
      <c r="C71" s="2" t="s">
        <v>52</v>
      </c>
      <c r="D71" s="2" t="s">
        <v>44</v>
      </c>
      <c r="E71" s="64" t="s">
        <v>22</v>
      </c>
      <c r="F71" s="22">
        <v>1</v>
      </c>
      <c r="G71" s="69">
        <v>404.5</v>
      </c>
      <c r="H71" s="62"/>
      <c r="I71" s="62" t="s">
        <v>53</v>
      </c>
      <c r="J71" s="62"/>
      <c r="K71" s="65">
        <v>3</v>
      </c>
      <c r="L71" s="62"/>
      <c r="M71" s="62"/>
      <c r="N71" s="62"/>
      <c r="O71" s="69">
        <v>323.54000000000002</v>
      </c>
      <c r="P71" s="22" t="s">
        <v>89</v>
      </c>
      <c r="Q71" s="69">
        <f t="shared" ref="Q71:Q93" si="1">G71-O71</f>
        <v>80.95999999999998</v>
      </c>
    </row>
    <row r="72" spans="1:17" ht="32.25" customHeight="1" x14ac:dyDescent="0.25">
      <c r="A72" s="73">
        <v>17</v>
      </c>
      <c r="B72" s="54" t="s">
        <v>146</v>
      </c>
      <c r="C72" s="2" t="s">
        <v>54</v>
      </c>
      <c r="D72" s="2" t="s">
        <v>24</v>
      </c>
      <c r="E72" s="64" t="s">
        <v>22</v>
      </c>
      <c r="F72" s="22">
        <v>1</v>
      </c>
      <c r="G72" s="69">
        <v>600</v>
      </c>
      <c r="H72" s="62"/>
      <c r="I72" s="62" t="s">
        <v>56</v>
      </c>
      <c r="J72" s="62"/>
      <c r="K72" s="65">
        <v>3</v>
      </c>
      <c r="L72" s="62"/>
      <c r="M72" s="62"/>
      <c r="N72" s="62"/>
      <c r="O72" s="69">
        <v>403.5</v>
      </c>
      <c r="P72" s="22" t="s">
        <v>89</v>
      </c>
      <c r="Q72" s="69">
        <f t="shared" si="1"/>
        <v>196.5</v>
      </c>
    </row>
    <row r="73" spans="1:17" ht="32.25" customHeight="1" x14ac:dyDescent="0.25">
      <c r="A73" s="73">
        <v>17</v>
      </c>
      <c r="B73" s="54" t="s">
        <v>191</v>
      </c>
      <c r="C73" s="2" t="s">
        <v>54</v>
      </c>
      <c r="D73" s="2" t="s">
        <v>21</v>
      </c>
      <c r="E73" s="64" t="s">
        <v>22</v>
      </c>
      <c r="F73" s="22">
        <v>1</v>
      </c>
      <c r="G73" s="69">
        <v>115.24</v>
      </c>
      <c r="H73" s="62"/>
      <c r="I73" s="62" t="s">
        <v>56</v>
      </c>
      <c r="J73" s="62"/>
      <c r="K73" s="65">
        <v>3</v>
      </c>
      <c r="L73" s="62"/>
      <c r="M73" s="62"/>
      <c r="N73" s="62"/>
      <c r="O73" s="69">
        <v>0</v>
      </c>
      <c r="P73" s="22" t="s">
        <v>89</v>
      </c>
      <c r="Q73" s="69">
        <f t="shared" si="1"/>
        <v>115.24</v>
      </c>
    </row>
    <row r="74" spans="1:17" ht="32.25" customHeight="1" x14ac:dyDescent="0.25">
      <c r="A74" s="73">
        <v>17</v>
      </c>
      <c r="B74" s="54" t="s">
        <v>192</v>
      </c>
      <c r="C74" s="2" t="s">
        <v>54</v>
      </c>
      <c r="D74" s="2" t="s">
        <v>13</v>
      </c>
      <c r="E74" s="64" t="s">
        <v>14</v>
      </c>
      <c r="F74" s="22">
        <v>13.17</v>
      </c>
      <c r="G74" s="69">
        <v>550.04</v>
      </c>
      <c r="H74" s="62"/>
      <c r="I74" s="62" t="s">
        <v>56</v>
      </c>
      <c r="J74" s="62"/>
      <c r="K74" s="65">
        <v>11</v>
      </c>
      <c r="L74" s="62"/>
      <c r="M74" s="62"/>
      <c r="N74" s="62"/>
      <c r="O74" s="69">
        <v>420.64</v>
      </c>
      <c r="P74" s="22" t="s">
        <v>89</v>
      </c>
      <c r="Q74" s="69">
        <f t="shared" si="1"/>
        <v>129.39999999999998</v>
      </c>
    </row>
    <row r="75" spans="1:17" ht="32.25" customHeight="1" x14ac:dyDescent="0.25">
      <c r="A75" s="73">
        <v>18</v>
      </c>
      <c r="B75" s="54" t="s">
        <v>193</v>
      </c>
      <c r="C75" s="2" t="s">
        <v>108</v>
      </c>
      <c r="D75" s="2" t="s">
        <v>64</v>
      </c>
      <c r="E75" s="64" t="s">
        <v>22</v>
      </c>
      <c r="F75" s="22">
        <v>1</v>
      </c>
      <c r="G75" s="69">
        <v>300</v>
      </c>
      <c r="H75" s="62"/>
      <c r="I75" s="62" t="s">
        <v>109</v>
      </c>
      <c r="J75" s="62"/>
      <c r="K75" s="65">
        <v>5</v>
      </c>
      <c r="L75" s="62"/>
      <c r="M75" s="62"/>
      <c r="N75" s="62"/>
      <c r="O75" s="69">
        <v>182</v>
      </c>
      <c r="P75" s="22" t="s">
        <v>110</v>
      </c>
      <c r="Q75" s="69">
        <f t="shared" si="1"/>
        <v>118</v>
      </c>
    </row>
    <row r="76" spans="1:17" ht="32.25" customHeight="1" x14ac:dyDescent="0.25">
      <c r="A76" s="73">
        <v>18</v>
      </c>
      <c r="B76" s="54" t="s">
        <v>194</v>
      </c>
      <c r="C76" s="2" t="s">
        <v>108</v>
      </c>
      <c r="D76" s="2" t="s">
        <v>111</v>
      </c>
      <c r="E76" s="64" t="s">
        <v>22</v>
      </c>
      <c r="F76" s="22">
        <v>1</v>
      </c>
      <c r="G76" s="69">
        <v>274.54000000000002</v>
      </c>
      <c r="H76" s="62"/>
      <c r="I76" s="62" t="s">
        <v>109</v>
      </c>
      <c r="J76" s="62"/>
      <c r="K76" s="65">
        <v>5</v>
      </c>
      <c r="L76" s="62"/>
      <c r="M76" s="62"/>
      <c r="N76" s="62"/>
      <c r="O76" s="69">
        <v>166.64</v>
      </c>
      <c r="P76" s="22" t="s">
        <v>110</v>
      </c>
      <c r="Q76" s="69">
        <f t="shared" si="1"/>
        <v>107.90000000000003</v>
      </c>
    </row>
    <row r="77" spans="1:17" ht="32.25" customHeight="1" x14ac:dyDescent="0.25">
      <c r="A77" s="73">
        <v>18</v>
      </c>
      <c r="B77" s="54" t="s">
        <v>195</v>
      </c>
      <c r="C77" s="2" t="s">
        <v>108</v>
      </c>
      <c r="D77" s="2" t="s">
        <v>28</v>
      </c>
      <c r="E77" s="64" t="s">
        <v>14</v>
      </c>
      <c r="F77" s="22">
        <v>26.035</v>
      </c>
      <c r="G77" s="69">
        <v>615.6</v>
      </c>
      <c r="H77" s="62"/>
      <c r="I77" s="62" t="s">
        <v>109</v>
      </c>
      <c r="J77" s="62"/>
      <c r="K77" s="65">
        <v>7</v>
      </c>
      <c r="L77" s="62"/>
      <c r="M77" s="62"/>
      <c r="N77" s="62"/>
      <c r="O77" s="69">
        <v>361.81</v>
      </c>
      <c r="P77" s="22" t="s">
        <v>89</v>
      </c>
      <c r="Q77" s="69">
        <f t="shared" si="1"/>
        <v>253.79000000000002</v>
      </c>
    </row>
    <row r="78" spans="1:17" ht="32.25" customHeight="1" x14ac:dyDescent="0.25">
      <c r="A78" s="73">
        <v>21</v>
      </c>
      <c r="B78" s="54" t="s">
        <v>157</v>
      </c>
      <c r="C78" s="2" t="s">
        <v>65</v>
      </c>
      <c r="D78" s="2" t="s">
        <v>21</v>
      </c>
      <c r="E78" s="64" t="s">
        <v>22</v>
      </c>
      <c r="F78" s="22">
        <v>1</v>
      </c>
      <c r="G78" s="69">
        <v>160</v>
      </c>
      <c r="H78" s="62"/>
      <c r="I78" s="62" t="s">
        <v>66</v>
      </c>
      <c r="J78" s="62"/>
      <c r="K78" s="65">
        <v>3</v>
      </c>
      <c r="L78" s="62"/>
      <c r="M78" s="62"/>
      <c r="N78" s="62"/>
      <c r="O78" s="69">
        <v>0</v>
      </c>
      <c r="P78" s="22" t="s">
        <v>89</v>
      </c>
      <c r="Q78" s="69">
        <f t="shared" si="1"/>
        <v>160</v>
      </c>
    </row>
    <row r="79" spans="1:17" ht="32.25" customHeight="1" x14ac:dyDescent="0.25">
      <c r="A79" s="73">
        <v>21</v>
      </c>
      <c r="B79" s="54" t="s">
        <v>158</v>
      </c>
      <c r="C79" s="2" t="s">
        <v>65</v>
      </c>
      <c r="D79" s="2" t="s">
        <v>112</v>
      </c>
      <c r="E79" s="64" t="s">
        <v>22</v>
      </c>
      <c r="F79" s="22">
        <v>5</v>
      </c>
      <c r="G79" s="69">
        <v>125</v>
      </c>
      <c r="H79" s="62"/>
      <c r="I79" s="62" t="s">
        <v>66</v>
      </c>
      <c r="J79" s="62"/>
      <c r="K79" s="65">
        <v>12</v>
      </c>
      <c r="L79" s="62"/>
      <c r="M79" s="62"/>
      <c r="N79" s="62"/>
      <c r="O79" s="69">
        <v>0</v>
      </c>
      <c r="P79" s="22" t="s">
        <v>89</v>
      </c>
      <c r="Q79" s="69">
        <f t="shared" si="1"/>
        <v>125</v>
      </c>
    </row>
    <row r="80" spans="1:17" ht="32.25" customHeight="1" x14ac:dyDescent="0.25">
      <c r="A80" s="73">
        <v>23</v>
      </c>
      <c r="B80" s="54" t="s">
        <v>165</v>
      </c>
      <c r="C80" s="2" t="s">
        <v>76</v>
      </c>
      <c r="D80" s="2" t="s">
        <v>55</v>
      </c>
      <c r="E80" s="64" t="s">
        <v>22</v>
      </c>
      <c r="F80" s="22">
        <v>4</v>
      </c>
      <c r="G80" s="69">
        <v>41.87</v>
      </c>
      <c r="H80" s="62"/>
      <c r="I80" s="62" t="s">
        <v>77</v>
      </c>
      <c r="J80" s="62"/>
      <c r="K80" s="65">
        <v>1</v>
      </c>
      <c r="L80" s="62"/>
      <c r="M80" s="62"/>
      <c r="N80" s="62"/>
      <c r="O80" s="69">
        <v>0</v>
      </c>
      <c r="P80" s="22" t="s">
        <v>89</v>
      </c>
      <c r="Q80" s="69">
        <f t="shared" si="1"/>
        <v>41.87</v>
      </c>
    </row>
    <row r="81" spans="1:17" ht="32.25" customHeight="1" x14ac:dyDescent="0.25">
      <c r="A81" s="73">
        <v>23</v>
      </c>
      <c r="B81" s="54" t="s">
        <v>196</v>
      </c>
      <c r="C81" s="2" t="s">
        <v>76</v>
      </c>
      <c r="D81" s="2" t="s">
        <v>57</v>
      </c>
      <c r="E81" s="64" t="s">
        <v>22</v>
      </c>
      <c r="F81" s="22">
        <v>1</v>
      </c>
      <c r="G81" s="69">
        <v>39.54</v>
      </c>
      <c r="H81" s="62"/>
      <c r="I81" s="62" t="s">
        <v>77</v>
      </c>
      <c r="J81" s="62"/>
      <c r="K81" s="65">
        <v>4</v>
      </c>
      <c r="L81" s="62"/>
      <c r="M81" s="62"/>
      <c r="N81" s="62"/>
      <c r="O81" s="69">
        <v>0</v>
      </c>
      <c r="P81" s="22" t="s">
        <v>89</v>
      </c>
      <c r="Q81" s="69">
        <f t="shared" si="1"/>
        <v>39.54</v>
      </c>
    </row>
    <row r="82" spans="1:17" ht="32.25" customHeight="1" x14ac:dyDescent="0.25">
      <c r="A82" s="73">
        <v>23</v>
      </c>
      <c r="B82" s="54" t="s">
        <v>197</v>
      </c>
      <c r="C82" s="2" t="s">
        <v>76</v>
      </c>
      <c r="D82" s="2" t="s">
        <v>28</v>
      </c>
      <c r="E82" s="64" t="s">
        <v>14</v>
      </c>
      <c r="F82" s="22">
        <v>1.925</v>
      </c>
      <c r="G82" s="69">
        <v>32.630000000000003</v>
      </c>
      <c r="H82" s="62"/>
      <c r="I82" s="62" t="s">
        <v>77</v>
      </c>
      <c r="J82" s="62"/>
      <c r="K82" s="65">
        <v>7</v>
      </c>
      <c r="L82" s="62"/>
      <c r="M82" s="62"/>
      <c r="N82" s="62"/>
      <c r="O82" s="69">
        <v>0</v>
      </c>
      <c r="P82" s="22" t="s">
        <v>89</v>
      </c>
      <c r="Q82" s="69">
        <f t="shared" si="1"/>
        <v>32.630000000000003</v>
      </c>
    </row>
    <row r="83" spans="1:17" ht="32.25" customHeight="1" x14ac:dyDescent="0.25">
      <c r="A83" s="54">
        <v>24</v>
      </c>
      <c r="B83" s="54" t="s">
        <v>198</v>
      </c>
      <c r="C83" s="2" t="s">
        <v>114</v>
      </c>
      <c r="D83" s="2" t="s">
        <v>13</v>
      </c>
      <c r="E83" s="64" t="s">
        <v>14</v>
      </c>
      <c r="F83" s="22">
        <v>19.843</v>
      </c>
      <c r="G83" s="69">
        <v>918.58</v>
      </c>
      <c r="H83" s="62"/>
      <c r="I83" s="62" t="s">
        <v>115</v>
      </c>
      <c r="J83" s="62"/>
      <c r="K83" s="65">
        <v>11</v>
      </c>
      <c r="L83" s="62"/>
      <c r="M83" s="62"/>
      <c r="N83" s="62"/>
      <c r="O83" s="69">
        <v>787.65</v>
      </c>
      <c r="P83" s="22" t="s">
        <v>89</v>
      </c>
      <c r="Q83" s="69">
        <f t="shared" si="1"/>
        <v>130.93000000000006</v>
      </c>
    </row>
    <row r="84" spans="1:17" ht="32.25" customHeight="1" x14ac:dyDescent="0.25">
      <c r="A84" s="73">
        <v>25</v>
      </c>
      <c r="B84" s="54" t="s">
        <v>166</v>
      </c>
      <c r="C84" s="2" t="s">
        <v>79</v>
      </c>
      <c r="D84" s="2" t="s">
        <v>57</v>
      </c>
      <c r="E84" s="64" t="s">
        <v>22</v>
      </c>
      <c r="F84" s="22">
        <v>1</v>
      </c>
      <c r="G84" s="69">
        <v>43.25</v>
      </c>
      <c r="H84" s="62"/>
      <c r="I84" s="62" t="s">
        <v>80</v>
      </c>
      <c r="J84" s="62"/>
      <c r="K84" s="65">
        <v>4</v>
      </c>
      <c r="L84" s="62"/>
      <c r="M84" s="62"/>
      <c r="N84" s="62"/>
      <c r="O84" s="69">
        <v>0</v>
      </c>
      <c r="P84" s="22" t="s">
        <v>89</v>
      </c>
      <c r="Q84" s="69">
        <f t="shared" si="1"/>
        <v>43.25</v>
      </c>
    </row>
    <row r="85" spans="1:17" ht="32.25" customHeight="1" x14ac:dyDescent="0.25">
      <c r="A85" s="73">
        <v>25</v>
      </c>
      <c r="B85" s="54" t="s">
        <v>167</v>
      </c>
      <c r="C85" s="2" t="s">
        <v>79</v>
      </c>
      <c r="D85" s="2" t="s">
        <v>116</v>
      </c>
      <c r="E85" s="64" t="s">
        <v>22</v>
      </c>
      <c r="F85" s="22">
        <v>2</v>
      </c>
      <c r="G85" s="69">
        <v>450.435</v>
      </c>
      <c r="H85" s="62"/>
      <c r="I85" s="62" t="s">
        <v>80</v>
      </c>
      <c r="J85" s="62"/>
      <c r="K85" s="65">
        <v>5</v>
      </c>
      <c r="L85" s="62"/>
      <c r="M85" s="62"/>
      <c r="N85" s="62"/>
      <c r="O85" s="69">
        <v>0</v>
      </c>
      <c r="P85" s="22" t="s">
        <v>89</v>
      </c>
      <c r="Q85" s="69">
        <f t="shared" si="1"/>
        <v>450.435</v>
      </c>
    </row>
    <row r="86" spans="1:17" ht="32.25" customHeight="1" x14ac:dyDescent="0.25">
      <c r="A86" s="73">
        <v>26</v>
      </c>
      <c r="B86" s="54" t="s">
        <v>199</v>
      </c>
      <c r="C86" s="2" t="s">
        <v>117</v>
      </c>
      <c r="D86" s="2" t="s">
        <v>47</v>
      </c>
      <c r="E86" s="64" t="s">
        <v>14</v>
      </c>
      <c r="F86" s="22">
        <v>22.7</v>
      </c>
      <c r="G86" s="69">
        <v>486.56</v>
      </c>
      <c r="H86" s="62"/>
      <c r="I86" s="62" t="s">
        <v>118</v>
      </c>
      <c r="J86" s="62"/>
      <c r="K86" s="65">
        <v>7</v>
      </c>
      <c r="L86" s="62"/>
      <c r="M86" s="62"/>
      <c r="N86" s="62"/>
      <c r="O86" s="69">
        <v>216.24</v>
      </c>
      <c r="P86" s="22" t="s">
        <v>89</v>
      </c>
      <c r="Q86" s="69">
        <f t="shared" si="1"/>
        <v>270.32</v>
      </c>
    </row>
    <row r="87" spans="1:17" ht="32.25" customHeight="1" x14ac:dyDescent="0.25">
      <c r="A87" s="73">
        <v>26</v>
      </c>
      <c r="B87" s="54" t="s">
        <v>200</v>
      </c>
      <c r="C87" s="2" t="s">
        <v>117</v>
      </c>
      <c r="D87" s="2" t="s">
        <v>13</v>
      </c>
      <c r="E87" s="64" t="s">
        <v>14</v>
      </c>
      <c r="F87" s="22">
        <v>0.54</v>
      </c>
      <c r="G87" s="69">
        <v>22.72</v>
      </c>
      <c r="H87" s="62"/>
      <c r="I87" s="62" t="s">
        <v>118</v>
      </c>
      <c r="J87" s="62"/>
      <c r="K87" s="65">
        <v>11</v>
      </c>
      <c r="L87" s="62"/>
      <c r="M87" s="62"/>
      <c r="N87" s="62"/>
      <c r="O87" s="69">
        <v>0</v>
      </c>
      <c r="P87" s="22" t="s">
        <v>89</v>
      </c>
      <c r="Q87" s="69">
        <f t="shared" si="1"/>
        <v>22.72</v>
      </c>
    </row>
    <row r="88" spans="1:17" ht="32.25" customHeight="1" x14ac:dyDescent="0.25">
      <c r="A88" s="73">
        <v>27</v>
      </c>
      <c r="B88" s="54" t="s">
        <v>201</v>
      </c>
      <c r="C88" s="2" t="s">
        <v>119</v>
      </c>
      <c r="D88" s="2" t="s">
        <v>21</v>
      </c>
      <c r="E88" s="64" t="s">
        <v>22</v>
      </c>
      <c r="F88" s="22">
        <v>2</v>
      </c>
      <c r="G88" s="69">
        <v>314</v>
      </c>
      <c r="H88" s="62"/>
      <c r="I88" s="62" t="s">
        <v>120</v>
      </c>
      <c r="J88" s="62"/>
      <c r="K88" s="65">
        <v>3</v>
      </c>
      <c r="L88" s="62"/>
      <c r="M88" s="62"/>
      <c r="N88" s="62"/>
      <c r="O88" s="69">
        <v>0</v>
      </c>
      <c r="P88" s="22" t="s">
        <v>89</v>
      </c>
      <c r="Q88" s="69">
        <f t="shared" si="1"/>
        <v>314</v>
      </c>
    </row>
    <row r="89" spans="1:17" ht="32.25" customHeight="1" x14ac:dyDescent="0.25">
      <c r="A89" s="73">
        <v>27</v>
      </c>
      <c r="B89" s="54" t="s">
        <v>202</v>
      </c>
      <c r="C89" s="2" t="s">
        <v>119</v>
      </c>
      <c r="D89" s="2" t="s">
        <v>121</v>
      </c>
      <c r="E89" s="64" t="s">
        <v>22</v>
      </c>
      <c r="F89" s="22">
        <v>0</v>
      </c>
      <c r="G89" s="69">
        <v>0</v>
      </c>
      <c r="H89" s="62"/>
      <c r="I89" s="62" t="s">
        <v>120</v>
      </c>
      <c r="J89" s="62"/>
      <c r="K89" s="65">
        <v>3</v>
      </c>
      <c r="L89" s="62"/>
      <c r="M89" s="62"/>
      <c r="N89" s="62"/>
      <c r="O89" s="69">
        <v>0</v>
      </c>
      <c r="P89" s="22" t="s">
        <v>89</v>
      </c>
      <c r="Q89" s="69">
        <f t="shared" si="1"/>
        <v>0</v>
      </c>
    </row>
    <row r="90" spans="1:17" ht="32.25" customHeight="1" x14ac:dyDescent="0.25">
      <c r="A90" s="73">
        <v>27</v>
      </c>
      <c r="B90" s="54" t="s">
        <v>203</v>
      </c>
      <c r="C90" s="2" t="s">
        <v>119</v>
      </c>
      <c r="D90" s="2" t="s">
        <v>57</v>
      </c>
      <c r="E90" s="64" t="s">
        <v>22</v>
      </c>
      <c r="F90" s="22">
        <v>4</v>
      </c>
      <c r="G90" s="69">
        <v>195</v>
      </c>
      <c r="H90" s="62"/>
      <c r="I90" s="62" t="s">
        <v>120</v>
      </c>
      <c r="J90" s="62"/>
      <c r="K90" s="65">
        <v>4</v>
      </c>
      <c r="L90" s="62"/>
      <c r="M90" s="62"/>
      <c r="N90" s="62"/>
      <c r="O90" s="69">
        <v>0</v>
      </c>
      <c r="P90" s="22" t="s">
        <v>89</v>
      </c>
      <c r="Q90" s="69">
        <f t="shared" si="1"/>
        <v>195</v>
      </c>
    </row>
    <row r="91" spans="1:17" ht="32.25" customHeight="1" x14ac:dyDescent="0.25">
      <c r="A91" s="73">
        <v>27</v>
      </c>
      <c r="B91" s="54" t="s">
        <v>204</v>
      </c>
      <c r="C91" s="2" t="s">
        <v>119</v>
      </c>
      <c r="D91" s="2" t="s">
        <v>116</v>
      </c>
      <c r="E91" s="64" t="s">
        <v>22</v>
      </c>
      <c r="F91" s="22">
        <v>1</v>
      </c>
      <c r="G91" s="69">
        <v>294</v>
      </c>
      <c r="H91" s="62"/>
      <c r="I91" s="62" t="s">
        <v>120</v>
      </c>
      <c r="J91" s="62"/>
      <c r="K91" s="65">
        <v>5</v>
      </c>
      <c r="L91" s="62"/>
      <c r="M91" s="62"/>
      <c r="N91" s="62"/>
      <c r="O91" s="69">
        <v>0</v>
      </c>
      <c r="P91" s="22" t="s">
        <v>89</v>
      </c>
      <c r="Q91" s="69">
        <f t="shared" si="1"/>
        <v>294</v>
      </c>
    </row>
    <row r="92" spans="1:17" ht="32.25" customHeight="1" x14ac:dyDescent="0.25">
      <c r="A92" s="73">
        <v>27</v>
      </c>
      <c r="B92" s="54" t="s">
        <v>205</v>
      </c>
      <c r="C92" s="2" t="s">
        <v>119</v>
      </c>
      <c r="D92" s="2" t="s">
        <v>64</v>
      </c>
      <c r="E92" s="64" t="s">
        <v>22</v>
      </c>
      <c r="F92" s="22">
        <v>1</v>
      </c>
      <c r="G92" s="69">
        <v>160</v>
      </c>
      <c r="H92" s="62"/>
      <c r="I92" s="62" t="s">
        <v>120</v>
      </c>
      <c r="J92" s="62"/>
      <c r="K92" s="65">
        <v>5</v>
      </c>
      <c r="L92" s="62"/>
      <c r="M92" s="62"/>
      <c r="N92" s="62"/>
      <c r="O92" s="69">
        <v>0</v>
      </c>
      <c r="P92" s="22" t="s">
        <v>89</v>
      </c>
      <c r="Q92" s="69">
        <f t="shared" si="1"/>
        <v>160</v>
      </c>
    </row>
    <row r="93" spans="1:17" ht="32.25" customHeight="1" x14ac:dyDescent="0.25">
      <c r="A93" s="60">
        <v>28</v>
      </c>
      <c r="B93" s="60" t="s">
        <v>206</v>
      </c>
      <c r="C93" s="43" t="s">
        <v>122</v>
      </c>
      <c r="D93" s="43" t="s">
        <v>123</v>
      </c>
      <c r="E93" s="72" t="s">
        <v>22</v>
      </c>
      <c r="F93" s="65">
        <v>60</v>
      </c>
      <c r="G93" s="70">
        <v>1298.8</v>
      </c>
      <c r="H93" s="71"/>
      <c r="I93" s="71" t="s">
        <v>124</v>
      </c>
      <c r="J93" s="71"/>
      <c r="K93" s="65">
        <v>15</v>
      </c>
      <c r="L93" s="71"/>
      <c r="M93" s="71"/>
      <c r="N93" s="71"/>
      <c r="O93" s="70">
        <v>116.5</v>
      </c>
      <c r="P93" s="65" t="s">
        <v>89</v>
      </c>
      <c r="Q93" s="70">
        <f t="shared" si="1"/>
        <v>1182.3</v>
      </c>
    </row>
    <row r="94" spans="1:17" ht="32.25" customHeight="1" x14ac:dyDescent="0.25">
      <c r="A94" s="129" t="s">
        <v>172</v>
      </c>
      <c r="B94" s="129"/>
      <c r="C94" s="129"/>
      <c r="D94" s="61"/>
      <c r="E94" s="61"/>
      <c r="F94" s="61"/>
      <c r="G94" s="61">
        <f>SUM(G47:G93)</f>
        <v>13232.714999999998</v>
      </c>
      <c r="H94" s="61"/>
      <c r="I94" s="61"/>
      <c r="J94" s="61"/>
      <c r="K94" s="63"/>
      <c r="L94" s="61"/>
      <c r="M94" s="61"/>
      <c r="N94" s="61"/>
      <c r="O94" s="61">
        <f>SUM(O47:O93)</f>
        <v>6680.5800000000008</v>
      </c>
      <c r="P94" s="61"/>
      <c r="Q94" s="61">
        <f>SUM(Q47:Q93)</f>
        <v>6552.1350000000002</v>
      </c>
    </row>
    <row r="95" spans="1:17" ht="37.5" customHeight="1" x14ac:dyDescent="0.25">
      <c r="A95" s="129" t="s">
        <v>208</v>
      </c>
      <c r="B95" s="129"/>
      <c r="C95" s="129"/>
      <c r="D95" s="62"/>
      <c r="E95" s="62"/>
      <c r="F95" s="62"/>
      <c r="G95" s="61">
        <f>SUM(G94,G46)</f>
        <v>24722.1</v>
      </c>
      <c r="H95" s="62"/>
      <c r="I95" s="62"/>
      <c r="J95" s="62"/>
      <c r="K95" s="64"/>
      <c r="L95" s="62"/>
      <c r="M95" s="62"/>
      <c r="N95" s="62"/>
      <c r="O95" s="61">
        <f>SUM(O94,O46)</f>
        <v>10939.14</v>
      </c>
      <c r="P95" s="62"/>
      <c r="Q95" s="61">
        <f>SUM(Q94,Q46)</f>
        <v>13782.960000000003</v>
      </c>
    </row>
  </sheetData>
  <autoFilter ref="A2:Q43">
    <filterColumn colId="10">
      <filters>
        <filter val="3"/>
      </filters>
    </filterColumn>
  </autoFilter>
  <mergeCells count="3">
    <mergeCell ref="A95:C95"/>
    <mergeCell ref="A94:C94"/>
    <mergeCell ref="A37:A38"/>
  </mergeCells>
  <pageMargins left="0.7" right="0.7" top="0.75" bottom="0.75" header="0.3" footer="0.3"/>
  <pageSetup paperSize="9" scale="53" fitToHeight="5" orientation="landscape" r:id="rId1"/>
  <rowBreaks count="4" manualBreakCount="4">
    <brk id="29" max="16" man="1"/>
    <brk id="46" max="16" man="1"/>
    <brk id="68" max="16" man="1"/>
    <brk id="87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view="pageBreakPreview" topLeftCell="A25" zoomScale="70" zoomScaleNormal="100" zoomScaleSheetLayoutView="70" workbookViewId="0">
      <selection activeCell="Q37" sqref="Q37"/>
    </sheetView>
  </sheetViews>
  <sheetFormatPr defaultRowHeight="15" x14ac:dyDescent="0.25"/>
  <cols>
    <col min="1" max="1" width="14.57031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28515625" customWidth="1"/>
    <col min="7" max="7" width="23.140625" customWidth="1"/>
    <col min="8" max="8" width="13.42578125" hidden="1" customWidth="1"/>
    <col min="9" max="9" width="16.42578125" hidden="1" customWidth="1"/>
    <col min="10" max="10" width="9.140625" hidden="1" customWidth="1"/>
    <col min="11" max="11" width="12.42578125" customWidth="1"/>
    <col min="12" max="14" width="9.140625" hidden="1" customWidth="1"/>
    <col min="15" max="15" width="17.28515625" customWidth="1"/>
    <col min="16" max="16" width="19.5703125" customWidth="1"/>
    <col min="17" max="17" width="23.140625" customWidth="1"/>
  </cols>
  <sheetData>
    <row r="1" spans="1:17" ht="30" customHeight="1" x14ac:dyDescent="0.4">
      <c r="A1" s="19" t="s">
        <v>125</v>
      </c>
    </row>
    <row r="2" spans="1:17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4</v>
      </c>
      <c r="I2" s="23" t="s">
        <v>5</v>
      </c>
      <c r="J2" s="23" t="s">
        <v>6</v>
      </c>
      <c r="K2" s="23" t="s">
        <v>128</v>
      </c>
      <c r="L2" s="23" t="s">
        <v>8</v>
      </c>
      <c r="M2" s="23" t="s">
        <v>9</v>
      </c>
      <c r="N2" s="23" t="s">
        <v>10</v>
      </c>
      <c r="O2" s="23" t="s">
        <v>129</v>
      </c>
      <c r="P2" s="23" t="s">
        <v>11</v>
      </c>
      <c r="Q2" s="23" t="s">
        <v>130</v>
      </c>
    </row>
    <row r="3" spans="1:17" ht="30.75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1"/>
      <c r="I3" s="1" t="s">
        <v>15</v>
      </c>
      <c r="J3" s="1" t="s">
        <v>16</v>
      </c>
      <c r="K3" s="22">
        <v>11</v>
      </c>
      <c r="L3" s="1">
        <v>109104.8</v>
      </c>
      <c r="M3" s="1" t="s">
        <v>17</v>
      </c>
      <c r="N3" s="1" t="s">
        <v>18</v>
      </c>
      <c r="O3" s="22">
        <v>432.69</v>
      </c>
      <c r="P3" s="22" t="s">
        <v>19</v>
      </c>
      <c r="Q3" s="22">
        <f>G3-O3</f>
        <v>101.25000000000006</v>
      </c>
    </row>
    <row r="4" spans="1:17" ht="30.75" customHeight="1" x14ac:dyDescent="0.25">
      <c r="A4" s="13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1"/>
      <c r="I4" s="1" t="s">
        <v>23</v>
      </c>
      <c r="J4" s="1" t="s">
        <v>16</v>
      </c>
      <c r="K4" s="22">
        <v>3</v>
      </c>
      <c r="L4" s="1"/>
      <c r="M4" s="1" t="s">
        <v>17</v>
      </c>
      <c r="N4" s="1" t="s">
        <v>18</v>
      </c>
      <c r="O4" s="22">
        <v>179.54</v>
      </c>
      <c r="P4" s="22" t="s">
        <v>19</v>
      </c>
      <c r="Q4" s="22">
        <f t="shared" ref="Q4:Q67" si="0">G4-O4</f>
        <v>18.460000000000008</v>
      </c>
    </row>
    <row r="5" spans="1:17" ht="30.75" customHeight="1" x14ac:dyDescent="0.25">
      <c r="A5" s="132"/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1"/>
      <c r="I5" s="1" t="s">
        <v>23</v>
      </c>
      <c r="J5" s="1" t="s">
        <v>16</v>
      </c>
      <c r="K5" s="22">
        <v>3</v>
      </c>
      <c r="L5" s="1"/>
      <c r="M5" s="1" t="s">
        <v>17</v>
      </c>
      <c r="N5" s="1" t="s">
        <v>18</v>
      </c>
      <c r="O5" s="22">
        <v>231.82</v>
      </c>
      <c r="P5" s="22" t="s">
        <v>19</v>
      </c>
      <c r="Q5" s="22">
        <f t="shared" si="0"/>
        <v>23.830000000000013</v>
      </c>
    </row>
    <row r="6" spans="1:17" ht="30.75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1"/>
      <c r="I6" s="1" t="s">
        <v>26</v>
      </c>
      <c r="J6" s="1" t="s">
        <v>16</v>
      </c>
      <c r="K6" s="22">
        <v>11</v>
      </c>
      <c r="L6" s="1">
        <v>98770</v>
      </c>
      <c r="M6" s="1" t="s">
        <v>17</v>
      </c>
      <c r="N6" s="1" t="s">
        <v>18</v>
      </c>
      <c r="O6" s="22">
        <v>349.59</v>
      </c>
      <c r="P6" s="22" t="s">
        <v>19</v>
      </c>
      <c r="Q6" s="22">
        <f t="shared" si="0"/>
        <v>227.77000000000004</v>
      </c>
    </row>
    <row r="7" spans="1:17" ht="30.75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1"/>
      <c r="I7" s="1" t="s">
        <v>29</v>
      </c>
      <c r="J7" s="1" t="s">
        <v>16</v>
      </c>
      <c r="K7" s="22">
        <v>7</v>
      </c>
      <c r="L7" s="1">
        <v>577707.02</v>
      </c>
      <c r="M7" s="1" t="s">
        <v>17</v>
      </c>
      <c r="N7" s="1" t="s">
        <v>18</v>
      </c>
      <c r="O7" s="22">
        <v>512.85</v>
      </c>
      <c r="P7" s="22" t="s">
        <v>19</v>
      </c>
      <c r="Q7" s="22">
        <f t="shared" si="0"/>
        <v>44.590000000000032</v>
      </c>
    </row>
    <row r="8" spans="1:17" ht="30.75" customHeight="1" x14ac:dyDescent="0.25">
      <c r="A8" s="13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1" t="s">
        <v>32</v>
      </c>
      <c r="I8" s="1" t="s">
        <v>33</v>
      </c>
      <c r="J8" s="1" t="s">
        <v>16</v>
      </c>
      <c r="K8" s="22">
        <v>5</v>
      </c>
      <c r="L8" s="1"/>
      <c r="M8" s="1" t="s">
        <v>34</v>
      </c>
      <c r="N8" s="1" t="s">
        <v>18</v>
      </c>
      <c r="O8" s="22">
        <v>56.15</v>
      </c>
      <c r="P8" s="22" t="s">
        <v>19</v>
      </c>
      <c r="Q8" s="22">
        <f t="shared" si="0"/>
        <v>136.97999999999999</v>
      </c>
    </row>
    <row r="9" spans="1:17" ht="30.75" customHeight="1" x14ac:dyDescent="0.25">
      <c r="A9" s="131"/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1"/>
      <c r="I9" s="1" t="s">
        <v>33</v>
      </c>
      <c r="J9" s="1" t="s">
        <v>16</v>
      </c>
      <c r="K9" s="22">
        <v>5</v>
      </c>
      <c r="L9" s="1"/>
      <c r="M9" s="1" t="s">
        <v>34</v>
      </c>
      <c r="N9" s="1" t="s">
        <v>18</v>
      </c>
      <c r="O9" s="22">
        <v>134.76</v>
      </c>
      <c r="P9" s="22" t="s">
        <v>19</v>
      </c>
      <c r="Q9" s="22">
        <f t="shared" si="0"/>
        <v>328.75</v>
      </c>
    </row>
    <row r="10" spans="1:17" ht="30.75" customHeight="1" x14ac:dyDescent="0.25">
      <c r="A10" s="132"/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1"/>
      <c r="I10" s="1" t="s">
        <v>33</v>
      </c>
      <c r="J10" s="1" t="s">
        <v>16</v>
      </c>
      <c r="K10" s="22">
        <v>4</v>
      </c>
      <c r="L10" s="1"/>
      <c r="M10" s="1" t="s">
        <v>34</v>
      </c>
      <c r="N10" s="1" t="s">
        <v>18</v>
      </c>
      <c r="O10" s="22">
        <v>22.46</v>
      </c>
      <c r="P10" s="22" t="s">
        <v>19</v>
      </c>
      <c r="Q10" s="22">
        <f t="shared" si="0"/>
        <v>54.79</v>
      </c>
    </row>
    <row r="11" spans="1:17" ht="30.75" customHeight="1" x14ac:dyDescent="0.25">
      <c r="A11" s="13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1" t="s">
        <v>39</v>
      </c>
      <c r="I11" s="1" t="s">
        <v>40</v>
      </c>
      <c r="J11" s="1" t="s">
        <v>16</v>
      </c>
      <c r="K11" s="22">
        <v>3</v>
      </c>
      <c r="L11" s="1"/>
      <c r="M11" s="1" t="s">
        <v>41</v>
      </c>
      <c r="N11" s="1" t="s">
        <v>18</v>
      </c>
      <c r="O11" s="22">
        <v>14.22</v>
      </c>
      <c r="P11" s="22" t="s">
        <v>19</v>
      </c>
      <c r="Q11" s="22">
        <f t="shared" si="0"/>
        <v>99.78</v>
      </c>
    </row>
    <row r="12" spans="1:17" ht="30.75" customHeight="1" x14ac:dyDescent="0.25">
      <c r="A12" s="131"/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1" t="s">
        <v>39</v>
      </c>
      <c r="I12" s="1" t="s">
        <v>40</v>
      </c>
      <c r="J12" s="1" t="s">
        <v>16</v>
      </c>
      <c r="K12" s="22">
        <v>5</v>
      </c>
      <c r="L12" s="1"/>
      <c r="M12" s="1" t="s">
        <v>41</v>
      </c>
      <c r="N12" s="1" t="s">
        <v>18</v>
      </c>
      <c r="O12" s="22">
        <v>18.96</v>
      </c>
      <c r="P12" s="22" t="s">
        <v>19</v>
      </c>
      <c r="Q12" s="22">
        <f t="shared" si="0"/>
        <v>133.04</v>
      </c>
    </row>
    <row r="13" spans="1:17" ht="30.75" customHeight="1" x14ac:dyDescent="0.25">
      <c r="A13" s="132"/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1">
        <v>0</v>
      </c>
      <c r="I13" s="1" t="s">
        <v>40</v>
      </c>
      <c r="J13" s="1" t="s">
        <v>16</v>
      </c>
      <c r="K13" s="22">
        <v>11</v>
      </c>
      <c r="L13" s="1">
        <v>121988</v>
      </c>
      <c r="M13" s="1" t="s">
        <v>41</v>
      </c>
      <c r="N13" s="1" t="s">
        <v>18</v>
      </c>
      <c r="O13" s="22">
        <v>211.56</v>
      </c>
      <c r="P13" s="22" t="s">
        <v>19</v>
      </c>
      <c r="Q13" s="22">
        <f t="shared" si="0"/>
        <v>406.38000000000005</v>
      </c>
    </row>
    <row r="14" spans="1:17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1"/>
      <c r="I14" s="1" t="s">
        <v>45</v>
      </c>
      <c r="J14" s="1" t="s">
        <v>16</v>
      </c>
      <c r="K14" s="22">
        <v>3</v>
      </c>
      <c r="L14" s="1"/>
      <c r="M14" s="1" t="s">
        <v>41</v>
      </c>
      <c r="N14" s="1" t="s">
        <v>18</v>
      </c>
      <c r="O14" s="22">
        <v>134.1</v>
      </c>
      <c r="P14" s="22" t="s">
        <v>19</v>
      </c>
      <c r="Q14" s="22">
        <f t="shared" si="0"/>
        <v>140.4</v>
      </c>
    </row>
    <row r="15" spans="1:17" ht="30.75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1"/>
      <c r="I15" s="1" t="s">
        <v>48</v>
      </c>
      <c r="J15" s="1" t="s">
        <v>16</v>
      </c>
      <c r="K15" s="22">
        <v>7</v>
      </c>
      <c r="L15" s="1">
        <v>371757.99</v>
      </c>
      <c r="M15" s="1" t="s">
        <v>41</v>
      </c>
      <c r="N15" s="1" t="s">
        <v>18</v>
      </c>
      <c r="O15" s="22">
        <v>104.15</v>
      </c>
      <c r="P15" s="22" t="s">
        <v>19</v>
      </c>
      <c r="Q15" s="22">
        <f t="shared" si="0"/>
        <v>318.5</v>
      </c>
    </row>
    <row r="16" spans="1:17" ht="30.75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1"/>
      <c r="I16" s="1" t="s">
        <v>50</v>
      </c>
      <c r="J16" s="1" t="s">
        <v>16</v>
      </c>
      <c r="K16" s="22">
        <v>11</v>
      </c>
      <c r="L16" s="1">
        <v>215922</v>
      </c>
      <c r="M16" s="1" t="s">
        <v>51</v>
      </c>
      <c r="N16" s="1" t="s">
        <v>18</v>
      </c>
      <c r="O16" s="22">
        <v>86.55</v>
      </c>
      <c r="P16" s="22" t="s">
        <v>19</v>
      </c>
      <c r="Q16" s="22">
        <f t="shared" si="0"/>
        <v>490.11999999999995</v>
      </c>
    </row>
    <row r="17" spans="1:17" ht="30.75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1"/>
      <c r="I17" s="1" t="s">
        <v>53</v>
      </c>
      <c r="J17" s="1" t="s">
        <v>16</v>
      </c>
      <c r="K17" s="22">
        <v>11</v>
      </c>
      <c r="L17" s="1">
        <v>143610.85</v>
      </c>
      <c r="M17" s="1" t="s">
        <v>51</v>
      </c>
      <c r="N17" s="1" t="s">
        <v>18</v>
      </c>
      <c r="O17" s="22">
        <v>248.13</v>
      </c>
      <c r="P17" s="22" t="s">
        <v>19</v>
      </c>
      <c r="Q17" s="22">
        <f t="shared" si="0"/>
        <v>263.17</v>
      </c>
    </row>
    <row r="18" spans="1:17" ht="30.75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1"/>
      <c r="I18" s="1" t="s">
        <v>56</v>
      </c>
      <c r="J18" s="1" t="s">
        <v>16</v>
      </c>
      <c r="K18" s="22">
        <v>1</v>
      </c>
      <c r="L18" s="1"/>
      <c r="M18" s="1" t="s">
        <v>51</v>
      </c>
      <c r="N18" s="1" t="s">
        <v>18</v>
      </c>
      <c r="O18" s="22">
        <v>117.08</v>
      </c>
      <c r="P18" s="22" t="s">
        <v>19</v>
      </c>
      <c r="Q18" s="22">
        <f t="shared" si="0"/>
        <v>157.38</v>
      </c>
    </row>
    <row r="19" spans="1:17" ht="30.75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1"/>
      <c r="I19" s="1" t="s">
        <v>56</v>
      </c>
      <c r="J19" s="1" t="s">
        <v>16</v>
      </c>
      <c r="K19" s="22">
        <v>4</v>
      </c>
      <c r="L19" s="1"/>
      <c r="M19" s="1" t="s">
        <v>51</v>
      </c>
      <c r="N19" s="1" t="s">
        <v>18</v>
      </c>
      <c r="O19" s="22">
        <v>82.41</v>
      </c>
      <c r="P19" s="22" t="s">
        <v>19</v>
      </c>
      <c r="Q19" s="22">
        <f t="shared" si="0"/>
        <v>95.03</v>
      </c>
    </row>
    <row r="20" spans="1:17" ht="30.75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1"/>
      <c r="I20" s="1" t="s">
        <v>60</v>
      </c>
      <c r="J20" s="1" t="s">
        <v>16</v>
      </c>
      <c r="K20" s="22">
        <v>7</v>
      </c>
      <c r="L20" s="1">
        <v>577753.68000000005</v>
      </c>
      <c r="M20" s="1" t="s">
        <v>51</v>
      </c>
      <c r="N20" s="1" t="s">
        <v>18</v>
      </c>
      <c r="O20" s="22">
        <v>296.36</v>
      </c>
      <c r="P20" s="22" t="s">
        <v>19</v>
      </c>
      <c r="Q20" s="22">
        <f t="shared" si="0"/>
        <v>768.64</v>
      </c>
    </row>
    <row r="21" spans="1:17" ht="30.75" customHeight="1" x14ac:dyDescent="0.25">
      <c r="A21" s="13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1"/>
      <c r="I21" s="1" t="s">
        <v>63</v>
      </c>
      <c r="J21" s="1" t="s">
        <v>16</v>
      </c>
      <c r="K21" s="22">
        <v>1</v>
      </c>
      <c r="L21" s="1"/>
      <c r="M21" s="1" t="s">
        <v>17</v>
      </c>
      <c r="N21" s="1" t="s">
        <v>18</v>
      </c>
      <c r="O21" s="22">
        <v>4.91</v>
      </c>
      <c r="P21" s="22" t="s">
        <v>19</v>
      </c>
      <c r="Q21" s="22">
        <f t="shared" si="0"/>
        <v>113.65</v>
      </c>
    </row>
    <row r="22" spans="1:17" ht="30.75" customHeight="1" x14ac:dyDescent="0.25">
      <c r="A22" s="131"/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1"/>
      <c r="I22" s="1" t="s">
        <v>63</v>
      </c>
      <c r="J22" s="1" t="s">
        <v>16</v>
      </c>
      <c r="K22" s="22">
        <v>4</v>
      </c>
      <c r="L22" s="1"/>
      <c r="M22" s="1" t="s">
        <v>17</v>
      </c>
      <c r="N22" s="1" t="s">
        <v>18</v>
      </c>
      <c r="O22" s="22">
        <v>32.21</v>
      </c>
      <c r="P22" s="22" t="s">
        <v>19</v>
      </c>
      <c r="Q22" s="22">
        <f t="shared" si="0"/>
        <v>10.39</v>
      </c>
    </row>
    <row r="23" spans="1:17" ht="30.75" customHeight="1" x14ac:dyDescent="0.25">
      <c r="A23" s="131"/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1"/>
      <c r="I23" s="1" t="s">
        <v>63</v>
      </c>
      <c r="J23" s="1" t="s">
        <v>16</v>
      </c>
      <c r="K23" s="22">
        <v>5</v>
      </c>
      <c r="L23" s="1"/>
      <c r="M23" s="1" t="s">
        <v>17</v>
      </c>
      <c r="N23" s="1" t="s">
        <v>18</v>
      </c>
      <c r="O23" s="22">
        <v>93.224999999999994</v>
      </c>
      <c r="P23" s="22" t="s">
        <v>19</v>
      </c>
      <c r="Q23" s="22">
        <f t="shared" si="0"/>
        <v>84.775000000000006</v>
      </c>
    </row>
    <row r="24" spans="1:17" ht="30.75" customHeight="1" x14ac:dyDescent="0.25">
      <c r="A24" s="131"/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1"/>
      <c r="I24" s="1" t="s">
        <v>63</v>
      </c>
      <c r="J24" s="1" t="s">
        <v>16</v>
      </c>
      <c r="K24" s="22">
        <v>1</v>
      </c>
      <c r="L24" s="1"/>
      <c r="M24" s="1" t="s">
        <v>34</v>
      </c>
      <c r="N24" s="1" t="s">
        <v>18</v>
      </c>
      <c r="O24" s="22"/>
      <c r="P24" s="22" t="s">
        <v>19</v>
      </c>
      <c r="Q24" s="22">
        <f t="shared" si="0"/>
        <v>55.33</v>
      </c>
    </row>
    <row r="25" spans="1:17" ht="30.75" customHeight="1" x14ac:dyDescent="0.25">
      <c r="A25" s="131"/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1"/>
      <c r="I25" s="1" t="s">
        <v>63</v>
      </c>
      <c r="J25" s="1" t="s">
        <v>16</v>
      </c>
      <c r="K25" s="22">
        <v>4</v>
      </c>
      <c r="L25" s="1"/>
      <c r="M25" s="1" t="s">
        <v>34</v>
      </c>
      <c r="N25" s="1" t="s">
        <v>18</v>
      </c>
      <c r="O25" s="22">
        <v>32.21</v>
      </c>
      <c r="P25" s="22" t="s">
        <v>19</v>
      </c>
      <c r="Q25" s="22">
        <f t="shared" si="0"/>
        <v>10.39</v>
      </c>
    </row>
    <row r="26" spans="1:17" ht="30.75" customHeight="1" x14ac:dyDescent="0.25">
      <c r="A26" s="131"/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1"/>
      <c r="I26" s="1" t="s">
        <v>63</v>
      </c>
      <c r="J26" s="1" t="s">
        <v>16</v>
      </c>
      <c r="K26" s="22">
        <v>5</v>
      </c>
      <c r="L26" s="1"/>
      <c r="M26" s="1" t="s">
        <v>34</v>
      </c>
      <c r="N26" s="1" t="s">
        <v>18</v>
      </c>
      <c r="O26" s="22">
        <v>186.46</v>
      </c>
      <c r="P26" s="22" t="s">
        <v>19</v>
      </c>
      <c r="Q26" s="22">
        <f t="shared" si="0"/>
        <v>169.54</v>
      </c>
    </row>
    <row r="27" spans="1:17" ht="30.75" customHeight="1" x14ac:dyDescent="0.25">
      <c r="A27" s="131"/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1"/>
      <c r="I27" s="1" t="s">
        <v>63</v>
      </c>
      <c r="J27" s="1" t="s">
        <v>16</v>
      </c>
      <c r="K27" s="22">
        <v>1</v>
      </c>
      <c r="L27" s="1"/>
      <c r="M27" s="1" t="s">
        <v>41</v>
      </c>
      <c r="N27" s="1" t="s">
        <v>18</v>
      </c>
      <c r="O27" s="22"/>
      <c r="P27" s="22" t="s">
        <v>19</v>
      </c>
      <c r="Q27" s="22">
        <f t="shared" si="0"/>
        <v>110.66</v>
      </c>
    </row>
    <row r="28" spans="1:17" ht="30.75" customHeight="1" x14ac:dyDescent="0.25">
      <c r="A28" s="131"/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1"/>
      <c r="I28" s="1" t="s">
        <v>63</v>
      </c>
      <c r="J28" s="1" t="s">
        <v>16</v>
      </c>
      <c r="K28" s="22">
        <v>4</v>
      </c>
      <c r="L28" s="1"/>
      <c r="M28" s="1" t="s">
        <v>41</v>
      </c>
      <c r="N28" s="1" t="s">
        <v>18</v>
      </c>
      <c r="O28" s="22">
        <v>64.22</v>
      </c>
      <c r="P28" s="22" t="s">
        <v>19</v>
      </c>
      <c r="Q28" s="22">
        <f t="shared" si="0"/>
        <v>21</v>
      </c>
    </row>
    <row r="29" spans="1:17" ht="30.75" customHeight="1" x14ac:dyDescent="0.25">
      <c r="A29" s="132"/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1"/>
      <c r="I29" s="1" t="s">
        <v>63</v>
      </c>
      <c r="J29" s="1" t="s">
        <v>16</v>
      </c>
      <c r="K29" s="22">
        <v>5</v>
      </c>
      <c r="L29" s="1"/>
      <c r="M29" s="1" t="s">
        <v>41</v>
      </c>
      <c r="N29" s="1" t="s">
        <v>18</v>
      </c>
      <c r="O29" s="22">
        <v>93.224999999999994</v>
      </c>
      <c r="P29" s="22" t="s">
        <v>19</v>
      </c>
      <c r="Q29" s="22">
        <f t="shared" si="0"/>
        <v>84.775000000000006</v>
      </c>
    </row>
    <row r="30" spans="1:17" ht="30.75" customHeight="1" x14ac:dyDescent="0.25">
      <c r="A30" s="13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1"/>
      <c r="I30" s="1" t="s">
        <v>66</v>
      </c>
      <c r="J30" s="1" t="s">
        <v>16</v>
      </c>
      <c r="K30" s="22">
        <v>3</v>
      </c>
      <c r="L30" s="1"/>
      <c r="M30" s="1" t="s">
        <v>67</v>
      </c>
      <c r="N30" s="1" t="s">
        <v>18</v>
      </c>
      <c r="O30" s="22">
        <v>0</v>
      </c>
      <c r="P30" s="22" t="s">
        <v>19</v>
      </c>
      <c r="Q30" s="22">
        <f t="shared" si="0"/>
        <v>225</v>
      </c>
    </row>
    <row r="31" spans="1:17" ht="30.75" customHeight="1" x14ac:dyDescent="0.25">
      <c r="A31" s="132"/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1"/>
      <c r="I31" s="1" t="s">
        <v>66</v>
      </c>
      <c r="J31" s="1" t="s">
        <v>16</v>
      </c>
      <c r="K31" s="22">
        <v>11</v>
      </c>
      <c r="L31" s="1">
        <v>121065.93</v>
      </c>
      <c r="M31" s="1" t="s">
        <v>68</v>
      </c>
      <c r="N31" s="1" t="s">
        <v>18</v>
      </c>
      <c r="O31" s="22">
        <v>0</v>
      </c>
      <c r="P31" s="22" t="s">
        <v>19</v>
      </c>
      <c r="Q31" s="22">
        <f t="shared" si="0"/>
        <v>478.31</v>
      </c>
    </row>
    <row r="32" spans="1:17" ht="30.75" customHeight="1" x14ac:dyDescent="0.25">
      <c r="A32" s="13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1"/>
      <c r="I32" s="1" t="s">
        <v>70</v>
      </c>
      <c r="J32" s="1" t="s">
        <v>16</v>
      </c>
      <c r="K32" s="22">
        <v>1</v>
      </c>
      <c r="L32" s="1"/>
      <c r="M32" s="1" t="s">
        <v>71</v>
      </c>
      <c r="N32" s="1" t="s">
        <v>18</v>
      </c>
      <c r="O32" s="22">
        <v>0</v>
      </c>
      <c r="P32" s="22" t="s">
        <v>19</v>
      </c>
      <c r="Q32" s="22">
        <f t="shared" si="0"/>
        <v>72.88</v>
      </c>
    </row>
    <row r="33" spans="1:17" ht="30.75" customHeight="1" x14ac:dyDescent="0.25">
      <c r="A33" s="131"/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1"/>
      <c r="I33" s="1" t="s">
        <v>70</v>
      </c>
      <c r="J33" s="1" t="s">
        <v>16</v>
      </c>
      <c r="K33" s="22">
        <v>4</v>
      </c>
      <c r="L33" s="1"/>
      <c r="M33" s="1" t="s">
        <v>72</v>
      </c>
      <c r="N33" s="1" t="s">
        <v>18</v>
      </c>
      <c r="O33" s="22">
        <v>0</v>
      </c>
      <c r="P33" s="22" t="s">
        <v>19</v>
      </c>
      <c r="Q33" s="22">
        <f t="shared" si="0"/>
        <v>116.03</v>
      </c>
    </row>
    <row r="34" spans="1:17" ht="30.75" customHeight="1" x14ac:dyDescent="0.25">
      <c r="A34" s="131"/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1"/>
      <c r="I34" s="1" t="s">
        <v>70</v>
      </c>
      <c r="J34" s="1" t="s">
        <v>16</v>
      </c>
      <c r="K34" s="22">
        <v>5</v>
      </c>
      <c r="L34" s="1"/>
      <c r="M34" s="1" t="s">
        <v>73</v>
      </c>
      <c r="N34" s="1" t="s">
        <v>18</v>
      </c>
      <c r="O34" s="22">
        <v>0</v>
      </c>
      <c r="P34" s="22" t="s">
        <v>19</v>
      </c>
      <c r="Q34" s="22">
        <f t="shared" si="0"/>
        <v>194.91</v>
      </c>
    </row>
    <row r="35" spans="1:17" ht="30.75" customHeight="1" x14ac:dyDescent="0.25">
      <c r="A35" s="131"/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1"/>
      <c r="I35" s="1" t="s">
        <v>70</v>
      </c>
      <c r="J35" s="1" t="s">
        <v>16</v>
      </c>
      <c r="K35" s="22">
        <v>7</v>
      </c>
      <c r="L35" s="1">
        <v>146641.43</v>
      </c>
      <c r="M35" s="1" t="s">
        <v>74</v>
      </c>
      <c r="N35" s="1" t="s">
        <v>18</v>
      </c>
      <c r="O35" s="22">
        <v>0</v>
      </c>
      <c r="P35" s="22" t="s">
        <v>19</v>
      </c>
      <c r="Q35" s="22">
        <f t="shared" si="0"/>
        <v>209.47</v>
      </c>
    </row>
    <row r="36" spans="1:17" ht="30.75" customHeight="1" x14ac:dyDescent="0.25">
      <c r="A36" s="131"/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1"/>
      <c r="I36" s="1" t="s">
        <v>70</v>
      </c>
      <c r="J36" s="1" t="s">
        <v>16</v>
      </c>
      <c r="K36" s="22">
        <v>11</v>
      </c>
      <c r="L36" s="1">
        <v>91984.7</v>
      </c>
      <c r="M36" s="1" t="s">
        <v>75</v>
      </c>
      <c r="N36" s="1" t="s">
        <v>18</v>
      </c>
      <c r="O36" s="22">
        <v>0</v>
      </c>
      <c r="P36" s="22" t="s">
        <v>19</v>
      </c>
      <c r="Q36" s="22">
        <f t="shared" si="0"/>
        <v>252.89</v>
      </c>
    </row>
    <row r="37" spans="1:17" ht="30.75" customHeight="1" x14ac:dyDescent="0.25">
      <c r="A37" s="131">
        <v>23</v>
      </c>
      <c r="B37" s="53" t="s">
        <v>165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1"/>
      <c r="I37" s="1" t="s">
        <v>77</v>
      </c>
      <c r="J37" s="1" t="s">
        <v>16</v>
      </c>
      <c r="K37" s="22">
        <v>3</v>
      </c>
      <c r="L37" s="1"/>
      <c r="M37" s="1" t="s">
        <v>78</v>
      </c>
      <c r="N37" s="1" t="s">
        <v>18</v>
      </c>
      <c r="O37" s="22">
        <v>0</v>
      </c>
      <c r="P37" s="22" t="s">
        <v>19</v>
      </c>
      <c r="Q37" s="22">
        <f t="shared" si="0"/>
        <v>567.12</v>
      </c>
    </row>
    <row r="38" spans="1:17" ht="30.75" customHeight="1" thickBot="1" x14ac:dyDescent="0.3">
      <c r="A38" s="137"/>
      <c r="B38" s="52" t="s">
        <v>196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1"/>
      <c r="I38" s="1" t="s">
        <v>77</v>
      </c>
      <c r="J38" s="1" t="s">
        <v>16</v>
      </c>
      <c r="K38" s="22">
        <v>11</v>
      </c>
      <c r="L38" s="1">
        <v>51688.690999999999</v>
      </c>
      <c r="M38" s="1" t="s">
        <v>78</v>
      </c>
      <c r="N38" s="1" t="s">
        <v>18</v>
      </c>
      <c r="O38" s="22">
        <v>0</v>
      </c>
      <c r="P38" s="22" t="s">
        <v>19</v>
      </c>
      <c r="Q38" s="22">
        <f t="shared" si="0"/>
        <v>105.29</v>
      </c>
    </row>
    <row r="39" spans="1:17" ht="30.75" customHeight="1" thickTop="1" x14ac:dyDescent="0.25">
      <c r="A39" s="133">
        <v>25</v>
      </c>
      <c r="B39" s="52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1"/>
      <c r="I39" s="1" t="s">
        <v>80</v>
      </c>
      <c r="J39" s="1" t="s">
        <v>16</v>
      </c>
      <c r="K39" s="22">
        <v>1</v>
      </c>
      <c r="L39" s="1"/>
      <c r="M39" s="1" t="s">
        <v>68</v>
      </c>
      <c r="N39" s="1" t="s">
        <v>18</v>
      </c>
      <c r="O39" s="22">
        <v>0</v>
      </c>
      <c r="P39" s="22" t="s">
        <v>19</v>
      </c>
      <c r="Q39" s="22">
        <f t="shared" si="0"/>
        <v>124.68</v>
      </c>
    </row>
    <row r="40" spans="1:17" ht="30.75" customHeight="1" x14ac:dyDescent="0.25">
      <c r="A40" s="131"/>
      <c r="B40" s="51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1"/>
      <c r="I40" s="1" t="s">
        <v>80</v>
      </c>
      <c r="J40" s="1" t="s">
        <v>16</v>
      </c>
      <c r="K40" s="22">
        <v>3</v>
      </c>
      <c r="L40" s="1"/>
      <c r="M40" s="1" t="s">
        <v>68</v>
      </c>
      <c r="N40" s="1" t="s">
        <v>18</v>
      </c>
      <c r="O40" s="22">
        <v>304.52999999999997</v>
      </c>
      <c r="P40" s="22" t="s">
        <v>19</v>
      </c>
      <c r="Q40" s="22">
        <f t="shared" si="0"/>
        <v>92.43</v>
      </c>
    </row>
    <row r="41" spans="1:17" ht="30.75" customHeight="1" x14ac:dyDescent="0.25">
      <c r="A41" s="131"/>
      <c r="B41" s="53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1"/>
      <c r="I41" s="1" t="s">
        <v>80</v>
      </c>
      <c r="J41" s="1" t="s">
        <v>16</v>
      </c>
      <c r="K41" s="22">
        <v>5</v>
      </c>
      <c r="L41" s="1"/>
      <c r="M41" s="1" t="s">
        <v>68</v>
      </c>
      <c r="N41" s="1" t="s">
        <v>18</v>
      </c>
      <c r="O41" s="22">
        <v>23.35</v>
      </c>
      <c r="P41" s="22" t="s">
        <v>19</v>
      </c>
      <c r="Q41" s="22">
        <f t="shared" si="0"/>
        <v>126.79500000000002</v>
      </c>
    </row>
    <row r="42" spans="1:17" ht="30.75" customHeight="1" x14ac:dyDescent="0.25">
      <c r="A42" s="131"/>
      <c r="B42" s="52" t="s">
        <v>169</v>
      </c>
      <c r="C42" s="48" t="s">
        <v>79</v>
      </c>
      <c r="D42" s="43" t="s">
        <v>82</v>
      </c>
      <c r="E42" s="65" t="s">
        <v>14</v>
      </c>
      <c r="F42" s="65">
        <v>11</v>
      </c>
      <c r="G42" s="65">
        <v>424.98</v>
      </c>
      <c r="H42" s="66"/>
      <c r="I42" s="66" t="s">
        <v>80</v>
      </c>
      <c r="J42" s="66" t="s">
        <v>16</v>
      </c>
      <c r="K42" s="65">
        <v>7</v>
      </c>
      <c r="L42" s="66">
        <v>342244.7</v>
      </c>
      <c r="M42" s="66" t="s">
        <v>68</v>
      </c>
      <c r="N42" s="66" t="s">
        <v>18</v>
      </c>
      <c r="O42" s="65">
        <v>190.84</v>
      </c>
      <c r="P42" s="65" t="s">
        <v>19</v>
      </c>
      <c r="Q42" s="65">
        <f t="shared" si="0"/>
        <v>234.14000000000001</v>
      </c>
    </row>
    <row r="43" spans="1:17" ht="26.25" x14ac:dyDescent="0.4">
      <c r="A43" s="134" t="s">
        <v>172</v>
      </c>
      <c r="B43" s="135"/>
      <c r="C43" s="136"/>
      <c r="D43" s="59"/>
      <c r="E43" s="68"/>
      <c r="F43" s="67"/>
      <c r="G43" s="67">
        <f>SUM(G3:G42)</f>
        <v>11527.875000000002</v>
      </c>
      <c r="H43" s="67"/>
      <c r="I43" s="67"/>
      <c r="J43" s="67"/>
      <c r="K43" s="68"/>
      <c r="L43" s="67"/>
      <c r="M43" s="67"/>
      <c r="N43" s="67"/>
      <c r="O43" s="67">
        <f>SUM(O3:O42)</f>
        <v>4258.5599999999995</v>
      </c>
      <c r="P43" s="68"/>
      <c r="Q43" s="67">
        <f>SUM(Q3:Q42)</f>
        <v>7269.3150000000014</v>
      </c>
    </row>
    <row r="44" spans="1:17" ht="34.5" customHeight="1" x14ac:dyDescent="0.25">
      <c r="A44" s="130">
        <v>1</v>
      </c>
      <c r="B44" s="54" t="s">
        <v>173</v>
      </c>
      <c r="C44" s="2" t="s">
        <v>171</v>
      </c>
      <c r="D44" s="2" t="s">
        <v>85</v>
      </c>
      <c r="E44" s="64" t="s">
        <v>22</v>
      </c>
      <c r="F44" s="22">
        <v>1</v>
      </c>
      <c r="G44" s="69">
        <v>45</v>
      </c>
      <c r="H44" s="62"/>
      <c r="I44" s="62" t="s">
        <v>86</v>
      </c>
      <c r="J44" s="62"/>
      <c r="K44" s="65">
        <v>2</v>
      </c>
      <c r="L44" s="62"/>
      <c r="M44" s="62"/>
      <c r="N44" s="62"/>
      <c r="O44" s="69">
        <v>0</v>
      </c>
      <c r="P44" s="22" t="s">
        <v>89</v>
      </c>
      <c r="Q44" s="69">
        <f t="shared" si="0"/>
        <v>45</v>
      </c>
    </row>
    <row r="45" spans="1:17" ht="32.25" customHeight="1" x14ac:dyDescent="0.25">
      <c r="A45" s="131"/>
      <c r="B45" s="54" t="s">
        <v>174</v>
      </c>
      <c r="C45" s="2" t="s">
        <v>171</v>
      </c>
      <c r="D45" s="2" t="s">
        <v>90</v>
      </c>
      <c r="E45" s="64" t="s">
        <v>14</v>
      </c>
      <c r="F45" s="22">
        <v>1.22</v>
      </c>
      <c r="G45" s="69">
        <v>48.08</v>
      </c>
      <c r="H45" s="62"/>
      <c r="I45" s="62" t="s">
        <v>86</v>
      </c>
      <c r="J45" s="62"/>
      <c r="K45" s="65">
        <v>8</v>
      </c>
      <c r="L45" s="62"/>
      <c r="M45" s="62"/>
      <c r="N45" s="62"/>
      <c r="O45" s="69">
        <v>0</v>
      </c>
      <c r="P45" s="22" t="s">
        <v>89</v>
      </c>
      <c r="Q45" s="69">
        <f t="shared" si="0"/>
        <v>48.08</v>
      </c>
    </row>
    <row r="46" spans="1:17" ht="32.25" customHeight="1" x14ac:dyDescent="0.25">
      <c r="A46" s="131"/>
      <c r="B46" s="54" t="s">
        <v>175</v>
      </c>
      <c r="C46" s="2" t="s">
        <v>171</v>
      </c>
      <c r="D46" s="2" t="s">
        <v>91</v>
      </c>
      <c r="E46" s="64" t="s">
        <v>14</v>
      </c>
      <c r="F46" s="22">
        <v>0</v>
      </c>
      <c r="G46" s="69">
        <v>0</v>
      </c>
      <c r="H46" s="62"/>
      <c r="I46" s="62" t="s">
        <v>86</v>
      </c>
      <c r="J46" s="62"/>
      <c r="K46" s="65">
        <v>9</v>
      </c>
      <c r="L46" s="62"/>
      <c r="M46" s="62"/>
      <c r="N46" s="62"/>
      <c r="O46" s="69">
        <v>0</v>
      </c>
      <c r="P46" s="22" t="s">
        <v>89</v>
      </c>
      <c r="Q46" s="69">
        <f t="shared" si="0"/>
        <v>0</v>
      </c>
    </row>
    <row r="47" spans="1:17" ht="32.25" customHeight="1" x14ac:dyDescent="0.25">
      <c r="A47" s="131"/>
      <c r="B47" s="54" t="s">
        <v>176</v>
      </c>
      <c r="C47" s="2" t="s">
        <v>171</v>
      </c>
      <c r="D47" s="2" t="s">
        <v>90</v>
      </c>
      <c r="E47" s="64" t="s">
        <v>14</v>
      </c>
      <c r="F47" s="22">
        <v>2.1509999999999998</v>
      </c>
      <c r="G47" s="69">
        <v>84.76</v>
      </c>
      <c r="H47" s="62"/>
      <c r="I47" s="62" t="s">
        <v>86</v>
      </c>
      <c r="J47" s="62"/>
      <c r="K47" s="65">
        <v>8</v>
      </c>
      <c r="L47" s="62"/>
      <c r="M47" s="62"/>
      <c r="N47" s="62"/>
      <c r="O47" s="69">
        <v>0</v>
      </c>
      <c r="P47" s="22" t="s">
        <v>89</v>
      </c>
      <c r="Q47" s="69">
        <f t="shared" si="0"/>
        <v>84.76</v>
      </c>
    </row>
    <row r="48" spans="1:17" ht="32.25" customHeight="1" x14ac:dyDescent="0.25">
      <c r="A48" s="132"/>
      <c r="B48" s="54" t="s">
        <v>177</v>
      </c>
      <c r="C48" s="2" t="s">
        <v>171</v>
      </c>
      <c r="D48" s="2" t="s">
        <v>90</v>
      </c>
      <c r="E48" s="64" t="s">
        <v>14</v>
      </c>
      <c r="F48" s="22">
        <v>8.1750000000000007</v>
      </c>
      <c r="G48" s="69">
        <v>322.16000000000003</v>
      </c>
      <c r="H48" s="62"/>
      <c r="I48" s="62" t="s">
        <v>86</v>
      </c>
      <c r="J48" s="62"/>
      <c r="K48" s="65">
        <v>8</v>
      </c>
      <c r="L48" s="62"/>
      <c r="M48" s="62"/>
      <c r="N48" s="62"/>
      <c r="O48" s="69">
        <v>0</v>
      </c>
      <c r="P48" s="22" t="s">
        <v>89</v>
      </c>
      <c r="Q48" s="69">
        <f t="shared" si="0"/>
        <v>322.16000000000003</v>
      </c>
    </row>
    <row r="49" spans="1:17" ht="32.25" customHeight="1" x14ac:dyDescent="0.25">
      <c r="A49" s="130">
        <v>2</v>
      </c>
      <c r="B49" s="54" t="s">
        <v>178</v>
      </c>
      <c r="C49" s="2" t="s">
        <v>94</v>
      </c>
      <c r="D49" s="2" t="s">
        <v>44</v>
      </c>
      <c r="E49" s="64" t="s">
        <v>22</v>
      </c>
      <c r="F49" s="22">
        <v>1</v>
      </c>
      <c r="G49" s="69">
        <v>123.45</v>
      </c>
      <c r="H49" s="62"/>
      <c r="I49" s="62" t="s">
        <v>95</v>
      </c>
      <c r="J49" s="62"/>
      <c r="K49" s="65">
        <v>3</v>
      </c>
      <c r="L49" s="62"/>
      <c r="M49" s="62"/>
      <c r="N49" s="62"/>
      <c r="O49" s="69">
        <v>103.45</v>
      </c>
      <c r="P49" s="22" t="s">
        <v>89</v>
      </c>
      <c r="Q49" s="69">
        <f t="shared" si="0"/>
        <v>20</v>
      </c>
    </row>
    <row r="50" spans="1:17" ht="32.25" customHeight="1" x14ac:dyDescent="0.25">
      <c r="A50" s="131"/>
      <c r="B50" s="54" t="s">
        <v>179</v>
      </c>
      <c r="C50" s="2" t="s">
        <v>94</v>
      </c>
      <c r="D50" s="2" t="s">
        <v>28</v>
      </c>
      <c r="E50" s="64" t="s">
        <v>14</v>
      </c>
      <c r="F50" s="22">
        <v>11.095000000000001</v>
      </c>
      <c r="G50" s="69">
        <v>211.74</v>
      </c>
      <c r="H50" s="62"/>
      <c r="I50" s="62" t="s">
        <v>95</v>
      </c>
      <c r="J50" s="62"/>
      <c r="K50" s="65">
        <v>7</v>
      </c>
      <c r="L50" s="62"/>
      <c r="M50" s="62"/>
      <c r="N50" s="62"/>
      <c r="O50" s="69">
        <v>196.26</v>
      </c>
      <c r="P50" s="22" t="s">
        <v>89</v>
      </c>
      <c r="Q50" s="69">
        <f t="shared" si="0"/>
        <v>15.480000000000018</v>
      </c>
    </row>
    <row r="51" spans="1:17" ht="32.25" customHeight="1" x14ac:dyDescent="0.25">
      <c r="A51" s="132"/>
      <c r="B51" s="54" t="s">
        <v>180</v>
      </c>
      <c r="C51" s="2" t="s">
        <v>94</v>
      </c>
      <c r="D51" s="2" t="s">
        <v>97</v>
      </c>
      <c r="E51" s="64" t="s">
        <v>14</v>
      </c>
      <c r="F51" s="22">
        <v>0.315</v>
      </c>
      <c r="G51" s="69">
        <v>14.81</v>
      </c>
      <c r="H51" s="62"/>
      <c r="I51" s="62" t="s">
        <v>95</v>
      </c>
      <c r="J51" s="62"/>
      <c r="K51" s="65">
        <v>11</v>
      </c>
      <c r="L51" s="62"/>
      <c r="M51" s="62"/>
      <c r="N51" s="62"/>
      <c r="O51" s="69">
        <v>11.01</v>
      </c>
      <c r="P51" s="22" t="s">
        <v>89</v>
      </c>
      <c r="Q51" s="69">
        <f t="shared" si="0"/>
        <v>3.8000000000000007</v>
      </c>
    </row>
    <row r="52" spans="1:17" ht="32.25" customHeight="1" x14ac:dyDescent="0.25">
      <c r="A52" s="54">
        <v>3</v>
      </c>
      <c r="B52" s="54" t="s">
        <v>131</v>
      </c>
      <c r="C52" s="2" t="s">
        <v>12</v>
      </c>
      <c r="D52" s="2" t="s">
        <v>21</v>
      </c>
      <c r="E52" s="64" t="s">
        <v>22</v>
      </c>
      <c r="F52" s="22">
        <v>1</v>
      </c>
      <c r="G52" s="69">
        <v>155.51</v>
      </c>
      <c r="H52" s="62"/>
      <c r="I52" s="62" t="s">
        <v>15</v>
      </c>
      <c r="J52" s="62"/>
      <c r="K52" s="65">
        <v>3</v>
      </c>
      <c r="L52" s="62"/>
      <c r="M52" s="62"/>
      <c r="N52" s="62"/>
      <c r="O52" s="69">
        <v>149.30000000000001</v>
      </c>
      <c r="P52" s="22" t="s">
        <v>89</v>
      </c>
      <c r="Q52" s="69">
        <f t="shared" si="0"/>
        <v>6.2099999999999795</v>
      </c>
    </row>
    <row r="53" spans="1:17" ht="32.25" customHeight="1" x14ac:dyDescent="0.25">
      <c r="A53" s="54">
        <v>4</v>
      </c>
      <c r="B53" s="54" t="s">
        <v>132</v>
      </c>
      <c r="C53" s="2" t="s">
        <v>20</v>
      </c>
      <c r="D53" s="2" t="s">
        <v>13</v>
      </c>
      <c r="E53" s="64" t="s">
        <v>14</v>
      </c>
      <c r="F53" s="22">
        <v>6.4710000000000001</v>
      </c>
      <c r="G53" s="69">
        <v>256.87</v>
      </c>
      <c r="H53" s="62"/>
      <c r="I53" s="62" t="s">
        <v>23</v>
      </c>
      <c r="J53" s="62"/>
      <c r="K53" s="65">
        <v>11</v>
      </c>
      <c r="L53" s="62"/>
      <c r="M53" s="62"/>
      <c r="N53" s="62"/>
      <c r="O53" s="69">
        <v>246.65</v>
      </c>
      <c r="P53" s="22" t="s">
        <v>89</v>
      </c>
      <c r="Q53" s="69">
        <f t="shared" si="0"/>
        <v>10.219999999999999</v>
      </c>
    </row>
    <row r="54" spans="1:17" ht="32.25" customHeight="1" x14ac:dyDescent="0.25">
      <c r="A54" s="54">
        <v>5</v>
      </c>
      <c r="B54" s="54" t="s">
        <v>134</v>
      </c>
      <c r="C54" s="2" t="s">
        <v>25</v>
      </c>
      <c r="D54" s="2" t="s">
        <v>98</v>
      </c>
      <c r="E54" s="64" t="s">
        <v>22</v>
      </c>
      <c r="F54" s="22">
        <v>1</v>
      </c>
      <c r="G54" s="69">
        <v>193.49</v>
      </c>
      <c r="H54" s="62"/>
      <c r="I54" s="62" t="s">
        <v>26</v>
      </c>
      <c r="J54" s="62"/>
      <c r="K54" s="65">
        <v>3</v>
      </c>
      <c r="L54" s="62"/>
      <c r="M54" s="62"/>
      <c r="N54" s="62"/>
      <c r="O54" s="69">
        <v>141.59</v>
      </c>
      <c r="P54" s="22" t="s">
        <v>89</v>
      </c>
      <c r="Q54" s="69">
        <f t="shared" si="0"/>
        <v>51.900000000000006</v>
      </c>
    </row>
    <row r="55" spans="1:17" ht="32.25" customHeight="1" x14ac:dyDescent="0.25">
      <c r="A55" s="54">
        <v>6</v>
      </c>
      <c r="B55" s="54" t="s">
        <v>135</v>
      </c>
      <c r="C55" s="2" t="s">
        <v>27</v>
      </c>
      <c r="D55" s="2" t="s">
        <v>24</v>
      </c>
      <c r="E55" s="64" t="s">
        <v>22</v>
      </c>
      <c r="F55" s="22">
        <v>1</v>
      </c>
      <c r="G55" s="69">
        <v>232.99</v>
      </c>
      <c r="H55" s="62"/>
      <c r="I55" s="62" t="s">
        <v>29</v>
      </c>
      <c r="J55" s="62"/>
      <c r="K55" s="65">
        <v>3</v>
      </c>
      <c r="L55" s="62"/>
      <c r="M55" s="62"/>
      <c r="N55" s="62"/>
      <c r="O55" s="69">
        <v>206.98</v>
      </c>
      <c r="P55" s="22" t="s">
        <v>89</v>
      </c>
      <c r="Q55" s="69">
        <f t="shared" si="0"/>
        <v>26.010000000000019</v>
      </c>
    </row>
    <row r="56" spans="1:17" ht="32.25" customHeight="1" x14ac:dyDescent="0.25">
      <c r="A56" s="130">
        <v>7</v>
      </c>
      <c r="B56" s="54" t="s">
        <v>181</v>
      </c>
      <c r="C56" s="2" t="s">
        <v>99</v>
      </c>
      <c r="D56" s="2" t="s">
        <v>100</v>
      </c>
      <c r="E56" s="64" t="s">
        <v>14</v>
      </c>
      <c r="F56" s="22">
        <v>25.7</v>
      </c>
      <c r="G56" s="69">
        <v>854.17</v>
      </c>
      <c r="H56" s="62"/>
      <c r="I56" s="62" t="s">
        <v>101</v>
      </c>
      <c r="J56" s="62"/>
      <c r="K56" s="65">
        <v>7</v>
      </c>
      <c r="L56" s="62"/>
      <c r="M56" s="62"/>
      <c r="N56" s="62"/>
      <c r="O56" s="69">
        <v>514.22</v>
      </c>
      <c r="P56" s="22" t="s">
        <v>89</v>
      </c>
      <c r="Q56" s="69">
        <f t="shared" si="0"/>
        <v>339.94999999999993</v>
      </c>
    </row>
    <row r="57" spans="1:17" ht="32.25" customHeight="1" x14ac:dyDescent="0.25">
      <c r="A57" s="132"/>
      <c r="B57" s="54" t="s">
        <v>182</v>
      </c>
      <c r="C57" s="2" t="s">
        <v>99</v>
      </c>
      <c r="D57" s="2" t="s">
        <v>13</v>
      </c>
      <c r="E57" s="64" t="s">
        <v>14</v>
      </c>
      <c r="F57" s="22">
        <v>0.8</v>
      </c>
      <c r="G57" s="69">
        <v>91</v>
      </c>
      <c r="H57" s="62"/>
      <c r="I57" s="62" t="s">
        <v>101</v>
      </c>
      <c r="J57" s="62"/>
      <c r="K57" s="65">
        <v>11</v>
      </c>
      <c r="L57" s="62"/>
      <c r="M57" s="62"/>
      <c r="N57" s="62"/>
      <c r="O57" s="69">
        <v>0</v>
      </c>
      <c r="P57" s="22" t="s">
        <v>89</v>
      </c>
      <c r="Q57" s="69">
        <f t="shared" si="0"/>
        <v>91</v>
      </c>
    </row>
    <row r="58" spans="1:17" ht="32.25" customHeight="1" x14ac:dyDescent="0.25">
      <c r="A58" s="54">
        <v>11</v>
      </c>
      <c r="B58" s="54" t="s">
        <v>183</v>
      </c>
      <c r="C58" s="2" t="s">
        <v>43</v>
      </c>
      <c r="D58" s="2" t="s">
        <v>13</v>
      </c>
      <c r="E58" s="64" t="s">
        <v>14</v>
      </c>
      <c r="F58" s="22">
        <v>10.86</v>
      </c>
      <c r="G58" s="69">
        <v>557.63</v>
      </c>
      <c r="H58" s="62"/>
      <c r="I58" s="62" t="s">
        <v>45</v>
      </c>
      <c r="J58" s="62"/>
      <c r="K58" s="65">
        <v>11</v>
      </c>
      <c r="L58" s="62"/>
      <c r="M58" s="62"/>
      <c r="N58" s="62"/>
      <c r="O58" s="69">
        <v>320.79000000000002</v>
      </c>
      <c r="P58" s="22" t="s">
        <v>89</v>
      </c>
      <c r="Q58" s="69">
        <f t="shared" si="0"/>
        <v>236.83999999999997</v>
      </c>
    </row>
    <row r="59" spans="1:17" ht="32.25" customHeight="1" x14ac:dyDescent="0.25">
      <c r="A59" s="130">
        <v>12</v>
      </c>
      <c r="B59" s="54" t="s">
        <v>143</v>
      </c>
      <c r="C59" s="2" t="s">
        <v>46</v>
      </c>
      <c r="D59" s="2" t="s">
        <v>98</v>
      </c>
      <c r="E59" s="64" t="s">
        <v>22</v>
      </c>
      <c r="F59" s="22">
        <v>1</v>
      </c>
      <c r="G59" s="69">
        <v>227.49</v>
      </c>
      <c r="H59" s="62"/>
      <c r="I59" s="62" t="s">
        <v>48</v>
      </c>
      <c r="J59" s="62"/>
      <c r="K59" s="65">
        <v>3</v>
      </c>
      <c r="L59" s="62"/>
      <c r="M59" s="62"/>
      <c r="N59" s="62"/>
      <c r="O59" s="69">
        <v>181.28</v>
      </c>
      <c r="P59" s="22" t="s">
        <v>89</v>
      </c>
      <c r="Q59" s="69">
        <f t="shared" si="0"/>
        <v>46.210000000000008</v>
      </c>
    </row>
    <row r="60" spans="1:17" ht="32.25" customHeight="1" x14ac:dyDescent="0.25">
      <c r="A60" s="132"/>
      <c r="B60" s="54" t="s">
        <v>184</v>
      </c>
      <c r="C60" s="2" t="s">
        <v>46</v>
      </c>
      <c r="D60" s="2" t="s">
        <v>24</v>
      </c>
      <c r="E60" s="64" t="s">
        <v>22</v>
      </c>
      <c r="F60" s="22">
        <v>1</v>
      </c>
      <c r="G60" s="69">
        <v>303.33</v>
      </c>
      <c r="H60" s="62"/>
      <c r="I60" s="62" t="s">
        <v>48</v>
      </c>
      <c r="J60" s="62"/>
      <c r="K60" s="65">
        <v>3</v>
      </c>
      <c r="L60" s="62"/>
      <c r="M60" s="62"/>
      <c r="N60" s="62"/>
      <c r="O60" s="69">
        <v>241.72</v>
      </c>
      <c r="P60" s="22" t="s">
        <v>89</v>
      </c>
      <c r="Q60" s="69">
        <f t="shared" si="0"/>
        <v>61.609999999999985</v>
      </c>
    </row>
    <row r="61" spans="1:17" ht="32.25" customHeight="1" x14ac:dyDescent="0.25">
      <c r="A61" s="130">
        <v>13</v>
      </c>
      <c r="B61" s="54" t="s">
        <v>144</v>
      </c>
      <c r="C61" s="2" t="s">
        <v>49</v>
      </c>
      <c r="D61" s="2" t="s">
        <v>98</v>
      </c>
      <c r="E61" s="64" t="s">
        <v>22</v>
      </c>
      <c r="F61" s="22">
        <v>1</v>
      </c>
      <c r="G61" s="69">
        <v>246.15</v>
      </c>
      <c r="H61" s="62"/>
      <c r="I61" s="62" t="s">
        <v>50</v>
      </c>
      <c r="J61" s="62"/>
      <c r="K61" s="65">
        <v>3</v>
      </c>
      <c r="L61" s="62"/>
      <c r="M61" s="62"/>
      <c r="N61" s="62"/>
      <c r="O61" s="69">
        <v>215.59</v>
      </c>
      <c r="P61" s="22" t="s">
        <v>89</v>
      </c>
      <c r="Q61" s="69">
        <f t="shared" si="0"/>
        <v>30.560000000000002</v>
      </c>
    </row>
    <row r="62" spans="1:17" ht="32.25" customHeight="1" x14ac:dyDescent="0.25">
      <c r="A62" s="132"/>
      <c r="B62" s="54" t="s">
        <v>185</v>
      </c>
      <c r="C62" s="2" t="s">
        <v>49</v>
      </c>
      <c r="D62" s="2" t="s">
        <v>44</v>
      </c>
      <c r="E62" s="64" t="s">
        <v>22</v>
      </c>
      <c r="F62" s="22">
        <v>1</v>
      </c>
      <c r="G62" s="69">
        <v>180.96</v>
      </c>
      <c r="H62" s="62"/>
      <c r="I62" s="62" t="s">
        <v>50</v>
      </c>
      <c r="J62" s="62"/>
      <c r="K62" s="65">
        <v>3</v>
      </c>
      <c r="L62" s="62"/>
      <c r="M62" s="62"/>
      <c r="N62" s="62"/>
      <c r="O62" s="69">
        <v>158.49</v>
      </c>
      <c r="P62" s="22" t="s">
        <v>89</v>
      </c>
      <c r="Q62" s="69">
        <f t="shared" si="0"/>
        <v>22.47</v>
      </c>
    </row>
    <row r="63" spans="1:17" ht="32.25" customHeight="1" x14ac:dyDescent="0.25">
      <c r="A63" s="130">
        <v>14</v>
      </c>
      <c r="B63" s="54" t="s">
        <v>186</v>
      </c>
      <c r="C63" s="2" t="s">
        <v>102</v>
      </c>
      <c r="D63" s="2" t="s">
        <v>44</v>
      </c>
      <c r="E63" s="64" t="s">
        <v>22</v>
      </c>
      <c r="F63" s="22">
        <v>1</v>
      </c>
      <c r="G63" s="69">
        <v>176.58</v>
      </c>
      <c r="H63" s="62"/>
      <c r="I63" s="62" t="s">
        <v>103</v>
      </c>
      <c r="J63" s="62"/>
      <c r="K63" s="65">
        <v>3</v>
      </c>
      <c r="L63" s="62"/>
      <c r="M63" s="62"/>
      <c r="N63" s="62"/>
      <c r="O63" s="69">
        <v>164.5</v>
      </c>
      <c r="P63" s="22" t="s">
        <v>89</v>
      </c>
      <c r="Q63" s="69">
        <f t="shared" si="0"/>
        <v>12.080000000000013</v>
      </c>
    </row>
    <row r="64" spans="1:17" ht="32.25" customHeight="1" x14ac:dyDescent="0.25">
      <c r="A64" s="131"/>
      <c r="B64" s="54" t="s">
        <v>187</v>
      </c>
      <c r="C64" s="2" t="s">
        <v>102</v>
      </c>
      <c r="D64" s="2" t="s">
        <v>98</v>
      </c>
      <c r="E64" s="64" t="s">
        <v>22</v>
      </c>
      <c r="F64" s="22">
        <v>0</v>
      </c>
      <c r="G64" s="69">
        <v>0</v>
      </c>
      <c r="H64" s="62"/>
      <c r="I64" s="62" t="s">
        <v>103</v>
      </c>
      <c r="J64" s="62"/>
      <c r="K64" s="65">
        <v>3</v>
      </c>
      <c r="L64" s="62"/>
      <c r="M64" s="62"/>
      <c r="N64" s="62"/>
      <c r="O64" s="69">
        <v>0</v>
      </c>
      <c r="P64" s="22" t="s">
        <v>89</v>
      </c>
      <c r="Q64" s="69">
        <f t="shared" si="0"/>
        <v>0</v>
      </c>
    </row>
    <row r="65" spans="1:17" ht="32.25" customHeight="1" x14ac:dyDescent="0.25">
      <c r="A65" s="132"/>
      <c r="B65" s="54" t="s">
        <v>188</v>
      </c>
      <c r="C65" s="2" t="s">
        <v>102</v>
      </c>
      <c r="D65" s="2" t="s">
        <v>13</v>
      </c>
      <c r="E65" s="64" t="s">
        <v>14</v>
      </c>
      <c r="F65" s="22">
        <v>16.899999999999999</v>
      </c>
      <c r="G65" s="69">
        <v>680.42</v>
      </c>
      <c r="H65" s="62"/>
      <c r="I65" s="62" t="s">
        <v>103</v>
      </c>
      <c r="J65" s="62"/>
      <c r="K65" s="65">
        <v>11</v>
      </c>
      <c r="L65" s="62"/>
      <c r="M65" s="62"/>
      <c r="N65" s="62"/>
      <c r="O65" s="69">
        <v>516.29</v>
      </c>
      <c r="P65" s="22" t="s">
        <v>89</v>
      </c>
      <c r="Q65" s="69">
        <f t="shared" si="0"/>
        <v>164.13</v>
      </c>
    </row>
    <row r="66" spans="1:17" ht="32.25" customHeight="1" x14ac:dyDescent="0.25">
      <c r="A66" s="130">
        <v>15</v>
      </c>
      <c r="B66" s="54" t="s">
        <v>189</v>
      </c>
      <c r="C66" s="2" t="s">
        <v>104</v>
      </c>
      <c r="D66" s="2" t="s">
        <v>105</v>
      </c>
      <c r="E66" s="64" t="s">
        <v>22</v>
      </c>
      <c r="F66" s="22">
        <v>1</v>
      </c>
      <c r="G66" s="69">
        <v>166.9</v>
      </c>
      <c r="H66" s="62"/>
      <c r="I66" s="62" t="s">
        <v>107</v>
      </c>
      <c r="J66" s="62"/>
      <c r="K66" s="65">
        <v>5</v>
      </c>
      <c r="L66" s="62"/>
      <c r="M66" s="62"/>
      <c r="N66" s="62"/>
      <c r="O66" s="69">
        <v>0</v>
      </c>
      <c r="P66" s="22" t="s">
        <v>89</v>
      </c>
      <c r="Q66" s="69">
        <f t="shared" si="0"/>
        <v>166.9</v>
      </c>
    </row>
    <row r="67" spans="1:17" ht="32.25" customHeight="1" x14ac:dyDescent="0.25">
      <c r="A67" s="132"/>
      <c r="B67" s="54" t="s">
        <v>190</v>
      </c>
      <c r="C67" s="2" t="s">
        <v>104</v>
      </c>
      <c r="D67" s="2" t="s">
        <v>13</v>
      </c>
      <c r="E67" s="64" t="s">
        <v>14</v>
      </c>
      <c r="F67" s="22">
        <v>9</v>
      </c>
      <c r="G67" s="69">
        <v>616.91999999999996</v>
      </c>
      <c r="H67" s="62"/>
      <c r="I67" s="62" t="s">
        <v>107</v>
      </c>
      <c r="J67" s="62"/>
      <c r="K67" s="65">
        <v>11</v>
      </c>
      <c r="L67" s="62"/>
      <c r="M67" s="62"/>
      <c r="N67" s="62"/>
      <c r="O67" s="69">
        <v>333.94</v>
      </c>
      <c r="P67" s="22" t="s">
        <v>89</v>
      </c>
      <c r="Q67" s="69">
        <f t="shared" si="0"/>
        <v>282.97999999999996</v>
      </c>
    </row>
    <row r="68" spans="1:17" ht="32.25" customHeight="1" x14ac:dyDescent="0.25">
      <c r="A68" s="54">
        <v>16</v>
      </c>
      <c r="B68" s="54" t="s">
        <v>145</v>
      </c>
      <c r="C68" s="2" t="s">
        <v>52</v>
      </c>
      <c r="D68" s="2" t="s">
        <v>44</v>
      </c>
      <c r="E68" s="64" t="s">
        <v>22</v>
      </c>
      <c r="F68" s="22">
        <v>1</v>
      </c>
      <c r="G68" s="69">
        <v>404.5</v>
      </c>
      <c r="H68" s="62"/>
      <c r="I68" s="62" t="s">
        <v>53</v>
      </c>
      <c r="J68" s="62"/>
      <c r="K68" s="65">
        <v>3</v>
      </c>
      <c r="L68" s="62"/>
      <c r="M68" s="62"/>
      <c r="N68" s="62"/>
      <c r="O68" s="69">
        <v>323.54000000000002</v>
      </c>
      <c r="P68" s="22" t="s">
        <v>89</v>
      </c>
      <c r="Q68" s="69">
        <f t="shared" ref="Q68:Q90" si="1">G68-O68</f>
        <v>80.95999999999998</v>
      </c>
    </row>
    <row r="69" spans="1:17" ht="32.25" customHeight="1" x14ac:dyDescent="0.25">
      <c r="A69" s="130">
        <v>17</v>
      </c>
      <c r="B69" s="54" t="s">
        <v>146</v>
      </c>
      <c r="C69" s="2" t="s">
        <v>54</v>
      </c>
      <c r="D69" s="2" t="s">
        <v>24</v>
      </c>
      <c r="E69" s="64" t="s">
        <v>22</v>
      </c>
      <c r="F69" s="22">
        <v>1</v>
      </c>
      <c r="G69" s="69">
        <v>600</v>
      </c>
      <c r="H69" s="62"/>
      <c r="I69" s="62" t="s">
        <v>56</v>
      </c>
      <c r="J69" s="62"/>
      <c r="K69" s="65">
        <v>3</v>
      </c>
      <c r="L69" s="62"/>
      <c r="M69" s="62"/>
      <c r="N69" s="62"/>
      <c r="O69" s="69">
        <v>403.5</v>
      </c>
      <c r="P69" s="22" t="s">
        <v>89</v>
      </c>
      <c r="Q69" s="69">
        <f t="shared" si="1"/>
        <v>196.5</v>
      </c>
    </row>
    <row r="70" spans="1:17" ht="32.25" customHeight="1" x14ac:dyDescent="0.25">
      <c r="A70" s="131"/>
      <c r="B70" s="54" t="s">
        <v>191</v>
      </c>
      <c r="C70" s="2" t="s">
        <v>54</v>
      </c>
      <c r="D70" s="2" t="s">
        <v>21</v>
      </c>
      <c r="E70" s="64" t="s">
        <v>22</v>
      </c>
      <c r="F70" s="22">
        <v>1</v>
      </c>
      <c r="G70" s="69">
        <v>115.24</v>
      </c>
      <c r="H70" s="62"/>
      <c r="I70" s="62" t="s">
        <v>56</v>
      </c>
      <c r="J70" s="62"/>
      <c r="K70" s="65">
        <v>3</v>
      </c>
      <c r="L70" s="62"/>
      <c r="M70" s="62"/>
      <c r="N70" s="62"/>
      <c r="O70" s="69">
        <v>0</v>
      </c>
      <c r="P70" s="22" t="s">
        <v>89</v>
      </c>
      <c r="Q70" s="69">
        <f t="shared" si="1"/>
        <v>115.24</v>
      </c>
    </row>
    <row r="71" spans="1:17" ht="32.25" customHeight="1" x14ac:dyDescent="0.25">
      <c r="A71" s="132"/>
      <c r="B71" s="54" t="s">
        <v>192</v>
      </c>
      <c r="C71" s="2" t="s">
        <v>54</v>
      </c>
      <c r="D71" s="2" t="s">
        <v>13</v>
      </c>
      <c r="E71" s="64" t="s">
        <v>14</v>
      </c>
      <c r="F71" s="22">
        <v>13.17</v>
      </c>
      <c r="G71" s="69">
        <v>550.04</v>
      </c>
      <c r="H71" s="62"/>
      <c r="I71" s="62" t="s">
        <v>56</v>
      </c>
      <c r="J71" s="62"/>
      <c r="K71" s="65">
        <v>11</v>
      </c>
      <c r="L71" s="62"/>
      <c r="M71" s="62"/>
      <c r="N71" s="62"/>
      <c r="O71" s="69">
        <v>420.64</v>
      </c>
      <c r="P71" s="22" t="s">
        <v>89</v>
      </c>
      <c r="Q71" s="69">
        <f t="shared" si="1"/>
        <v>129.39999999999998</v>
      </c>
    </row>
    <row r="72" spans="1:17" ht="32.25" customHeight="1" x14ac:dyDescent="0.25">
      <c r="A72" s="130">
        <v>18</v>
      </c>
      <c r="B72" s="54" t="s">
        <v>193</v>
      </c>
      <c r="C72" s="2" t="s">
        <v>108</v>
      </c>
      <c r="D72" s="2" t="s">
        <v>64</v>
      </c>
      <c r="E72" s="64" t="s">
        <v>22</v>
      </c>
      <c r="F72" s="22">
        <v>1</v>
      </c>
      <c r="G72" s="69">
        <v>300</v>
      </c>
      <c r="H72" s="62"/>
      <c r="I72" s="62" t="s">
        <v>109</v>
      </c>
      <c r="J72" s="62"/>
      <c r="K72" s="65">
        <v>5</v>
      </c>
      <c r="L72" s="62"/>
      <c r="M72" s="62"/>
      <c r="N72" s="62"/>
      <c r="O72" s="69">
        <v>182</v>
      </c>
      <c r="P72" s="22" t="s">
        <v>110</v>
      </c>
      <c r="Q72" s="69">
        <f t="shared" si="1"/>
        <v>118</v>
      </c>
    </row>
    <row r="73" spans="1:17" ht="32.25" customHeight="1" x14ac:dyDescent="0.25">
      <c r="A73" s="131"/>
      <c r="B73" s="54" t="s">
        <v>194</v>
      </c>
      <c r="C73" s="2" t="s">
        <v>108</v>
      </c>
      <c r="D73" s="2" t="s">
        <v>111</v>
      </c>
      <c r="E73" s="64" t="s">
        <v>22</v>
      </c>
      <c r="F73" s="22">
        <v>1</v>
      </c>
      <c r="G73" s="69">
        <v>274.54000000000002</v>
      </c>
      <c r="H73" s="62"/>
      <c r="I73" s="62" t="s">
        <v>109</v>
      </c>
      <c r="J73" s="62"/>
      <c r="K73" s="65">
        <v>5</v>
      </c>
      <c r="L73" s="62"/>
      <c r="M73" s="62"/>
      <c r="N73" s="62"/>
      <c r="O73" s="69">
        <v>166.64</v>
      </c>
      <c r="P73" s="22" t="s">
        <v>110</v>
      </c>
      <c r="Q73" s="69">
        <f t="shared" si="1"/>
        <v>107.90000000000003</v>
      </c>
    </row>
    <row r="74" spans="1:17" ht="32.25" customHeight="1" x14ac:dyDescent="0.25">
      <c r="A74" s="132"/>
      <c r="B74" s="54" t="s">
        <v>195</v>
      </c>
      <c r="C74" s="2" t="s">
        <v>108</v>
      </c>
      <c r="D74" s="2" t="s">
        <v>28</v>
      </c>
      <c r="E74" s="64" t="s">
        <v>14</v>
      </c>
      <c r="F74" s="22">
        <v>26.035</v>
      </c>
      <c r="G74" s="69">
        <v>615.6</v>
      </c>
      <c r="H74" s="62"/>
      <c r="I74" s="62" t="s">
        <v>109</v>
      </c>
      <c r="J74" s="62"/>
      <c r="K74" s="65">
        <v>7</v>
      </c>
      <c r="L74" s="62"/>
      <c r="M74" s="62"/>
      <c r="N74" s="62"/>
      <c r="O74" s="69">
        <v>361.81</v>
      </c>
      <c r="P74" s="22" t="s">
        <v>89</v>
      </c>
      <c r="Q74" s="69">
        <f t="shared" si="1"/>
        <v>253.79000000000002</v>
      </c>
    </row>
    <row r="75" spans="1:17" ht="32.25" customHeight="1" x14ac:dyDescent="0.25">
      <c r="A75" s="130">
        <v>21</v>
      </c>
      <c r="B75" s="54" t="s">
        <v>157</v>
      </c>
      <c r="C75" s="2" t="s">
        <v>65</v>
      </c>
      <c r="D75" s="2" t="s">
        <v>21</v>
      </c>
      <c r="E75" s="64" t="s">
        <v>22</v>
      </c>
      <c r="F75" s="22">
        <v>1</v>
      </c>
      <c r="G75" s="69">
        <v>160</v>
      </c>
      <c r="H75" s="62"/>
      <c r="I75" s="62" t="s">
        <v>66</v>
      </c>
      <c r="J75" s="62"/>
      <c r="K75" s="65">
        <v>3</v>
      </c>
      <c r="L75" s="62"/>
      <c r="M75" s="62"/>
      <c r="N75" s="62"/>
      <c r="O75" s="69">
        <v>0</v>
      </c>
      <c r="P75" s="22" t="s">
        <v>89</v>
      </c>
      <c r="Q75" s="69">
        <f t="shared" si="1"/>
        <v>160</v>
      </c>
    </row>
    <row r="76" spans="1:17" ht="32.25" customHeight="1" x14ac:dyDescent="0.25">
      <c r="A76" s="132"/>
      <c r="B76" s="54" t="s">
        <v>158</v>
      </c>
      <c r="C76" s="2" t="s">
        <v>65</v>
      </c>
      <c r="D76" s="2" t="s">
        <v>112</v>
      </c>
      <c r="E76" s="64" t="s">
        <v>22</v>
      </c>
      <c r="F76" s="22">
        <v>5</v>
      </c>
      <c r="G76" s="69">
        <v>125</v>
      </c>
      <c r="H76" s="62"/>
      <c r="I76" s="62" t="s">
        <v>66</v>
      </c>
      <c r="J76" s="62"/>
      <c r="K76" s="65">
        <v>12</v>
      </c>
      <c r="L76" s="62"/>
      <c r="M76" s="62"/>
      <c r="N76" s="62"/>
      <c r="O76" s="69">
        <v>0</v>
      </c>
      <c r="P76" s="22" t="s">
        <v>89</v>
      </c>
      <c r="Q76" s="69">
        <f t="shared" si="1"/>
        <v>125</v>
      </c>
    </row>
    <row r="77" spans="1:17" ht="32.25" customHeight="1" x14ac:dyDescent="0.25">
      <c r="A77" s="130">
        <v>23</v>
      </c>
      <c r="B77" s="54" t="s">
        <v>165</v>
      </c>
      <c r="C77" s="2" t="s">
        <v>76</v>
      </c>
      <c r="D77" s="2" t="s">
        <v>55</v>
      </c>
      <c r="E77" s="64" t="s">
        <v>22</v>
      </c>
      <c r="F77" s="22">
        <v>4</v>
      </c>
      <c r="G77" s="69">
        <v>41.87</v>
      </c>
      <c r="H77" s="62"/>
      <c r="I77" s="62" t="s">
        <v>77</v>
      </c>
      <c r="J77" s="62"/>
      <c r="K77" s="65">
        <v>1</v>
      </c>
      <c r="L77" s="62"/>
      <c r="M77" s="62"/>
      <c r="N77" s="62"/>
      <c r="O77" s="69">
        <v>0</v>
      </c>
      <c r="P77" s="22" t="s">
        <v>89</v>
      </c>
      <c r="Q77" s="69">
        <f t="shared" si="1"/>
        <v>41.87</v>
      </c>
    </row>
    <row r="78" spans="1:17" ht="32.25" customHeight="1" x14ac:dyDescent="0.25">
      <c r="A78" s="131"/>
      <c r="B78" s="54" t="s">
        <v>196</v>
      </c>
      <c r="C78" s="2" t="s">
        <v>76</v>
      </c>
      <c r="D78" s="2" t="s">
        <v>57</v>
      </c>
      <c r="E78" s="64" t="s">
        <v>22</v>
      </c>
      <c r="F78" s="22">
        <v>1</v>
      </c>
      <c r="G78" s="69">
        <v>39.54</v>
      </c>
      <c r="H78" s="62"/>
      <c r="I78" s="62" t="s">
        <v>77</v>
      </c>
      <c r="J78" s="62"/>
      <c r="K78" s="65">
        <v>4</v>
      </c>
      <c r="L78" s="62"/>
      <c r="M78" s="62"/>
      <c r="N78" s="62"/>
      <c r="O78" s="69">
        <v>0</v>
      </c>
      <c r="P78" s="22" t="s">
        <v>89</v>
      </c>
      <c r="Q78" s="69">
        <f t="shared" si="1"/>
        <v>39.54</v>
      </c>
    </row>
    <row r="79" spans="1:17" ht="32.25" customHeight="1" x14ac:dyDescent="0.25">
      <c r="A79" s="132"/>
      <c r="B79" s="54" t="s">
        <v>197</v>
      </c>
      <c r="C79" s="2" t="s">
        <v>76</v>
      </c>
      <c r="D79" s="2" t="s">
        <v>28</v>
      </c>
      <c r="E79" s="64" t="s">
        <v>14</v>
      </c>
      <c r="F79" s="22">
        <v>1.925</v>
      </c>
      <c r="G79" s="69">
        <v>32.630000000000003</v>
      </c>
      <c r="H79" s="62"/>
      <c r="I79" s="62" t="s">
        <v>77</v>
      </c>
      <c r="J79" s="62"/>
      <c r="K79" s="65">
        <v>7</v>
      </c>
      <c r="L79" s="62"/>
      <c r="M79" s="62"/>
      <c r="N79" s="62"/>
      <c r="O79" s="69">
        <v>0</v>
      </c>
      <c r="P79" s="22" t="s">
        <v>89</v>
      </c>
      <c r="Q79" s="69">
        <f t="shared" si="1"/>
        <v>32.630000000000003</v>
      </c>
    </row>
    <row r="80" spans="1:17" ht="32.25" customHeight="1" x14ac:dyDescent="0.25">
      <c r="A80" s="54">
        <v>24</v>
      </c>
      <c r="B80" s="54" t="s">
        <v>198</v>
      </c>
      <c r="C80" s="2" t="s">
        <v>114</v>
      </c>
      <c r="D80" s="2" t="s">
        <v>13</v>
      </c>
      <c r="E80" s="64" t="s">
        <v>14</v>
      </c>
      <c r="F80" s="22">
        <v>19.843</v>
      </c>
      <c r="G80" s="69">
        <v>918.58</v>
      </c>
      <c r="H80" s="62"/>
      <c r="I80" s="62" t="s">
        <v>115</v>
      </c>
      <c r="J80" s="62"/>
      <c r="K80" s="65">
        <v>11</v>
      </c>
      <c r="L80" s="62"/>
      <c r="M80" s="62"/>
      <c r="N80" s="62"/>
      <c r="O80" s="69">
        <v>787.65</v>
      </c>
      <c r="P80" s="22" t="s">
        <v>89</v>
      </c>
      <c r="Q80" s="69">
        <f t="shared" si="1"/>
        <v>130.93000000000006</v>
      </c>
    </row>
    <row r="81" spans="1:17" ht="32.25" customHeight="1" x14ac:dyDescent="0.25">
      <c r="A81" s="130">
        <v>25</v>
      </c>
      <c r="B81" s="54" t="s">
        <v>166</v>
      </c>
      <c r="C81" s="2" t="s">
        <v>79</v>
      </c>
      <c r="D81" s="2" t="s">
        <v>57</v>
      </c>
      <c r="E81" s="64" t="s">
        <v>22</v>
      </c>
      <c r="F81" s="22">
        <v>1</v>
      </c>
      <c r="G81" s="69">
        <v>43.25</v>
      </c>
      <c r="H81" s="62"/>
      <c r="I81" s="62" t="s">
        <v>80</v>
      </c>
      <c r="J81" s="62"/>
      <c r="K81" s="65">
        <v>4</v>
      </c>
      <c r="L81" s="62"/>
      <c r="M81" s="62"/>
      <c r="N81" s="62"/>
      <c r="O81" s="69">
        <v>0</v>
      </c>
      <c r="P81" s="22" t="s">
        <v>89</v>
      </c>
      <c r="Q81" s="69">
        <f t="shared" si="1"/>
        <v>43.25</v>
      </c>
    </row>
    <row r="82" spans="1:17" ht="32.25" customHeight="1" x14ac:dyDescent="0.25">
      <c r="A82" s="132"/>
      <c r="B82" s="54" t="s">
        <v>167</v>
      </c>
      <c r="C82" s="2" t="s">
        <v>79</v>
      </c>
      <c r="D82" s="2" t="s">
        <v>116</v>
      </c>
      <c r="E82" s="64" t="s">
        <v>22</v>
      </c>
      <c r="F82" s="22">
        <v>2</v>
      </c>
      <c r="G82" s="69">
        <v>450.435</v>
      </c>
      <c r="H82" s="62"/>
      <c r="I82" s="62" t="s">
        <v>80</v>
      </c>
      <c r="J82" s="62"/>
      <c r="K82" s="65">
        <v>5</v>
      </c>
      <c r="L82" s="62"/>
      <c r="M82" s="62"/>
      <c r="N82" s="62"/>
      <c r="O82" s="69">
        <v>0</v>
      </c>
      <c r="P82" s="22" t="s">
        <v>89</v>
      </c>
      <c r="Q82" s="69">
        <f t="shared" si="1"/>
        <v>450.435</v>
      </c>
    </row>
    <row r="83" spans="1:17" ht="32.25" customHeight="1" x14ac:dyDescent="0.25">
      <c r="A83" s="130">
        <v>26</v>
      </c>
      <c r="B83" s="54" t="s">
        <v>199</v>
      </c>
      <c r="C83" s="2" t="s">
        <v>117</v>
      </c>
      <c r="D83" s="2" t="s">
        <v>47</v>
      </c>
      <c r="E83" s="64" t="s">
        <v>14</v>
      </c>
      <c r="F83" s="22">
        <v>22.7</v>
      </c>
      <c r="G83" s="69">
        <v>486.56</v>
      </c>
      <c r="H83" s="62"/>
      <c r="I83" s="62" t="s">
        <v>118</v>
      </c>
      <c r="J83" s="62"/>
      <c r="K83" s="65">
        <v>7</v>
      </c>
      <c r="L83" s="62"/>
      <c r="M83" s="62"/>
      <c r="N83" s="62"/>
      <c r="O83" s="69">
        <v>216.24</v>
      </c>
      <c r="P83" s="22" t="s">
        <v>89</v>
      </c>
      <c r="Q83" s="69">
        <f t="shared" si="1"/>
        <v>270.32</v>
      </c>
    </row>
    <row r="84" spans="1:17" ht="32.25" customHeight="1" x14ac:dyDescent="0.25">
      <c r="A84" s="132"/>
      <c r="B84" s="54" t="s">
        <v>200</v>
      </c>
      <c r="C84" s="2" t="s">
        <v>117</v>
      </c>
      <c r="D84" s="2" t="s">
        <v>13</v>
      </c>
      <c r="E84" s="64" t="s">
        <v>14</v>
      </c>
      <c r="F84" s="22">
        <v>0.54</v>
      </c>
      <c r="G84" s="69">
        <v>22.72</v>
      </c>
      <c r="H84" s="62"/>
      <c r="I84" s="62" t="s">
        <v>118</v>
      </c>
      <c r="J84" s="62"/>
      <c r="K84" s="65">
        <v>11</v>
      </c>
      <c r="L84" s="62"/>
      <c r="M84" s="62"/>
      <c r="N84" s="62"/>
      <c r="O84" s="69">
        <v>0</v>
      </c>
      <c r="P84" s="22" t="s">
        <v>89</v>
      </c>
      <c r="Q84" s="69">
        <f t="shared" si="1"/>
        <v>22.72</v>
      </c>
    </row>
    <row r="85" spans="1:17" ht="32.25" customHeight="1" x14ac:dyDescent="0.25">
      <c r="A85" s="130">
        <v>27</v>
      </c>
      <c r="B85" s="54" t="s">
        <v>201</v>
      </c>
      <c r="C85" s="2" t="s">
        <v>119</v>
      </c>
      <c r="D85" s="2" t="s">
        <v>21</v>
      </c>
      <c r="E85" s="64" t="s">
        <v>22</v>
      </c>
      <c r="F85" s="22">
        <v>2</v>
      </c>
      <c r="G85" s="69">
        <v>314</v>
      </c>
      <c r="H85" s="62"/>
      <c r="I85" s="62" t="s">
        <v>120</v>
      </c>
      <c r="J85" s="62"/>
      <c r="K85" s="65">
        <v>3</v>
      </c>
      <c r="L85" s="62"/>
      <c r="M85" s="62"/>
      <c r="N85" s="62"/>
      <c r="O85" s="69">
        <v>0</v>
      </c>
      <c r="P85" s="22" t="s">
        <v>89</v>
      </c>
      <c r="Q85" s="69">
        <f t="shared" si="1"/>
        <v>314</v>
      </c>
    </row>
    <row r="86" spans="1:17" ht="32.25" customHeight="1" x14ac:dyDescent="0.25">
      <c r="A86" s="131"/>
      <c r="B86" s="54" t="s">
        <v>202</v>
      </c>
      <c r="C86" s="2" t="s">
        <v>119</v>
      </c>
      <c r="D86" s="2" t="s">
        <v>121</v>
      </c>
      <c r="E86" s="64" t="s">
        <v>22</v>
      </c>
      <c r="F86" s="22">
        <v>0</v>
      </c>
      <c r="G86" s="69">
        <v>0</v>
      </c>
      <c r="H86" s="62"/>
      <c r="I86" s="62" t="s">
        <v>120</v>
      </c>
      <c r="J86" s="62"/>
      <c r="K86" s="65">
        <v>3</v>
      </c>
      <c r="L86" s="62"/>
      <c r="M86" s="62"/>
      <c r="N86" s="62"/>
      <c r="O86" s="69">
        <v>0</v>
      </c>
      <c r="P86" s="22" t="s">
        <v>89</v>
      </c>
      <c r="Q86" s="69">
        <f t="shared" si="1"/>
        <v>0</v>
      </c>
    </row>
    <row r="87" spans="1:17" ht="32.25" customHeight="1" x14ac:dyDescent="0.25">
      <c r="A87" s="131"/>
      <c r="B87" s="54" t="s">
        <v>203</v>
      </c>
      <c r="C87" s="2" t="s">
        <v>119</v>
      </c>
      <c r="D87" s="2" t="s">
        <v>57</v>
      </c>
      <c r="E87" s="64" t="s">
        <v>22</v>
      </c>
      <c r="F87" s="22">
        <v>4</v>
      </c>
      <c r="G87" s="69">
        <v>195</v>
      </c>
      <c r="H87" s="62"/>
      <c r="I87" s="62" t="s">
        <v>120</v>
      </c>
      <c r="J87" s="62"/>
      <c r="K87" s="65">
        <v>4</v>
      </c>
      <c r="L87" s="62"/>
      <c r="M87" s="62"/>
      <c r="N87" s="62"/>
      <c r="O87" s="69">
        <v>0</v>
      </c>
      <c r="P87" s="22" t="s">
        <v>89</v>
      </c>
      <c r="Q87" s="69">
        <f t="shared" si="1"/>
        <v>195</v>
      </c>
    </row>
    <row r="88" spans="1:17" ht="32.25" customHeight="1" x14ac:dyDescent="0.25">
      <c r="A88" s="131"/>
      <c r="B88" s="54" t="s">
        <v>204</v>
      </c>
      <c r="C88" s="2" t="s">
        <v>119</v>
      </c>
      <c r="D88" s="2" t="s">
        <v>116</v>
      </c>
      <c r="E88" s="64" t="s">
        <v>22</v>
      </c>
      <c r="F88" s="22">
        <v>1</v>
      </c>
      <c r="G88" s="69">
        <v>294</v>
      </c>
      <c r="H88" s="62"/>
      <c r="I88" s="62" t="s">
        <v>120</v>
      </c>
      <c r="J88" s="62"/>
      <c r="K88" s="65">
        <v>5</v>
      </c>
      <c r="L88" s="62"/>
      <c r="M88" s="62"/>
      <c r="N88" s="62"/>
      <c r="O88" s="69">
        <v>0</v>
      </c>
      <c r="P88" s="22" t="s">
        <v>89</v>
      </c>
      <c r="Q88" s="69">
        <f t="shared" si="1"/>
        <v>294</v>
      </c>
    </row>
    <row r="89" spans="1:17" ht="32.25" customHeight="1" x14ac:dyDescent="0.25">
      <c r="A89" s="132"/>
      <c r="B89" s="54" t="s">
        <v>205</v>
      </c>
      <c r="C89" s="2" t="s">
        <v>119</v>
      </c>
      <c r="D89" s="2" t="s">
        <v>64</v>
      </c>
      <c r="E89" s="64" t="s">
        <v>22</v>
      </c>
      <c r="F89" s="22">
        <v>1</v>
      </c>
      <c r="G89" s="69">
        <v>160</v>
      </c>
      <c r="H89" s="62"/>
      <c r="I89" s="62" t="s">
        <v>120</v>
      </c>
      <c r="J89" s="62"/>
      <c r="K89" s="65">
        <v>5</v>
      </c>
      <c r="L89" s="62"/>
      <c r="M89" s="62"/>
      <c r="N89" s="62"/>
      <c r="O89" s="69">
        <v>0</v>
      </c>
      <c r="P89" s="22" t="s">
        <v>89</v>
      </c>
      <c r="Q89" s="69">
        <f t="shared" si="1"/>
        <v>160</v>
      </c>
    </row>
    <row r="90" spans="1:17" ht="32.25" customHeight="1" x14ac:dyDescent="0.25">
      <c r="A90" s="60">
        <v>28</v>
      </c>
      <c r="B90" s="60" t="s">
        <v>206</v>
      </c>
      <c r="C90" s="43" t="s">
        <v>122</v>
      </c>
      <c r="D90" s="43" t="s">
        <v>123</v>
      </c>
      <c r="E90" s="72" t="s">
        <v>22</v>
      </c>
      <c r="F90" s="65">
        <v>60</v>
      </c>
      <c r="G90" s="70">
        <v>1298.8</v>
      </c>
      <c r="H90" s="71"/>
      <c r="I90" s="71" t="s">
        <v>124</v>
      </c>
      <c r="J90" s="71"/>
      <c r="K90" s="65">
        <v>15</v>
      </c>
      <c r="L90" s="71"/>
      <c r="M90" s="71"/>
      <c r="N90" s="71"/>
      <c r="O90" s="70">
        <v>116.5</v>
      </c>
      <c r="P90" s="65" t="s">
        <v>89</v>
      </c>
      <c r="Q90" s="70">
        <f t="shared" si="1"/>
        <v>1182.3</v>
      </c>
    </row>
    <row r="91" spans="1:17" ht="32.25" customHeight="1" x14ac:dyDescent="0.25">
      <c r="A91" s="129" t="s">
        <v>172</v>
      </c>
      <c r="B91" s="129"/>
      <c r="C91" s="129"/>
      <c r="D91" s="61"/>
      <c r="E91" s="61"/>
      <c r="F91" s="61"/>
      <c r="G91" s="61">
        <f>SUM(G44:G90)</f>
        <v>13232.714999999998</v>
      </c>
      <c r="H91" s="61"/>
      <c r="I91" s="61"/>
      <c r="J91" s="61"/>
      <c r="K91" s="63"/>
      <c r="L91" s="61"/>
      <c r="M91" s="61"/>
      <c r="N91" s="61"/>
      <c r="O91" s="61">
        <f>SUM(O44:O90)</f>
        <v>6680.5800000000008</v>
      </c>
      <c r="P91" s="61"/>
      <c r="Q91" s="61">
        <f>SUM(Q44:Q90)</f>
        <v>6552.1350000000002</v>
      </c>
    </row>
    <row r="92" spans="1:17" ht="37.5" customHeight="1" x14ac:dyDescent="0.25">
      <c r="A92" s="129" t="s">
        <v>208</v>
      </c>
      <c r="B92" s="129"/>
      <c r="C92" s="129"/>
      <c r="D92" s="62"/>
      <c r="E92" s="62"/>
      <c r="F92" s="62"/>
      <c r="G92" s="61">
        <f>SUM(G91,G43)</f>
        <v>24760.59</v>
      </c>
      <c r="H92" s="62"/>
      <c r="I92" s="62"/>
      <c r="J92" s="62"/>
      <c r="K92" s="64"/>
      <c r="L92" s="62"/>
      <c r="M92" s="62"/>
      <c r="N92" s="62"/>
      <c r="O92" s="61">
        <f>SUM(O91,O43)</f>
        <v>10939.14</v>
      </c>
      <c r="P92" s="62"/>
      <c r="Q92" s="61">
        <f>SUM(Q91,Q43)</f>
        <v>13821.45</v>
      </c>
    </row>
  </sheetData>
  <mergeCells count="25">
    <mergeCell ref="A59:A60"/>
    <mergeCell ref="A4:A5"/>
    <mergeCell ref="A8:A10"/>
    <mergeCell ref="A11:A13"/>
    <mergeCell ref="A21:A29"/>
    <mergeCell ref="A30:A31"/>
    <mergeCell ref="A39:A42"/>
    <mergeCell ref="A43:C43"/>
    <mergeCell ref="A44:A48"/>
    <mergeCell ref="A49:A51"/>
    <mergeCell ref="A56:A57"/>
    <mergeCell ref="A32:A36"/>
    <mergeCell ref="A37:A38"/>
    <mergeCell ref="A92:C92"/>
    <mergeCell ref="A61:A62"/>
    <mergeCell ref="A63:A65"/>
    <mergeCell ref="A66:A67"/>
    <mergeCell ref="A69:A71"/>
    <mergeCell ref="A72:A74"/>
    <mergeCell ref="A75:A76"/>
    <mergeCell ref="A77:A79"/>
    <mergeCell ref="A81:A82"/>
    <mergeCell ref="A83:A84"/>
    <mergeCell ref="A85:A89"/>
    <mergeCell ref="A91:C91"/>
  </mergeCells>
  <pageMargins left="0.7" right="0.7" top="0.75" bottom="0.75" header="0.3" footer="0.3"/>
  <pageSetup paperSize="9" scale="53" fitToHeight="5" orientation="landscape" r:id="rId1"/>
  <rowBreaks count="4" manualBreakCount="4">
    <brk id="29" max="16" man="1"/>
    <brk id="43" max="16" man="1"/>
    <brk id="65" max="16" man="1"/>
    <brk id="84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view="pageBreakPreview" zoomScale="70" zoomScaleNormal="100" zoomScaleSheetLayoutView="70" workbookViewId="0">
      <selection activeCell="M5" sqref="M5"/>
    </sheetView>
  </sheetViews>
  <sheetFormatPr defaultRowHeight="15" x14ac:dyDescent="0.25"/>
  <cols>
    <col min="1" max="1" width="22.1406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140625" customWidth="1"/>
    <col min="7" max="7" width="23.140625" customWidth="1"/>
    <col min="8" max="8" width="12.85546875" customWidth="1"/>
    <col min="9" max="9" width="17.28515625" customWidth="1"/>
    <col min="10" max="10" width="19.5703125" customWidth="1"/>
    <col min="11" max="11" width="23.140625" customWidth="1"/>
  </cols>
  <sheetData>
    <row r="1" spans="1:11" ht="30" customHeight="1" x14ac:dyDescent="0.4">
      <c r="A1" s="19" t="s">
        <v>125</v>
      </c>
    </row>
    <row r="2" spans="1:11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128</v>
      </c>
      <c r="I2" s="23" t="s">
        <v>129</v>
      </c>
      <c r="J2" s="23" t="s">
        <v>11</v>
      </c>
      <c r="K2" s="23" t="s">
        <v>130</v>
      </c>
    </row>
    <row r="3" spans="1:11" ht="30.75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22">
        <v>11</v>
      </c>
      <c r="I3" s="22">
        <v>432.69</v>
      </c>
      <c r="J3" s="22" t="s">
        <v>19</v>
      </c>
      <c r="K3" s="22">
        <f t="shared" ref="K3:K42" si="0">G3-I3</f>
        <v>101.25000000000006</v>
      </c>
    </row>
    <row r="4" spans="1:11" ht="30.75" customHeight="1" x14ac:dyDescent="0.25">
      <c r="A4" s="6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22">
        <v>3</v>
      </c>
      <c r="I4" s="22">
        <v>179.54</v>
      </c>
      <c r="J4" s="22" t="s">
        <v>19</v>
      </c>
      <c r="K4" s="22">
        <f t="shared" si="0"/>
        <v>18.460000000000008</v>
      </c>
    </row>
    <row r="5" spans="1:11" ht="30.75" customHeight="1" x14ac:dyDescent="0.25">
      <c r="A5" s="55">
        <v>4</v>
      </c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22">
        <v>3</v>
      </c>
      <c r="I5" s="22">
        <v>231.82</v>
      </c>
      <c r="J5" s="22" t="s">
        <v>19</v>
      </c>
      <c r="K5" s="22">
        <f t="shared" si="0"/>
        <v>23.830000000000013</v>
      </c>
    </row>
    <row r="6" spans="1:11" ht="30.75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22">
        <v>11</v>
      </c>
      <c r="I6" s="22">
        <v>349.59</v>
      </c>
      <c r="J6" s="22" t="s">
        <v>19</v>
      </c>
      <c r="K6" s="22">
        <f t="shared" si="0"/>
        <v>227.77000000000004</v>
      </c>
    </row>
    <row r="7" spans="1:11" ht="30.75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22">
        <v>7</v>
      </c>
      <c r="I7" s="22">
        <v>512.85</v>
      </c>
      <c r="J7" s="22" t="s">
        <v>19</v>
      </c>
      <c r="K7" s="22">
        <f t="shared" si="0"/>
        <v>44.590000000000032</v>
      </c>
    </row>
    <row r="8" spans="1:11" ht="30.75" customHeight="1" x14ac:dyDescent="0.25">
      <c r="A8" s="6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22">
        <v>5</v>
      </c>
      <c r="I8" s="22">
        <v>56.15</v>
      </c>
      <c r="J8" s="22" t="s">
        <v>19</v>
      </c>
      <c r="K8" s="22">
        <f t="shared" si="0"/>
        <v>136.97999999999999</v>
      </c>
    </row>
    <row r="9" spans="1:11" ht="30.75" customHeight="1" x14ac:dyDescent="0.25">
      <c r="A9" s="60">
        <v>9</v>
      </c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22">
        <v>5</v>
      </c>
      <c r="I9" s="22">
        <v>134.76</v>
      </c>
      <c r="J9" s="22" t="s">
        <v>19</v>
      </c>
      <c r="K9" s="22">
        <f t="shared" si="0"/>
        <v>328.75</v>
      </c>
    </row>
    <row r="10" spans="1:11" ht="30.75" customHeight="1" x14ac:dyDescent="0.25">
      <c r="A10" s="60">
        <v>9</v>
      </c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22">
        <v>4</v>
      </c>
      <c r="I10" s="22">
        <v>22.46</v>
      </c>
      <c r="J10" s="22" t="s">
        <v>19</v>
      </c>
      <c r="K10" s="22">
        <f t="shared" si="0"/>
        <v>54.79</v>
      </c>
    </row>
    <row r="11" spans="1:11" ht="30.75" customHeight="1" x14ac:dyDescent="0.25">
      <c r="A11" s="6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22">
        <v>3</v>
      </c>
      <c r="I11" s="22">
        <v>14.22</v>
      </c>
      <c r="J11" s="22" t="s">
        <v>19</v>
      </c>
      <c r="K11" s="22">
        <f t="shared" si="0"/>
        <v>99.78</v>
      </c>
    </row>
    <row r="12" spans="1:11" ht="30.75" customHeight="1" x14ac:dyDescent="0.25">
      <c r="A12" s="60">
        <v>10</v>
      </c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22">
        <v>5</v>
      </c>
      <c r="I12" s="22">
        <v>18.96</v>
      </c>
      <c r="J12" s="22" t="s">
        <v>19</v>
      </c>
      <c r="K12" s="22">
        <f t="shared" si="0"/>
        <v>133.04</v>
      </c>
    </row>
    <row r="13" spans="1:11" ht="30.75" customHeight="1" x14ac:dyDescent="0.25">
      <c r="A13" s="60">
        <v>10</v>
      </c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22">
        <v>11</v>
      </c>
      <c r="I13" s="22">
        <v>211.56</v>
      </c>
      <c r="J13" s="22" t="s">
        <v>19</v>
      </c>
      <c r="K13" s="22">
        <f t="shared" si="0"/>
        <v>406.38000000000005</v>
      </c>
    </row>
    <row r="14" spans="1:11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22">
        <v>3</v>
      </c>
      <c r="I14" s="22">
        <v>134.1</v>
      </c>
      <c r="J14" s="22" t="s">
        <v>19</v>
      </c>
      <c r="K14" s="22">
        <f t="shared" si="0"/>
        <v>140.4</v>
      </c>
    </row>
    <row r="15" spans="1:11" ht="30.75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22">
        <v>7</v>
      </c>
      <c r="I15" s="22">
        <v>104.15</v>
      </c>
      <c r="J15" s="22" t="s">
        <v>19</v>
      </c>
      <c r="K15" s="22">
        <f t="shared" si="0"/>
        <v>318.5</v>
      </c>
    </row>
    <row r="16" spans="1:11" ht="30.75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22">
        <v>11</v>
      </c>
      <c r="I16" s="22">
        <v>86.55</v>
      </c>
      <c r="J16" s="22" t="s">
        <v>19</v>
      </c>
      <c r="K16" s="22">
        <f t="shared" si="0"/>
        <v>490.11999999999995</v>
      </c>
    </row>
    <row r="17" spans="1:11" ht="30.75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22">
        <v>11</v>
      </c>
      <c r="I17" s="22">
        <v>248.13</v>
      </c>
      <c r="J17" s="22" t="s">
        <v>19</v>
      </c>
      <c r="K17" s="22">
        <f t="shared" si="0"/>
        <v>263.17</v>
      </c>
    </row>
    <row r="18" spans="1:11" ht="30.75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22">
        <v>1</v>
      </c>
      <c r="I18" s="22">
        <v>117.08</v>
      </c>
      <c r="J18" s="22" t="s">
        <v>19</v>
      </c>
      <c r="K18" s="22">
        <f t="shared" si="0"/>
        <v>157.38</v>
      </c>
    </row>
    <row r="19" spans="1:11" ht="30.75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22">
        <v>4</v>
      </c>
      <c r="I19" s="22">
        <v>82.41</v>
      </c>
      <c r="J19" s="22" t="s">
        <v>19</v>
      </c>
      <c r="K19" s="22">
        <f t="shared" si="0"/>
        <v>95.03</v>
      </c>
    </row>
    <row r="20" spans="1:11" ht="30.75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22">
        <v>7</v>
      </c>
      <c r="I20" s="22">
        <v>296.36</v>
      </c>
      <c r="J20" s="22" t="s">
        <v>19</v>
      </c>
      <c r="K20" s="22">
        <f t="shared" si="0"/>
        <v>768.64</v>
      </c>
    </row>
    <row r="21" spans="1:11" ht="30.75" customHeight="1" x14ac:dyDescent="0.25">
      <c r="A21" s="6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22">
        <v>1</v>
      </c>
      <c r="I21" s="22">
        <v>4.91</v>
      </c>
      <c r="J21" s="22" t="s">
        <v>19</v>
      </c>
      <c r="K21" s="22">
        <f t="shared" si="0"/>
        <v>113.65</v>
      </c>
    </row>
    <row r="22" spans="1:11" ht="30.75" customHeight="1" x14ac:dyDescent="0.25">
      <c r="A22" s="60">
        <v>20</v>
      </c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22">
        <v>4</v>
      </c>
      <c r="I22" s="22">
        <v>32.21</v>
      </c>
      <c r="J22" s="22" t="s">
        <v>19</v>
      </c>
      <c r="K22" s="22">
        <f t="shared" si="0"/>
        <v>10.39</v>
      </c>
    </row>
    <row r="23" spans="1:11" ht="30.75" customHeight="1" x14ac:dyDescent="0.25">
      <c r="A23" s="60">
        <v>20</v>
      </c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22">
        <v>5</v>
      </c>
      <c r="I23" s="22">
        <v>93.224999999999994</v>
      </c>
      <c r="J23" s="22" t="s">
        <v>19</v>
      </c>
      <c r="K23" s="22">
        <f t="shared" si="0"/>
        <v>84.775000000000006</v>
      </c>
    </row>
    <row r="24" spans="1:11" ht="30.75" customHeight="1" x14ac:dyDescent="0.25">
      <c r="A24" s="60">
        <v>20</v>
      </c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22">
        <v>1</v>
      </c>
      <c r="I24" s="22"/>
      <c r="J24" s="22" t="s">
        <v>19</v>
      </c>
      <c r="K24" s="22">
        <f t="shared" si="0"/>
        <v>55.33</v>
      </c>
    </row>
    <row r="25" spans="1:11" ht="30.75" customHeight="1" x14ac:dyDescent="0.25">
      <c r="A25" s="60">
        <v>20</v>
      </c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22">
        <v>4</v>
      </c>
      <c r="I25" s="22">
        <v>32.21</v>
      </c>
      <c r="J25" s="22" t="s">
        <v>19</v>
      </c>
      <c r="K25" s="22">
        <f t="shared" si="0"/>
        <v>10.39</v>
      </c>
    </row>
    <row r="26" spans="1:11" ht="30.75" customHeight="1" x14ac:dyDescent="0.25">
      <c r="A26" s="60">
        <v>20</v>
      </c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22">
        <v>5</v>
      </c>
      <c r="I26" s="22">
        <v>186.46</v>
      </c>
      <c r="J26" s="22" t="s">
        <v>19</v>
      </c>
      <c r="K26" s="22">
        <f t="shared" si="0"/>
        <v>169.54</v>
      </c>
    </row>
    <row r="27" spans="1:11" ht="30.75" customHeight="1" x14ac:dyDescent="0.25">
      <c r="A27" s="60">
        <v>20</v>
      </c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22">
        <v>1</v>
      </c>
      <c r="I27" s="22"/>
      <c r="J27" s="22" t="s">
        <v>19</v>
      </c>
      <c r="K27" s="22">
        <f t="shared" si="0"/>
        <v>110.66</v>
      </c>
    </row>
    <row r="28" spans="1:11" ht="30.75" customHeight="1" x14ac:dyDescent="0.25">
      <c r="A28" s="60">
        <v>20</v>
      </c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22">
        <v>4</v>
      </c>
      <c r="I28" s="22">
        <v>64.22</v>
      </c>
      <c r="J28" s="22" t="s">
        <v>19</v>
      </c>
      <c r="K28" s="22">
        <f t="shared" si="0"/>
        <v>21</v>
      </c>
    </row>
    <row r="29" spans="1:11" ht="30.75" customHeight="1" x14ac:dyDescent="0.25">
      <c r="A29" s="60">
        <v>20</v>
      </c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22">
        <v>5</v>
      </c>
      <c r="I29" s="22">
        <v>93.224999999999994</v>
      </c>
      <c r="J29" s="22" t="s">
        <v>19</v>
      </c>
      <c r="K29" s="22">
        <f t="shared" si="0"/>
        <v>84.775000000000006</v>
      </c>
    </row>
    <row r="30" spans="1:11" ht="30.75" customHeight="1" x14ac:dyDescent="0.25">
      <c r="A30" s="6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22">
        <v>3</v>
      </c>
      <c r="I30" s="22">
        <v>0</v>
      </c>
      <c r="J30" s="22" t="s">
        <v>19</v>
      </c>
      <c r="K30" s="22">
        <f t="shared" si="0"/>
        <v>225</v>
      </c>
    </row>
    <row r="31" spans="1:11" ht="30.75" customHeight="1" x14ac:dyDescent="0.25">
      <c r="A31" s="60">
        <v>21</v>
      </c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22">
        <v>11</v>
      </c>
      <c r="I31" s="22">
        <v>0</v>
      </c>
      <c r="J31" s="22" t="s">
        <v>19</v>
      </c>
      <c r="K31" s="22">
        <f t="shared" si="0"/>
        <v>478.31</v>
      </c>
    </row>
    <row r="32" spans="1:11" ht="30.75" customHeight="1" x14ac:dyDescent="0.25">
      <c r="A32" s="6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22">
        <v>1</v>
      </c>
      <c r="I32" s="22">
        <v>0</v>
      </c>
      <c r="J32" s="22" t="s">
        <v>19</v>
      </c>
      <c r="K32" s="22">
        <f t="shared" si="0"/>
        <v>72.88</v>
      </c>
    </row>
    <row r="33" spans="1:11" ht="30.75" customHeight="1" x14ac:dyDescent="0.25">
      <c r="A33" s="60">
        <v>22</v>
      </c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22">
        <v>4</v>
      </c>
      <c r="I33" s="22">
        <v>0</v>
      </c>
      <c r="J33" s="22" t="s">
        <v>19</v>
      </c>
      <c r="K33" s="22">
        <f t="shared" si="0"/>
        <v>116.03</v>
      </c>
    </row>
    <row r="34" spans="1:11" ht="30.75" customHeight="1" x14ac:dyDescent="0.25">
      <c r="A34" s="60">
        <v>22</v>
      </c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22">
        <v>5</v>
      </c>
      <c r="I34" s="22">
        <v>0</v>
      </c>
      <c r="J34" s="22" t="s">
        <v>19</v>
      </c>
      <c r="K34" s="22">
        <f t="shared" si="0"/>
        <v>194.91</v>
      </c>
    </row>
    <row r="35" spans="1:11" ht="30.75" customHeight="1" x14ac:dyDescent="0.25">
      <c r="A35" s="60">
        <v>22</v>
      </c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22">
        <v>7</v>
      </c>
      <c r="I35" s="22">
        <v>0</v>
      </c>
      <c r="J35" s="22" t="s">
        <v>19</v>
      </c>
      <c r="K35" s="22">
        <f t="shared" si="0"/>
        <v>209.47</v>
      </c>
    </row>
    <row r="36" spans="1:11" ht="30.75" customHeight="1" x14ac:dyDescent="0.25">
      <c r="A36" s="60">
        <v>22</v>
      </c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22">
        <v>11</v>
      </c>
      <c r="I36" s="22">
        <v>0</v>
      </c>
      <c r="J36" s="22" t="s">
        <v>19</v>
      </c>
      <c r="K36" s="22">
        <f t="shared" si="0"/>
        <v>252.89</v>
      </c>
    </row>
    <row r="37" spans="1:11" ht="30.75" customHeight="1" x14ac:dyDescent="0.25">
      <c r="A37" s="60">
        <v>22</v>
      </c>
      <c r="B37" s="53" t="s">
        <v>164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22">
        <v>3</v>
      </c>
      <c r="I37" s="22">
        <v>0</v>
      </c>
      <c r="J37" s="22" t="s">
        <v>19</v>
      </c>
      <c r="K37" s="22">
        <f t="shared" si="0"/>
        <v>567.12</v>
      </c>
    </row>
    <row r="38" spans="1:11" ht="30.75" customHeight="1" thickBot="1" x14ac:dyDescent="0.3">
      <c r="A38" s="57">
        <v>23</v>
      </c>
      <c r="B38" s="52" t="s">
        <v>165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22">
        <v>11</v>
      </c>
      <c r="I38" s="22">
        <v>0</v>
      </c>
      <c r="J38" s="22" t="s">
        <v>19</v>
      </c>
      <c r="K38" s="22">
        <f t="shared" si="0"/>
        <v>105.29</v>
      </c>
    </row>
    <row r="39" spans="1:11" ht="30.75" customHeight="1" thickTop="1" thickBot="1" x14ac:dyDescent="0.3">
      <c r="A39" s="58">
        <v>25</v>
      </c>
      <c r="B39" s="52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22">
        <v>1</v>
      </c>
      <c r="I39" s="22">
        <v>0</v>
      </c>
      <c r="J39" s="22" t="s">
        <v>19</v>
      </c>
      <c r="K39" s="22">
        <f t="shared" si="0"/>
        <v>124.68</v>
      </c>
    </row>
    <row r="40" spans="1:11" ht="30.75" customHeight="1" thickTop="1" thickBot="1" x14ac:dyDescent="0.3">
      <c r="A40" s="58">
        <v>25</v>
      </c>
      <c r="B40" s="51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22">
        <v>3</v>
      </c>
      <c r="I40" s="22">
        <v>304.52999999999997</v>
      </c>
      <c r="J40" s="22" t="s">
        <v>19</v>
      </c>
      <c r="K40" s="22">
        <f t="shared" si="0"/>
        <v>92.43</v>
      </c>
    </row>
    <row r="41" spans="1:11" ht="30.75" customHeight="1" thickTop="1" x14ac:dyDescent="0.25">
      <c r="A41" s="58">
        <v>25</v>
      </c>
      <c r="B41" s="52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22">
        <v>5</v>
      </c>
      <c r="I41" s="22">
        <v>23.35</v>
      </c>
      <c r="J41" s="22" t="s">
        <v>19</v>
      </c>
      <c r="K41" s="22">
        <f t="shared" si="0"/>
        <v>126.79500000000002</v>
      </c>
    </row>
    <row r="42" spans="1:11" ht="30.75" customHeight="1" x14ac:dyDescent="0.25">
      <c r="A42" s="54">
        <v>25</v>
      </c>
      <c r="B42" s="54" t="s">
        <v>169</v>
      </c>
      <c r="C42" s="48" t="s">
        <v>79</v>
      </c>
      <c r="D42" s="43" t="s">
        <v>82</v>
      </c>
      <c r="E42" s="65" t="s">
        <v>14</v>
      </c>
      <c r="F42" s="65">
        <v>11</v>
      </c>
      <c r="G42" s="65">
        <v>424.98</v>
      </c>
      <c r="H42" s="65">
        <v>7</v>
      </c>
      <c r="I42" s="65">
        <v>190.84</v>
      </c>
      <c r="J42" s="65" t="s">
        <v>19</v>
      </c>
      <c r="K42" s="65">
        <f t="shared" si="0"/>
        <v>234.14000000000001</v>
      </c>
    </row>
    <row r="43" spans="1:11" ht="30.75" customHeight="1" x14ac:dyDescent="0.25">
      <c r="A43" s="138" t="s">
        <v>83</v>
      </c>
      <c r="B43" s="139"/>
      <c r="C43" s="140"/>
      <c r="D43" s="43"/>
      <c r="E43" s="65"/>
      <c r="F43" s="65">
        <f>SUM(F4:F40)</f>
        <v>250.434</v>
      </c>
      <c r="G43" s="65"/>
      <c r="H43" s="65"/>
      <c r="I43" s="65"/>
      <c r="J43" s="65"/>
      <c r="K43" s="65"/>
    </row>
    <row r="44" spans="1:11" ht="30.75" customHeight="1" x14ac:dyDescent="0.25">
      <c r="A44" s="77"/>
      <c r="B44" s="78"/>
      <c r="C44" s="48"/>
      <c r="D44" s="43"/>
      <c r="E44" s="65"/>
      <c r="F44" s="65"/>
      <c r="G44" s="65"/>
      <c r="H44" s="65"/>
      <c r="I44" s="65"/>
      <c r="J44" s="65"/>
      <c r="K44" s="65"/>
    </row>
    <row r="45" spans="1:11" ht="26.1" customHeight="1" x14ac:dyDescent="0.4">
      <c r="A45" s="74" t="s">
        <v>172</v>
      </c>
      <c r="B45" s="75"/>
      <c r="C45" s="76"/>
      <c r="D45" s="59"/>
      <c r="E45" s="68"/>
      <c r="F45" s="67"/>
      <c r="G45" s="67">
        <f>SUM(G3:G42)</f>
        <v>11527.875000000002</v>
      </c>
      <c r="H45" s="68"/>
      <c r="I45" s="67">
        <f>SUM(I3:I42)</f>
        <v>4258.5599999999995</v>
      </c>
      <c r="J45" s="68"/>
      <c r="K45" s="67">
        <f>SUM(K3:K42)</f>
        <v>7269.3150000000014</v>
      </c>
    </row>
    <row r="46" spans="1:11" ht="34.5" customHeight="1" x14ac:dyDescent="0.25">
      <c r="A46" s="73">
        <v>1</v>
      </c>
      <c r="B46" s="54" t="s">
        <v>173</v>
      </c>
      <c r="C46" s="2" t="s">
        <v>171</v>
      </c>
      <c r="D46" s="2" t="s">
        <v>85</v>
      </c>
      <c r="E46" s="64" t="s">
        <v>22</v>
      </c>
      <c r="F46" s="22">
        <v>1</v>
      </c>
      <c r="G46" s="69">
        <v>45</v>
      </c>
      <c r="H46" s="65">
        <v>2</v>
      </c>
      <c r="I46" s="69">
        <v>0</v>
      </c>
      <c r="J46" s="22" t="s">
        <v>89</v>
      </c>
      <c r="K46" s="69">
        <f t="shared" ref="K46:K92" si="1">G46-I46</f>
        <v>45</v>
      </c>
    </row>
    <row r="47" spans="1:11" ht="32.25" customHeight="1" x14ac:dyDescent="0.25">
      <c r="A47" s="73">
        <v>1</v>
      </c>
      <c r="B47" s="54" t="s">
        <v>174</v>
      </c>
      <c r="C47" s="2" t="s">
        <v>171</v>
      </c>
      <c r="D47" s="2" t="s">
        <v>90</v>
      </c>
      <c r="E47" s="64" t="s">
        <v>14</v>
      </c>
      <c r="F47" s="22">
        <v>1.22</v>
      </c>
      <c r="G47" s="69">
        <v>48.08</v>
      </c>
      <c r="H47" s="65">
        <v>8</v>
      </c>
      <c r="I47" s="69">
        <v>0</v>
      </c>
      <c r="J47" s="22" t="s">
        <v>89</v>
      </c>
      <c r="K47" s="69">
        <f t="shared" si="1"/>
        <v>48.08</v>
      </c>
    </row>
    <row r="48" spans="1:11" ht="32.25" customHeight="1" x14ac:dyDescent="0.25">
      <c r="A48" s="73">
        <v>1</v>
      </c>
      <c r="B48" s="54" t="s">
        <v>175</v>
      </c>
      <c r="C48" s="2" t="s">
        <v>171</v>
      </c>
      <c r="D48" s="2" t="s">
        <v>91</v>
      </c>
      <c r="E48" s="64" t="s">
        <v>14</v>
      </c>
      <c r="F48" s="22">
        <v>0</v>
      </c>
      <c r="G48" s="69">
        <v>0</v>
      </c>
      <c r="H48" s="65">
        <v>9</v>
      </c>
      <c r="I48" s="69">
        <v>0</v>
      </c>
      <c r="J48" s="22" t="s">
        <v>89</v>
      </c>
      <c r="K48" s="69">
        <f t="shared" si="1"/>
        <v>0</v>
      </c>
    </row>
    <row r="49" spans="1:11" ht="32.25" customHeight="1" x14ac:dyDescent="0.25">
      <c r="A49" s="73">
        <v>1</v>
      </c>
      <c r="B49" s="54" t="s">
        <v>176</v>
      </c>
      <c r="C49" s="2" t="s">
        <v>171</v>
      </c>
      <c r="D49" s="2" t="s">
        <v>90</v>
      </c>
      <c r="E49" s="64" t="s">
        <v>14</v>
      </c>
      <c r="F49" s="22">
        <v>2.1509999999999998</v>
      </c>
      <c r="G49" s="69">
        <v>84.76</v>
      </c>
      <c r="H49" s="65">
        <v>8</v>
      </c>
      <c r="I49" s="69">
        <v>0</v>
      </c>
      <c r="J49" s="22" t="s">
        <v>89</v>
      </c>
      <c r="K49" s="69">
        <f t="shared" si="1"/>
        <v>84.76</v>
      </c>
    </row>
    <row r="50" spans="1:11" ht="32.25" customHeight="1" x14ac:dyDescent="0.25">
      <c r="A50" s="73">
        <v>1</v>
      </c>
      <c r="B50" s="54" t="s">
        <v>177</v>
      </c>
      <c r="C50" s="2" t="s">
        <v>171</v>
      </c>
      <c r="D50" s="2" t="s">
        <v>90</v>
      </c>
      <c r="E50" s="64" t="s">
        <v>14</v>
      </c>
      <c r="F50" s="22">
        <v>8.1750000000000007</v>
      </c>
      <c r="G50" s="69">
        <v>322.16000000000003</v>
      </c>
      <c r="H50" s="65">
        <v>8</v>
      </c>
      <c r="I50" s="69">
        <v>0</v>
      </c>
      <c r="J50" s="22" t="s">
        <v>89</v>
      </c>
      <c r="K50" s="69">
        <f t="shared" si="1"/>
        <v>322.16000000000003</v>
      </c>
    </row>
    <row r="51" spans="1:11" ht="32.25" customHeight="1" x14ac:dyDescent="0.25">
      <c r="A51" s="73">
        <v>2</v>
      </c>
      <c r="B51" s="54" t="s">
        <v>178</v>
      </c>
      <c r="C51" s="2" t="s">
        <v>94</v>
      </c>
      <c r="D51" s="2" t="s">
        <v>44</v>
      </c>
      <c r="E51" s="64" t="s">
        <v>22</v>
      </c>
      <c r="F51" s="22">
        <v>1</v>
      </c>
      <c r="G51" s="69">
        <v>123.45</v>
      </c>
      <c r="H51" s="65">
        <v>3</v>
      </c>
      <c r="I51" s="69">
        <v>103.45</v>
      </c>
      <c r="J51" s="22" t="s">
        <v>89</v>
      </c>
      <c r="K51" s="69">
        <f t="shared" si="1"/>
        <v>20</v>
      </c>
    </row>
    <row r="52" spans="1:11" ht="32.25" customHeight="1" x14ac:dyDescent="0.25">
      <c r="A52" s="73">
        <v>2</v>
      </c>
      <c r="B52" s="54" t="s">
        <v>179</v>
      </c>
      <c r="C52" s="2" t="s">
        <v>94</v>
      </c>
      <c r="D52" s="2" t="s">
        <v>28</v>
      </c>
      <c r="E52" s="64" t="s">
        <v>14</v>
      </c>
      <c r="F52" s="22">
        <v>11.095000000000001</v>
      </c>
      <c r="G52" s="69">
        <v>211.74</v>
      </c>
      <c r="H52" s="65">
        <v>7</v>
      </c>
      <c r="I52" s="69">
        <v>196.26</v>
      </c>
      <c r="J52" s="22" t="s">
        <v>89</v>
      </c>
      <c r="K52" s="69">
        <f t="shared" si="1"/>
        <v>15.480000000000018</v>
      </c>
    </row>
    <row r="53" spans="1:11" ht="32.25" customHeight="1" x14ac:dyDescent="0.25">
      <c r="A53" s="73">
        <v>2</v>
      </c>
      <c r="B53" s="54" t="s">
        <v>180</v>
      </c>
      <c r="C53" s="2" t="s">
        <v>94</v>
      </c>
      <c r="D53" s="2" t="s">
        <v>97</v>
      </c>
      <c r="E53" s="64" t="s">
        <v>14</v>
      </c>
      <c r="F53" s="22">
        <v>0.315</v>
      </c>
      <c r="G53" s="69">
        <v>14.81</v>
      </c>
      <c r="H53" s="65">
        <v>11</v>
      </c>
      <c r="I53" s="69">
        <v>11.01</v>
      </c>
      <c r="J53" s="22" t="s">
        <v>89</v>
      </c>
      <c r="K53" s="69">
        <f t="shared" si="1"/>
        <v>3.8000000000000007</v>
      </c>
    </row>
    <row r="54" spans="1:11" ht="32.25" customHeight="1" x14ac:dyDescent="0.25">
      <c r="A54" s="54">
        <v>3</v>
      </c>
      <c r="B54" s="54" t="s">
        <v>131</v>
      </c>
      <c r="C54" s="2" t="s">
        <v>12</v>
      </c>
      <c r="D54" s="2" t="s">
        <v>21</v>
      </c>
      <c r="E54" s="64" t="s">
        <v>22</v>
      </c>
      <c r="F54" s="22">
        <v>1</v>
      </c>
      <c r="G54" s="69">
        <v>155.51</v>
      </c>
      <c r="H54" s="65">
        <v>3</v>
      </c>
      <c r="I54" s="69">
        <v>149.30000000000001</v>
      </c>
      <c r="J54" s="22" t="s">
        <v>89</v>
      </c>
      <c r="K54" s="69">
        <f t="shared" si="1"/>
        <v>6.2099999999999795</v>
      </c>
    </row>
    <row r="55" spans="1:11" ht="32.25" customHeight="1" x14ac:dyDescent="0.25">
      <c r="A55" s="54">
        <v>4</v>
      </c>
      <c r="B55" s="54" t="s">
        <v>132</v>
      </c>
      <c r="C55" s="2" t="s">
        <v>20</v>
      </c>
      <c r="D55" s="2" t="s">
        <v>13</v>
      </c>
      <c r="E55" s="64" t="s">
        <v>14</v>
      </c>
      <c r="F55" s="22">
        <v>6.4710000000000001</v>
      </c>
      <c r="G55" s="69">
        <v>256.87</v>
      </c>
      <c r="H55" s="65">
        <v>11</v>
      </c>
      <c r="I55" s="69">
        <v>246.65</v>
      </c>
      <c r="J55" s="22" t="s">
        <v>89</v>
      </c>
      <c r="K55" s="69">
        <f t="shared" si="1"/>
        <v>10.219999999999999</v>
      </c>
    </row>
    <row r="56" spans="1:11" ht="32.25" customHeight="1" x14ac:dyDescent="0.25">
      <c r="A56" s="54">
        <v>5</v>
      </c>
      <c r="B56" s="54" t="s">
        <v>134</v>
      </c>
      <c r="C56" s="2" t="s">
        <v>25</v>
      </c>
      <c r="D56" s="2" t="s">
        <v>98</v>
      </c>
      <c r="E56" s="64" t="s">
        <v>22</v>
      </c>
      <c r="F56" s="22">
        <v>1</v>
      </c>
      <c r="G56" s="69">
        <v>193.49</v>
      </c>
      <c r="H56" s="65">
        <v>3</v>
      </c>
      <c r="I56" s="69">
        <v>141.59</v>
      </c>
      <c r="J56" s="22" t="s">
        <v>89</v>
      </c>
      <c r="K56" s="69">
        <f t="shared" si="1"/>
        <v>51.900000000000006</v>
      </c>
    </row>
    <row r="57" spans="1:11" ht="32.25" customHeight="1" x14ac:dyDescent="0.25">
      <c r="A57" s="54">
        <v>6</v>
      </c>
      <c r="B57" s="54" t="s">
        <v>135</v>
      </c>
      <c r="C57" s="2" t="s">
        <v>27</v>
      </c>
      <c r="D57" s="2" t="s">
        <v>24</v>
      </c>
      <c r="E57" s="64" t="s">
        <v>22</v>
      </c>
      <c r="F57" s="22">
        <v>1</v>
      </c>
      <c r="G57" s="69">
        <v>232.99</v>
      </c>
      <c r="H57" s="65">
        <v>3</v>
      </c>
      <c r="I57" s="69">
        <v>206.98</v>
      </c>
      <c r="J57" s="22" t="s">
        <v>89</v>
      </c>
      <c r="K57" s="69">
        <f t="shared" si="1"/>
        <v>26.010000000000019</v>
      </c>
    </row>
    <row r="58" spans="1:11" ht="32.25" customHeight="1" x14ac:dyDescent="0.25">
      <c r="A58" s="73">
        <v>7</v>
      </c>
      <c r="B58" s="54" t="s">
        <v>181</v>
      </c>
      <c r="C58" s="2" t="s">
        <v>99</v>
      </c>
      <c r="D58" s="2" t="s">
        <v>100</v>
      </c>
      <c r="E58" s="64" t="s">
        <v>14</v>
      </c>
      <c r="F58" s="22">
        <v>25.7</v>
      </c>
      <c r="G58" s="69">
        <v>854.17</v>
      </c>
      <c r="H58" s="65">
        <v>7</v>
      </c>
      <c r="I58" s="69">
        <v>514.22</v>
      </c>
      <c r="J58" s="22" t="s">
        <v>89</v>
      </c>
      <c r="K58" s="69">
        <f t="shared" si="1"/>
        <v>339.94999999999993</v>
      </c>
    </row>
    <row r="59" spans="1:11" ht="32.25" customHeight="1" x14ac:dyDescent="0.25">
      <c r="A59" s="73">
        <v>7</v>
      </c>
      <c r="B59" s="54" t="s">
        <v>182</v>
      </c>
      <c r="C59" s="2" t="s">
        <v>99</v>
      </c>
      <c r="D59" s="2" t="s">
        <v>13</v>
      </c>
      <c r="E59" s="64" t="s">
        <v>14</v>
      </c>
      <c r="F59" s="22">
        <v>0.8</v>
      </c>
      <c r="G59" s="69">
        <v>91</v>
      </c>
      <c r="H59" s="65">
        <v>11</v>
      </c>
      <c r="I59" s="69">
        <v>0</v>
      </c>
      <c r="J59" s="22" t="s">
        <v>89</v>
      </c>
      <c r="K59" s="69">
        <f t="shared" si="1"/>
        <v>91</v>
      </c>
    </row>
    <row r="60" spans="1:11" ht="32.25" customHeight="1" x14ac:dyDescent="0.25">
      <c r="A60" s="54">
        <v>11</v>
      </c>
      <c r="B60" s="54" t="s">
        <v>183</v>
      </c>
      <c r="C60" s="2" t="s">
        <v>43</v>
      </c>
      <c r="D60" s="2" t="s">
        <v>13</v>
      </c>
      <c r="E60" s="64" t="s">
        <v>14</v>
      </c>
      <c r="F60" s="22">
        <v>10.86</v>
      </c>
      <c r="G60" s="69">
        <v>557.63</v>
      </c>
      <c r="H60" s="65">
        <v>11</v>
      </c>
      <c r="I60" s="69">
        <v>320.79000000000002</v>
      </c>
      <c r="J60" s="22" t="s">
        <v>89</v>
      </c>
      <c r="K60" s="69">
        <f t="shared" si="1"/>
        <v>236.83999999999997</v>
      </c>
    </row>
    <row r="61" spans="1:11" ht="32.25" customHeight="1" x14ac:dyDescent="0.25">
      <c r="A61" s="73">
        <v>12</v>
      </c>
      <c r="B61" s="54" t="s">
        <v>143</v>
      </c>
      <c r="C61" s="2" t="s">
        <v>46</v>
      </c>
      <c r="D61" s="2" t="s">
        <v>98</v>
      </c>
      <c r="E61" s="64" t="s">
        <v>22</v>
      </c>
      <c r="F61" s="22">
        <v>1</v>
      </c>
      <c r="G61" s="69">
        <v>227.49</v>
      </c>
      <c r="H61" s="65">
        <v>3</v>
      </c>
      <c r="I61" s="69">
        <v>181.28</v>
      </c>
      <c r="J61" s="22" t="s">
        <v>89</v>
      </c>
      <c r="K61" s="69">
        <f t="shared" si="1"/>
        <v>46.210000000000008</v>
      </c>
    </row>
    <row r="62" spans="1:11" ht="32.25" customHeight="1" x14ac:dyDescent="0.25">
      <c r="A62" s="73">
        <v>12</v>
      </c>
      <c r="B62" s="54" t="s">
        <v>184</v>
      </c>
      <c r="C62" s="2" t="s">
        <v>46</v>
      </c>
      <c r="D62" s="2" t="s">
        <v>24</v>
      </c>
      <c r="E62" s="64" t="s">
        <v>22</v>
      </c>
      <c r="F62" s="22">
        <v>1</v>
      </c>
      <c r="G62" s="69">
        <v>303.33</v>
      </c>
      <c r="H62" s="65">
        <v>3</v>
      </c>
      <c r="I62" s="69">
        <v>241.72</v>
      </c>
      <c r="J62" s="22" t="s">
        <v>89</v>
      </c>
      <c r="K62" s="69">
        <f t="shared" si="1"/>
        <v>61.609999999999985</v>
      </c>
    </row>
    <row r="63" spans="1:11" ht="32.25" customHeight="1" x14ac:dyDescent="0.25">
      <c r="A63" s="73">
        <v>13</v>
      </c>
      <c r="B63" s="54" t="s">
        <v>144</v>
      </c>
      <c r="C63" s="2" t="s">
        <v>49</v>
      </c>
      <c r="D63" s="2" t="s">
        <v>98</v>
      </c>
      <c r="E63" s="64" t="s">
        <v>22</v>
      </c>
      <c r="F63" s="22">
        <v>1</v>
      </c>
      <c r="G63" s="69">
        <v>246.15</v>
      </c>
      <c r="H63" s="65">
        <v>3</v>
      </c>
      <c r="I63" s="69">
        <v>215.59</v>
      </c>
      <c r="J63" s="22" t="s">
        <v>89</v>
      </c>
      <c r="K63" s="69">
        <f t="shared" si="1"/>
        <v>30.560000000000002</v>
      </c>
    </row>
    <row r="64" spans="1:11" ht="32.25" customHeight="1" x14ac:dyDescent="0.25">
      <c r="A64" s="73">
        <v>13</v>
      </c>
      <c r="B64" s="54" t="s">
        <v>185</v>
      </c>
      <c r="C64" s="2" t="s">
        <v>49</v>
      </c>
      <c r="D64" s="2" t="s">
        <v>44</v>
      </c>
      <c r="E64" s="64" t="s">
        <v>22</v>
      </c>
      <c r="F64" s="22">
        <v>1</v>
      </c>
      <c r="G64" s="69">
        <v>180.96</v>
      </c>
      <c r="H64" s="65">
        <v>3</v>
      </c>
      <c r="I64" s="69">
        <v>158.49</v>
      </c>
      <c r="J64" s="22" t="s">
        <v>89</v>
      </c>
      <c r="K64" s="69">
        <f t="shared" si="1"/>
        <v>22.47</v>
      </c>
    </row>
    <row r="65" spans="1:11" ht="32.25" customHeight="1" x14ac:dyDescent="0.25">
      <c r="A65" s="73">
        <v>14</v>
      </c>
      <c r="B65" s="54" t="s">
        <v>186</v>
      </c>
      <c r="C65" s="2" t="s">
        <v>102</v>
      </c>
      <c r="D65" s="2" t="s">
        <v>44</v>
      </c>
      <c r="E65" s="64" t="s">
        <v>22</v>
      </c>
      <c r="F65" s="22">
        <v>1</v>
      </c>
      <c r="G65" s="69">
        <v>176.58</v>
      </c>
      <c r="H65" s="65">
        <v>3</v>
      </c>
      <c r="I65" s="69">
        <v>164.5</v>
      </c>
      <c r="J65" s="22" t="s">
        <v>89</v>
      </c>
      <c r="K65" s="69">
        <f t="shared" si="1"/>
        <v>12.080000000000013</v>
      </c>
    </row>
    <row r="66" spans="1:11" ht="32.25" customHeight="1" x14ac:dyDescent="0.25">
      <c r="A66" s="73">
        <v>14</v>
      </c>
      <c r="B66" s="54" t="s">
        <v>187</v>
      </c>
      <c r="C66" s="2" t="s">
        <v>102</v>
      </c>
      <c r="D66" s="2" t="s">
        <v>98</v>
      </c>
      <c r="E66" s="64" t="s">
        <v>22</v>
      </c>
      <c r="F66" s="22">
        <v>0</v>
      </c>
      <c r="G66" s="69">
        <v>0</v>
      </c>
      <c r="H66" s="65">
        <v>3</v>
      </c>
      <c r="I66" s="69">
        <v>0</v>
      </c>
      <c r="J66" s="22" t="s">
        <v>89</v>
      </c>
      <c r="K66" s="69">
        <f t="shared" si="1"/>
        <v>0</v>
      </c>
    </row>
    <row r="67" spans="1:11" ht="32.25" customHeight="1" x14ac:dyDescent="0.25">
      <c r="A67" s="73">
        <v>14</v>
      </c>
      <c r="B67" s="54" t="s">
        <v>188</v>
      </c>
      <c r="C67" s="2" t="s">
        <v>102</v>
      </c>
      <c r="D67" s="2" t="s">
        <v>13</v>
      </c>
      <c r="E67" s="64" t="s">
        <v>14</v>
      </c>
      <c r="F67" s="22">
        <v>16.899999999999999</v>
      </c>
      <c r="G67" s="69">
        <v>680.42</v>
      </c>
      <c r="H67" s="65">
        <v>11</v>
      </c>
      <c r="I67" s="69">
        <v>516.29</v>
      </c>
      <c r="J67" s="22" t="s">
        <v>89</v>
      </c>
      <c r="K67" s="69">
        <f t="shared" si="1"/>
        <v>164.13</v>
      </c>
    </row>
    <row r="68" spans="1:11" ht="32.25" customHeight="1" x14ac:dyDescent="0.25">
      <c r="A68" s="73">
        <v>15</v>
      </c>
      <c r="B68" s="54" t="s">
        <v>189</v>
      </c>
      <c r="C68" s="2" t="s">
        <v>104</v>
      </c>
      <c r="D68" s="2" t="s">
        <v>105</v>
      </c>
      <c r="E68" s="64" t="s">
        <v>22</v>
      </c>
      <c r="F68" s="22">
        <v>1</v>
      </c>
      <c r="G68" s="69">
        <v>166.9</v>
      </c>
      <c r="H68" s="65">
        <v>5</v>
      </c>
      <c r="I68" s="69">
        <v>0</v>
      </c>
      <c r="J68" s="22" t="s">
        <v>89</v>
      </c>
      <c r="K68" s="69">
        <f t="shared" si="1"/>
        <v>166.9</v>
      </c>
    </row>
    <row r="69" spans="1:11" ht="32.25" customHeight="1" x14ac:dyDescent="0.25">
      <c r="A69" s="73">
        <v>15</v>
      </c>
      <c r="B69" s="54" t="s">
        <v>190</v>
      </c>
      <c r="C69" s="2" t="s">
        <v>104</v>
      </c>
      <c r="D69" s="2" t="s">
        <v>13</v>
      </c>
      <c r="E69" s="64" t="s">
        <v>14</v>
      </c>
      <c r="F69" s="22">
        <v>9</v>
      </c>
      <c r="G69" s="69">
        <v>616.91999999999996</v>
      </c>
      <c r="H69" s="65">
        <v>11</v>
      </c>
      <c r="I69" s="69">
        <v>333.94</v>
      </c>
      <c r="J69" s="22" t="s">
        <v>89</v>
      </c>
      <c r="K69" s="69">
        <f t="shared" si="1"/>
        <v>282.97999999999996</v>
      </c>
    </row>
    <row r="70" spans="1:11" ht="32.25" customHeight="1" x14ac:dyDescent="0.25">
      <c r="A70" s="54">
        <v>16</v>
      </c>
      <c r="B70" s="54" t="s">
        <v>145</v>
      </c>
      <c r="C70" s="2" t="s">
        <v>52</v>
      </c>
      <c r="D70" s="2" t="s">
        <v>44</v>
      </c>
      <c r="E70" s="64" t="s">
        <v>22</v>
      </c>
      <c r="F70" s="22">
        <v>1</v>
      </c>
      <c r="G70" s="69">
        <v>404.5</v>
      </c>
      <c r="H70" s="65">
        <v>3</v>
      </c>
      <c r="I70" s="69">
        <v>323.54000000000002</v>
      </c>
      <c r="J70" s="22" t="s">
        <v>89</v>
      </c>
      <c r="K70" s="69">
        <f t="shared" si="1"/>
        <v>80.95999999999998</v>
      </c>
    </row>
    <row r="71" spans="1:11" ht="32.25" customHeight="1" x14ac:dyDescent="0.25">
      <c r="A71" s="73">
        <v>17</v>
      </c>
      <c r="B71" s="54" t="s">
        <v>146</v>
      </c>
      <c r="C71" s="2" t="s">
        <v>54</v>
      </c>
      <c r="D71" s="2" t="s">
        <v>24</v>
      </c>
      <c r="E71" s="64" t="s">
        <v>22</v>
      </c>
      <c r="F71" s="22">
        <v>1</v>
      </c>
      <c r="G71" s="69">
        <v>600</v>
      </c>
      <c r="H71" s="65">
        <v>3</v>
      </c>
      <c r="I71" s="69">
        <v>403.5</v>
      </c>
      <c r="J71" s="22" t="s">
        <v>89</v>
      </c>
      <c r="K71" s="69">
        <f t="shared" si="1"/>
        <v>196.5</v>
      </c>
    </row>
    <row r="72" spans="1:11" ht="32.25" customHeight="1" x14ac:dyDescent="0.25">
      <c r="A72" s="73">
        <v>17</v>
      </c>
      <c r="B72" s="54" t="s">
        <v>191</v>
      </c>
      <c r="C72" s="2" t="s">
        <v>54</v>
      </c>
      <c r="D72" s="2" t="s">
        <v>21</v>
      </c>
      <c r="E72" s="64" t="s">
        <v>22</v>
      </c>
      <c r="F72" s="22">
        <v>1</v>
      </c>
      <c r="G72" s="69">
        <v>115.24</v>
      </c>
      <c r="H72" s="65">
        <v>3</v>
      </c>
      <c r="I72" s="69">
        <v>0</v>
      </c>
      <c r="J72" s="22" t="s">
        <v>89</v>
      </c>
      <c r="K72" s="69">
        <f t="shared" si="1"/>
        <v>115.24</v>
      </c>
    </row>
    <row r="73" spans="1:11" ht="32.25" customHeight="1" x14ac:dyDescent="0.25">
      <c r="A73" s="73">
        <v>17</v>
      </c>
      <c r="B73" s="54" t="s">
        <v>192</v>
      </c>
      <c r="C73" s="2" t="s">
        <v>54</v>
      </c>
      <c r="D73" s="2" t="s">
        <v>13</v>
      </c>
      <c r="E73" s="64" t="s">
        <v>14</v>
      </c>
      <c r="F73" s="22">
        <v>13.17</v>
      </c>
      <c r="G73" s="69">
        <v>550.04</v>
      </c>
      <c r="H73" s="65">
        <v>11</v>
      </c>
      <c r="I73" s="69">
        <v>420.64</v>
      </c>
      <c r="J73" s="22" t="s">
        <v>89</v>
      </c>
      <c r="K73" s="69">
        <f t="shared" si="1"/>
        <v>129.39999999999998</v>
      </c>
    </row>
    <row r="74" spans="1:11" ht="32.25" customHeight="1" x14ac:dyDescent="0.25">
      <c r="A74" s="73">
        <v>18</v>
      </c>
      <c r="B74" s="54" t="s">
        <v>193</v>
      </c>
      <c r="C74" s="2" t="s">
        <v>108</v>
      </c>
      <c r="D74" s="2" t="s">
        <v>64</v>
      </c>
      <c r="E74" s="64" t="s">
        <v>22</v>
      </c>
      <c r="F74" s="22">
        <v>1</v>
      </c>
      <c r="G74" s="69">
        <v>300</v>
      </c>
      <c r="H74" s="65">
        <v>5</v>
      </c>
      <c r="I74" s="69">
        <v>182</v>
      </c>
      <c r="J74" s="22" t="s">
        <v>110</v>
      </c>
      <c r="K74" s="69">
        <f t="shared" si="1"/>
        <v>118</v>
      </c>
    </row>
    <row r="75" spans="1:11" ht="32.25" customHeight="1" x14ac:dyDescent="0.25">
      <c r="A75" s="73">
        <v>18</v>
      </c>
      <c r="B75" s="54" t="s">
        <v>194</v>
      </c>
      <c r="C75" s="2" t="s">
        <v>108</v>
      </c>
      <c r="D75" s="2" t="s">
        <v>111</v>
      </c>
      <c r="E75" s="64" t="s">
        <v>22</v>
      </c>
      <c r="F75" s="22">
        <v>1</v>
      </c>
      <c r="G75" s="69">
        <v>274.54000000000002</v>
      </c>
      <c r="H75" s="65">
        <v>5</v>
      </c>
      <c r="I75" s="69">
        <v>166.64</v>
      </c>
      <c r="J75" s="22" t="s">
        <v>110</v>
      </c>
      <c r="K75" s="69">
        <f t="shared" si="1"/>
        <v>107.90000000000003</v>
      </c>
    </row>
    <row r="76" spans="1:11" ht="32.25" customHeight="1" x14ac:dyDescent="0.25">
      <c r="A76" s="73">
        <v>18</v>
      </c>
      <c r="B76" s="54" t="s">
        <v>195</v>
      </c>
      <c r="C76" s="2" t="s">
        <v>108</v>
      </c>
      <c r="D76" s="2" t="s">
        <v>28</v>
      </c>
      <c r="E76" s="64" t="s">
        <v>14</v>
      </c>
      <c r="F76" s="22">
        <v>26.035</v>
      </c>
      <c r="G76" s="69">
        <v>615.6</v>
      </c>
      <c r="H76" s="65">
        <v>7</v>
      </c>
      <c r="I76" s="69">
        <v>361.81</v>
      </c>
      <c r="J76" s="22" t="s">
        <v>89</v>
      </c>
      <c r="K76" s="69">
        <f t="shared" si="1"/>
        <v>253.79000000000002</v>
      </c>
    </row>
    <row r="77" spans="1:11" ht="32.25" customHeight="1" x14ac:dyDescent="0.25">
      <c r="A77" s="73">
        <v>21</v>
      </c>
      <c r="B77" s="54" t="s">
        <v>157</v>
      </c>
      <c r="C77" s="2" t="s">
        <v>65</v>
      </c>
      <c r="D77" s="2" t="s">
        <v>21</v>
      </c>
      <c r="E77" s="64" t="s">
        <v>22</v>
      </c>
      <c r="F77" s="22">
        <v>1</v>
      </c>
      <c r="G77" s="69">
        <v>160</v>
      </c>
      <c r="H77" s="65">
        <v>3</v>
      </c>
      <c r="I77" s="69">
        <v>0</v>
      </c>
      <c r="J77" s="22" t="s">
        <v>89</v>
      </c>
      <c r="K77" s="69">
        <f t="shared" si="1"/>
        <v>160</v>
      </c>
    </row>
    <row r="78" spans="1:11" ht="32.25" customHeight="1" x14ac:dyDescent="0.25">
      <c r="A78" s="73">
        <v>21</v>
      </c>
      <c r="B78" s="54" t="s">
        <v>158</v>
      </c>
      <c r="C78" s="2" t="s">
        <v>65</v>
      </c>
      <c r="D78" s="2" t="s">
        <v>112</v>
      </c>
      <c r="E78" s="64" t="s">
        <v>22</v>
      </c>
      <c r="F78" s="22">
        <v>5</v>
      </c>
      <c r="G78" s="69">
        <v>125</v>
      </c>
      <c r="H78" s="65">
        <v>12</v>
      </c>
      <c r="I78" s="69">
        <v>0</v>
      </c>
      <c r="J78" s="22" t="s">
        <v>89</v>
      </c>
      <c r="K78" s="69">
        <f t="shared" si="1"/>
        <v>125</v>
      </c>
    </row>
    <row r="79" spans="1:11" ht="32.25" customHeight="1" x14ac:dyDescent="0.25">
      <c r="A79" s="73">
        <v>23</v>
      </c>
      <c r="B79" s="54" t="s">
        <v>165</v>
      </c>
      <c r="C79" s="2" t="s">
        <v>76</v>
      </c>
      <c r="D79" s="2" t="s">
        <v>55</v>
      </c>
      <c r="E79" s="64" t="s">
        <v>22</v>
      </c>
      <c r="F79" s="22">
        <v>4</v>
      </c>
      <c r="G79" s="69">
        <v>41.87</v>
      </c>
      <c r="H79" s="65">
        <v>1</v>
      </c>
      <c r="I79" s="69">
        <v>0</v>
      </c>
      <c r="J79" s="22" t="s">
        <v>89</v>
      </c>
      <c r="K79" s="69">
        <f t="shared" si="1"/>
        <v>41.87</v>
      </c>
    </row>
    <row r="80" spans="1:11" ht="32.25" customHeight="1" x14ac:dyDescent="0.25">
      <c r="A80" s="73">
        <v>23</v>
      </c>
      <c r="B80" s="54" t="s">
        <v>196</v>
      </c>
      <c r="C80" s="2" t="s">
        <v>76</v>
      </c>
      <c r="D80" s="2" t="s">
        <v>57</v>
      </c>
      <c r="E80" s="64" t="s">
        <v>22</v>
      </c>
      <c r="F80" s="22">
        <v>1</v>
      </c>
      <c r="G80" s="69">
        <v>39.54</v>
      </c>
      <c r="H80" s="65">
        <v>4</v>
      </c>
      <c r="I80" s="69">
        <v>0</v>
      </c>
      <c r="J80" s="22" t="s">
        <v>89</v>
      </c>
      <c r="K80" s="69">
        <f t="shared" si="1"/>
        <v>39.54</v>
      </c>
    </row>
    <row r="81" spans="1:11" ht="32.25" customHeight="1" x14ac:dyDescent="0.25">
      <c r="A81" s="73">
        <v>23</v>
      </c>
      <c r="B81" s="54" t="s">
        <v>197</v>
      </c>
      <c r="C81" s="2" t="s">
        <v>76</v>
      </c>
      <c r="D81" s="2" t="s">
        <v>28</v>
      </c>
      <c r="E81" s="64" t="s">
        <v>14</v>
      </c>
      <c r="F81" s="22">
        <v>1.925</v>
      </c>
      <c r="G81" s="69">
        <v>32.630000000000003</v>
      </c>
      <c r="H81" s="65">
        <v>7</v>
      </c>
      <c r="I81" s="69">
        <v>0</v>
      </c>
      <c r="J81" s="22" t="s">
        <v>89</v>
      </c>
      <c r="K81" s="69">
        <f t="shared" si="1"/>
        <v>32.630000000000003</v>
      </c>
    </row>
    <row r="82" spans="1:11" ht="32.25" customHeight="1" x14ac:dyDescent="0.25">
      <c r="A82" s="54">
        <v>24</v>
      </c>
      <c r="B82" s="54" t="s">
        <v>198</v>
      </c>
      <c r="C82" s="2" t="s">
        <v>114</v>
      </c>
      <c r="D82" s="2" t="s">
        <v>13</v>
      </c>
      <c r="E82" s="64" t="s">
        <v>14</v>
      </c>
      <c r="F82" s="22">
        <v>19.843</v>
      </c>
      <c r="G82" s="69">
        <v>918.58</v>
      </c>
      <c r="H82" s="65">
        <v>11</v>
      </c>
      <c r="I82" s="69">
        <v>787.65</v>
      </c>
      <c r="J82" s="22" t="s">
        <v>89</v>
      </c>
      <c r="K82" s="69">
        <f t="shared" si="1"/>
        <v>130.93000000000006</v>
      </c>
    </row>
    <row r="83" spans="1:11" ht="32.25" customHeight="1" x14ac:dyDescent="0.25">
      <c r="A83" s="73">
        <v>25</v>
      </c>
      <c r="B83" s="54" t="s">
        <v>166</v>
      </c>
      <c r="C83" s="2" t="s">
        <v>79</v>
      </c>
      <c r="D83" s="2" t="s">
        <v>57</v>
      </c>
      <c r="E83" s="64" t="s">
        <v>22</v>
      </c>
      <c r="F83" s="22">
        <v>1</v>
      </c>
      <c r="G83" s="69">
        <v>43.25</v>
      </c>
      <c r="H83" s="65">
        <v>4</v>
      </c>
      <c r="I83" s="69">
        <v>0</v>
      </c>
      <c r="J83" s="22" t="s">
        <v>89</v>
      </c>
      <c r="K83" s="69">
        <f t="shared" si="1"/>
        <v>43.25</v>
      </c>
    </row>
    <row r="84" spans="1:11" ht="32.25" customHeight="1" x14ac:dyDescent="0.25">
      <c r="A84" s="73">
        <v>25</v>
      </c>
      <c r="B84" s="54" t="s">
        <v>167</v>
      </c>
      <c r="C84" s="2" t="s">
        <v>79</v>
      </c>
      <c r="D84" s="2" t="s">
        <v>116</v>
      </c>
      <c r="E84" s="64" t="s">
        <v>22</v>
      </c>
      <c r="F84" s="22">
        <v>2</v>
      </c>
      <c r="G84" s="69">
        <v>450.435</v>
      </c>
      <c r="H84" s="65">
        <v>5</v>
      </c>
      <c r="I84" s="69">
        <v>0</v>
      </c>
      <c r="J84" s="22" t="s">
        <v>89</v>
      </c>
      <c r="K84" s="69">
        <f t="shared" si="1"/>
        <v>450.435</v>
      </c>
    </row>
    <row r="85" spans="1:11" ht="32.25" customHeight="1" x14ac:dyDescent="0.25">
      <c r="A85" s="73">
        <v>26</v>
      </c>
      <c r="B85" s="54" t="s">
        <v>199</v>
      </c>
      <c r="C85" s="2" t="s">
        <v>117</v>
      </c>
      <c r="D85" s="2" t="s">
        <v>47</v>
      </c>
      <c r="E85" s="64" t="s">
        <v>14</v>
      </c>
      <c r="F85" s="22">
        <v>22.7</v>
      </c>
      <c r="G85" s="69">
        <v>486.56</v>
      </c>
      <c r="H85" s="65">
        <v>7</v>
      </c>
      <c r="I85" s="69">
        <v>216.24</v>
      </c>
      <c r="J85" s="22" t="s">
        <v>89</v>
      </c>
      <c r="K85" s="69">
        <f t="shared" si="1"/>
        <v>270.32</v>
      </c>
    </row>
    <row r="86" spans="1:11" ht="32.25" customHeight="1" x14ac:dyDescent="0.25">
      <c r="A86" s="73">
        <v>26</v>
      </c>
      <c r="B86" s="54" t="s">
        <v>200</v>
      </c>
      <c r="C86" s="2" t="s">
        <v>117</v>
      </c>
      <c r="D86" s="2" t="s">
        <v>13</v>
      </c>
      <c r="E86" s="64" t="s">
        <v>14</v>
      </c>
      <c r="F86" s="22">
        <v>0.54</v>
      </c>
      <c r="G86" s="69">
        <v>22.72</v>
      </c>
      <c r="H86" s="65">
        <v>11</v>
      </c>
      <c r="I86" s="69">
        <v>0</v>
      </c>
      <c r="J86" s="22" t="s">
        <v>89</v>
      </c>
      <c r="K86" s="69">
        <f t="shared" si="1"/>
        <v>22.72</v>
      </c>
    </row>
    <row r="87" spans="1:11" ht="32.25" customHeight="1" x14ac:dyDescent="0.25">
      <c r="A87" s="73">
        <v>27</v>
      </c>
      <c r="B87" s="54" t="s">
        <v>201</v>
      </c>
      <c r="C87" s="2" t="s">
        <v>119</v>
      </c>
      <c r="D87" s="2" t="s">
        <v>21</v>
      </c>
      <c r="E87" s="64" t="s">
        <v>22</v>
      </c>
      <c r="F87" s="22">
        <v>2</v>
      </c>
      <c r="G87" s="69">
        <v>314</v>
      </c>
      <c r="H87" s="65">
        <v>3</v>
      </c>
      <c r="I87" s="69">
        <v>0</v>
      </c>
      <c r="J87" s="22" t="s">
        <v>89</v>
      </c>
      <c r="K87" s="69">
        <f t="shared" si="1"/>
        <v>314</v>
      </c>
    </row>
    <row r="88" spans="1:11" ht="32.25" customHeight="1" x14ac:dyDescent="0.25">
      <c r="A88" s="73">
        <v>27</v>
      </c>
      <c r="B88" s="54" t="s">
        <v>202</v>
      </c>
      <c r="C88" s="2" t="s">
        <v>119</v>
      </c>
      <c r="D88" s="2" t="s">
        <v>121</v>
      </c>
      <c r="E88" s="64" t="s">
        <v>22</v>
      </c>
      <c r="F88" s="22">
        <v>0</v>
      </c>
      <c r="G88" s="69">
        <v>0</v>
      </c>
      <c r="H88" s="65">
        <v>3</v>
      </c>
      <c r="I88" s="69">
        <v>0</v>
      </c>
      <c r="J88" s="22" t="s">
        <v>89</v>
      </c>
      <c r="K88" s="69">
        <f t="shared" si="1"/>
        <v>0</v>
      </c>
    </row>
    <row r="89" spans="1:11" ht="32.25" customHeight="1" x14ac:dyDescent="0.25">
      <c r="A89" s="73">
        <v>27</v>
      </c>
      <c r="B89" s="54" t="s">
        <v>203</v>
      </c>
      <c r="C89" s="2" t="s">
        <v>119</v>
      </c>
      <c r="D89" s="2" t="s">
        <v>57</v>
      </c>
      <c r="E89" s="64" t="s">
        <v>22</v>
      </c>
      <c r="F89" s="22">
        <v>4</v>
      </c>
      <c r="G89" s="69">
        <v>195</v>
      </c>
      <c r="H89" s="65">
        <v>4</v>
      </c>
      <c r="I89" s="69">
        <v>0</v>
      </c>
      <c r="J89" s="22" t="s">
        <v>89</v>
      </c>
      <c r="K89" s="69">
        <f t="shared" si="1"/>
        <v>195</v>
      </c>
    </row>
    <row r="90" spans="1:11" ht="32.25" customHeight="1" x14ac:dyDescent="0.25">
      <c r="A90" s="73">
        <v>27</v>
      </c>
      <c r="B90" s="54" t="s">
        <v>204</v>
      </c>
      <c r="C90" s="2" t="s">
        <v>119</v>
      </c>
      <c r="D90" s="2" t="s">
        <v>116</v>
      </c>
      <c r="E90" s="64" t="s">
        <v>22</v>
      </c>
      <c r="F90" s="22">
        <v>1</v>
      </c>
      <c r="G90" s="69">
        <v>294</v>
      </c>
      <c r="H90" s="65">
        <v>5</v>
      </c>
      <c r="I90" s="69">
        <v>0</v>
      </c>
      <c r="J90" s="22" t="s">
        <v>89</v>
      </c>
      <c r="K90" s="69">
        <f t="shared" si="1"/>
        <v>294</v>
      </c>
    </row>
    <row r="91" spans="1:11" ht="32.25" customHeight="1" x14ac:dyDescent="0.25">
      <c r="A91" s="73">
        <v>27</v>
      </c>
      <c r="B91" s="54" t="s">
        <v>205</v>
      </c>
      <c r="C91" s="2" t="s">
        <v>119</v>
      </c>
      <c r="D91" s="2" t="s">
        <v>64</v>
      </c>
      <c r="E91" s="64" t="s">
        <v>22</v>
      </c>
      <c r="F91" s="22">
        <v>1</v>
      </c>
      <c r="G91" s="69">
        <v>160</v>
      </c>
      <c r="H91" s="65">
        <v>5</v>
      </c>
      <c r="I91" s="69">
        <v>0</v>
      </c>
      <c r="J91" s="22" t="s">
        <v>89</v>
      </c>
      <c r="K91" s="69">
        <f t="shared" si="1"/>
        <v>160</v>
      </c>
    </row>
    <row r="92" spans="1:11" ht="32.25" customHeight="1" x14ac:dyDescent="0.25">
      <c r="A92" s="60">
        <v>28</v>
      </c>
      <c r="B92" s="60" t="s">
        <v>206</v>
      </c>
      <c r="C92" s="43" t="s">
        <v>122</v>
      </c>
      <c r="D92" s="43" t="s">
        <v>123</v>
      </c>
      <c r="E92" s="72" t="s">
        <v>22</v>
      </c>
      <c r="F92" s="65">
        <v>60</v>
      </c>
      <c r="G92" s="70">
        <v>1298.8</v>
      </c>
      <c r="H92" s="65">
        <v>15</v>
      </c>
      <c r="I92" s="70">
        <v>116.5</v>
      </c>
      <c r="J92" s="65" t="s">
        <v>89</v>
      </c>
      <c r="K92" s="70">
        <f t="shared" si="1"/>
        <v>1182.3</v>
      </c>
    </row>
    <row r="93" spans="1:11" ht="32.25" customHeight="1" x14ac:dyDescent="0.25">
      <c r="A93" s="129" t="s">
        <v>172</v>
      </c>
      <c r="B93" s="129"/>
      <c r="C93" s="129"/>
      <c r="D93" s="61"/>
      <c r="E93" s="61"/>
      <c r="F93" s="61"/>
      <c r="G93" s="61">
        <f>SUM(G46:G92)</f>
        <v>13232.714999999998</v>
      </c>
      <c r="H93" s="63"/>
      <c r="I93" s="61">
        <f>SUM(I46:I92)</f>
        <v>6680.5800000000008</v>
      </c>
      <c r="J93" s="61"/>
      <c r="K93" s="61">
        <f>SUM(K46:K92)</f>
        <v>6552.1350000000002</v>
      </c>
    </row>
    <row r="94" spans="1:11" ht="37.5" customHeight="1" x14ac:dyDescent="0.25">
      <c r="A94" s="129" t="s">
        <v>208</v>
      </c>
      <c r="B94" s="129"/>
      <c r="C94" s="129"/>
      <c r="D94" s="62"/>
      <c r="E94" s="62"/>
      <c r="F94" s="62"/>
      <c r="G94" s="61">
        <f>SUM(G93,G45)</f>
        <v>24760.59</v>
      </c>
      <c r="H94" s="64"/>
      <c r="I94" s="61">
        <f>SUM(I93,I45)</f>
        <v>10939.14</v>
      </c>
      <c r="J94" s="62"/>
      <c r="K94" s="61">
        <f>SUM(K93,K45)</f>
        <v>13821.45</v>
      </c>
    </row>
  </sheetData>
  <autoFilter ref="A2:K43"/>
  <mergeCells count="3">
    <mergeCell ref="A93:C93"/>
    <mergeCell ref="A94:C94"/>
    <mergeCell ref="A43:C43"/>
  </mergeCells>
  <pageMargins left="0.7" right="0.7" top="0.75" bottom="0.75" header="0.3" footer="0.3"/>
  <pageSetup paperSize="9" scale="53" fitToHeight="5" orientation="landscape" r:id="rId1"/>
  <rowBreaks count="4" manualBreakCount="4">
    <brk id="43" max="16" man="1"/>
    <brk id="45" max="16" man="1"/>
    <brk id="67" max="16" man="1"/>
    <brk id="86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9"/>
  <sheetViews>
    <sheetView tabSelected="1" view="pageBreakPreview" topLeftCell="A79" zoomScale="70" zoomScaleNormal="70" zoomScaleSheetLayoutView="70" workbookViewId="0">
      <selection activeCell="K94" sqref="K94"/>
    </sheetView>
  </sheetViews>
  <sheetFormatPr defaultRowHeight="15" x14ac:dyDescent="0.25"/>
  <cols>
    <col min="1" max="1" width="22.140625" customWidth="1"/>
    <col min="2" max="2" width="18.140625" customWidth="1"/>
    <col min="3" max="3" width="40.28515625" customWidth="1"/>
    <col min="4" max="4" width="48.140625" customWidth="1"/>
    <col min="5" max="5" width="13.28515625" customWidth="1"/>
    <col min="6" max="6" width="16.140625" customWidth="1"/>
    <col min="7" max="7" width="23.42578125" customWidth="1"/>
    <col min="8" max="8" width="13" customWidth="1"/>
    <col min="9" max="9" width="17.140625" customWidth="1"/>
    <col min="10" max="10" width="19.5703125" customWidth="1"/>
    <col min="11" max="11" width="23.28515625" customWidth="1"/>
    <col min="12" max="17" width="8.7109375" style="79"/>
  </cols>
  <sheetData>
    <row r="2" spans="1:17" ht="39.950000000000003" customHeight="1" x14ac:dyDescent="0.25">
      <c r="A2" s="143" t="s">
        <v>213</v>
      </c>
      <c r="B2" s="144"/>
      <c r="C2" s="144"/>
      <c r="D2" s="144"/>
      <c r="E2" s="144"/>
      <c r="F2" s="144"/>
      <c r="G2" s="144"/>
      <c r="H2" s="144"/>
      <c r="I2" s="144"/>
      <c r="J2" s="144"/>
      <c r="K2" s="145"/>
    </row>
    <row r="3" spans="1:17" ht="46.5" x14ac:dyDescent="0.25">
      <c r="A3" s="50" t="s">
        <v>170</v>
      </c>
      <c r="B3" s="50" t="s">
        <v>207</v>
      </c>
      <c r="C3" s="50" t="s">
        <v>0</v>
      </c>
      <c r="D3" s="23" t="s">
        <v>1</v>
      </c>
      <c r="E3" s="23" t="s">
        <v>2</v>
      </c>
      <c r="F3" s="23" t="s">
        <v>3</v>
      </c>
      <c r="G3" s="23" t="s">
        <v>209</v>
      </c>
      <c r="H3" s="23" t="s">
        <v>128</v>
      </c>
      <c r="I3" s="23" t="s">
        <v>129</v>
      </c>
      <c r="J3" s="23" t="s">
        <v>11</v>
      </c>
      <c r="K3" s="23" t="s">
        <v>130</v>
      </c>
    </row>
    <row r="4" spans="1:17" ht="35.450000000000003" customHeight="1" x14ac:dyDescent="0.25">
      <c r="A4" s="54">
        <v>17</v>
      </c>
      <c r="B4" s="54" t="s">
        <v>146</v>
      </c>
      <c r="C4" s="47" t="s">
        <v>54</v>
      </c>
      <c r="D4" s="2" t="s">
        <v>55</v>
      </c>
      <c r="E4" s="22" t="s">
        <v>22</v>
      </c>
      <c r="F4" s="22">
        <v>25</v>
      </c>
      <c r="G4" s="22">
        <v>274.45999999999998</v>
      </c>
      <c r="H4" s="22">
        <v>1</v>
      </c>
      <c r="I4" s="22">
        <v>117.08</v>
      </c>
      <c r="J4" s="22" t="s">
        <v>19</v>
      </c>
      <c r="K4" s="22">
        <f>G4-I4</f>
        <v>157.38</v>
      </c>
      <c r="L4" s="80"/>
      <c r="M4" s="80"/>
      <c r="N4" s="80"/>
      <c r="O4" s="81"/>
      <c r="P4" s="81"/>
      <c r="Q4" s="81"/>
    </row>
    <row r="5" spans="1:17" ht="35.450000000000003" customHeight="1" x14ac:dyDescent="0.25">
      <c r="A5" s="54">
        <v>20</v>
      </c>
      <c r="B5" s="54" t="s">
        <v>148</v>
      </c>
      <c r="C5" s="47" t="s">
        <v>61</v>
      </c>
      <c r="D5" s="2" t="s">
        <v>62</v>
      </c>
      <c r="E5" s="22" t="s">
        <v>22</v>
      </c>
      <c r="F5" s="22">
        <v>15</v>
      </c>
      <c r="G5" s="22">
        <v>118.56</v>
      </c>
      <c r="H5" s="22">
        <v>1</v>
      </c>
      <c r="I5" s="22">
        <v>4.91</v>
      </c>
      <c r="J5" s="22" t="s">
        <v>19</v>
      </c>
      <c r="K5" s="22">
        <f t="shared" ref="K5:K8" si="0">G5-I5</f>
        <v>113.65</v>
      </c>
      <c r="L5" s="80"/>
      <c r="M5" s="80"/>
      <c r="N5" s="80"/>
      <c r="O5" s="81"/>
      <c r="P5" s="81"/>
      <c r="Q5" s="81"/>
    </row>
    <row r="6" spans="1:17" ht="35.450000000000003" customHeight="1" x14ac:dyDescent="0.25">
      <c r="A6" s="54">
        <v>20</v>
      </c>
      <c r="B6" s="54" t="s">
        <v>151</v>
      </c>
      <c r="C6" s="47" t="s">
        <v>61</v>
      </c>
      <c r="D6" s="2" t="s">
        <v>62</v>
      </c>
      <c r="E6" s="22" t="s">
        <v>22</v>
      </c>
      <c r="F6" s="22">
        <v>7</v>
      </c>
      <c r="G6" s="22">
        <v>55.33</v>
      </c>
      <c r="H6" s="22">
        <v>1</v>
      </c>
      <c r="I6" s="22">
        <v>0</v>
      </c>
      <c r="J6" s="22" t="s">
        <v>19</v>
      </c>
      <c r="K6" s="22">
        <f t="shared" si="0"/>
        <v>55.33</v>
      </c>
      <c r="L6" s="80"/>
      <c r="M6" s="80"/>
      <c r="N6" s="80"/>
      <c r="O6" s="81"/>
      <c r="P6" s="81"/>
      <c r="Q6" s="81"/>
    </row>
    <row r="7" spans="1:17" ht="35.450000000000003" customHeight="1" x14ac:dyDescent="0.25">
      <c r="A7" s="54">
        <v>20</v>
      </c>
      <c r="B7" s="54" t="s">
        <v>154</v>
      </c>
      <c r="C7" s="47" t="s">
        <v>61</v>
      </c>
      <c r="D7" s="2" t="s">
        <v>62</v>
      </c>
      <c r="E7" s="22" t="s">
        <v>22</v>
      </c>
      <c r="F7" s="22">
        <v>14</v>
      </c>
      <c r="G7" s="22">
        <v>110.66</v>
      </c>
      <c r="H7" s="22">
        <v>1</v>
      </c>
      <c r="I7" s="22">
        <v>0</v>
      </c>
      <c r="J7" s="22" t="s">
        <v>19</v>
      </c>
      <c r="K7" s="22">
        <f t="shared" si="0"/>
        <v>110.66</v>
      </c>
      <c r="L7" s="80"/>
      <c r="M7" s="80"/>
      <c r="N7" s="80"/>
      <c r="O7" s="81"/>
      <c r="P7" s="81"/>
      <c r="Q7" s="81"/>
    </row>
    <row r="8" spans="1:17" ht="35.450000000000003" customHeight="1" x14ac:dyDescent="0.25">
      <c r="A8" s="54">
        <v>22</v>
      </c>
      <c r="B8" s="54" t="s">
        <v>159</v>
      </c>
      <c r="C8" s="47" t="s">
        <v>69</v>
      </c>
      <c r="D8" s="2" t="s">
        <v>55</v>
      </c>
      <c r="E8" s="22" t="s">
        <v>22</v>
      </c>
      <c r="F8" s="22">
        <v>6</v>
      </c>
      <c r="G8" s="22">
        <v>72.88</v>
      </c>
      <c r="H8" s="22">
        <v>1</v>
      </c>
      <c r="I8" s="22">
        <v>0</v>
      </c>
      <c r="J8" s="22" t="s">
        <v>19</v>
      </c>
      <c r="K8" s="22">
        <f t="shared" si="0"/>
        <v>72.88</v>
      </c>
      <c r="L8" s="80"/>
      <c r="M8" s="80"/>
      <c r="N8" s="80"/>
      <c r="O8" s="81"/>
      <c r="P8" s="81"/>
      <c r="Q8" s="81"/>
    </row>
    <row r="9" spans="1:17" ht="35.450000000000003" customHeight="1" x14ac:dyDescent="0.25">
      <c r="A9" s="54">
        <v>25</v>
      </c>
      <c r="B9" s="54" t="s">
        <v>166</v>
      </c>
      <c r="C9" s="47" t="s">
        <v>79</v>
      </c>
      <c r="D9" s="2" t="s">
        <v>55</v>
      </c>
      <c r="E9" s="22" t="s">
        <v>22</v>
      </c>
      <c r="F9" s="22">
        <v>15</v>
      </c>
      <c r="G9" s="22">
        <v>124.68</v>
      </c>
      <c r="H9" s="22">
        <v>1</v>
      </c>
      <c r="I9" s="22">
        <v>0</v>
      </c>
      <c r="J9" s="22" t="s">
        <v>19</v>
      </c>
      <c r="K9" s="22">
        <f>G9-I9</f>
        <v>124.68</v>
      </c>
      <c r="L9" s="80"/>
      <c r="M9" s="80"/>
      <c r="N9" s="80"/>
      <c r="O9" s="81"/>
      <c r="P9" s="81"/>
      <c r="Q9" s="81"/>
    </row>
    <row r="10" spans="1:17" ht="35.450000000000003" customHeight="1" x14ac:dyDescent="0.25">
      <c r="A10" s="143" t="s">
        <v>210</v>
      </c>
      <c r="B10" s="144"/>
      <c r="C10" s="144"/>
      <c r="D10" s="145"/>
      <c r="E10" s="85"/>
      <c r="F10" s="85">
        <f>SUM(F4:F9)</f>
        <v>82</v>
      </c>
      <c r="G10" s="85">
        <f>SUM(G4:G9)</f>
        <v>756.56999999999994</v>
      </c>
      <c r="H10" s="85"/>
      <c r="I10" s="85">
        <f>SUM(I4:I9)</f>
        <v>121.99</v>
      </c>
      <c r="J10" s="85"/>
      <c r="K10" s="85">
        <f>SUM(K4:K9)</f>
        <v>634.57999999999993</v>
      </c>
      <c r="L10" s="80"/>
      <c r="M10" s="80"/>
      <c r="N10" s="80"/>
      <c r="O10" s="81"/>
      <c r="P10" s="81"/>
      <c r="Q10" s="81"/>
    </row>
    <row r="11" spans="1:17" ht="35.450000000000003" customHeight="1" x14ac:dyDescent="0.25">
      <c r="A11" s="143" t="s">
        <v>212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5"/>
      <c r="L11" s="80"/>
      <c r="M11" s="80"/>
      <c r="N11" s="80"/>
      <c r="O11" s="81"/>
      <c r="P11" s="81"/>
      <c r="Q11" s="81"/>
    </row>
    <row r="12" spans="1:17" ht="44.1" customHeight="1" x14ac:dyDescent="0.25">
      <c r="A12" s="50" t="s">
        <v>170</v>
      </c>
      <c r="B12" s="50" t="s">
        <v>207</v>
      </c>
      <c r="C12" s="50" t="s">
        <v>0</v>
      </c>
      <c r="D12" s="23" t="s">
        <v>1</v>
      </c>
      <c r="E12" s="23" t="s">
        <v>2</v>
      </c>
      <c r="F12" s="23" t="s">
        <v>3</v>
      </c>
      <c r="G12" s="23" t="s">
        <v>209</v>
      </c>
      <c r="H12" s="23" t="s">
        <v>128</v>
      </c>
      <c r="I12" s="23" t="s">
        <v>129</v>
      </c>
      <c r="J12" s="23" t="s">
        <v>11</v>
      </c>
      <c r="K12" s="23" t="s">
        <v>130</v>
      </c>
      <c r="L12" s="80"/>
      <c r="M12" s="80"/>
      <c r="N12" s="80"/>
      <c r="O12" s="81"/>
      <c r="P12" s="81"/>
      <c r="Q12" s="81"/>
    </row>
    <row r="13" spans="1:17" ht="35.450000000000003" customHeight="1" x14ac:dyDescent="0.25">
      <c r="A13" s="105">
        <v>4</v>
      </c>
      <c r="B13" s="106" t="s">
        <v>132</v>
      </c>
      <c r="C13" s="107" t="s">
        <v>20</v>
      </c>
      <c r="D13" s="108" t="s">
        <v>21</v>
      </c>
      <c r="E13" s="109" t="s">
        <v>22</v>
      </c>
      <c r="F13" s="109">
        <v>2</v>
      </c>
      <c r="G13" s="109">
        <v>198</v>
      </c>
      <c r="H13" s="109">
        <v>3</v>
      </c>
      <c r="I13" s="109">
        <v>179.54</v>
      </c>
      <c r="J13" s="109" t="s">
        <v>19</v>
      </c>
      <c r="K13" s="109">
        <f>G13-I13</f>
        <v>18.460000000000008</v>
      </c>
      <c r="L13" s="80"/>
      <c r="M13" s="80"/>
      <c r="N13" s="80"/>
      <c r="O13" s="81"/>
      <c r="P13" s="81"/>
      <c r="Q13" s="81"/>
    </row>
    <row r="14" spans="1:17" ht="35.450000000000003" customHeight="1" x14ac:dyDescent="0.25">
      <c r="A14" s="105">
        <v>4</v>
      </c>
      <c r="B14" s="110" t="s">
        <v>133</v>
      </c>
      <c r="C14" s="107" t="s">
        <v>20</v>
      </c>
      <c r="D14" s="108" t="s">
        <v>24</v>
      </c>
      <c r="E14" s="109" t="s">
        <v>22</v>
      </c>
      <c r="F14" s="109">
        <v>1</v>
      </c>
      <c r="G14" s="109">
        <v>255.65</v>
      </c>
      <c r="H14" s="109">
        <v>3</v>
      </c>
      <c r="I14" s="109">
        <v>231.82</v>
      </c>
      <c r="J14" s="109" t="s">
        <v>19</v>
      </c>
      <c r="K14" s="109">
        <f t="shared" ref="K14:K20" si="1">G14-I14</f>
        <v>23.830000000000013</v>
      </c>
      <c r="L14" s="80"/>
      <c r="M14" s="80"/>
      <c r="N14" s="80"/>
      <c r="O14" s="81"/>
      <c r="P14" s="81"/>
      <c r="Q14" s="81"/>
    </row>
    <row r="15" spans="1:17" ht="35.450000000000003" customHeight="1" x14ac:dyDescent="0.25">
      <c r="A15" s="105">
        <v>10</v>
      </c>
      <c r="B15" s="110" t="s">
        <v>139</v>
      </c>
      <c r="C15" s="107" t="s">
        <v>37</v>
      </c>
      <c r="D15" s="108" t="s">
        <v>38</v>
      </c>
      <c r="E15" s="109" t="s">
        <v>22</v>
      </c>
      <c r="F15" s="109">
        <v>1</v>
      </c>
      <c r="G15" s="109">
        <v>114</v>
      </c>
      <c r="H15" s="109">
        <v>3</v>
      </c>
      <c r="I15" s="109">
        <v>14.22</v>
      </c>
      <c r="J15" s="109" t="s">
        <v>19</v>
      </c>
      <c r="K15" s="109">
        <f t="shared" si="1"/>
        <v>99.78</v>
      </c>
      <c r="L15" s="80"/>
      <c r="M15" s="80"/>
      <c r="N15" s="80"/>
      <c r="O15" s="81"/>
      <c r="P15" s="81"/>
      <c r="Q15" s="81"/>
    </row>
    <row r="16" spans="1:17" ht="35.450000000000003" customHeight="1" x14ac:dyDescent="0.25">
      <c r="A16" s="105">
        <v>11</v>
      </c>
      <c r="B16" s="111" t="s">
        <v>142</v>
      </c>
      <c r="C16" s="107" t="s">
        <v>43</v>
      </c>
      <c r="D16" s="108" t="s">
        <v>44</v>
      </c>
      <c r="E16" s="109" t="s">
        <v>22</v>
      </c>
      <c r="F16" s="109">
        <v>1</v>
      </c>
      <c r="G16" s="109">
        <v>274.5</v>
      </c>
      <c r="H16" s="109">
        <v>3</v>
      </c>
      <c r="I16" s="109">
        <v>134.1</v>
      </c>
      <c r="J16" s="109" t="s">
        <v>19</v>
      </c>
      <c r="K16" s="109">
        <f t="shared" si="1"/>
        <v>140.4</v>
      </c>
      <c r="L16" s="80"/>
      <c r="M16" s="80"/>
      <c r="N16" s="80"/>
      <c r="O16" s="81"/>
      <c r="P16" s="81"/>
      <c r="Q16" s="81"/>
    </row>
    <row r="17" spans="1:17" ht="35.450000000000003" customHeight="1" x14ac:dyDescent="0.25">
      <c r="A17" s="105">
        <v>21</v>
      </c>
      <c r="B17" s="106" t="s">
        <v>157</v>
      </c>
      <c r="C17" s="107" t="s">
        <v>65</v>
      </c>
      <c r="D17" s="108" t="s">
        <v>44</v>
      </c>
      <c r="E17" s="109" t="s">
        <v>22</v>
      </c>
      <c r="F17" s="109">
        <v>1</v>
      </c>
      <c r="G17" s="109">
        <v>225</v>
      </c>
      <c r="H17" s="109">
        <v>3</v>
      </c>
      <c r="I17" s="109">
        <v>0</v>
      </c>
      <c r="J17" s="109" t="s">
        <v>19</v>
      </c>
      <c r="K17" s="109">
        <f t="shared" si="1"/>
        <v>225</v>
      </c>
      <c r="L17" s="80"/>
      <c r="M17" s="80"/>
      <c r="N17" s="80"/>
      <c r="O17" s="81"/>
      <c r="P17" s="81"/>
      <c r="Q17" s="81"/>
    </row>
    <row r="18" spans="1:17" ht="35.450000000000003" customHeight="1" x14ac:dyDescent="0.25">
      <c r="A18" s="99">
        <v>23</v>
      </c>
      <c r="B18" s="100" t="s">
        <v>165</v>
      </c>
      <c r="C18" s="101" t="s">
        <v>76</v>
      </c>
      <c r="D18" s="102" t="s">
        <v>258</v>
      </c>
      <c r="E18" s="103" t="s">
        <v>22</v>
      </c>
      <c r="F18" s="103">
        <v>1</v>
      </c>
      <c r="G18" s="103">
        <v>298.3</v>
      </c>
      <c r="H18" s="103">
        <v>3</v>
      </c>
      <c r="I18" s="103">
        <v>0</v>
      </c>
      <c r="J18" s="103" t="s">
        <v>19</v>
      </c>
      <c r="K18" s="103">
        <f t="shared" si="1"/>
        <v>298.3</v>
      </c>
      <c r="L18" s="80"/>
      <c r="M18" s="80"/>
      <c r="N18" s="80"/>
      <c r="O18" s="81"/>
      <c r="P18" s="81"/>
      <c r="Q18" s="81"/>
    </row>
    <row r="19" spans="1:17" ht="35.450000000000003" customHeight="1" x14ac:dyDescent="0.25">
      <c r="A19" s="104">
        <v>23</v>
      </c>
      <c r="B19" s="100" t="s">
        <v>196</v>
      </c>
      <c r="C19" s="101" t="s">
        <v>76</v>
      </c>
      <c r="D19" s="102" t="s">
        <v>259</v>
      </c>
      <c r="E19" s="103" t="s">
        <v>22</v>
      </c>
      <c r="F19" s="103">
        <v>1</v>
      </c>
      <c r="G19" s="103">
        <v>230.33</v>
      </c>
      <c r="H19" s="103">
        <v>3</v>
      </c>
      <c r="I19" s="103">
        <v>0</v>
      </c>
      <c r="J19" s="103" t="s">
        <v>19</v>
      </c>
      <c r="K19" s="103">
        <f t="shared" si="1"/>
        <v>230.33</v>
      </c>
      <c r="L19" s="80"/>
      <c r="M19" s="80"/>
      <c r="N19" s="80"/>
      <c r="O19" s="81"/>
      <c r="P19" s="81"/>
      <c r="Q19" s="81"/>
    </row>
    <row r="20" spans="1:17" ht="35.450000000000003" customHeight="1" x14ac:dyDescent="0.25">
      <c r="A20" s="112">
        <v>25</v>
      </c>
      <c r="B20" s="110" t="s">
        <v>167</v>
      </c>
      <c r="C20" s="107" t="s">
        <v>79</v>
      </c>
      <c r="D20" s="108" t="s">
        <v>81</v>
      </c>
      <c r="E20" s="109" t="s">
        <v>22</v>
      </c>
      <c r="F20" s="109">
        <v>1</v>
      </c>
      <c r="G20" s="109">
        <v>396.96</v>
      </c>
      <c r="H20" s="109">
        <v>3</v>
      </c>
      <c r="I20" s="109">
        <v>304.52999999999997</v>
      </c>
      <c r="J20" s="109" t="s">
        <v>19</v>
      </c>
      <c r="K20" s="109">
        <f t="shared" si="1"/>
        <v>92.43</v>
      </c>
      <c r="L20" s="80"/>
      <c r="M20" s="80"/>
      <c r="N20" s="80"/>
      <c r="O20" s="81"/>
      <c r="P20" s="81"/>
      <c r="Q20" s="81"/>
    </row>
    <row r="21" spans="1:17" ht="35.450000000000003" customHeight="1" x14ac:dyDescent="0.25">
      <c r="A21" s="146" t="s">
        <v>211</v>
      </c>
      <c r="B21" s="146"/>
      <c r="C21" s="146"/>
      <c r="D21" s="146"/>
      <c r="E21" s="85"/>
      <c r="F21" s="85">
        <f>SUM(F13:F20)</f>
        <v>9</v>
      </c>
      <c r="G21" s="85">
        <f>SUM(G13:G20)</f>
        <v>1992.74</v>
      </c>
      <c r="H21" s="85"/>
      <c r="I21" s="85">
        <f>SUM(I13:I20)</f>
        <v>864.21</v>
      </c>
      <c r="J21" s="85"/>
      <c r="K21" s="85">
        <f>SUM(K13:K20)</f>
        <v>1128.53</v>
      </c>
      <c r="L21" s="80"/>
      <c r="M21" s="80"/>
      <c r="N21" s="80"/>
      <c r="O21" s="81"/>
      <c r="P21" s="81"/>
      <c r="Q21" s="81"/>
    </row>
    <row r="22" spans="1:17" ht="35.450000000000003" customHeight="1" x14ac:dyDescent="0.25">
      <c r="A22" s="146" t="s">
        <v>215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80"/>
      <c r="M22" s="80"/>
      <c r="N22" s="80"/>
      <c r="O22" s="81"/>
      <c r="P22" s="81"/>
      <c r="Q22" s="81"/>
    </row>
    <row r="23" spans="1:17" ht="50.1" customHeight="1" x14ac:dyDescent="0.25">
      <c r="A23" s="23" t="s">
        <v>170</v>
      </c>
      <c r="B23" s="23" t="s">
        <v>207</v>
      </c>
      <c r="C23" s="23" t="s">
        <v>0</v>
      </c>
      <c r="D23" s="23" t="s">
        <v>1</v>
      </c>
      <c r="E23" s="23" t="s">
        <v>2</v>
      </c>
      <c r="F23" s="23" t="s">
        <v>3</v>
      </c>
      <c r="G23" s="23" t="s">
        <v>209</v>
      </c>
      <c r="H23" s="23" t="s">
        <v>128</v>
      </c>
      <c r="I23" s="23" t="s">
        <v>129</v>
      </c>
      <c r="J23" s="23" t="s">
        <v>11</v>
      </c>
      <c r="K23" s="23" t="s">
        <v>130</v>
      </c>
      <c r="L23" s="80"/>
      <c r="M23" s="80"/>
      <c r="N23" s="80"/>
      <c r="O23" s="81"/>
      <c r="P23" s="81"/>
      <c r="Q23" s="81"/>
    </row>
    <row r="24" spans="1:17" ht="35.450000000000003" customHeight="1" x14ac:dyDescent="0.25">
      <c r="A24" s="54">
        <v>9</v>
      </c>
      <c r="B24" s="54" t="s">
        <v>138</v>
      </c>
      <c r="C24" s="2" t="s">
        <v>30</v>
      </c>
      <c r="D24" s="2" t="s">
        <v>36</v>
      </c>
      <c r="E24" s="22" t="s">
        <v>22</v>
      </c>
      <c r="F24" s="22">
        <v>1</v>
      </c>
      <c r="G24" s="22">
        <v>77.25</v>
      </c>
      <c r="H24" s="22">
        <v>4</v>
      </c>
      <c r="I24" s="22">
        <v>22.46</v>
      </c>
      <c r="J24" s="22" t="s">
        <v>19</v>
      </c>
      <c r="K24" s="22">
        <f>G24-I24</f>
        <v>54.79</v>
      </c>
      <c r="L24" s="80"/>
      <c r="M24" s="80"/>
      <c r="N24" s="80"/>
      <c r="O24" s="81"/>
      <c r="P24" s="81"/>
      <c r="Q24" s="81"/>
    </row>
    <row r="25" spans="1:17" ht="35.450000000000003" customHeight="1" x14ac:dyDescent="0.25">
      <c r="A25" s="96">
        <v>17</v>
      </c>
      <c r="B25" s="96" t="s">
        <v>146</v>
      </c>
      <c r="C25" s="97" t="s">
        <v>54</v>
      </c>
      <c r="D25" s="97" t="s">
        <v>57</v>
      </c>
      <c r="E25" s="98" t="s">
        <v>22</v>
      </c>
      <c r="F25" s="98">
        <v>5</v>
      </c>
      <c r="G25" s="98">
        <v>177.44</v>
      </c>
      <c r="H25" s="98">
        <v>4</v>
      </c>
      <c r="I25" s="98">
        <v>82.41</v>
      </c>
      <c r="J25" s="98" t="s">
        <v>19</v>
      </c>
      <c r="K25" s="98">
        <f t="shared" ref="K25:K29" si="2">G25-I25</f>
        <v>95.03</v>
      </c>
      <c r="L25" s="80"/>
      <c r="M25" s="80"/>
      <c r="N25" s="80"/>
      <c r="O25" s="81"/>
      <c r="P25" s="81"/>
      <c r="Q25" s="81"/>
    </row>
    <row r="26" spans="1:17" ht="35.450000000000003" customHeight="1" x14ac:dyDescent="0.25">
      <c r="A26" s="54">
        <v>20</v>
      </c>
      <c r="B26" s="54" t="s">
        <v>149</v>
      </c>
      <c r="C26" s="2" t="s">
        <v>61</v>
      </c>
      <c r="D26" s="2" t="s">
        <v>57</v>
      </c>
      <c r="E26" s="22" t="s">
        <v>22</v>
      </c>
      <c r="F26" s="22">
        <v>1</v>
      </c>
      <c r="G26" s="22">
        <v>42.6</v>
      </c>
      <c r="H26" s="22">
        <v>4</v>
      </c>
      <c r="I26" s="22">
        <v>32.21</v>
      </c>
      <c r="J26" s="22" t="s">
        <v>19</v>
      </c>
      <c r="K26" s="22">
        <f t="shared" si="2"/>
        <v>10.39</v>
      </c>
      <c r="L26" s="80"/>
      <c r="M26" s="80"/>
      <c r="N26" s="80"/>
      <c r="O26" s="81"/>
      <c r="P26" s="81"/>
      <c r="Q26" s="81"/>
    </row>
    <row r="27" spans="1:17" ht="35.450000000000003" customHeight="1" x14ac:dyDescent="0.25">
      <c r="A27" s="54">
        <v>20</v>
      </c>
      <c r="B27" s="54" t="s">
        <v>152</v>
      </c>
      <c r="C27" s="2" t="s">
        <v>61</v>
      </c>
      <c r="D27" s="2" t="s">
        <v>57</v>
      </c>
      <c r="E27" s="22" t="s">
        <v>22</v>
      </c>
      <c r="F27" s="22">
        <v>1</v>
      </c>
      <c r="G27" s="22">
        <v>42.6</v>
      </c>
      <c r="H27" s="22">
        <v>4</v>
      </c>
      <c r="I27" s="22">
        <v>32.21</v>
      </c>
      <c r="J27" s="22" t="s">
        <v>19</v>
      </c>
      <c r="K27" s="22">
        <f t="shared" si="2"/>
        <v>10.39</v>
      </c>
      <c r="L27" s="80"/>
      <c r="M27" s="80"/>
      <c r="N27" s="80"/>
      <c r="O27" s="81"/>
      <c r="P27" s="81"/>
      <c r="Q27" s="81"/>
    </row>
    <row r="28" spans="1:17" ht="35.450000000000003" customHeight="1" x14ac:dyDescent="0.25">
      <c r="A28" s="96">
        <v>20</v>
      </c>
      <c r="B28" s="96" t="s">
        <v>155</v>
      </c>
      <c r="C28" s="97" t="s">
        <v>61</v>
      </c>
      <c r="D28" s="97" t="s">
        <v>57</v>
      </c>
      <c r="E28" s="98" t="s">
        <v>22</v>
      </c>
      <c r="F28" s="98">
        <v>2</v>
      </c>
      <c r="G28" s="98">
        <v>85.22</v>
      </c>
      <c r="H28" s="98">
        <v>4</v>
      </c>
      <c r="I28" s="98">
        <v>64.22</v>
      </c>
      <c r="J28" s="98" t="s">
        <v>19</v>
      </c>
      <c r="K28" s="98">
        <f t="shared" si="2"/>
        <v>21</v>
      </c>
      <c r="L28" s="80"/>
      <c r="M28" s="80"/>
      <c r="N28" s="80"/>
      <c r="O28" s="81"/>
      <c r="P28" s="81"/>
      <c r="Q28" s="81"/>
    </row>
    <row r="29" spans="1:17" ht="35.450000000000003" customHeight="1" x14ac:dyDescent="0.25">
      <c r="A29" s="96">
        <v>22</v>
      </c>
      <c r="B29" s="96" t="s">
        <v>160</v>
      </c>
      <c r="C29" s="97" t="s">
        <v>69</v>
      </c>
      <c r="D29" s="97" t="s">
        <v>57</v>
      </c>
      <c r="E29" s="98" t="s">
        <v>22</v>
      </c>
      <c r="F29" s="98">
        <v>3</v>
      </c>
      <c r="G29" s="98">
        <v>116.03</v>
      </c>
      <c r="H29" s="98">
        <v>4</v>
      </c>
      <c r="I29" s="98">
        <v>0</v>
      </c>
      <c r="J29" s="98" t="s">
        <v>19</v>
      </c>
      <c r="K29" s="98">
        <f t="shared" si="2"/>
        <v>116.03</v>
      </c>
      <c r="L29" s="80"/>
      <c r="M29" s="80"/>
      <c r="N29" s="80"/>
      <c r="O29" s="81"/>
      <c r="P29" s="81"/>
      <c r="Q29" s="81"/>
    </row>
    <row r="30" spans="1:17" ht="35.450000000000003" customHeight="1" x14ac:dyDescent="0.25">
      <c r="A30" s="146" t="s">
        <v>214</v>
      </c>
      <c r="B30" s="146"/>
      <c r="C30" s="146"/>
      <c r="D30" s="146"/>
      <c r="E30" s="85"/>
      <c r="F30" s="85">
        <f>SUM(F24:F29)</f>
        <v>13</v>
      </c>
      <c r="G30" s="85">
        <f>SUM(G24:G29)</f>
        <v>541.14</v>
      </c>
      <c r="H30" s="85"/>
      <c r="I30" s="85">
        <f>SUM(I24:I29)</f>
        <v>233.51000000000002</v>
      </c>
      <c r="J30" s="85"/>
      <c r="K30" s="85">
        <f>SUM(K24:K29)</f>
        <v>307.63</v>
      </c>
      <c r="L30" s="80"/>
      <c r="M30" s="80"/>
      <c r="N30" s="80"/>
      <c r="O30" s="81"/>
      <c r="P30" s="81"/>
      <c r="Q30" s="81"/>
    </row>
    <row r="31" spans="1:17" ht="35.450000000000003" customHeight="1" x14ac:dyDescent="0.25">
      <c r="A31" s="143" t="s">
        <v>217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45"/>
      <c r="L31" s="80"/>
      <c r="M31" s="80"/>
      <c r="N31" s="80"/>
      <c r="O31" s="81"/>
      <c r="P31" s="81"/>
      <c r="Q31" s="81"/>
    </row>
    <row r="32" spans="1:17" ht="43.5" customHeight="1" x14ac:dyDescent="0.25">
      <c r="A32" s="23" t="s">
        <v>170</v>
      </c>
      <c r="B32" s="23" t="s">
        <v>207</v>
      </c>
      <c r="C32" s="23" t="s">
        <v>0</v>
      </c>
      <c r="D32" s="23" t="s">
        <v>1</v>
      </c>
      <c r="E32" s="23" t="s">
        <v>2</v>
      </c>
      <c r="F32" s="23" t="s">
        <v>3</v>
      </c>
      <c r="G32" s="23" t="s">
        <v>209</v>
      </c>
      <c r="H32" s="23" t="s">
        <v>128</v>
      </c>
      <c r="I32" s="23" t="s">
        <v>129</v>
      </c>
      <c r="J32" s="23" t="s">
        <v>11</v>
      </c>
      <c r="K32" s="23" t="s">
        <v>130</v>
      </c>
      <c r="L32" s="80"/>
      <c r="M32" s="80"/>
      <c r="N32" s="80"/>
      <c r="O32" s="81"/>
      <c r="P32" s="81"/>
      <c r="Q32" s="81"/>
    </row>
    <row r="33" spans="1:17" ht="35.450000000000003" customHeight="1" x14ac:dyDescent="0.25">
      <c r="A33" s="54">
        <v>9</v>
      </c>
      <c r="B33" s="54" t="s">
        <v>136</v>
      </c>
      <c r="C33" s="2" t="s">
        <v>30</v>
      </c>
      <c r="D33" s="2" t="s">
        <v>31</v>
      </c>
      <c r="E33" s="22" t="s">
        <v>22</v>
      </c>
      <c r="F33" s="22">
        <v>1</v>
      </c>
      <c r="G33" s="22">
        <v>193.13</v>
      </c>
      <c r="H33" s="22">
        <v>5</v>
      </c>
      <c r="I33" s="22">
        <v>56.15</v>
      </c>
      <c r="J33" s="22" t="s">
        <v>19</v>
      </c>
      <c r="K33" s="22">
        <f>G33-I33</f>
        <v>136.97999999999999</v>
      </c>
      <c r="L33" s="80"/>
      <c r="M33" s="80"/>
      <c r="N33" s="80"/>
      <c r="O33" s="81"/>
      <c r="P33" s="81"/>
      <c r="Q33" s="81"/>
    </row>
    <row r="34" spans="1:17" ht="35.450000000000003" customHeight="1" x14ac:dyDescent="0.25">
      <c r="A34" s="96">
        <v>9</v>
      </c>
      <c r="B34" s="96" t="s">
        <v>137</v>
      </c>
      <c r="C34" s="97" t="s">
        <v>30</v>
      </c>
      <c r="D34" s="97" t="s">
        <v>35</v>
      </c>
      <c r="E34" s="98" t="s">
        <v>22</v>
      </c>
      <c r="F34" s="98">
        <v>2</v>
      </c>
      <c r="G34" s="98">
        <v>463.51</v>
      </c>
      <c r="H34" s="98">
        <v>5</v>
      </c>
      <c r="I34" s="98">
        <v>134.76</v>
      </c>
      <c r="J34" s="98" t="s">
        <v>19</v>
      </c>
      <c r="K34" s="98">
        <f t="shared" ref="K34:K40" si="3">G34-I34</f>
        <v>328.75</v>
      </c>
      <c r="L34" s="80"/>
      <c r="M34" s="80"/>
      <c r="N34" s="80"/>
      <c r="O34" s="81"/>
      <c r="P34" s="81"/>
      <c r="Q34" s="81"/>
    </row>
    <row r="35" spans="1:17" ht="35.450000000000003" customHeight="1" x14ac:dyDescent="0.25">
      <c r="A35" s="54">
        <v>10</v>
      </c>
      <c r="B35" s="54" t="s">
        <v>140</v>
      </c>
      <c r="C35" s="2" t="s">
        <v>37</v>
      </c>
      <c r="D35" s="2" t="s">
        <v>42</v>
      </c>
      <c r="E35" s="22" t="s">
        <v>22</v>
      </c>
      <c r="F35" s="22">
        <v>1</v>
      </c>
      <c r="G35" s="22">
        <v>152</v>
      </c>
      <c r="H35" s="22">
        <v>5</v>
      </c>
      <c r="I35" s="22">
        <v>18.96</v>
      </c>
      <c r="J35" s="22" t="s">
        <v>19</v>
      </c>
      <c r="K35" s="22">
        <f t="shared" si="3"/>
        <v>133.04</v>
      </c>
      <c r="L35" s="80"/>
      <c r="M35" s="80"/>
      <c r="N35" s="80"/>
      <c r="O35" s="81"/>
      <c r="P35" s="81"/>
      <c r="Q35" s="81"/>
    </row>
    <row r="36" spans="1:17" ht="35.450000000000003" customHeight="1" x14ac:dyDescent="0.25">
      <c r="A36" s="54">
        <v>20</v>
      </c>
      <c r="B36" s="54" t="s">
        <v>150</v>
      </c>
      <c r="C36" s="2" t="s">
        <v>61</v>
      </c>
      <c r="D36" s="2" t="s">
        <v>64</v>
      </c>
      <c r="E36" s="22" t="s">
        <v>22</v>
      </c>
      <c r="F36" s="22">
        <v>1</v>
      </c>
      <c r="G36" s="22">
        <v>178</v>
      </c>
      <c r="H36" s="22">
        <v>5</v>
      </c>
      <c r="I36" s="22">
        <v>93.224999999999994</v>
      </c>
      <c r="J36" s="22" t="s">
        <v>19</v>
      </c>
      <c r="K36" s="22">
        <f t="shared" si="3"/>
        <v>84.775000000000006</v>
      </c>
      <c r="L36" s="80"/>
      <c r="M36" s="80"/>
      <c r="N36" s="80"/>
      <c r="O36" s="81"/>
      <c r="P36" s="81"/>
      <c r="Q36" s="81"/>
    </row>
    <row r="37" spans="1:17" ht="35.450000000000003" customHeight="1" x14ac:dyDescent="0.25">
      <c r="A37" s="96">
        <v>20</v>
      </c>
      <c r="B37" s="96" t="s">
        <v>153</v>
      </c>
      <c r="C37" s="97" t="s">
        <v>61</v>
      </c>
      <c r="D37" s="97" t="s">
        <v>64</v>
      </c>
      <c r="E37" s="98" t="s">
        <v>22</v>
      </c>
      <c r="F37" s="98">
        <v>2</v>
      </c>
      <c r="G37" s="98">
        <v>356</v>
      </c>
      <c r="H37" s="98">
        <v>5</v>
      </c>
      <c r="I37" s="98">
        <v>186.46</v>
      </c>
      <c r="J37" s="98" t="s">
        <v>19</v>
      </c>
      <c r="K37" s="98">
        <f t="shared" si="3"/>
        <v>169.54</v>
      </c>
      <c r="L37" s="80"/>
      <c r="M37" s="80"/>
      <c r="N37" s="80"/>
      <c r="O37" s="81"/>
      <c r="P37" s="81"/>
      <c r="Q37" s="81"/>
    </row>
    <row r="38" spans="1:17" ht="35.450000000000003" customHeight="1" x14ac:dyDescent="0.25">
      <c r="A38" s="54">
        <v>20</v>
      </c>
      <c r="B38" s="54" t="s">
        <v>156</v>
      </c>
      <c r="C38" s="2" t="s">
        <v>61</v>
      </c>
      <c r="D38" s="2" t="s">
        <v>64</v>
      </c>
      <c r="E38" s="22" t="s">
        <v>22</v>
      </c>
      <c r="F38" s="22">
        <v>1</v>
      </c>
      <c r="G38" s="22">
        <v>178</v>
      </c>
      <c r="H38" s="22">
        <v>5</v>
      </c>
      <c r="I38" s="22">
        <v>93.224999999999994</v>
      </c>
      <c r="J38" s="22" t="s">
        <v>19</v>
      </c>
      <c r="K38" s="22">
        <f t="shared" si="3"/>
        <v>84.775000000000006</v>
      </c>
      <c r="L38" s="80"/>
      <c r="M38" s="80"/>
      <c r="N38" s="80"/>
      <c r="O38" s="81"/>
      <c r="P38" s="81"/>
      <c r="Q38" s="81"/>
    </row>
    <row r="39" spans="1:17" ht="35.450000000000003" customHeight="1" x14ac:dyDescent="0.25">
      <c r="A39" s="54">
        <v>22</v>
      </c>
      <c r="B39" s="54" t="s">
        <v>161</v>
      </c>
      <c r="C39" s="2" t="s">
        <v>69</v>
      </c>
      <c r="D39" s="2" t="s">
        <v>64</v>
      </c>
      <c r="E39" s="22" t="s">
        <v>22</v>
      </c>
      <c r="F39" s="22">
        <v>1</v>
      </c>
      <c r="G39" s="22">
        <v>194.91</v>
      </c>
      <c r="H39" s="22">
        <v>5</v>
      </c>
      <c r="I39" s="22">
        <v>0</v>
      </c>
      <c r="J39" s="22" t="s">
        <v>19</v>
      </c>
      <c r="K39" s="22">
        <f t="shared" si="3"/>
        <v>194.91</v>
      </c>
      <c r="L39" s="80"/>
      <c r="M39" s="80"/>
      <c r="N39" s="80"/>
      <c r="O39" s="81"/>
      <c r="P39" s="81"/>
      <c r="Q39" s="81"/>
    </row>
    <row r="40" spans="1:17" ht="35.450000000000003" customHeight="1" x14ac:dyDescent="0.25">
      <c r="A40" s="54">
        <v>25</v>
      </c>
      <c r="B40" s="54" t="s">
        <v>168</v>
      </c>
      <c r="C40" s="2" t="s">
        <v>79</v>
      </c>
      <c r="D40" s="2" t="s">
        <v>64</v>
      </c>
      <c r="E40" s="22" t="s">
        <v>22</v>
      </c>
      <c r="F40" s="22">
        <v>1</v>
      </c>
      <c r="G40" s="22">
        <v>150.14500000000001</v>
      </c>
      <c r="H40" s="22">
        <v>5</v>
      </c>
      <c r="I40" s="22">
        <v>23.35</v>
      </c>
      <c r="J40" s="22" t="s">
        <v>19</v>
      </c>
      <c r="K40" s="22">
        <f t="shared" si="3"/>
        <v>126.79500000000002</v>
      </c>
      <c r="L40" s="80"/>
      <c r="M40" s="80"/>
      <c r="N40" s="80"/>
      <c r="O40" s="81"/>
      <c r="P40" s="81"/>
      <c r="Q40" s="81"/>
    </row>
    <row r="41" spans="1:17" ht="35.450000000000003" customHeight="1" x14ac:dyDescent="0.25">
      <c r="A41" s="146" t="s">
        <v>216</v>
      </c>
      <c r="B41" s="146"/>
      <c r="C41" s="146"/>
      <c r="D41" s="146"/>
      <c r="E41" s="85"/>
      <c r="F41" s="85">
        <f>SUM(F33:F40)</f>
        <v>10</v>
      </c>
      <c r="G41" s="84">
        <f>SUM(G33:G40)</f>
        <v>1865.6949999999999</v>
      </c>
      <c r="H41" s="84"/>
      <c r="I41" s="84">
        <f>SUM(I33:I40)</f>
        <v>606.13000000000011</v>
      </c>
      <c r="J41" s="84"/>
      <c r="K41" s="84">
        <f>SUM(K33:K40)</f>
        <v>1259.5650000000001</v>
      </c>
      <c r="L41" s="80"/>
      <c r="M41" s="80"/>
      <c r="N41" s="80"/>
      <c r="O41" s="81"/>
      <c r="P41" s="81"/>
      <c r="Q41" s="81"/>
    </row>
    <row r="42" spans="1:17" ht="35.450000000000003" customHeight="1" x14ac:dyDescent="0.25">
      <c r="A42" s="143" t="s">
        <v>278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5"/>
      <c r="L42" s="80"/>
      <c r="M42" s="80"/>
      <c r="N42" s="80"/>
      <c r="O42" s="81"/>
      <c r="P42" s="81"/>
      <c r="Q42" s="81"/>
    </row>
    <row r="43" spans="1:17" ht="45.6" customHeight="1" x14ac:dyDescent="0.25">
      <c r="A43" s="50" t="s">
        <v>170</v>
      </c>
      <c r="B43" s="50" t="s">
        <v>207</v>
      </c>
      <c r="C43" s="50" t="s">
        <v>0</v>
      </c>
      <c r="D43" s="50" t="s">
        <v>1</v>
      </c>
      <c r="E43" s="50" t="s">
        <v>2</v>
      </c>
      <c r="F43" s="50" t="s">
        <v>3</v>
      </c>
      <c r="G43" s="50" t="s">
        <v>209</v>
      </c>
      <c r="H43" s="50" t="s">
        <v>128</v>
      </c>
      <c r="I43" s="50" t="s">
        <v>129</v>
      </c>
      <c r="J43" s="50" t="s">
        <v>11</v>
      </c>
      <c r="K43" s="50" t="s">
        <v>130</v>
      </c>
      <c r="L43" s="80"/>
      <c r="M43" s="80"/>
      <c r="N43" s="80"/>
      <c r="O43" s="81"/>
      <c r="P43" s="81"/>
      <c r="Q43" s="81"/>
    </row>
    <row r="44" spans="1:17" ht="45.6" customHeight="1" x14ac:dyDescent="0.25">
      <c r="A44" s="147">
        <v>6</v>
      </c>
      <c r="B44" s="53" t="s">
        <v>260</v>
      </c>
      <c r="C44" s="47" t="s">
        <v>27</v>
      </c>
      <c r="D44" s="93" t="s">
        <v>233</v>
      </c>
      <c r="E44" s="22" t="s">
        <v>14</v>
      </c>
      <c r="F44" s="22">
        <v>3.8</v>
      </c>
      <c r="G44" s="22">
        <v>69.510000000000005</v>
      </c>
      <c r="H44" s="22">
        <v>7</v>
      </c>
      <c r="I44" s="114">
        <v>63.51686177036563</v>
      </c>
      <c r="J44" s="22" t="s">
        <v>19</v>
      </c>
      <c r="K44" s="115">
        <f>G44-I44</f>
        <v>5.9931382296343756</v>
      </c>
      <c r="L44" s="80"/>
      <c r="M44" s="80"/>
      <c r="N44" s="80"/>
      <c r="O44" s="81"/>
      <c r="P44" s="81"/>
      <c r="Q44" s="81"/>
    </row>
    <row r="45" spans="1:17" ht="45.6" customHeight="1" x14ac:dyDescent="0.25">
      <c r="A45" s="148"/>
      <c r="B45" s="53" t="s">
        <v>261</v>
      </c>
      <c r="C45" s="47" t="s">
        <v>27</v>
      </c>
      <c r="D45" s="93" t="s">
        <v>234</v>
      </c>
      <c r="E45" s="22" t="s">
        <v>14</v>
      </c>
      <c r="F45" s="22">
        <v>3.89</v>
      </c>
      <c r="G45" s="22">
        <v>102.18</v>
      </c>
      <c r="H45" s="22">
        <v>7</v>
      </c>
      <c r="I45" s="114">
        <v>93.370060936497765</v>
      </c>
      <c r="J45" s="22" t="s">
        <v>19</v>
      </c>
      <c r="K45" s="69">
        <f t="shared" ref="K45:K49" si="4">G45-I45</f>
        <v>8.8099390635022417</v>
      </c>
      <c r="L45" s="80"/>
      <c r="M45" s="80"/>
      <c r="N45" s="80"/>
      <c r="O45" s="81"/>
      <c r="P45" s="81"/>
      <c r="Q45" s="81"/>
    </row>
    <row r="46" spans="1:17" ht="45.6" customHeight="1" x14ac:dyDescent="0.25">
      <c r="A46" s="148"/>
      <c r="B46" s="53" t="s">
        <v>262</v>
      </c>
      <c r="C46" s="47" t="s">
        <v>27</v>
      </c>
      <c r="D46" s="93" t="s">
        <v>235</v>
      </c>
      <c r="E46" s="22" t="s">
        <v>14</v>
      </c>
      <c r="F46" s="22">
        <v>0.9</v>
      </c>
      <c r="G46" s="22">
        <v>28.84</v>
      </c>
      <c r="H46" s="22">
        <v>7</v>
      </c>
      <c r="I46" s="114">
        <v>26.353420996365195</v>
      </c>
      <c r="J46" s="22" t="s">
        <v>19</v>
      </c>
      <c r="K46" s="69">
        <f t="shared" si="4"/>
        <v>2.4865790036348052</v>
      </c>
      <c r="L46" s="80"/>
      <c r="M46" s="80"/>
      <c r="N46" s="80"/>
      <c r="O46" s="81"/>
      <c r="P46" s="81"/>
      <c r="Q46" s="81"/>
    </row>
    <row r="47" spans="1:17" ht="45.6" customHeight="1" x14ac:dyDescent="0.25">
      <c r="A47" s="148"/>
      <c r="B47" s="53" t="s">
        <v>263</v>
      </c>
      <c r="C47" s="47" t="s">
        <v>27</v>
      </c>
      <c r="D47" s="93" t="s">
        <v>236</v>
      </c>
      <c r="E47" s="22" t="s">
        <v>14</v>
      </c>
      <c r="F47" s="22">
        <v>0.5</v>
      </c>
      <c r="G47" s="22">
        <v>16.45</v>
      </c>
      <c r="H47" s="22">
        <v>7</v>
      </c>
      <c r="I47" s="114">
        <v>15.031684306179175</v>
      </c>
      <c r="J47" s="22" t="s">
        <v>19</v>
      </c>
      <c r="K47" s="69">
        <f t="shared" si="4"/>
        <v>1.4183156938208246</v>
      </c>
      <c r="L47" s="80"/>
      <c r="M47" s="80"/>
      <c r="N47" s="80"/>
      <c r="O47" s="81"/>
      <c r="P47" s="81"/>
      <c r="Q47" s="81"/>
    </row>
    <row r="48" spans="1:17" ht="45.6" customHeight="1" x14ac:dyDescent="0.25">
      <c r="A48" s="148"/>
      <c r="B48" s="53" t="s">
        <v>264</v>
      </c>
      <c r="C48" s="47" t="s">
        <v>27</v>
      </c>
      <c r="D48" s="93" t="s">
        <v>237</v>
      </c>
      <c r="E48" s="22" t="s">
        <v>14</v>
      </c>
      <c r="F48" s="22">
        <v>7.35</v>
      </c>
      <c r="G48" s="22">
        <v>231.8</v>
      </c>
      <c r="H48" s="22">
        <v>7</v>
      </c>
      <c r="I48" s="114">
        <v>211.81425058798376</v>
      </c>
      <c r="J48" s="22" t="s">
        <v>19</v>
      </c>
      <c r="K48" s="69">
        <f t="shared" si="4"/>
        <v>19.985749412016247</v>
      </c>
      <c r="L48" s="80"/>
      <c r="M48" s="80"/>
      <c r="N48" s="80"/>
      <c r="O48" s="81"/>
      <c r="P48" s="81"/>
      <c r="Q48" s="81"/>
    </row>
    <row r="49" spans="1:17" ht="45.6" customHeight="1" x14ac:dyDescent="0.25">
      <c r="A49" s="149"/>
      <c r="B49" s="53" t="s">
        <v>265</v>
      </c>
      <c r="C49" s="47" t="s">
        <v>27</v>
      </c>
      <c r="D49" s="93" t="s">
        <v>238</v>
      </c>
      <c r="E49" s="22" t="s">
        <v>14</v>
      </c>
      <c r="F49" s="22">
        <v>3.56</v>
      </c>
      <c r="G49" s="22">
        <v>112.46</v>
      </c>
      <c r="H49" s="22">
        <v>7</v>
      </c>
      <c r="I49" s="114">
        <v>102.76372140260851</v>
      </c>
      <c r="J49" s="22" t="s">
        <v>19</v>
      </c>
      <c r="K49" s="69">
        <f t="shared" si="4"/>
        <v>9.6962785973914833</v>
      </c>
      <c r="L49" s="80"/>
      <c r="M49" s="80"/>
      <c r="N49" s="80"/>
      <c r="O49" s="81"/>
      <c r="P49" s="81"/>
      <c r="Q49" s="81"/>
    </row>
    <row r="50" spans="1:17" ht="45.6" customHeight="1" x14ac:dyDescent="0.25">
      <c r="A50" s="147">
        <v>12</v>
      </c>
      <c r="B50" s="53" t="s">
        <v>266</v>
      </c>
      <c r="C50" s="121" t="s">
        <v>46</v>
      </c>
      <c r="D50" s="122" t="s">
        <v>253</v>
      </c>
      <c r="E50" s="103" t="s">
        <v>14</v>
      </c>
      <c r="F50" s="103">
        <v>3.99</v>
      </c>
      <c r="G50" s="103">
        <v>166.7</v>
      </c>
      <c r="H50" s="103">
        <v>7</v>
      </c>
      <c r="I50" s="123">
        <v>43.85955538714159</v>
      </c>
      <c r="J50" s="103" t="s">
        <v>19</v>
      </c>
      <c r="K50" s="124">
        <f>G50-I50</f>
        <v>122.84044461285839</v>
      </c>
      <c r="L50" s="80"/>
      <c r="M50" s="80"/>
      <c r="N50" s="80"/>
      <c r="O50" s="81"/>
      <c r="P50" s="81"/>
      <c r="Q50" s="81"/>
    </row>
    <row r="51" spans="1:17" ht="45.6" customHeight="1" x14ac:dyDescent="0.25">
      <c r="A51" s="148"/>
      <c r="B51" s="53" t="s">
        <v>267</v>
      </c>
      <c r="C51" s="47" t="s">
        <v>46</v>
      </c>
      <c r="D51" s="93" t="s">
        <v>254</v>
      </c>
      <c r="E51" s="22" t="s">
        <v>14</v>
      </c>
      <c r="F51" s="22">
        <v>0.6</v>
      </c>
      <c r="G51" s="22">
        <v>17.47</v>
      </c>
      <c r="H51" s="22">
        <v>7</v>
      </c>
      <c r="I51" s="114">
        <v>4.5964393078186179</v>
      </c>
      <c r="J51" s="22" t="s">
        <v>19</v>
      </c>
      <c r="K51" s="69">
        <f t="shared" ref="K51:K55" si="5">G51-I51</f>
        <v>12.873560692181382</v>
      </c>
      <c r="L51" s="80"/>
      <c r="M51" s="80"/>
      <c r="N51" s="80"/>
      <c r="O51" s="81"/>
      <c r="P51" s="81"/>
      <c r="Q51" s="81"/>
    </row>
    <row r="52" spans="1:17" ht="45.6" customHeight="1" x14ac:dyDescent="0.25">
      <c r="A52" s="148"/>
      <c r="B52" s="53" t="s">
        <v>268</v>
      </c>
      <c r="C52" s="121" t="s">
        <v>46</v>
      </c>
      <c r="D52" s="122" t="s">
        <v>255</v>
      </c>
      <c r="E52" s="103" t="s">
        <v>14</v>
      </c>
      <c r="F52" s="103">
        <v>3</v>
      </c>
      <c r="G52" s="103">
        <v>98.06</v>
      </c>
      <c r="H52" s="103">
        <v>7</v>
      </c>
      <c r="I52" s="123">
        <v>25.800047997979032</v>
      </c>
      <c r="J52" s="103" t="s">
        <v>19</v>
      </c>
      <c r="K52" s="124">
        <f t="shared" si="5"/>
        <v>72.259952002020967</v>
      </c>
      <c r="L52" s="80"/>
      <c r="M52" s="80"/>
      <c r="N52" s="80"/>
      <c r="O52" s="81"/>
      <c r="P52" s="81"/>
      <c r="Q52" s="81"/>
    </row>
    <row r="53" spans="1:17" ht="45.6" customHeight="1" x14ac:dyDescent="0.25">
      <c r="A53" s="148"/>
      <c r="B53" s="53" t="s">
        <v>269</v>
      </c>
      <c r="C53" s="121" t="s">
        <v>46</v>
      </c>
      <c r="D53" s="122" t="s">
        <v>256</v>
      </c>
      <c r="E53" s="103" t="s">
        <v>14</v>
      </c>
      <c r="F53" s="103">
        <v>2.8</v>
      </c>
      <c r="G53" s="103">
        <v>109.32</v>
      </c>
      <c r="H53" s="103">
        <v>7</v>
      </c>
      <c r="I53" s="123">
        <v>28.762607048124288</v>
      </c>
      <c r="J53" s="103" t="s">
        <v>19</v>
      </c>
      <c r="K53" s="124">
        <f t="shared" si="5"/>
        <v>80.557392951875698</v>
      </c>
      <c r="L53" s="80"/>
      <c r="M53" s="80"/>
      <c r="N53" s="80"/>
      <c r="O53" s="81"/>
      <c r="P53" s="81"/>
      <c r="Q53" s="81"/>
    </row>
    <row r="54" spans="1:17" ht="45.6" customHeight="1" x14ac:dyDescent="0.25">
      <c r="A54" s="149"/>
      <c r="B54" s="53" t="s">
        <v>270</v>
      </c>
      <c r="C54" s="47" t="s">
        <v>46</v>
      </c>
      <c r="D54" s="93" t="s">
        <v>257</v>
      </c>
      <c r="E54" s="22" t="s">
        <v>14</v>
      </c>
      <c r="F54" s="22">
        <v>0.36699999999999999</v>
      </c>
      <c r="G54" s="22">
        <v>4.3</v>
      </c>
      <c r="H54" s="22">
        <v>7</v>
      </c>
      <c r="I54" s="114">
        <v>1.1313502589364659</v>
      </c>
      <c r="J54" s="22" t="s">
        <v>19</v>
      </c>
      <c r="K54" s="69">
        <f t="shared" si="5"/>
        <v>3.1686497410635339</v>
      </c>
      <c r="L54" s="80"/>
      <c r="M54" s="80"/>
      <c r="N54" s="80"/>
      <c r="O54" s="81"/>
      <c r="P54" s="81"/>
      <c r="Q54" s="81"/>
    </row>
    <row r="55" spans="1:17" ht="45.6" customHeight="1" x14ac:dyDescent="0.25">
      <c r="A55" s="147">
        <v>19</v>
      </c>
      <c r="B55" s="53" t="s">
        <v>271</v>
      </c>
      <c r="C55" s="125" t="s">
        <v>58</v>
      </c>
      <c r="D55" s="121" t="s">
        <v>273</v>
      </c>
      <c r="E55" s="103" t="s">
        <v>14</v>
      </c>
      <c r="F55" s="103">
        <v>15.82</v>
      </c>
      <c r="G55" s="103">
        <v>540.20000000000005</v>
      </c>
      <c r="H55" s="103">
        <v>7</v>
      </c>
      <c r="I55" s="123">
        <v>165.300642230253</v>
      </c>
      <c r="J55" s="103" t="s">
        <v>19</v>
      </c>
      <c r="K55" s="124">
        <f t="shared" si="5"/>
        <v>374.89935776974704</v>
      </c>
      <c r="L55" s="80"/>
      <c r="M55" s="80"/>
      <c r="N55" s="80"/>
      <c r="O55" s="81"/>
      <c r="P55" s="81"/>
      <c r="Q55" s="81"/>
    </row>
    <row r="56" spans="1:17" ht="45.6" customHeight="1" x14ac:dyDescent="0.25">
      <c r="A56" s="149"/>
      <c r="B56" s="53" t="s">
        <v>272</v>
      </c>
      <c r="C56" s="125" t="s">
        <v>58</v>
      </c>
      <c r="D56" s="121" t="s">
        <v>274</v>
      </c>
      <c r="E56" s="103" t="s">
        <v>14</v>
      </c>
      <c r="F56" s="103">
        <v>7.1109999999999998</v>
      </c>
      <c r="G56" s="103">
        <v>428.3</v>
      </c>
      <c r="H56" s="103">
        <v>7</v>
      </c>
      <c r="I56" s="123">
        <v>131.05935776974704</v>
      </c>
      <c r="J56" s="103" t="s">
        <v>19</v>
      </c>
      <c r="K56" s="124">
        <f>G56-I56</f>
        <v>297.240642230253</v>
      </c>
      <c r="L56" s="80"/>
      <c r="M56" s="80"/>
      <c r="N56" s="80"/>
      <c r="O56" s="81"/>
      <c r="P56" s="81"/>
      <c r="Q56" s="81"/>
    </row>
    <row r="57" spans="1:17" ht="45.6" customHeight="1" x14ac:dyDescent="0.25">
      <c r="A57" s="147">
        <v>22</v>
      </c>
      <c r="B57" s="52" t="s">
        <v>275</v>
      </c>
      <c r="C57" s="48" t="s">
        <v>69</v>
      </c>
      <c r="D57" s="48" t="s">
        <v>242</v>
      </c>
      <c r="E57" s="22" t="s">
        <v>14</v>
      </c>
      <c r="F57" s="65">
        <v>1</v>
      </c>
      <c r="G57" s="65">
        <v>21.69</v>
      </c>
      <c r="H57" s="65">
        <v>7</v>
      </c>
      <c r="I57" s="120">
        <v>0</v>
      </c>
      <c r="J57" s="65"/>
      <c r="K57" s="70">
        <f>G57-I57</f>
        <v>21.69</v>
      </c>
      <c r="L57" s="80"/>
      <c r="M57" s="80"/>
      <c r="N57" s="80"/>
      <c r="O57" s="81"/>
      <c r="P57" s="81"/>
      <c r="Q57" s="81"/>
    </row>
    <row r="58" spans="1:17" ht="45.6" customHeight="1" x14ac:dyDescent="0.25">
      <c r="A58" s="148"/>
      <c r="B58" s="54" t="s">
        <v>275</v>
      </c>
      <c r="C58" s="2" t="s">
        <v>69</v>
      </c>
      <c r="D58" s="2" t="s">
        <v>243</v>
      </c>
      <c r="E58" s="22" t="s">
        <v>14</v>
      </c>
      <c r="F58" s="22">
        <v>0.7</v>
      </c>
      <c r="G58" s="22">
        <v>32.74</v>
      </c>
      <c r="H58" s="65">
        <v>7</v>
      </c>
      <c r="I58" s="120">
        <v>0</v>
      </c>
      <c r="J58" s="22"/>
      <c r="K58" s="70">
        <f t="shared" ref="K58:K64" si="6">G58-I58</f>
        <v>32.74</v>
      </c>
      <c r="L58" s="80"/>
      <c r="M58" s="80"/>
      <c r="N58" s="80"/>
      <c r="O58" s="81"/>
      <c r="P58" s="81"/>
      <c r="Q58" s="81"/>
    </row>
    <row r="59" spans="1:17" ht="45.6" customHeight="1" x14ac:dyDescent="0.25">
      <c r="A59" s="148"/>
      <c r="B59" s="54" t="s">
        <v>275</v>
      </c>
      <c r="C59" s="2" t="s">
        <v>69</v>
      </c>
      <c r="D59" s="2" t="s">
        <v>244</v>
      </c>
      <c r="E59" s="22" t="s">
        <v>14</v>
      </c>
      <c r="F59" s="22">
        <v>1</v>
      </c>
      <c r="G59" s="22">
        <v>7.67</v>
      </c>
      <c r="H59" s="65">
        <v>7</v>
      </c>
      <c r="I59" s="120">
        <v>0</v>
      </c>
      <c r="J59" s="22"/>
      <c r="K59" s="70">
        <f t="shared" si="6"/>
        <v>7.67</v>
      </c>
      <c r="L59" s="80"/>
      <c r="M59" s="80"/>
      <c r="N59" s="80"/>
      <c r="O59" s="81"/>
      <c r="P59" s="81"/>
      <c r="Q59" s="81"/>
    </row>
    <row r="60" spans="1:17" ht="45.6" customHeight="1" x14ac:dyDescent="0.25">
      <c r="A60" s="148"/>
      <c r="B60" s="54" t="s">
        <v>275</v>
      </c>
      <c r="C60" s="2" t="s">
        <v>69</v>
      </c>
      <c r="D60" s="2" t="s">
        <v>250</v>
      </c>
      <c r="E60" s="22" t="s">
        <v>14</v>
      </c>
      <c r="F60" s="22">
        <v>0.58399999999999996</v>
      </c>
      <c r="G60" s="22">
        <v>9.84</v>
      </c>
      <c r="H60" s="65">
        <v>7</v>
      </c>
      <c r="I60" s="120">
        <v>0</v>
      </c>
      <c r="J60" s="22"/>
      <c r="K60" s="70">
        <f t="shared" si="6"/>
        <v>9.84</v>
      </c>
      <c r="L60" s="80"/>
      <c r="M60" s="80"/>
      <c r="N60" s="80"/>
      <c r="O60" s="81"/>
      <c r="P60" s="81"/>
      <c r="Q60" s="81"/>
    </row>
    <row r="61" spans="1:17" ht="45.6" customHeight="1" x14ac:dyDescent="0.25">
      <c r="A61" s="148"/>
      <c r="B61" s="54" t="s">
        <v>275</v>
      </c>
      <c r="C61" s="102" t="s">
        <v>69</v>
      </c>
      <c r="D61" s="102" t="s">
        <v>245</v>
      </c>
      <c r="E61" s="103" t="s">
        <v>14</v>
      </c>
      <c r="F61" s="103">
        <v>2.9</v>
      </c>
      <c r="G61" s="103">
        <v>99.77</v>
      </c>
      <c r="H61" s="126">
        <v>7</v>
      </c>
      <c r="I61" s="127">
        <v>0</v>
      </c>
      <c r="J61" s="103"/>
      <c r="K61" s="128">
        <f t="shared" si="6"/>
        <v>99.77</v>
      </c>
      <c r="L61" s="80"/>
      <c r="M61" s="80"/>
      <c r="N61" s="80"/>
      <c r="O61" s="81"/>
      <c r="P61" s="81"/>
      <c r="Q61" s="81"/>
    </row>
    <row r="62" spans="1:17" ht="45.6" customHeight="1" x14ac:dyDescent="0.25">
      <c r="A62" s="148"/>
      <c r="B62" s="54" t="s">
        <v>275</v>
      </c>
      <c r="C62" s="2" t="s">
        <v>69</v>
      </c>
      <c r="D62" s="2" t="s">
        <v>246</v>
      </c>
      <c r="E62" s="22" t="s">
        <v>14</v>
      </c>
      <c r="F62" s="22">
        <v>1.4</v>
      </c>
      <c r="G62" s="22">
        <v>14.93</v>
      </c>
      <c r="H62" s="65">
        <v>7</v>
      </c>
      <c r="I62" s="120">
        <v>0</v>
      </c>
      <c r="J62" s="22"/>
      <c r="K62" s="70">
        <f t="shared" si="6"/>
        <v>14.93</v>
      </c>
      <c r="L62" s="80"/>
      <c r="M62" s="80"/>
      <c r="N62" s="80"/>
      <c r="O62" s="81"/>
      <c r="P62" s="81"/>
      <c r="Q62" s="81"/>
    </row>
    <row r="63" spans="1:17" ht="45.6" customHeight="1" x14ac:dyDescent="0.25">
      <c r="A63" s="148"/>
      <c r="B63" s="54" t="s">
        <v>275</v>
      </c>
      <c r="C63" s="2" t="s">
        <v>69</v>
      </c>
      <c r="D63" s="2" t="s">
        <v>247</v>
      </c>
      <c r="E63" s="22" t="s">
        <v>14</v>
      </c>
      <c r="F63" s="22">
        <v>1.9</v>
      </c>
      <c r="G63" s="22">
        <v>4.59</v>
      </c>
      <c r="H63" s="65">
        <v>7</v>
      </c>
      <c r="I63" s="120">
        <v>0</v>
      </c>
      <c r="J63" s="22"/>
      <c r="K63" s="70">
        <f t="shared" si="6"/>
        <v>4.59</v>
      </c>
      <c r="L63" s="80"/>
      <c r="M63" s="80"/>
      <c r="N63" s="80"/>
      <c r="O63" s="81"/>
      <c r="P63" s="81"/>
      <c r="Q63" s="81"/>
    </row>
    <row r="64" spans="1:17" ht="45.6" customHeight="1" x14ac:dyDescent="0.25">
      <c r="A64" s="148"/>
      <c r="B64" s="54" t="s">
        <v>275</v>
      </c>
      <c r="C64" s="2" t="s">
        <v>69</v>
      </c>
      <c r="D64" s="2" t="s">
        <v>248</v>
      </c>
      <c r="E64" s="22" t="s">
        <v>14</v>
      </c>
      <c r="F64" s="22">
        <v>1.7</v>
      </c>
      <c r="G64" s="22">
        <v>18.3</v>
      </c>
      <c r="H64" s="65">
        <v>7</v>
      </c>
      <c r="I64" s="120">
        <v>0</v>
      </c>
      <c r="J64" s="22"/>
      <c r="K64" s="70">
        <f t="shared" si="6"/>
        <v>18.3</v>
      </c>
      <c r="L64" s="80"/>
      <c r="M64" s="80"/>
      <c r="N64" s="80"/>
      <c r="O64" s="81"/>
      <c r="P64" s="81"/>
      <c r="Q64" s="81"/>
    </row>
    <row r="65" spans="1:17" ht="45.6" customHeight="1" x14ac:dyDescent="0.25">
      <c r="A65" s="149"/>
      <c r="B65" s="54" t="s">
        <v>275</v>
      </c>
      <c r="C65" s="2" t="s">
        <v>69</v>
      </c>
      <c r="D65" s="2" t="s">
        <v>249</v>
      </c>
      <c r="E65" s="22" t="s">
        <v>14</v>
      </c>
      <c r="F65" s="22">
        <v>0.439</v>
      </c>
      <c r="G65" s="22">
        <v>5.51</v>
      </c>
      <c r="H65" s="65">
        <v>7</v>
      </c>
      <c r="I65" s="120">
        <v>0</v>
      </c>
      <c r="J65" s="22"/>
      <c r="K65" s="70">
        <f>G65-I65</f>
        <v>5.51</v>
      </c>
      <c r="L65" s="80"/>
      <c r="M65" s="80"/>
      <c r="N65" s="80"/>
      <c r="O65" s="81"/>
      <c r="P65" s="81"/>
      <c r="Q65" s="81"/>
    </row>
    <row r="66" spans="1:17" ht="45.6" customHeight="1" x14ac:dyDescent="0.25">
      <c r="A66" s="141">
        <v>25</v>
      </c>
      <c r="B66" s="51" t="s">
        <v>276</v>
      </c>
      <c r="C66" s="47" t="s">
        <v>79</v>
      </c>
      <c r="D66" s="2" t="s">
        <v>251</v>
      </c>
      <c r="E66" s="22" t="s">
        <v>14</v>
      </c>
      <c r="F66" s="22">
        <v>1.65</v>
      </c>
      <c r="G66" s="22">
        <v>54.4</v>
      </c>
      <c r="H66" s="65">
        <v>7</v>
      </c>
      <c r="I66" s="120">
        <v>27.726667200811903</v>
      </c>
      <c r="J66" s="22"/>
      <c r="K66" s="70">
        <f t="shared" ref="K66:K67" si="7">G66-I66</f>
        <v>26.673332799188096</v>
      </c>
      <c r="L66" s="80"/>
      <c r="M66" s="80"/>
      <c r="N66" s="80"/>
      <c r="O66" s="81"/>
      <c r="P66" s="81"/>
      <c r="Q66" s="81"/>
    </row>
    <row r="67" spans="1:17" ht="45.6" customHeight="1" x14ac:dyDescent="0.25">
      <c r="A67" s="142"/>
      <c r="B67" s="51" t="s">
        <v>277</v>
      </c>
      <c r="C67" s="121" t="s">
        <v>79</v>
      </c>
      <c r="D67" s="102" t="s">
        <v>252</v>
      </c>
      <c r="E67" s="103" t="s">
        <v>14</v>
      </c>
      <c r="F67" s="103">
        <v>8.8949999999999996</v>
      </c>
      <c r="G67" s="103">
        <v>320.02999999999997</v>
      </c>
      <c r="H67" s="126">
        <v>7</v>
      </c>
      <c r="I67" s="127">
        <v>163.1133327991881</v>
      </c>
      <c r="J67" s="103"/>
      <c r="K67" s="128">
        <f t="shared" si="7"/>
        <v>156.91666720081187</v>
      </c>
      <c r="L67" s="80"/>
      <c r="M67" s="80"/>
      <c r="N67" s="80"/>
      <c r="O67" s="81"/>
      <c r="P67" s="81"/>
      <c r="Q67" s="81"/>
    </row>
    <row r="68" spans="1:17" ht="35.450000000000003" customHeight="1" x14ac:dyDescent="0.25">
      <c r="A68" s="143" t="s">
        <v>218</v>
      </c>
      <c r="B68" s="144"/>
      <c r="C68" s="144"/>
      <c r="D68" s="145"/>
      <c r="E68" s="85"/>
      <c r="F68" s="85">
        <f>SUM(F44:F67)</f>
        <v>75.855999999999995</v>
      </c>
      <c r="G68" s="85">
        <f>SUM(G44:G67)</f>
        <v>2515.0600000000004</v>
      </c>
      <c r="H68" s="85"/>
      <c r="I68" s="118">
        <f>SUM(I44:I67)</f>
        <v>1104.2</v>
      </c>
      <c r="J68" s="85"/>
      <c r="K68" s="119">
        <f>SUM(K44:K67)</f>
        <v>1410.8599999999997</v>
      </c>
      <c r="L68" s="80"/>
      <c r="M68" s="80"/>
      <c r="N68" s="80"/>
      <c r="O68" s="81"/>
      <c r="P68" s="81"/>
      <c r="Q68" s="81"/>
    </row>
    <row r="69" spans="1:17" ht="35.450000000000003" customHeight="1" x14ac:dyDescent="0.25">
      <c r="A69" s="143" t="s">
        <v>219</v>
      </c>
      <c r="B69" s="144"/>
      <c r="C69" s="144"/>
      <c r="D69" s="144"/>
      <c r="E69" s="144"/>
      <c r="F69" s="144"/>
      <c r="G69" s="144"/>
      <c r="H69" s="144"/>
      <c r="I69" s="144"/>
      <c r="J69" s="144"/>
      <c r="K69" s="145"/>
      <c r="L69" s="80"/>
      <c r="M69" s="80"/>
      <c r="N69" s="80"/>
      <c r="O69" s="81"/>
      <c r="P69" s="81"/>
      <c r="Q69" s="81"/>
    </row>
    <row r="70" spans="1:17" s="82" customFormat="1" ht="51" customHeight="1" x14ac:dyDescent="0.25">
      <c r="A70" s="50" t="s">
        <v>170</v>
      </c>
      <c r="B70" s="50" t="s">
        <v>207</v>
      </c>
      <c r="C70" s="50" t="s">
        <v>0</v>
      </c>
      <c r="D70" s="50" t="s">
        <v>1</v>
      </c>
      <c r="E70" s="50" t="s">
        <v>2</v>
      </c>
      <c r="F70" s="50" t="s">
        <v>3</v>
      </c>
      <c r="G70" s="50" t="s">
        <v>209</v>
      </c>
      <c r="H70" s="50" t="s">
        <v>128</v>
      </c>
      <c r="I70" s="50" t="s">
        <v>129</v>
      </c>
      <c r="J70" s="50" t="s">
        <v>11</v>
      </c>
      <c r="K70" s="50" t="s">
        <v>130</v>
      </c>
      <c r="L70" s="80"/>
      <c r="M70" s="80"/>
      <c r="N70" s="80"/>
      <c r="O70" s="81"/>
      <c r="P70" s="81"/>
      <c r="Q70" s="81"/>
    </row>
    <row r="71" spans="1:17" ht="35.450000000000003" customHeight="1" x14ac:dyDescent="0.25">
      <c r="A71" s="54">
        <v>3</v>
      </c>
      <c r="B71" s="51" t="s">
        <v>131</v>
      </c>
      <c r="C71" s="47" t="s">
        <v>12</v>
      </c>
      <c r="D71" s="47" t="s">
        <v>13</v>
      </c>
      <c r="E71" s="22" t="s">
        <v>14</v>
      </c>
      <c r="F71" s="22">
        <v>10.382999999999999</v>
      </c>
      <c r="G71" s="22">
        <v>533.94000000000005</v>
      </c>
      <c r="H71" s="22">
        <v>11</v>
      </c>
      <c r="I71" s="22">
        <v>432.69</v>
      </c>
      <c r="J71" s="22" t="s">
        <v>19</v>
      </c>
      <c r="K71" s="22">
        <v>101.25000000000006</v>
      </c>
      <c r="L71" s="80"/>
      <c r="M71" s="80"/>
      <c r="N71" s="80"/>
      <c r="O71" s="81"/>
      <c r="P71" s="81"/>
      <c r="Q71" s="81"/>
    </row>
    <row r="72" spans="1:17" ht="35.450000000000003" customHeight="1" x14ac:dyDescent="0.25">
      <c r="A72" s="54">
        <v>5</v>
      </c>
      <c r="B72" s="53" t="s">
        <v>134</v>
      </c>
      <c r="C72" s="47" t="s">
        <v>25</v>
      </c>
      <c r="D72" s="47" t="s">
        <v>13</v>
      </c>
      <c r="E72" s="22" t="s">
        <v>14</v>
      </c>
      <c r="F72" s="22">
        <v>12.214</v>
      </c>
      <c r="G72" s="22">
        <v>577.36</v>
      </c>
      <c r="H72" s="22">
        <v>11</v>
      </c>
      <c r="I72" s="22">
        <v>349.59</v>
      </c>
      <c r="J72" s="22" t="s">
        <v>19</v>
      </c>
      <c r="K72" s="22">
        <v>227.77000000000004</v>
      </c>
      <c r="L72" s="80"/>
      <c r="M72" s="80"/>
      <c r="N72" s="80"/>
      <c r="O72" s="81"/>
      <c r="P72" s="81"/>
      <c r="Q72" s="81"/>
    </row>
    <row r="73" spans="1:17" ht="35.450000000000003" customHeight="1" x14ac:dyDescent="0.25">
      <c r="A73" s="54">
        <v>10</v>
      </c>
      <c r="B73" s="53" t="s">
        <v>141</v>
      </c>
      <c r="C73" s="47" t="s">
        <v>37</v>
      </c>
      <c r="D73" s="47" t="s">
        <v>13</v>
      </c>
      <c r="E73" s="22" t="s">
        <v>14</v>
      </c>
      <c r="F73" s="22">
        <v>11.98</v>
      </c>
      <c r="G73" s="22">
        <v>617.94000000000005</v>
      </c>
      <c r="H73" s="22">
        <v>11</v>
      </c>
      <c r="I73" s="22">
        <v>211.56</v>
      </c>
      <c r="J73" s="22" t="s">
        <v>19</v>
      </c>
      <c r="K73" s="22">
        <v>406.38000000000005</v>
      </c>
      <c r="L73" s="80"/>
      <c r="M73" s="80"/>
      <c r="N73" s="80"/>
      <c r="O73" s="81"/>
      <c r="P73" s="81"/>
      <c r="Q73" s="81"/>
    </row>
    <row r="74" spans="1:17" ht="35.450000000000003" customHeight="1" x14ac:dyDescent="0.25">
      <c r="A74" s="54">
        <v>13</v>
      </c>
      <c r="B74" s="52" t="s">
        <v>144</v>
      </c>
      <c r="C74" s="47" t="s">
        <v>49</v>
      </c>
      <c r="D74" s="47" t="s">
        <v>13</v>
      </c>
      <c r="E74" s="22" t="s">
        <v>14</v>
      </c>
      <c r="F74" s="22">
        <v>10</v>
      </c>
      <c r="G74" s="22">
        <v>576.66999999999996</v>
      </c>
      <c r="H74" s="22">
        <v>11</v>
      </c>
      <c r="I74" s="22">
        <v>86.55</v>
      </c>
      <c r="J74" s="22" t="s">
        <v>19</v>
      </c>
      <c r="K74" s="22">
        <v>490.11999999999995</v>
      </c>
      <c r="L74" s="80"/>
      <c r="M74" s="80"/>
      <c r="N74" s="80"/>
      <c r="O74" s="81"/>
      <c r="P74" s="81"/>
      <c r="Q74" s="81"/>
    </row>
    <row r="75" spans="1:17" ht="35.450000000000003" customHeight="1" x14ac:dyDescent="0.25">
      <c r="A75" s="54">
        <v>16</v>
      </c>
      <c r="B75" s="52" t="s">
        <v>145</v>
      </c>
      <c r="C75" s="47" t="s">
        <v>52</v>
      </c>
      <c r="D75" s="47" t="s">
        <v>13</v>
      </c>
      <c r="E75" s="22" t="s">
        <v>14</v>
      </c>
      <c r="F75" s="22">
        <v>14.12</v>
      </c>
      <c r="G75" s="22">
        <v>511.3</v>
      </c>
      <c r="H75" s="22">
        <v>11</v>
      </c>
      <c r="I75" s="22">
        <v>248.13</v>
      </c>
      <c r="J75" s="22" t="s">
        <v>19</v>
      </c>
      <c r="K75" s="22">
        <v>263.17</v>
      </c>
      <c r="L75" s="80"/>
      <c r="M75" s="80"/>
      <c r="N75" s="80"/>
      <c r="O75" s="81"/>
      <c r="P75" s="81"/>
      <c r="Q75" s="81"/>
    </row>
    <row r="76" spans="1:17" ht="35.450000000000003" customHeight="1" x14ac:dyDescent="0.25">
      <c r="A76" s="54">
        <v>21</v>
      </c>
      <c r="B76" s="51" t="s">
        <v>158</v>
      </c>
      <c r="C76" s="47" t="s">
        <v>65</v>
      </c>
      <c r="D76" s="47" t="s">
        <v>13</v>
      </c>
      <c r="E76" s="22" t="s">
        <v>14</v>
      </c>
      <c r="F76" s="22">
        <v>10</v>
      </c>
      <c r="G76" s="22">
        <v>478.31</v>
      </c>
      <c r="H76" s="22">
        <v>11</v>
      </c>
      <c r="I76" s="22">
        <v>0</v>
      </c>
      <c r="J76" s="22" t="s">
        <v>19</v>
      </c>
      <c r="K76" s="22">
        <v>478.31</v>
      </c>
      <c r="L76" s="80"/>
      <c r="M76" s="80"/>
      <c r="N76" s="80"/>
      <c r="O76" s="81"/>
      <c r="P76" s="81"/>
      <c r="Q76" s="81"/>
    </row>
    <row r="77" spans="1:17" ht="35.450000000000003" customHeight="1" x14ac:dyDescent="0.25">
      <c r="A77" s="54">
        <v>22</v>
      </c>
      <c r="B77" s="52" t="s">
        <v>163</v>
      </c>
      <c r="C77" s="47" t="s">
        <v>69</v>
      </c>
      <c r="D77" s="47" t="s">
        <v>13</v>
      </c>
      <c r="E77" s="22" t="s">
        <v>14</v>
      </c>
      <c r="F77" s="22">
        <v>11</v>
      </c>
      <c r="G77" s="22">
        <v>252.89</v>
      </c>
      <c r="H77" s="22">
        <v>11</v>
      </c>
      <c r="I77" s="22">
        <v>0</v>
      </c>
      <c r="J77" s="22" t="s">
        <v>19</v>
      </c>
      <c r="K77" s="22">
        <v>252.89</v>
      </c>
      <c r="L77" s="80"/>
      <c r="M77" s="80"/>
      <c r="N77" s="80"/>
      <c r="O77" s="81"/>
      <c r="P77" s="81"/>
      <c r="Q77" s="81"/>
    </row>
    <row r="78" spans="1:17" ht="35.450000000000003" customHeight="1" x14ac:dyDescent="0.25">
      <c r="A78" s="54">
        <v>23</v>
      </c>
      <c r="B78" s="54" t="s">
        <v>165</v>
      </c>
      <c r="C78" s="2" t="s">
        <v>76</v>
      </c>
      <c r="D78" s="47" t="s">
        <v>13</v>
      </c>
      <c r="E78" s="22" t="s">
        <v>14</v>
      </c>
      <c r="F78" s="22">
        <v>4.51</v>
      </c>
      <c r="G78" s="22">
        <v>105.29</v>
      </c>
      <c r="H78" s="22">
        <v>11</v>
      </c>
      <c r="I78" s="22">
        <v>0</v>
      </c>
      <c r="J78" s="22" t="s">
        <v>19</v>
      </c>
      <c r="K78" s="22">
        <v>105.29</v>
      </c>
      <c r="L78" s="80"/>
      <c r="M78" s="80"/>
      <c r="N78" s="80"/>
      <c r="O78" s="81"/>
      <c r="P78" s="81"/>
      <c r="Q78" s="81"/>
    </row>
    <row r="79" spans="1:17" ht="32.450000000000003" customHeight="1" x14ac:dyDescent="0.25">
      <c r="A79" s="146" t="s">
        <v>241</v>
      </c>
      <c r="B79" s="146"/>
      <c r="C79" s="146"/>
      <c r="D79" s="146"/>
      <c r="E79" s="83"/>
      <c r="F79" s="84">
        <f>SUM(F71:F78)</f>
        <v>84.207000000000008</v>
      </c>
      <c r="G79" s="84">
        <f>SUM(G71:G78)</f>
        <v>3653.7000000000003</v>
      </c>
      <c r="H79" s="83"/>
      <c r="I79" s="85">
        <f>SUM(I71:I78)</f>
        <v>1328.52</v>
      </c>
      <c r="J79" s="83"/>
      <c r="K79" s="85">
        <f>SUM(K71:K78)</f>
        <v>2325.1799999999998</v>
      </c>
    </row>
    <row r="83" spans="9:11" ht="21" x14ac:dyDescent="0.25">
      <c r="I83" s="86" t="s">
        <v>220</v>
      </c>
      <c r="J83" s="86">
        <v>82</v>
      </c>
      <c r="K83" s="86">
        <v>634.58000000000004</v>
      </c>
    </row>
    <row r="84" spans="9:11" ht="21" x14ac:dyDescent="0.25">
      <c r="I84" s="86" t="s">
        <v>221</v>
      </c>
      <c r="J84" s="86">
        <v>9</v>
      </c>
      <c r="K84" s="86">
        <v>1128.53</v>
      </c>
    </row>
    <row r="85" spans="9:11" ht="21" x14ac:dyDescent="0.25">
      <c r="I85" s="86" t="s">
        <v>222</v>
      </c>
      <c r="J85" s="86">
        <v>13</v>
      </c>
      <c r="K85" s="86">
        <v>307.63</v>
      </c>
    </row>
    <row r="86" spans="9:11" ht="21" x14ac:dyDescent="0.25">
      <c r="I86" s="86" t="s">
        <v>223</v>
      </c>
      <c r="J86" s="86">
        <v>10</v>
      </c>
      <c r="K86" s="87">
        <v>1259.57</v>
      </c>
    </row>
    <row r="87" spans="9:11" ht="21" x14ac:dyDescent="0.25">
      <c r="I87" s="86" t="s">
        <v>224</v>
      </c>
      <c r="J87" s="86">
        <v>75.855999999999995</v>
      </c>
      <c r="K87" s="86">
        <v>1410.8599999999997</v>
      </c>
    </row>
    <row r="88" spans="9:11" ht="21" x14ac:dyDescent="0.25">
      <c r="I88" s="86" t="s">
        <v>225</v>
      </c>
      <c r="J88" s="86">
        <v>84.21</v>
      </c>
      <c r="K88" s="86">
        <v>2325.1799999999998</v>
      </c>
    </row>
    <row r="89" spans="9:11" ht="21" x14ac:dyDescent="0.25">
      <c r="K89" s="86">
        <f>SUM(K83:K88)</f>
        <v>7066.35</v>
      </c>
    </row>
  </sheetData>
  <sortState ref="A4:K58">
    <sortCondition ref="H4:H58"/>
  </sortState>
  <mergeCells count="17">
    <mergeCell ref="A57:A65"/>
    <mergeCell ref="A66:A67"/>
    <mergeCell ref="A2:K2"/>
    <mergeCell ref="A30:D30"/>
    <mergeCell ref="A79:D79"/>
    <mergeCell ref="A10:D10"/>
    <mergeCell ref="A21:D21"/>
    <mergeCell ref="A11:K11"/>
    <mergeCell ref="A22:K22"/>
    <mergeCell ref="A31:K31"/>
    <mergeCell ref="A41:D41"/>
    <mergeCell ref="A68:D68"/>
    <mergeCell ref="A42:K42"/>
    <mergeCell ref="A69:K69"/>
    <mergeCell ref="A44:A49"/>
    <mergeCell ref="A50:A54"/>
    <mergeCell ref="A55:A56"/>
  </mergeCells>
  <pageMargins left="0.7" right="0.7" top="0.75" bottom="0.75" header="0.3" footer="0.3"/>
  <pageSetup paperSize="9" scale="48" fitToHeight="5" orientation="landscape" r:id="rId1"/>
  <rowBreaks count="2" manualBreakCount="2">
    <brk id="21" max="10" man="1"/>
    <brk id="41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2"/>
  <sheetViews>
    <sheetView topLeftCell="A16" zoomScale="85" zoomScaleNormal="85" workbookViewId="0">
      <selection activeCell="H25" sqref="H25:H26"/>
    </sheetView>
  </sheetViews>
  <sheetFormatPr defaultRowHeight="15" x14ac:dyDescent="0.25"/>
  <cols>
    <col min="1" max="1" width="11.7109375" customWidth="1"/>
    <col min="2" max="2" width="17.42578125" customWidth="1"/>
    <col min="3" max="3" width="31.42578125" customWidth="1"/>
    <col min="4" max="4" width="21.28515625" customWidth="1"/>
    <col min="5" max="5" width="22.5703125" customWidth="1"/>
    <col min="6" max="6" width="22.140625" customWidth="1"/>
    <col min="7" max="7" width="22.42578125" customWidth="1"/>
    <col min="8" max="8" width="23" customWidth="1"/>
    <col min="9" max="9" width="17" customWidth="1"/>
    <col min="11" max="11" width="11.7109375" bestFit="1" customWidth="1"/>
    <col min="12" max="12" width="11.7109375" customWidth="1"/>
    <col min="13" max="13" width="14.5703125" bestFit="1" customWidth="1"/>
    <col min="14" max="14" width="13" customWidth="1"/>
    <col min="15" max="15" width="19.140625" customWidth="1"/>
    <col min="16" max="16" width="10.140625" customWidth="1"/>
    <col min="17" max="17" width="16" customWidth="1"/>
    <col min="19" max="19" width="12.85546875" customWidth="1"/>
    <col min="21" max="21" width="18.5703125" customWidth="1"/>
    <col min="23" max="23" width="14.28515625" customWidth="1"/>
  </cols>
  <sheetData>
    <row r="2" spans="1:11" ht="46.5" x14ac:dyDescent="0.25">
      <c r="A2" s="23" t="s">
        <v>170</v>
      </c>
      <c r="B2" s="23" t="s">
        <v>226</v>
      </c>
      <c r="C2" s="23" t="s">
        <v>227</v>
      </c>
      <c r="D2" s="23" t="s">
        <v>228</v>
      </c>
      <c r="E2" s="23" t="s">
        <v>229</v>
      </c>
      <c r="F2" s="90" t="s">
        <v>230</v>
      </c>
      <c r="G2" s="90" t="s">
        <v>231</v>
      </c>
      <c r="H2" s="90" t="s">
        <v>232</v>
      </c>
    </row>
    <row r="3" spans="1:11" ht="23.25" x14ac:dyDescent="0.25">
      <c r="A3" s="54">
        <v>1</v>
      </c>
      <c r="B3" s="130">
        <v>6</v>
      </c>
      <c r="C3" s="54" t="s">
        <v>233</v>
      </c>
      <c r="D3" s="54">
        <v>3.8</v>
      </c>
      <c r="E3" s="95">
        <v>74324.94</v>
      </c>
      <c r="F3" s="54">
        <v>69.510000000000005</v>
      </c>
      <c r="G3" s="130">
        <v>512.85</v>
      </c>
      <c r="H3" s="113">
        <f>(512.85/561.24)*F3</f>
        <v>63.51686177036563</v>
      </c>
    </row>
    <row r="4" spans="1:11" ht="23.25" x14ac:dyDescent="0.25">
      <c r="A4" s="54">
        <v>2</v>
      </c>
      <c r="B4" s="131"/>
      <c r="C4" s="54" t="s">
        <v>234</v>
      </c>
      <c r="D4" s="54">
        <v>3.89</v>
      </c>
      <c r="E4" s="95">
        <v>104440.21</v>
      </c>
      <c r="F4" s="54">
        <v>102.18</v>
      </c>
      <c r="G4" s="131"/>
      <c r="H4" s="113">
        <f t="shared" ref="H4:H8" si="0">(512.85/561.24)*F4</f>
        <v>93.370060936497765</v>
      </c>
    </row>
    <row r="5" spans="1:11" ht="23.25" x14ac:dyDescent="0.25">
      <c r="A5" s="54">
        <v>3</v>
      </c>
      <c r="B5" s="131"/>
      <c r="C5" s="54" t="s">
        <v>235</v>
      </c>
      <c r="D5" s="54">
        <v>0.9</v>
      </c>
      <c r="E5" s="95">
        <v>30196.5</v>
      </c>
      <c r="F5" s="54">
        <v>28.84</v>
      </c>
      <c r="G5" s="131"/>
      <c r="H5" s="113">
        <f t="shared" si="0"/>
        <v>26.353420996365195</v>
      </c>
    </row>
    <row r="6" spans="1:11" ht="23.25" x14ac:dyDescent="0.25">
      <c r="A6" s="54">
        <v>4</v>
      </c>
      <c r="B6" s="131"/>
      <c r="C6" s="54" t="s">
        <v>236</v>
      </c>
      <c r="D6" s="54">
        <v>0.5</v>
      </c>
      <c r="E6" s="95">
        <v>17387.240000000002</v>
      </c>
      <c r="F6" s="54">
        <v>16.45</v>
      </c>
      <c r="G6" s="131"/>
      <c r="H6" s="113">
        <f t="shared" si="0"/>
        <v>15.031684306179175</v>
      </c>
    </row>
    <row r="7" spans="1:11" ht="23.25" x14ac:dyDescent="0.25">
      <c r="A7" s="54">
        <v>5</v>
      </c>
      <c r="B7" s="131"/>
      <c r="C7" s="54" t="s">
        <v>237</v>
      </c>
      <c r="D7" s="54">
        <v>7.35</v>
      </c>
      <c r="E7" s="95">
        <v>236589.38</v>
      </c>
      <c r="F7" s="54">
        <v>231.8</v>
      </c>
      <c r="G7" s="131"/>
      <c r="H7" s="113">
        <f t="shared" si="0"/>
        <v>211.81425058798376</v>
      </c>
    </row>
    <row r="8" spans="1:11" ht="24.75" customHeight="1" x14ac:dyDescent="0.25">
      <c r="A8" s="54">
        <v>6</v>
      </c>
      <c r="B8" s="132"/>
      <c r="C8" s="54" t="s">
        <v>238</v>
      </c>
      <c r="D8" s="54">
        <v>3.56</v>
      </c>
      <c r="E8" s="95">
        <v>114768.75</v>
      </c>
      <c r="F8" s="54">
        <v>112.46</v>
      </c>
      <c r="G8" s="132"/>
      <c r="H8" s="113">
        <f t="shared" si="0"/>
        <v>102.76372140260851</v>
      </c>
      <c r="I8">
        <f>SUM(F3:F8)</f>
        <v>561.24</v>
      </c>
      <c r="J8">
        <f>SUM(F3:F8)</f>
        <v>561.24</v>
      </c>
      <c r="K8">
        <f>J8-G3</f>
        <v>48.389999999999986</v>
      </c>
    </row>
    <row r="9" spans="1:11" ht="24.75" customHeight="1" x14ac:dyDescent="0.25">
      <c r="A9" s="54">
        <v>20</v>
      </c>
      <c r="B9" s="150">
        <v>12</v>
      </c>
      <c r="C9" s="91" t="s">
        <v>253</v>
      </c>
      <c r="D9" s="91">
        <v>3.99</v>
      </c>
      <c r="E9" s="95">
        <v>155824.79999999999</v>
      </c>
      <c r="F9" s="54">
        <v>166.7</v>
      </c>
      <c r="G9" s="130">
        <v>104.15</v>
      </c>
      <c r="H9" s="117">
        <f>(104.15/395.85)*F9</f>
        <v>43.85955538714159</v>
      </c>
    </row>
    <row r="10" spans="1:11" ht="24.75" customHeight="1" x14ac:dyDescent="0.25">
      <c r="A10" s="54">
        <v>21</v>
      </c>
      <c r="B10" s="151"/>
      <c r="C10" s="91" t="s">
        <v>254</v>
      </c>
      <c r="D10" s="91">
        <v>0.6</v>
      </c>
      <c r="E10" s="95">
        <v>16559.580000000002</v>
      </c>
      <c r="F10" s="54">
        <v>17.47</v>
      </c>
      <c r="G10" s="131"/>
      <c r="H10" s="117">
        <f t="shared" ref="H10:H13" si="1">(104.15/395.85)*F10</f>
        <v>4.5964393078186179</v>
      </c>
    </row>
    <row r="11" spans="1:11" ht="24.75" customHeight="1" x14ac:dyDescent="0.25">
      <c r="A11" s="54">
        <v>22</v>
      </c>
      <c r="B11" s="151"/>
      <c r="C11" s="91" t="s">
        <v>255</v>
      </c>
      <c r="D11" s="91">
        <v>3</v>
      </c>
      <c r="E11" s="95">
        <v>90975.58</v>
      </c>
      <c r="F11" s="54">
        <v>98.06</v>
      </c>
      <c r="G11" s="131"/>
      <c r="H11" s="117">
        <f t="shared" si="1"/>
        <v>25.800047997979032</v>
      </c>
    </row>
    <row r="12" spans="1:11" ht="24.75" customHeight="1" x14ac:dyDescent="0.25">
      <c r="A12" s="54">
        <v>23</v>
      </c>
      <c r="B12" s="151"/>
      <c r="C12" s="91" t="s">
        <v>256</v>
      </c>
      <c r="D12" s="91">
        <v>2.8</v>
      </c>
      <c r="E12" s="95">
        <v>104525.74</v>
      </c>
      <c r="F12" s="54">
        <v>109.32</v>
      </c>
      <c r="G12" s="131"/>
      <c r="H12" s="117">
        <f t="shared" si="1"/>
        <v>28.762607048124288</v>
      </c>
      <c r="I12">
        <f>SUM(H9:H13)</f>
        <v>104.15</v>
      </c>
    </row>
    <row r="13" spans="1:11" ht="24.75" customHeight="1" x14ac:dyDescent="0.25">
      <c r="A13" s="54">
        <v>24</v>
      </c>
      <c r="B13" s="152"/>
      <c r="C13" s="91" t="s">
        <v>257</v>
      </c>
      <c r="D13" s="91">
        <v>0.36699999999999999</v>
      </c>
      <c r="E13" s="95">
        <v>3872.29</v>
      </c>
      <c r="F13" s="54">
        <v>4.3</v>
      </c>
      <c r="G13" s="131"/>
      <c r="H13" s="116">
        <f t="shared" si="1"/>
        <v>1.1313502589364659</v>
      </c>
      <c r="I13">
        <f>SUM(F9:F13)</f>
        <v>395.85</v>
      </c>
      <c r="K13">
        <f>I13-G9</f>
        <v>291.70000000000005</v>
      </c>
    </row>
    <row r="14" spans="1:11" ht="24.75" customHeight="1" x14ac:dyDescent="0.25">
      <c r="A14" s="54">
        <v>7</v>
      </c>
      <c r="B14" s="130">
        <v>19</v>
      </c>
      <c r="C14" s="91" t="s">
        <v>240</v>
      </c>
      <c r="D14" s="54">
        <v>15.82</v>
      </c>
      <c r="E14" s="95">
        <v>322130.67</v>
      </c>
      <c r="F14" s="54">
        <v>540.20000000000005</v>
      </c>
      <c r="G14" s="130">
        <v>296.36</v>
      </c>
      <c r="H14" s="117">
        <f>(296.36/968.5)*F14</f>
        <v>165.300642230253</v>
      </c>
    </row>
    <row r="15" spans="1:11" ht="23.25" x14ac:dyDescent="0.25">
      <c r="A15" s="54">
        <v>8</v>
      </c>
      <c r="B15" s="132"/>
      <c r="C15" s="91" t="s">
        <v>239</v>
      </c>
      <c r="D15" s="54">
        <v>7.1109999999999998</v>
      </c>
      <c r="E15" s="95">
        <v>255623.014</v>
      </c>
      <c r="F15" s="54">
        <v>428.3</v>
      </c>
      <c r="G15" s="131"/>
      <c r="H15" s="117">
        <f>(296.36/968.5)*F15</f>
        <v>131.05935776974704</v>
      </c>
      <c r="I15" s="88">
        <f>SUM(F14:F15)</f>
        <v>968.5</v>
      </c>
    </row>
    <row r="16" spans="1:11" ht="23.25" x14ac:dyDescent="0.25">
      <c r="A16" s="54">
        <v>9</v>
      </c>
      <c r="B16" s="130">
        <v>22</v>
      </c>
      <c r="C16" s="54" t="s">
        <v>242</v>
      </c>
      <c r="D16" s="54">
        <v>1</v>
      </c>
      <c r="E16" s="95">
        <v>14902.18</v>
      </c>
      <c r="F16" s="54">
        <v>21.69</v>
      </c>
      <c r="G16" s="130">
        <v>0</v>
      </c>
      <c r="H16" s="89"/>
    </row>
    <row r="17" spans="1:17" ht="23.25" x14ac:dyDescent="0.25">
      <c r="A17" s="54">
        <v>10</v>
      </c>
      <c r="B17" s="131"/>
      <c r="C17" s="54" t="s">
        <v>243</v>
      </c>
      <c r="D17" s="54">
        <v>0.7</v>
      </c>
      <c r="E17" s="95">
        <v>23058.89</v>
      </c>
      <c r="F17" s="54">
        <v>32.74</v>
      </c>
      <c r="G17" s="131"/>
      <c r="H17" s="89"/>
    </row>
    <row r="18" spans="1:17" ht="23.25" x14ac:dyDescent="0.25">
      <c r="A18" s="54">
        <v>11</v>
      </c>
      <c r="B18" s="131"/>
      <c r="C18" s="54" t="s">
        <v>244</v>
      </c>
      <c r="D18" s="54">
        <v>1</v>
      </c>
      <c r="E18" s="95">
        <v>4822.21</v>
      </c>
      <c r="F18" s="54">
        <v>7.67</v>
      </c>
      <c r="G18" s="131"/>
      <c r="H18" s="89"/>
    </row>
    <row r="19" spans="1:17" ht="23.25" x14ac:dyDescent="0.25">
      <c r="A19" s="54">
        <v>12</v>
      </c>
      <c r="B19" s="131"/>
      <c r="C19" s="54" t="s">
        <v>250</v>
      </c>
      <c r="D19" s="54">
        <v>0.58399999999999996</v>
      </c>
      <c r="E19" s="95">
        <v>6670.13</v>
      </c>
      <c r="F19" s="54">
        <v>9.84</v>
      </c>
      <c r="G19" s="131"/>
      <c r="H19" s="89"/>
    </row>
    <row r="20" spans="1:17" ht="23.25" x14ac:dyDescent="0.25">
      <c r="A20" s="54">
        <v>13</v>
      </c>
      <c r="B20" s="131"/>
      <c r="C20" s="54" t="s">
        <v>245</v>
      </c>
      <c r="D20" s="54">
        <v>2.9</v>
      </c>
      <c r="E20" s="95">
        <v>69778.75</v>
      </c>
      <c r="F20" s="54">
        <v>99.77</v>
      </c>
      <c r="G20" s="131"/>
      <c r="H20" s="89"/>
    </row>
    <row r="21" spans="1:17" ht="23.25" x14ac:dyDescent="0.25">
      <c r="A21" s="54">
        <v>14</v>
      </c>
      <c r="B21" s="131"/>
      <c r="C21" s="54" t="s">
        <v>246</v>
      </c>
      <c r="D21" s="54">
        <v>1.4</v>
      </c>
      <c r="E21" s="95">
        <v>9766.9</v>
      </c>
      <c r="F21" s="54">
        <v>14.93</v>
      </c>
      <c r="G21" s="131"/>
      <c r="H21" s="89"/>
    </row>
    <row r="22" spans="1:17" ht="23.25" x14ac:dyDescent="0.25">
      <c r="A22" s="54">
        <v>15</v>
      </c>
      <c r="B22" s="131"/>
      <c r="C22" s="54" t="s">
        <v>247</v>
      </c>
      <c r="D22" s="54">
        <v>1.9</v>
      </c>
      <c r="E22" s="95">
        <v>1977.99</v>
      </c>
      <c r="F22" s="54">
        <v>4.59</v>
      </c>
      <c r="G22" s="131"/>
      <c r="H22" s="89"/>
    </row>
    <row r="23" spans="1:17" ht="23.25" x14ac:dyDescent="0.25">
      <c r="A23" s="54">
        <v>16</v>
      </c>
      <c r="B23" s="131"/>
      <c r="C23" s="54" t="s">
        <v>248</v>
      </c>
      <c r="D23" s="54">
        <v>1.7</v>
      </c>
      <c r="E23" s="95">
        <v>11989.43</v>
      </c>
      <c r="F23" s="54">
        <v>18.3</v>
      </c>
      <c r="G23" s="131"/>
      <c r="H23" s="89"/>
    </row>
    <row r="24" spans="1:17" ht="23.25" x14ac:dyDescent="0.25">
      <c r="A24" s="54">
        <v>17</v>
      </c>
      <c r="B24" s="132"/>
      <c r="C24" s="54" t="s">
        <v>249</v>
      </c>
      <c r="D24" s="54">
        <v>0.439</v>
      </c>
      <c r="E24" s="95">
        <v>3655.55</v>
      </c>
      <c r="F24" s="54">
        <v>5.51</v>
      </c>
      <c r="G24" s="132"/>
      <c r="H24" s="89"/>
      <c r="I24">
        <f>SUM(F16:F24)</f>
        <v>215.04000000000002</v>
      </c>
    </row>
    <row r="25" spans="1:17" ht="23.25" x14ac:dyDescent="0.25">
      <c r="A25" s="54">
        <v>18</v>
      </c>
      <c r="B25" s="150">
        <v>25</v>
      </c>
      <c r="C25" s="91" t="s">
        <v>251</v>
      </c>
      <c r="D25" s="91">
        <v>1.65</v>
      </c>
      <c r="E25" s="95">
        <v>49532.84</v>
      </c>
      <c r="F25" s="54">
        <v>54.4</v>
      </c>
      <c r="G25" s="130">
        <v>190.84</v>
      </c>
      <c r="H25" s="89">
        <f>(190.84/374.43)*F25</f>
        <v>27.726667200811903</v>
      </c>
    </row>
    <row r="26" spans="1:17" ht="23.25" x14ac:dyDescent="0.25">
      <c r="A26" s="54">
        <v>19</v>
      </c>
      <c r="B26" s="152"/>
      <c r="C26" s="91" t="s">
        <v>252</v>
      </c>
      <c r="D26" s="91">
        <v>8.8949999999999996</v>
      </c>
      <c r="E26" s="95">
        <v>292711.87</v>
      </c>
      <c r="F26" s="54">
        <v>320.02999999999997</v>
      </c>
      <c r="G26" s="131"/>
      <c r="H26" s="89">
        <f>(190.84/374.43)*F26</f>
        <v>163.1133327991881</v>
      </c>
      <c r="I26">
        <f>SUM(F25:F26)</f>
        <v>374.42999999999995</v>
      </c>
    </row>
    <row r="27" spans="1:17" ht="23.25" x14ac:dyDescent="0.25">
      <c r="A27" s="89"/>
      <c r="B27" s="89"/>
      <c r="C27" s="89"/>
      <c r="D27" s="91">
        <f>SUM(D3:D26)</f>
        <v>75.855999999999995</v>
      </c>
      <c r="E27" s="95">
        <f>SUM(E3:E26)</f>
        <v>2016085.4339999994</v>
      </c>
      <c r="F27" s="54">
        <f>SUM(F3:F26)</f>
        <v>2515.0600000000004</v>
      </c>
      <c r="G27" s="89"/>
      <c r="H27" s="89"/>
    </row>
    <row r="30" spans="1:17" ht="46.5" x14ac:dyDescent="0.25">
      <c r="A30" s="23" t="s">
        <v>170</v>
      </c>
      <c r="B30" s="23" t="s">
        <v>226</v>
      </c>
      <c r="C30" s="23" t="s">
        <v>227</v>
      </c>
      <c r="D30" s="23" t="s">
        <v>228</v>
      </c>
      <c r="E30" s="23" t="s">
        <v>229</v>
      </c>
      <c r="F30" s="90" t="s">
        <v>230</v>
      </c>
      <c r="G30" s="90" t="s">
        <v>231</v>
      </c>
      <c r="H30" s="90" t="s">
        <v>232</v>
      </c>
    </row>
    <row r="31" spans="1:17" ht="23.25" x14ac:dyDescent="0.25">
      <c r="A31" s="54">
        <v>1</v>
      </c>
      <c r="B31" s="54">
        <v>6</v>
      </c>
      <c r="C31" s="54" t="s">
        <v>233</v>
      </c>
      <c r="D31" s="54">
        <v>3.8</v>
      </c>
      <c r="E31" s="95">
        <v>74324.94</v>
      </c>
      <c r="F31" s="54">
        <v>69.510000000000005</v>
      </c>
      <c r="G31" s="89"/>
      <c r="H31" s="89"/>
      <c r="I31" s="94"/>
      <c r="J31" s="94"/>
      <c r="K31" s="94"/>
      <c r="L31" s="94"/>
      <c r="M31" s="94"/>
      <c r="N31" s="94"/>
      <c r="O31" s="94"/>
      <c r="P31" s="94"/>
      <c r="Q31" s="94"/>
    </row>
    <row r="32" spans="1:17" ht="23.25" x14ac:dyDescent="0.25">
      <c r="A32" s="54">
        <v>2</v>
      </c>
      <c r="B32" s="54">
        <v>6</v>
      </c>
      <c r="C32" s="54" t="s">
        <v>234</v>
      </c>
      <c r="D32" s="54">
        <v>3.89</v>
      </c>
      <c r="E32" s="95">
        <v>104440.21</v>
      </c>
      <c r="F32" s="54">
        <v>102.18</v>
      </c>
      <c r="G32" s="89"/>
      <c r="H32" s="89"/>
    </row>
    <row r="33" spans="1:15" ht="23.25" x14ac:dyDescent="0.25">
      <c r="A33" s="54">
        <v>3</v>
      </c>
      <c r="B33" s="54">
        <v>6</v>
      </c>
      <c r="C33" s="54" t="s">
        <v>235</v>
      </c>
      <c r="D33" s="54">
        <v>0.9</v>
      </c>
      <c r="E33" s="95">
        <v>30196.5</v>
      </c>
      <c r="F33" s="54">
        <v>28.84</v>
      </c>
      <c r="G33" s="89"/>
      <c r="H33" s="89"/>
    </row>
    <row r="34" spans="1:15" ht="23.25" x14ac:dyDescent="0.25">
      <c r="A34" s="54">
        <v>4</v>
      </c>
      <c r="B34" s="54">
        <v>6</v>
      </c>
      <c r="C34" s="54" t="s">
        <v>236</v>
      </c>
      <c r="D34" s="54">
        <v>0.5</v>
      </c>
      <c r="E34" s="95">
        <v>17387.240000000002</v>
      </c>
      <c r="F34" s="54">
        <v>16.45</v>
      </c>
      <c r="G34" s="89"/>
      <c r="H34" s="89"/>
    </row>
    <row r="35" spans="1:15" ht="23.25" x14ac:dyDescent="0.25">
      <c r="A35" s="54">
        <v>5</v>
      </c>
      <c r="B35" s="54">
        <v>6</v>
      </c>
      <c r="C35" s="54" t="s">
        <v>237</v>
      </c>
      <c r="D35" s="54">
        <v>7.35</v>
      </c>
      <c r="E35" s="95">
        <v>236589.38</v>
      </c>
      <c r="F35" s="54">
        <v>231.8</v>
      </c>
      <c r="G35" s="89"/>
      <c r="H35" s="89"/>
    </row>
    <row r="36" spans="1:15" ht="23.25" x14ac:dyDescent="0.25">
      <c r="A36" s="54">
        <v>6</v>
      </c>
      <c r="B36" s="54">
        <v>6</v>
      </c>
      <c r="C36" s="54" t="s">
        <v>238</v>
      </c>
      <c r="D36" s="54">
        <v>3.56</v>
      </c>
      <c r="E36" s="95">
        <v>114768.75</v>
      </c>
      <c r="F36" s="54">
        <v>112.46</v>
      </c>
      <c r="G36" s="95"/>
      <c r="H36" s="89"/>
    </row>
    <row r="37" spans="1:15" ht="23.25" x14ac:dyDescent="0.25">
      <c r="A37" s="54">
        <v>20</v>
      </c>
      <c r="B37" s="91">
        <v>12</v>
      </c>
      <c r="C37" s="91" t="s">
        <v>253</v>
      </c>
      <c r="D37" s="91">
        <v>3.99</v>
      </c>
      <c r="E37" s="95">
        <v>155824.79999999999</v>
      </c>
      <c r="F37" s="54">
        <v>166.7</v>
      </c>
      <c r="G37" s="89"/>
      <c r="H37" s="89"/>
    </row>
    <row r="38" spans="1:15" ht="23.25" x14ac:dyDescent="0.25">
      <c r="A38" s="54">
        <v>21</v>
      </c>
      <c r="B38" s="91">
        <v>12</v>
      </c>
      <c r="C38" s="91" t="s">
        <v>254</v>
      </c>
      <c r="D38" s="91">
        <v>0.6</v>
      </c>
      <c r="E38" s="95">
        <v>16559.580000000002</v>
      </c>
      <c r="F38" s="54">
        <v>17.47</v>
      </c>
      <c r="G38" s="89"/>
      <c r="H38" s="89"/>
    </row>
    <row r="39" spans="1:15" ht="23.25" x14ac:dyDescent="0.25">
      <c r="A39" s="54">
        <v>22</v>
      </c>
      <c r="B39" s="91">
        <v>12</v>
      </c>
      <c r="C39" s="91" t="s">
        <v>255</v>
      </c>
      <c r="D39" s="91">
        <v>3</v>
      </c>
      <c r="E39" s="95">
        <v>90975.58</v>
      </c>
      <c r="F39" s="54">
        <v>98.06</v>
      </c>
      <c r="G39" s="89"/>
      <c r="H39" s="89"/>
    </row>
    <row r="40" spans="1:15" ht="23.25" x14ac:dyDescent="0.25">
      <c r="A40" s="54">
        <v>23</v>
      </c>
      <c r="B40" s="91">
        <v>12</v>
      </c>
      <c r="C40" s="91" t="s">
        <v>256</v>
      </c>
      <c r="D40" s="91">
        <v>2.8</v>
      </c>
      <c r="E40" s="95">
        <v>104525.74</v>
      </c>
      <c r="F40" s="54">
        <v>109.32</v>
      </c>
      <c r="G40" s="89"/>
      <c r="H40" s="89"/>
    </row>
    <row r="41" spans="1:15" ht="23.25" x14ac:dyDescent="0.25">
      <c r="A41" s="54">
        <v>24</v>
      </c>
      <c r="B41" s="91">
        <v>12</v>
      </c>
      <c r="C41" s="91" t="s">
        <v>257</v>
      </c>
      <c r="D41" s="91">
        <v>0.36699999999999999</v>
      </c>
      <c r="E41" s="95">
        <v>3872.29</v>
      </c>
      <c r="F41" s="54">
        <v>4.3</v>
      </c>
      <c r="G41" s="89"/>
      <c r="H41" s="89"/>
    </row>
    <row r="42" spans="1:15" ht="23.25" x14ac:dyDescent="0.25">
      <c r="A42" s="54">
        <v>7</v>
      </c>
      <c r="B42" s="54">
        <v>19</v>
      </c>
      <c r="C42" s="91" t="s">
        <v>240</v>
      </c>
      <c r="D42" s="54">
        <v>15.82</v>
      </c>
      <c r="E42" s="95">
        <v>322130.67</v>
      </c>
      <c r="F42" s="54">
        <v>540.20000000000005</v>
      </c>
      <c r="G42" s="89"/>
      <c r="H42" s="89"/>
    </row>
    <row r="43" spans="1:15" ht="23.25" x14ac:dyDescent="0.25">
      <c r="A43" s="54">
        <v>8</v>
      </c>
      <c r="B43" s="54">
        <v>19</v>
      </c>
      <c r="C43" s="91" t="s">
        <v>239</v>
      </c>
      <c r="D43" s="54">
        <v>7.1109999999999998</v>
      </c>
      <c r="E43" s="95">
        <v>255623.014</v>
      </c>
      <c r="F43" s="54">
        <v>428.3</v>
      </c>
      <c r="G43" s="89"/>
      <c r="H43" s="89"/>
    </row>
    <row r="44" spans="1:15" ht="23.25" x14ac:dyDescent="0.25">
      <c r="A44" s="54">
        <v>9</v>
      </c>
      <c r="B44" s="54">
        <v>22</v>
      </c>
      <c r="C44" s="54" t="s">
        <v>242</v>
      </c>
      <c r="D44" s="54">
        <v>1</v>
      </c>
      <c r="E44" s="95">
        <v>14902.18</v>
      </c>
      <c r="F44" s="54">
        <v>21.69</v>
      </c>
      <c r="G44" s="89"/>
      <c r="H44" s="89"/>
    </row>
    <row r="45" spans="1:15" ht="23.25" x14ac:dyDescent="0.25">
      <c r="A45" s="54">
        <v>10</v>
      </c>
      <c r="B45" s="54">
        <v>22</v>
      </c>
      <c r="C45" s="54" t="s">
        <v>243</v>
      </c>
      <c r="D45" s="54">
        <v>0.7</v>
      </c>
      <c r="E45" s="95">
        <v>23058.89</v>
      </c>
      <c r="F45" s="54">
        <v>32.74</v>
      </c>
      <c r="G45" s="89"/>
      <c r="H45" s="89"/>
    </row>
    <row r="46" spans="1:15" ht="23.25" x14ac:dyDescent="0.25">
      <c r="A46" s="54">
        <v>11</v>
      </c>
      <c r="B46" s="54">
        <v>22</v>
      </c>
      <c r="C46" s="54" t="s">
        <v>244</v>
      </c>
      <c r="D46" s="54">
        <v>1</v>
      </c>
      <c r="E46" s="95">
        <v>4822.21</v>
      </c>
      <c r="F46" s="54">
        <v>7.67</v>
      </c>
      <c r="G46" s="89"/>
      <c r="H46" s="89"/>
      <c r="M46" s="92"/>
      <c r="O46" s="92"/>
    </row>
    <row r="47" spans="1:15" ht="23.25" x14ac:dyDescent="0.25">
      <c r="A47" s="54">
        <v>12</v>
      </c>
      <c r="B47" s="54">
        <v>22</v>
      </c>
      <c r="C47" s="54" t="s">
        <v>250</v>
      </c>
      <c r="D47" s="54">
        <v>0.58399999999999996</v>
      </c>
      <c r="E47" s="95">
        <v>6670.13</v>
      </c>
      <c r="F47" s="54">
        <v>9.84</v>
      </c>
      <c r="G47" s="89"/>
      <c r="H47" s="89"/>
    </row>
    <row r="48" spans="1:15" ht="23.25" x14ac:dyDescent="0.25">
      <c r="A48" s="54">
        <v>13</v>
      </c>
      <c r="B48" s="54">
        <v>22</v>
      </c>
      <c r="C48" s="54" t="s">
        <v>245</v>
      </c>
      <c r="D48" s="54">
        <v>2.9</v>
      </c>
      <c r="E48" s="95">
        <v>69778.75</v>
      </c>
      <c r="F48" s="54">
        <v>99.77</v>
      </c>
      <c r="G48" s="54"/>
      <c r="H48" s="89"/>
    </row>
    <row r="49" spans="1:23" ht="23.25" x14ac:dyDescent="0.25">
      <c r="A49" s="54">
        <v>14</v>
      </c>
      <c r="B49" s="54">
        <v>22</v>
      </c>
      <c r="C49" s="54" t="s">
        <v>246</v>
      </c>
      <c r="D49" s="54">
        <v>1.4</v>
      </c>
      <c r="E49" s="95">
        <v>9766.9</v>
      </c>
      <c r="F49" s="54">
        <v>14.93</v>
      </c>
      <c r="G49" s="54"/>
      <c r="H49" s="89"/>
    </row>
    <row r="50" spans="1:23" ht="23.25" x14ac:dyDescent="0.25">
      <c r="A50" s="54">
        <v>15</v>
      </c>
      <c r="B50" s="54">
        <v>22</v>
      </c>
      <c r="C50" s="54" t="s">
        <v>247</v>
      </c>
      <c r="D50" s="54">
        <v>1.9</v>
      </c>
      <c r="E50" s="95">
        <v>1977.99</v>
      </c>
      <c r="F50" s="54">
        <v>4.59</v>
      </c>
      <c r="G50" s="89"/>
      <c r="H50" s="89"/>
    </row>
    <row r="51" spans="1:23" ht="23.25" x14ac:dyDescent="0.25">
      <c r="A51" s="54">
        <v>16</v>
      </c>
      <c r="B51" s="54">
        <v>22</v>
      </c>
      <c r="C51" s="54" t="s">
        <v>248</v>
      </c>
      <c r="D51" s="54">
        <v>1.7</v>
      </c>
      <c r="E51" s="95">
        <v>11989.43</v>
      </c>
      <c r="F51" s="54">
        <v>18.3</v>
      </c>
      <c r="G51" s="89"/>
      <c r="H51" s="89"/>
    </row>
    <row r="52" spans="1:23" ht="23.25" x14ac:dyDescent="0.25">
      <c r="A52" s="54">
        <v>17</v>
      </c>
      <c r="B52" s="54">
        <v>22</v>
      </c>
      <c r="C52" s="54" t="s">
        <v>249</v>
      </c>
      <c r="D52" s="54">
        <v>0.439</v>
      </c>
      <c r="E52" s="95">
        <v>3655.55</v>
      </c>
      <c r="F52" s="54">
        <v>5.51</v>
      </c>
      <c r="G52" s="89"/>
      <c r="H52" s="89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ht="23.25" x14ac:dyDescent="0.25">
      <c r="A53" s="54">
        <v>18</v>
      </c>
      <c r="B53" s="91">
        <v>25</v>
      </c>
      <c r="C53" s="91" t="s">
        <v>251</v>
      </c>
      <c r="D53" s="91">
        <v>1.65</v>
      </c>
      <c r="E53" s="95">
        <v>49532.84</v>
      </c>
      <c r="F53" s="54">
        <v>54.4</v>
      </c>
      <c r="G53" s="89"/>
      <c r="H53" s="89"/>
    </row>
    <row r="54" spans="1:23" ht="23.25" x14ac:dyDescent="0.25">
      <c r="A54" s="54">
        <v>19</v>
      </c>
      <c r="B54" s="91">
        <v>25</v>
      </c>
      <c r="C54" s="91" t="s">
        <v>252</v>
      </c>
      <c r="D54" s="91">
        <v>8.8949999999999996</v>
      </c>
      <c r="E54" s="95">
        <v>292711.87</v>
      </c>
      <c r="F54" s="54">
        <v>320.02999999999997</v>
      </c>
      <c r="G54" s="89"/>
      <c r="H54" s="89"/>
    </row>
    <row r="55" spans="1:23" ht="23.25" x14ac:dyDescent="0.25">
      <c r="A55" s="89"/>
      <c r="B55" s="89"/>
      <c r="C55" s="89"/>
      <c r="D55" s="91">
        <f>SUM(D31:D54)</f>
        <v>75.855999999999995</v>
      </c>
      <c r="E55" s="95">
        <f>SUM(E31:E54)</f>
        <v>2016085.4339999994</v>
      </c>
      <c r="F55" s="54">
        <f>SUM(F31:F54)</f>
        <v>2515.0600000000004</v>
      </c>
      <c r="G55" s="89"/>
      <c r="H55" s="89"/>
    </row>
    <row r="62" spans="1:23" x14ac:dyDescent="0.25"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</row>
  </sheetData>
  <sortState ref="A3:H26">
    <sortCondition ref="B3:B26"/>
  </sortState>
  <mergeCells count="10">
    <mergeCell ref="B3:B8"/>
    <mergeCell ref="B9:B13"/>
    <mergeCell ref="B14:B15"/>
    <mergeCell ref="B16:B24"/>
    <mergeCell ref="B25:B26"/>
    <mergeCell ref="G3:G8"/>
    <mergeCell ref="G9:G13"/>
    <mergeCell ref="G14:G15"/>
    <mergeCell ref="G16:G24"/>
    <mergeCell ref="G25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Projected_Cost_OF_OnHold_Work</vt:lpstr>
      <vt:lpstr>Projected_Cost_OF_Ongoing_Work</vt:lpstr>
      <vt:lpstr>Sheet1</vt:lpstr>
      <vt:lpstr>Status</vt:lpstr>
      <vt:lpstr>Sheet3</vt:lpstr>
      <vt:lpstr>Regulatos</vt:lpstr>
      <vt:lpstr>Stucture_Summary</vt:lpstr>
      <vt:lpstr>Khals</vt:lpstr>
      <vt:lpstr>Projected_Cost_OF_Ongoing_Work!Print_Area</vt:lpstr>
      <vt:lpstr>Projected_Cost_OF_OnHold_Work!Print_Area</vt:lpstr>
      <vt:lpstr>Regulatos!Print_Area</vt:lpstr>
      <vt:lpstr>Status!Print_Area</vt:lpstr>
      <vt:lpstr>Stucture_Summary!Print_Area</vt:lpstr>
      <vt:lpstr>Projected_Cost_OF_Ongoing_Work!Print_Titles</vt:lpstr>
      <vt:lpstr>Projected_Cost_OF_OnHold_Work!Print_Titles</vt:lpstr>
      <vt:lpstr>Regulatos!Print_Titles</vt:lpstr>
      <vt:lpstr>Status!Print_Titles</vt:lpstr>
      <vt:lpstr>Stucture_Summary!Print_Titles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2020-02-29T08:59:45Z</dcterms:modified>
</cp:coreProperties>
</file>