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5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quipment Production Rate" sheetId="10" r:id="rId19"/>
    <sheet name=" Block Placing Production Rate" sheetId="18" r:id="rId20"/>
  </sheets>
  <definedNames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O14" i="20" l="1"/>
  <c r="H11" i="10" l="1"/>
  <c r="H3" i="10" l="1"/>
  <c r="H4" i="10"/>
  <c r="H5" i="10"/>
  <c r="H6" i="10"/>
  <c r="H2" i="10"/>
  <c r="G16" i="10" l="1"/>
  <c r="G17" i="10"/>
  <c r="G15" i="10"/>
  <c r="E17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<sst xmlns="http://schemas.openxmlformats.org/spreadsheetml/2006/main" count="601" uniqueCount="135">
  <si>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</si>
  <si>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</si>
  <si>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</si>
  <si>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</si>
  <si>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</si>
  <si>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</si>
  <si>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</si>
  <si>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</si>
  <si>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</si>
  <si>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</si>
  <si>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</si>
  <si>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</si>
  <si>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</si>
  <si>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</si>
  <si>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</si>
  <si>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</si>
  <si>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</si>
  <si>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</si>
  <si>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</si>
  <si>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</si>
  <si>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</si>
  <si>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</si>
  <si>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</si>
  <si>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</si>
  <si>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</si>
  <si>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</si>
  <si>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</si>
  <si>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</si>
  <si>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</si>
  <si>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</si>
  <si>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</si>
  <si>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</si>
  <si>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 xml:space="preserve">   Mobilization and Site Preparation</t>
  </si>
  <si>
    <t xml:space="preserve">   Ring Bundh Removal</t>
  </si>
  <si>
    <t>2,3,4,5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</si>
  <si>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</si>
  <si>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</si>
  <si>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</si>
  <si>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</si>
  <si>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</si>
  <si>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</si>
  <si>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</si>
  <si>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</si>
  <si>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</si>
  <si>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</si>
  <si>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</si>
  <si>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</si>
  <si>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</si>
  <si>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</si>
  <si>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</si>
  <si>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</si>
  <si>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</si>
  <si>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</si>
  <si>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</si>
  <si>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</si>
  <si>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</si>
  <si>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</si>
  <si>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</si>
  <si>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</si>
  <si>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</si>
  <si>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</si>
  <si>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</si>
  <si>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</si>
  <si>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</si>
  <si>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</si>
  <si>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</si>
  <si>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</si>
  <si>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</si>
  <si>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</si>
  <si>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</si>
  <si>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</si>
  <si>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</si>
  <si>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</si>
  <si>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</si>
  <si>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</si>
  <si>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</si>
  <si>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</si>
  <si>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</si>
  <si>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</si>
  <si>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</si>
  <si>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</si>
  <si>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</si>
  <si>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</si>
  <si>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</si>
  <si>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</si>
  <si>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</si>
  <si>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</si>
  <si>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</si>
  <si>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</si>
  <si>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</si>
  <si>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</si>
  <si>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</si>
  <si>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</si>
  <si>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</si>
  <si>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</si>
  <si>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</si>
  <si>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</si>
  <si>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</si>
  <si>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</si>
  <si>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</si>
  <si>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</si>
  <si>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</si>
  <si>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</si>
  <si>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</si>
  <si>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</si>
  <si>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</si>
  <si>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</si>
  <si>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</si>
  <si>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</si>
  <si>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</si>
  <si>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</si>
  <si>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</si>
  <si>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</si>
  <si>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</si>
  <si>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</si>
  <si>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</si>
  <si>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Type_A_50M_965_TO_1015_S</t>
  </si>
  <si>
    <t>Type A slope protection work of the Dharmapasha Ruibeel Submergible Embankment from M965  to M1015=50M under HFMLIP</t>
  </si>
  <si>
    <t>Type_A_40M_4500_TO_4570_S</t>
  </si>
  <si>
    <t>Type A slope protection work of the Dharmapasha Ruibeel Submergible Embankment in between M4500  to M4570=40M under HFMLIP</t>
  </si>
  <si>
    <t>Type_A_40M_35020_TO_35100_S</t>
  </si>
  <si>
    <t>Type A slope protection work of the Dharmapasha Ruibeel Submergible Embankment in between M35020  to M35100=40M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</si>
  <si>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</si>
  <si>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</si>
  <si>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</si>
  <si>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</si>
  <si>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</si>
  <si>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</si>
  <si>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</si>
  <si>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FF_30M_at_KM_1000_S</t>
  </si>
  <si>
    <t>Construction of 30M Flood Fuse on  Submersible Embankment   M1000 to  M1030  of  Dharmapasha Ruibeel Project under HFMLIP</t>
  </si>
  <si>
    <t>FF_15M_at_KM_4520_S</t>
  </si>
  <si>
    <t>Construction of 15M Flood Fuse on  Submersible Embankment   M4520  of  Dharmapasha Ruibeel Project under HFMLIP</t>
  </si>
  <si>
    <t>FF_15M_at_KM_35050_S</t>
  </si>
  <si>
    <t>Construction of 15M Flood Fuse on  Submersible Embankment   M35050  of  Dharmapasha Ruibeel Project under HFMLIP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</si>
</sst>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>
      <c r="A1" s="1" t="s">
        <v>84</v>
      </c>
      <c r="B1" s="1" t="s">
        <v>0</v>
      </c>
      <c r="C1" s="1" t="s">
        <v>22</v>
      </c>
    </row>
    <row r="2" spans="1:3">
      <c r="A2" s="1">
        <v>101</v>
      </c>
      <c r="B2" t="s">
        <v>85</v>
      </c>
      <c r="C2" s="1" t="s">
        <v>25</v>
      </c>
    </row>
    <row r="3" spans="1:3">
      <c r="A3" s="1">
        <v>102</v>
      </c>
      <c r="B3" t="s">
        <v>53</v>
      </c>
      <c r="C3" s="1" t="s">
        <v>25</v>
      </c>
    </row>
    <row r="4" spans="1:3">
      <c r="A4" s="1">
        <v>103</v>
      </c>
      <c r="B4" t="s">
        <v>86</v>
      </c>
      <c r="C4" s="1" t="s">
        <v>25</v>
      </c>
    </row>
    <row r="5" spans="1:3">
      <c r="A5" s="1">
        <v>104</v>
      </c>
      <c r="B5" t="s">
        <v>87</v>
      </c>
      <c r="C5" s="1" t="s">
        <v>25</v>
      </c>
    </row>
    <row r="6" spans="1:3">
      <c r="A6" s="1">
        <v>201</v>
      </c>
      <c r="B6" t="s">
        <v>88</v>
      </c>
      <c r="C6" s="1" t="s">
        <v>89</v>
      </c>
    </row>
    <row r="7" spans="1:3">
      <c r="A7" s="1">
        <v>202</v>
      </c>
      <c r="B7" t="s">
        <v>90</v>
      </c>
      <c r="C7" s="1" t="s">
        <v>67</v>
      </c>
    </row>
    <row r="8" spans="1:3">
      <c r="A8" s="1">
        <v>203</v>
      </c>
      <c r="B8" t="s">
        <v>91</v>
      </c>
      <c r="C8" s="1" t="s">
        <v>67</v>
      </c>
    </row>
    <row r="9" spans="1:3">
      <c r="A9" s="1">
        <v>204</v>
      </c>
      <c r="B9" t="s">
        <v>92</v>
      </c>
      <c r="C9" s="1" t="s">
        <v>27</v>
      </c>
    </row>
    <row r="10" spans="1:3">
      <c r="A10" s="1">
        <v>205</v>
      </c>
      <c r="B10" t="s">
        <v>93</v>
      </c>
      <c r="C10" s="1" t="s">
        <v>67</v>
      </c>
    </row>
    <row r="11" spans="1:3">
      <c r="A11" s="1">
        <v>206</v>
      </c>
      <c r="B11" t="s">
        <v>94</v>
      </c>
      <c r="C11" s="1" t="s">
        <v>67</v>
      </c>
    </row>
    <row r="12" spans="1:3">
      <c r="A12" s="1">
        <v>207</v>
      </c>
      <c r="B12" t="s">
        <v>95</v>
      </c>
      <c r="C12" s="1" t="s">
        <v>25</v>
      </c>
    </row>
    <row r="13" spans="1:3">
      <c r="A13" s="1">
        <v>301</v>
      </c>
      <c r="B13" t="s">
        <v>96</v>
      </c>
      <c r="C13" s="1" t="s">
        <v>97</v>
      </c>
    </row>
    <row r="14" spans="1:3">
      <c r="A14" s="1">
        <v>401</v>
      </c>
      <c r="B14" t="s">
        <v>98</v>
      </c>
      <c r="C14" s="1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22" sqref="D22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4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9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5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5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20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60" zoomScaleNormal="160" workbookViewId="0">
      <selection activeCell="G1" sqref="G1:G17"/>
    </sheetView>
  </sheetViews>
  <sheetFormatPr defaultRowHeight="14.4"/>
  <cols>
    <col min="2" max="2" width="47.6640625" customWidth="1"/>
    <col min="4" max="4" width="11.44140625" customWidth="1"/>
    <col min="7" max="7" width="10.55468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4" t="s">
        <v>100</v>
      </c>
    </row>
    <row r="2" spans="1:7">
      <c r="A2" s="3">
        <v>1</v>
      </c>
      <c r="B2" s="3" t="s">
        <v>32</v>
      </c>
      <c r="C2" s="8">
        <v>7</v>
      </c>
      <c r="D2" s="3">
        <v>-1</v>
      </c>
      <c r="E2" s="3" t="s">
        <v>45</v>
      </c>
      <c r="F2" s="3">
        <v>100</v>
      </c>
      <c r="G2" s="19" t="s">
        <v>104</v>
      </c>
    </row>
    <row r="3" spans="1:7">
      <c r="A3" s="3">
        <v>2</v>
      </c>
      <c r="B3" s="4" t="s">
        <v>35</v>
      </c>
      <c r="C3" s="9">
        <v>17</v>
      </c>
      <c r="D3" s="4">
        <v>1</v>
      </c>
      <c r="E3" s="4" t="s">
        <v>25</v>
      </c>
      <c r="F3" s="9">
        <v>2670</v>
      </c>
      <c r="G3" s="19" t="s">
        <v>112</v>
      </c>
    </row>
    <row r="4" spans="1:7">
      <c r="A4" s="3">
        <v>3</v>
      </c>
      <c r="B4" s="4" t="s">
        <v>36</v>
      </c>
      <c r="C4" s="9">
        <v>18</v>
      </c>
      <c r="D4" s="4">
        <v>1</v>
      </c>
      <c r="E4" s="4" t="s">
        <v>25</v>
      </c>
      <c r="F4" s="9">
        <v>4795</v>
      </c>
      <c r="G4" s="19" t="s">
        <v>111</v>
      </c>
    </row>
    <row r="5" spans="1:7">
      <c r="A5" s="3">
        <v>4</v>
      </c>
      <c r="B5" s="4" t="s">
        <v>37</v>
      </c>
      <c r="C5" s="9">
        <v>12</v>
      </c>
      <c r="D5" s="4">
        <v>1</v>
      </c>
      <c r="E5" s="4" t="s">
        <v>25</v>
      </c>
      <c r="F5" s="9">
        <v>3563</v>
      </c>
      <c r="G5" s="19" t="s">
        <v>113</v>
      </c>
    </row>
    <row r="6" spans="1:7">
      <c r="A6" s="3">
        <v>5</v>
      </c>
      <c r="B6" s="4" t="s">
        <v>48</v>
      </c>
      <c r="C6" s="9">
        <v>6</v>
      </c>
      <c r="D6" s="4">
        <v>1</v>
      </c>
      <c r="E6" s="4" t="s">
        <v>25</v>
      </c>
      <c r="F6" s="4">
        <v>2655</v>
      </c>
      <c r="G6" s="25" t="s">
        <v>101</v>
      </c>
    </row>
    <row r="7" spans="1:7">
      <c r="A7" s="3">
        <v>6</v>
      </c>
      <c r="B7" s="4" t="s">
        <v>30</v>
      </c>
      <c r="C7" s="9">
        <v>21</v>
      </c>
      <c r="D7" s="3" t="s">
        <v>34</v>
      </c>
      <c r="E7" s="3" t="s">
        <v>45</v>
      </c>
      <c r="F7" s="3">
        <v>100</v>
      </c>
      <c r="G7" s="19" t="s">
        <v>105</v>
      </c>
    </row>
    <row r="8" spans="1:7">
      <c r="A8" s="3">
        <v>7</v>
      </c>
      <c r="B8" s="4" t="s">
        <v>38</v>
      </c>
      <c r="C8" s="9">
        <v>7</v>
      </c>
      <c r="D8" s="3">
        <v>1</v>
      </c>
      <c r="E8" s="3" t="s">
        <v>26</v>
      </c>
      <c r="F8" s="3">
        <v>2052</v>
      </c>
      <c r="G8" s="19" t="s">
        <v>123</v>
      </c>
    </row>
    <row r="9" spans="1:7">
      <c r="A9" s="3">
        <v>8</v>
      </c>
      <c r="B9" s="4" t="s">
        <v>39</v>
      </c>
      <c r="C9" s="9">
        <v>9</v>
      </c>
      <c r="D9" s="3">
        <v>1</v>
      </c>
      <c r="E9" s="3" t="s">
        <v>26</v>
      </c>
      <c r="F9" s="3">
        <v>2524</v>
      </c>
      <c r="G9" s="19" t="s">
        <v>122</v>
      </c>
    </row>
    <row r="10" spans="1:7">
      <c r="A10" s="3">
        <v>9</v>
      </c>
      <c r="B10" s="4" t="s">
        <v>40</v>
      </c>
      <c r="C10" s="9">
        <v>15</v>
      </c>
      <c r="D10" s="3">
        <v>7</v>
      </c>
      <c r="E10" s="3" t="s">
        <v>26</v>
      </c>
      <c r="F10" s="3">
        <v>1751</v>
      </c>
      <c r="G10" s="19" t="s">
        <v>103</v>
      </c>
    </row>
    <row r="11" spans="1:7">
      <c r="A11" s="3">
        <v>10</v>
      </c>
      <c r="B11" s="4" t="s">
        <v>41</v>
      </c>
      <c r="C11" s="9">
        <v>7</v>
      </c>
      <c r="D11" s="3">
        <v>9</v>
      </c>
      <c r="E11" s="3" t="s">
        <v>26</v>
      </c>
      <c r="F11" s="3">
        <v>361</v>
      </c>
      <c r="G11" s="25" t="s">
        <v>106</v>
      </c>
    </row>
    <row r="12" spans="1:7">
      <c r="A12" s="3">
        <v>11</v>
      </c>
      <c r="B12" s="4" t="s">
        <v>42</v>
      </c>
      <c r="C12" s="9">
        <v>7</v>
      </c>
      <c r="D12" s="3">
        <v>9</v>
      </c>
      <c r="E12" s="3" t="s">
        <v>27</v>
      </c>
      <c r="F12" s="3">
        <v>2457</v>
      </c>
      <c r="G12" s="19" t="s">
        <v>107</v>
      </c>
    </row>
    <row r="13" spans="1:7">
      <c r="A13" s="3">
        <v>12</v>
      </c>
      <c r="B13" s="4" t="s">
        <v>43</v>
      </c>
      <c r="C13" s="9">
        <v>7</v>
      </c>
      <c r="D13" s="3">
        <v>9</v>
      </c>
      <c r="E13" s="3" t="s">
        <v>26</v>
      </c>
      <c r="F13" s="3">
        <v>480</v>
      </c>
      <c r="G13" s="19" t="s">
        <v>108</v>
      </c>
    </row>
    <row r="14" spans="1:7">
      <c r="A14" s="3">
        <v>13</v>
      </c>
      <c r="B14" s="4" t="s">
        <v>47</v>
      </c>
      <c r="C14" s="9">
        <v>7</v>
      </c>
      <c r="D14" s="3">
        <v>9</v>
      </c>
      <c r="E14" s="3" t="s">
        <v>25</v>
      </c>
      <c r="F14" s="3">
        <v>4021</v>
      </c>
      <c r="G14" s="19" t="s">
        <v>125</v>
      </c>
    </row>
    <row r="15" spans="1:7">
      <c r="A15" s="3">
        <v>14</v>
      </c>
      <c r="B15" s="4" t="s">
        <v>44</v>
      </c>
      <c r="C15" s="9">
        <v>7</v>
      </c>
      <c r="D15" s="3">
        <v>9</v>
      </c>
      <c r="E15" s="3" t="s">
        <v>25</v>
      </c>
      <c r="F15" s="3">
        <v>13683</v>
      </c>
      <c r="G15" s="19" t="s">
        <v>109</v>
      </c>
    </row>
    <row r="16" spans="1:7">
      <c r="A16" s="3">
        <v>15</v>
      </c>
      <c r="B16" s="4" t="s">
        <v>33</v>
      </c>
      <c r="C16" s="9">
        <v>7</v>
      </c>
      <c r="D16" s="3">
        <v>14</v>
      </c>
      <c r="E16" s="3" t="s">
        <v>45</v>
      </c>
      <c r="F16" s="3">
        <v>1641</v>
      </c>
      <c r="G16" s="19" t="s">
        <v>124</v>
      </c>
    </row>
    <row r="17" spans="1:7">
      <c r="A17" s="31">
        <v>16</v>
      </c>
      <c r="B17" s="32" t="s">
        <v>10</v>
      </c>
      <c r="C17" s="32">
        <v>7</v>
      </c>
      <c r="D17" s="32">
        <v>15</v>
      </c>
      <c r="E17" s="3" t="s">
        <v>24</v>
      </c>
      <c r="F17" s="3">
        <v>100</v>
      </c>
      <c r="G17" s="19" t="s">
        <v>110</v>
      </c>
    </row>
    <row r="18" spans="1:7">
      <c r="A18" s="26"/>
      <c r="B18" s="26"/>
      <c r="C18" s="26"/>
      <c r="D18" s="26"/>
    </row>
    <row r="19" spans="1:7">
      <c r="A19" s="26"/>
      <c r="B19" s="26"/>
      <c r="C19" s="26"/>
      <c r="D19" s="26"/>
    </row>
    <row r="20" spans="1:7">
      <c r="A20" s="26"/>
      <c r="B20" s="33"/>
      <c r="C20" s="33"/>
      <c r="D20" s="26"/>
    </row>
    <row r="21" spans="1:7">
      <c r="A21" s="26"/>
      <c r="B21" s="33"/>
      <c r="C21" s="36"/>
      <c r="D21" s="26"/>
    </row>
    <row r="22" spans="1:7">
      <c r="A22" s="26"/>
      <c r="B22" s="33"/>
      <c r="C22" s="36"/>
      <c r="D22" s="26"/>
    </row>
    <row r="23" spans="1:7">
      <c r="A23" s="26"/>
      <c r="B23" s="33"/>
      <c r="C23" s="21"/>
      <c r="D23" s="26"/>
    </row>
    <row r="24" spans="1:7">
      <c r="A24" s="26"/>
      <c r="B24" s="33"/>
      <c r="C24" s="21"/>
      <c r="D24" s="26"/>
    </row>
    <row r="25" spans="1:7">
      <c r="A25" s="26"/>
      <c r="B25" s="33"/>
      <c r="C25" s="27"/>
      <c r="D25" s="26"/>
    </row>
    <row r="26" spans="1:7">
      <c r="A26" s="26"/>
      <c r="B26" s="33"/>
      <c r="C26" s="21"/>
      <c r="D26" s="26"/>
    </row>
    <row r="27" spans="1:7">
      <c r="A27" s="26"/>
      <c r="B27" s="33"/>
      <c r="C27" s="21"/>
      <c r="D27" s="26"/>
    </row>
    <row r="28" spans="1:7">
      <c r="A28" s="26"/>
      <c r="B28" s="33"/>
      <c r="C28" s="21"/>
      <c r="D28" s="26"/>
    </row>
    <row r="29" spans="1:7">
      <c r="A29" s="26"/>
      <c r="B29" s="21"/>
      <c r="C29" s="21"/>
      <c r="D29" s="26"/>
    </row>
    <row r="30" spans="1:7">
      <c r="A30" s="26"/>
      <c r="B30" s="26"/>
      <c r="C30" s="26"/>
      <c r="D30" s="26"/>
    </row>
    <row r="31" spans="1:7">
      <c r="A31" s="26"/>
      <c r="B31" s="34"/>
      <c r="C31" s="26"/>
      <c r="D31" s="26"/>
    </row>
    <row r="32" spans="1:7">
      <c r="A32" s="26"/>
      <c r="B32" s="35"/>
      <c r="C32" s="26"/>
      <c r="D32" s="26"/>
    </row>
    <row r="33" spans="1:4">
      <c r="A33" s="26"/>
      <c r="B33" s="35"/>
      <c r="C33" s="26"/>
      <c r="D33" s="26"/>
    </row>
    <row r="34" spans="1:4">
      <c r="A34" s="26"/>
      <c r="B34" s="35"/>
      <c r="C34" s="26"/>
      <c r="D34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G1" sqref="G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9" t="s">
        <v>104</v>
      </c>
    </row>
    <row r="3" spans="1:7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9" t="s">
        <v>112</v>
      </c>
    </row>
    <row r="4" spans="1:7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9" t="s">
        <v>111</v>
      </c>
    </row>
    <row r="5" spans="1:7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9" t="s">
        <v>113</v>
      </c>
    </row>
    <row r="6" spans="1:7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5" t="s">
        <v>101</v>
      </c>
    </row>
    <row r="7" spans="1:7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9" t="s">
        <v>105</v>
      </c>
    </row>
    <row r="8" spans="1:7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9" t="s">
        <v>123</v>
      </c>
    </row>
    <row r="9" spans="1:7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9" t="s">
        <v>122</v>
      </c>
    </row>
    <row r="10" spans="1:7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9" t="s">
        <v>103</v>
      </c>
    </row>
    <row r="11" spans="1:7">
      <c r="A11" s="3">
        <v>10</v>
      </c>
      <c r="B11" s="11" t="s">
        <v>41</v>
      </c>
      <c r="C11" s="9">
        <v>5</v>
      </c>
      <c r="D11" s="3">
        <v>9</v>
      </c>
      <c r="E11" s="3" t="s">
        <v>26</v>
      </c>
      <c r="F11" s="4">
        <v>268</v>
      </c>
      <c r="G11" s="25" t="s">
        <v>106</v>
      </c>
    </row>
    <row r="12" spans="1:7">
      <c r="A12" s="3">
        <v>11</v>
      </c>
      <c r="B12" s="11" t="s">
        <v>42</v>
      </c>
      <c r="C12" s="9">
        <v>5</v>
      </c>
      <c r="D12" s="3">
        <v>9</v>
      </c>
      <c r="E12" s="3" t="s">
        <v>27</v>
      </c>
      <c r="F12" s="4">
        <v>1837</v>
      </c>
      <c r="G12" s="19" t="s">
        <v>107</v>
      </c>
    </row>
    <row r="13" spans="1:7">
      <c r="A13" s="3">
        <v>12</v>
      </c>
      <c r="B13" s="11" t="s">
        <v>43</v>
      </c>
      <c r="C13" s="9">
        <v>5</v>
      </c>
      <c r="D13" s="3">
        <v>9</v>
      </c>
      <c r="E13" s="3" t="s">
        <v>26</v>
      </c>
      <c r="F13" s="4">
        <v>358</v>
      </c>
      <c r="G13" s="19" t="s">
        <v>108</v>
      </c>
    </row>
    <row r="14" spans="1:7">
      <c r="A14" s="3">
        <v>13</v>
      </c>
      <c r="B14" s="11" t="s">
        <v>47</v>
      </c>
      <c r="C14" s="9">
        <v>5</v>
      </c>
      <c r="D14" s="3">
        <v>9</v>
      </c>
      <c r="E14" s="3" t="s">
        <v>25</v>
      </c>
      <c r="F14" s="4">
        <v>1851</v>
      </c>
      <c r="G14" s="19" t="s">
        <v>125</v>
      </c>
    </row>
    <row r="15" spans="1:7">
      <c r="A15" s="3">
        <v>14</v>
      </c>
      <c r="B15" s="11" t="s">
        <v>44</v>
      </c>
      <c r="C15" s="9">
        <v>5</v>
      </c>
      <c r="D15" s="3">
        <v>9</v>
      </c>
      <c r="E15" s="3" t="s">
        <v>25</v>
      </c>
      <c r="F15" s="12">
        <v>10005</v>
      </c>
      <c r="G15" s="19" t="s">
        <v>109</v>
      </c>
    </row>
    <row r="16" spans="1:7">
      <c r="A16" s="3">
        <v>15</v>
      </c>
      <c r="B16" s="11" t="s">
        <v>33</v>
      </c>
      <c r="C16" s="9">
        <v>5</v>
      </c>
      <c r="D16" s="3">
        <v>14</v>
      </c>
      <c r="E16" s="3" t="s">
        <v>45</v>
      </c>
      <c r="F16" s="4">
        <v>1185</v>
      </c>
      <c r="G16" s="19" t="s">
        <v>124</v>
      </c>
    </row>
    <row r="17" spans="1:7">
      <c r="A17" s="3">
        <v>16</v>
      </c>
      <c r="B17" s="3" t="s">
        <v>10</v>
      </c>
      <c r="C17" s="3">
        <v>7</v>
      </c>
      <c r="D17" s="32">
        <v>15</v>
      </c>
      <c r="E17" s="3" t="s">
        <v>24</v>
      </c>
      <c r="F17" s="4">
        <v>100</v>
      </c>
      <c r="G17" s="19" t="s">
        <v>110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H19" sqref="H19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9" t="s">
        <v>104</v>
      </c>
    </row>
    <row r="3" spans="1:7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9" t="s">
        <v>112</v>
      </c>
    </row>
    <row r="4" spans="1:7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9" t="s">
        <v>111</v>
      </c>
    </row>
    <row r="5" spans="1:7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9" t="s">
        <v>113</v>
      </c>
    </row>
    <row r="6" spans="1:7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5" t="s">
        <v>101</v>
      </c>
    </row>
    <row r="7" spans="1:7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9" t="s">
        <v>105</v>
      </c>
    </row>
    <row r="8" spans="1:7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9" t="s">
        <v>123</v>
      </c>
    </row>
    <row r="9" spans="1:7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9" t="s">
        <v>122</v>
      </c>
    </row>
    <row r="10" spans="1:7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9" t="s">
        <v>103</v>
      </c>
    </row>
    <row r="11" spans="1:7">
      <c r="A11" s="3">
        <v>10</v>
      </c>
      <c r="B11" s="11" t="s">
        <v>41</v>
      </c>
      <c r="C11" s="9">
        <v>5</v>
      </c>
      <c r="D11" s="3">
        <v>9</v>
      </c>
      <c r="E11" s="3" t="s">
        <v>26</v>
      </c>
      <c r="F11" s="4">
        <v>268</v>
      </c>
      <c r="G11" s="25" t="s">
        <v>106</v>
      </c>
    </row>
    <row r="12" spans="1:7">
      <c r="A12" s="3">
        <v>11</v>
      </c>
      <c r="B12" s="11" t="s">
        <v>42</v>
      </c>
      <c r="C12" s="9">
        <v>5</v>
      </c>
      <c r="D12" s="3">
        <v>9</v>
      </c>
      <c r="E12" s="3" t="s">
        <v>27</v>
      </c>
      <c r="F12" s="4">
        <v>1837</v>
      </c>
      <c r="G12" s="19" t="s">
        <v>107</v>
      </c>
    </row>
    <row r="13" spans="1:7">
      <c r="A13" s="3">
        <v>12</v>
      </c>
      <c r="B13" s="11" t="s">
        <v>43</v>
      </c>
      <c r="C13" s="9">
        <v>5</v>
      </c>
      <c r="D13" s="3">
        <v>9</v>
      </c>
      <c r="E13" s="3" t="s">
        <v>26</v>
      </c>
      <c r="F13" s="4">
        <v>358</v>
      </c>
      <c r="G13" s="19" t="s">
        <v>108</v>
      </c>
    </row>
    <row r="14" spans="1:7">
      <c r="A14" s="3">
        <v>13</v>
      </c>
      <c r="B14" s="11" t="s">
        <v>47</v>
      </c>
      <c r="C14" s="9">
        <v>5</v>
      </c>
      <c r="D14" s="3">
        <v>9</v>
      </c>
      <c r="E14" s="3" t="s">
        <v>25</v>
      </c>
      <c r="F14" s="4">
        <v>0</v>
      </c>
      <c r="G14" s="19" t="s">
        <v>125</v>
      </c>
    </row>
    <row r="15" spans="1:7">
      <c r="A15" s="3">
        <v>14</v>
      </c>
      <c r="B15" s="11" t="s">
        <v>44</v>
      </c>
      <c r="C15" s="9">
        <v>5</v>
      </c>
      <c r="D15" s="3">
        <v>9</v>
      </c>
      <c r="E15" s="3" t="s">
        <v>25</v>
      </c>
      <c r="F15" s="12">
        <v>10005</v>
      </c>
      <c r="G15" s="19" t="s">
        <v>109</v>
      </c>
    </row>
    <row r="16" spans="1:7">
      <c r="A16" s="3">
        <v>15</v>
      </c>
      <c r="B16" s="11" t="s">
        <v>33</v>
      </c>
      <c r="C16" s="9">
        <v>5</v>
      </c>
      <c r="D16" s="3">
        <v>14</v>
      </c>
      <c r="E16" s="3" t="s">
        <v>45</v>
      </c>
      <c r="F16" s="4">
        <v>1185</v>
      </c>
      <c r="G16" s="19" t="s">
        <v>124</v>
      </c>
    </row>
    <row r="17" spans="1:7">
      <c r="A17" s="3">
        <v>16</v>
      </c>
      <c r="B17" s="3" t="s">
        <v>10</v>
      </c>
      <c r="C17" s="3">
        <v>7</v>
      </c>
      <c r="D17" s="32">
        <v>15</v>
      </c>
      <c r="E17" s="3" t="s">
        <v>24</v>
      </c>
      <c r="F17" s="4">
        <v>100</v>
      </c>
      <c r="G17" s="19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2" sqref="B12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</row>
    <row r="3" spans="1:6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3">
        <v>3495</v>
      </c>
    </row>
    <row r="4" spans="1:6">
      <c r="A4" s="3">
        <v>3</v>
      </c>
      <c r="B4" s="11" t="s">
        <v>42</v>
      </c>
      <c r="C4" s="9">
        <v>15</v>
      </c>
      <c r="D4" s="3">
        <v>2</v>
      </c>
      <c r="E4" s="3" t="s">
        <v>27</v>
      </c>
      <c r="F4" s="13">
        <v>11251</v>
      </c>
    </row>
    <row r="5" spans="1:6">
      <c r="A5" s="3">
        <v>4</v>
      </c>
      <c r="B5" s="11" t="s">
        <v>58</v>
      </c>
      <c r="C5" s="9">
        <v>15</v>
      </c>
      <c r="D5" s="3">
        <v>2</v>
      </c>
      <c r="E5" s="3" t="s">
        <v>25</v>
      </c>
      <c r="F5" s="13">
        <v>3388</v>
      </c>
    </row>
    <row r="6" spans="1:6">
      <c r="A6" s="3">
        <v>5</v>
      </c>
      <c r="B6" s="11" t="s">
        <v>59</v>
      </c>
      <c r="C6" s="9">
        <v>25</v>
      </c>
      <c r="D6" s="3">
        <v>4</v>
      </c>
      <c r="E6" s="3" t="s">
        <v>45</v>
      </c>
      <c r="F6" s="13">
        <v>9842</v>
      </c>
    </row>
    <row r="7" spans="1:6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5" sqref="B15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</row>
    <row r="3" spans="1:6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13">
        <v>5623</v>
      </c>
    </row>
    <row r="4" spans="1:6">
      <c r="A4" s="3">
        <v>3</v>
      </c>
      <c r="B4" s="11" t="s">
        <v>42</v>
      </c>
      <c r="C4" s="9">
        <v>20</v>
      </c>
      <c r="D4" s="3">
        <v>2</v>
      </c>
      <c r="E4" s="3" t="s">
        <v>27</v>
      </c>
      <c r="F4" s="13">
        <v>18105</v>
      </c>
    </row>
    <row r="5" spans="1:6">
      <c r="A5" s="3">
        <v>4</v>
      </c>
      <c r="B5" s="11" t="s">
        <v>58</v>
      </c>
      <c r="C5" s="9">
        <v>20</v>
      </c>
      <c r="D5" s="3">
        <v>2</v>
      </c>
      <c r="E5" s="3" t="s">
        <v>25</v>
      </c>
      <c r="F5" s="13">
        <v>5451</v>
      </c>
    </row>
    <row r="6" spans="1:6">
      <c r="A6" s="3">
        <v>5</v>
      </c>
      <c r="B6" s="11" t="s">
        <v>59</v>
      </c>
      <c r="C6" s="9">
        <v>30</v>
      </c>
      <c r="D6" s="3">
        <v>4</v>
      </c>
      <c r="E6" s="3" t="s">
        <v>45</v>
      </c>
      <c r="F6" s="13">
        <v>15836</v>
      </c>
    </row>
    <row r="7" spans="1:6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D3" sqref="D3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</row>
    <row r="3" spans="1:6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3">
        <v>5551</v>
      </c>
    </row>
    <row r="4" spans="1:6">
      <c r="A4" s="3">
        <v>3</v>
      </c>
      <c r="B4" s="11" t="s">
        <v>42</v>
      </c>
      <c r="C4" s="9">
        <v>20</v>
      </c>
      <c r="D4" s="3">
        <v>2</v>
      </c>
      <c r="E4" s="3" t="s">
        <v>27</v>
      </c>
      <c r="F4" s="13">
        <v>17871</v>
      </c>
    </row>
    <row r="5" spans="1:6">
      <c r="A5" s="3">
        <v>4</v>
      </c>
      <c r="B5" s="11" t="s">
        <v>58</v>
      </c>
      <c r="C5" s="9">
        <v>20</v>
      </c>
      <c r="D5" s="3">
        <v>2</v>
      </c>
      <c r="E5" s="3" t="s">
        <v>25</v>
      </c>
      <c r="F5" s="13">
        <v>5380</v>
      </c>
    </row>
    <row r="6" spans="1:6">
      <c r="A6" s="3">
        <v>5</v>
      </c>
      <c r="B6" s="11" t="s">
        <v>59</v>
      </c>
      <c r="C6" s="9">
        <v>25</v>
      </c>
      <c r="D6" s="3">
        <v>4</v>
      </c>
      <c r="E6" s="3" t="s">
        <v>45</v>
      </c>
      <c r="F6" s="13">
        <v>15632</v>
      </c>
    </row>
    <row r="7" spans="1:6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D5" sqref="D5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</row>
    <row r="3" spans="1:6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">
        <v>3366</v>
      </c>
    </row>
    <row r="4" spans="1:6">
      <c r="A4" s="3">
        <v>3</v>
      </c>
      <c r="B4" s="11" t="s">
        <v>59</v>
      </c>
      <c r="C4" s="9">
        <v>30</v>
      </c>
      <c r="D4" s="3">
        <v>2</v>
      </c>
      <c r="E4" s="3" t="s">
        <v>45</v>
      </c>
      <c r="F4" s="1">
        <v>11722</v>
      </c>
    </row>
    <row r="5" spans="1:6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E12" sqref="E12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</row>
    <row r="3" spans="1:6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1">
        <v>15246</v>
      </c>
    </row>
    <row r="4" spans="1:6">
      <c r="A4" s="3">
        <v>3</v>
      </c>
      <c r="B4" s="11" t="s">
        <v>59</v>
      </c>
      <c r="C4" s="9">
        <v>40</v>
      </c>
      <c r="D4" s="3">
        <v>2</v>
      </c>
      <c r="E4" s="3" t="s">
        <v>45</v>
      </c>
      <c r="F4" s="1">
        <v>53092</v>
      </c>
    </row>
    <row r="5" spans="1:6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7" zoomScale="130" zoomScaleNormal="130" workbookViewId="0">
      <selection activeCell="G23" sqref="G23"/>
    </sheetView>
  </sheetViews>
  <sheetFormatPr defaultRowHeight="14.4"/>
  <cols>
    <col min="1" max="1" width="22" customWidth="1"/>
    <col min="2" max="2" width="4.5546875" customWidth="1"/>
    <col min="3" max="4" width="4.88671875" customWidth="1"/>
    <col min="5" max="5" width="24.77734375" customWidth="1"/>
    <col min="6" max="6" width="12.44140625" customWidth="1"/>
    <col min="7" max="7" width="14.6640625" customWidth="1"/>
    <col min="9" max="9" width="11.21875" style="1" customWidth="1"/>
  </cols>
  <sheetData>
    <row r="1" spans="1:9" s="15" customFormat="1" ht="42" customHeight="1">
      <c r="A1" s="16" t="s">
        <v>70</v>
      </c>
      <c r="B1" s="16" t="s">
        <v>73</v>
      </c>
      <c r="C1" s="16" t="s">
        <v>74</v>
      </c>
      <c r="D1" s="16" t="s">
        <v>75</v>
      </c>
      <c r="E1" s="16" t="s">
        <v>72</v>
      </c>
      <c r="F1" s="16" t="s">
        <v>76</v>
      </c>
      <c r="G1" s="16" t="s">
        <v>71</v>
      </c>
      <c r="I1" s="13" t="s">
        <v>114</v>
      </c>
    </row>
    <row r="2" spans="1:9">
      <c r="A2" s="1" t="s">
        <v>49</v>
      </c>
      <c r="B2" s="1">
        <v>50</v>
      </c>
      <c r="C2" s="1">
        <v>50</v>
      </c>
      <c r="D2" s="1">
        <v>50</v>
      </c>
      <c r="E2" s="1">
        <f>(B2*C2*D2)/(30*30*30)</f>
        <v>4.6296296296296298</v>
      </c>
      <c r="F2" s="1">
        <v>750</v>
      </c>
      <c r="G2" s="1">
        <f>ROUNDUP(F2/E2,0)</f>
        <v>162</v>
      </c>
      <c r="H2">
        <f>1/G2</f>
        <v>6.1728395061728392E-3</v>
      </c>
      <c r="I2" s="20" t="s">
        <v>112</v>
      </c>
    </row>
    <row r="3" spans="1:9">
      <c r="A3" s="1" t="s">
        <v>50</v>
      </c>
      <c r="B3" s="1">
        <v>50</v>
      </c>
      <c r="C3" s="1">
        <v>50</v>
      </c>
      <c r="D3" s="1">
        <v>30</v>
      </c>
      <c r="E3" s="1">
        <f t="shared" ref="E3:E6" si="0">(B3*C3*D3)/(30*30*30)</f>
        <v>2.7777777777777777</v>
      </c>
      <c r="F3" s="1">
        <v>750</v>
      </c>
      <c r="G3" s="1">
        <f t="shared" ref="G3:G4" si="1">ROUNDUP(F3/E3,0)</f>
        <v>270</v>
      </c>
      <c r="H3">
        <f t="shared" ref="H3:H6" si="2">1/G3</f>
        <v>3.7037037037037038E-3</v>
      </c>
      <c r="I3" s="20" t="s">
        <v>111</v>
      </c>
    </row>
    <row r="4" spans="1:9">
      <c r="A4" s="1" t="s">
        <v>51</v>
      </c>
      <c r="B4" s="1">
        <v>40</v>
      </c>
      <c r="C4" s="1">
        <v>40</v>
      </c>
      <c r="D4" s="1">
        <v>40</v>
      </c>
      <c r="E4" s="1">
        <f t="shared" si="0"/>
        <v>2.3703703703703702</v>
      </c>
      <c r="F4" s="1">
        <v>750</v>
      </c>
      <c r="G4" s="1">
        <f t="shared" si="1"/>
        <v>317</v>
      </c>
      <c r="H4">
        <f t="shared" si="2"/>
        <v>3.1545741324921135E-3</v>
      </c>
      <c r="I4" s="20" t="s">
        <v>113</v>
      </c>
    </row>
    <row r="5" spans="1:9">
      <c r="A5" s="1" t="s">
        <v>52</v>
      </c>
      <c r="B5" s="1">
        <v>40</v>
      </c>
      <c r="C5" s="1">
        <v>40</v>
      </c>
      <c r="D5" s="1">
        <v>20</v>
      </c>
      <c r="E5" s="1">
        <f t="shared" si="0"/>
        <v>1.1851851851851851</v>
      </c>
      <c r="F5" s="1">
        <v>750</v>
      </c>
      <c r="G5" s="1">
        <f>ROUNDUP(F5/E5,0)</f>
        <v>633</v>
      </c>
      <c r="H5">
        <f t="shared" si="2"/>
        <v>1.5797788309636651E-3</v>
      </c>
      <c r="I5" s="20" t="s">
        <v>101</v>
      </c>
    </row>
    <row r="6" spans="1:9">
      <c r="A6" s="1" t="s">
        <v>77</v>
      </c>
      <c r="B6" s="1">
        <v>30</v>
      </c>
      <c r="C6" s="1">
        <v>30</v>
      </c>
      <c r="D6" s="1">
        <v>30</v>
      </c>
      <c r="E6" s="1">
        <f t="shared" si="0"/>
        <v>1</v>
      </c>
      <c r="F6" s="1">
        <v>750</v>
      </c>
      <c r="G6" s="1">
        <f>ROUNDUP(F6/E6,0)</f>
        <v>750</v>
      </c>
      <c r="H6">
        <f t="shared" si="2"/>
        <v>1.3333333333333333E-3</v>
      </c>
      <c r="I6" s="17" t="s">
        <v>102</v>
      </c>
    </row>
    <row r="7" spans="1:9">
      <c r="G7" s="1"/>
    </row>
    <row r="9" spans="1:9">
      <c r="E9" t="s">
        <v>56</v>
      </c>
      <c r="G9" t="s">
        <v>57</v>
      </c>
    </row>
    <row r="10" spans="1:9">
      <c r="E10" t="s">
        <v>53</v>
      </c>
      <c r="G10" s="1">
        <v>300</v>
      </c>
    </row>
    <row r="11" spans="1:9">
      <c r="E11" t="s">
        <v>54</v>
      </c>
      <c r="G11" s="1">
        <v>760</v>
      </c>
      <c r="H11">
        <f>1/760</f>
        <v>1.3157894736842105E-3</v>
      </c>
    </row>
    <row r="12" spans="1:9">
      <c r="E12" t="s">
        <v>55</v>
      </c>
      <c r="G12" s="1">
        <v>17</v>
      </c>
    </row>
    <row r="13" spans="1:9">
      <c r="A13" t="s">
        <v>78</v>
      </c>
    </row>
    <row r="14" spans="1:9">
      <c r="A14" s="14" t="s">
        <v>80</v>
      </c>
      <c r="B14" s="3" t="s">
        <v>73</v>
      </c>
      <c r="C14" s="3" t="s">
        <v>74</v>
      </c>
      <c r="D14" s="3" t="s">
        <v>75</v>
      </c>
      <c r="E14" s="3" t="s">
        <v>81</v>
      </c>
      <c r="F14" s="3" t="s">
        <v>82</v>
      </c>
      <c r="G14" s="3" t="s">
        <v>83</v>
      </c>
    </row>
    <row r="15" spans="1:9">
      <c r="A15" s="14" t="s">
        <v>50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14" t="s">
        <v>79</v>
      </c>
      <c r="B16" s="3">
        <v>50</v>
      </c>
      <c r="C16" s="3">
        <v>50</v>
      </c>
      <c r="D16" s="3">
        <v>20</v>
      </c>
      <c r="E16" s="3">
        <f>(B16*C16)/(40*40)</f>
        <v>1.5625</v>
      </c>
      <c r="F16" s="3">
        <v>1400</v>
      </c>
      <c r="G16" s="3">
        <f t="shared" ref="G16:G17" si="3">ROUNDUP(F16/E16,0)</f>
        <v>896</v>
      </c>
    </row>
    <row r="17" spans="1:7">
      <c r="A17" s="14" t="s">
        <v>77</v>
      </c>
      <c r="B17" s="3">
        <v>30</v>
      </c>
      <c r="C17" s="3">
        <v>30</v>
      </c>
      <c r="D17" s="3">
        <v>30</v>
      </c>
      <c r="E17" s="3">
        <f>(B17*C17)/(40*40)</f>
        <v>0.5625</v>
      </c>
      <c r="F17" s="3">
        <v>1400</v>
      </c>
      <c r="G17" s="3">
        <f t="shared" si="3"/>
        <v>2489</v>
      </c>
    </row>
    <row r="20" spans="1:7">
      <c r="A20" t="s">
        <v>127</v>
      </c>
      <c r="E20" t="s"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zoomScale="160" zoomScaleNormal="160" workbookViewId="0">
      <selection activeCell="G1" sqref="G1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9.44140625" customWidth="1"/>
    <col min="5" max="5" width="13.77734375" customWidth="1"/>
    <col min="6" max="6" width="13.6640625" customWidth="1"/>
    <col min="7" max="7" width="14.21875" customWidth="1"/>
    <col min="8" max="8" width="13.44140625" customWidth="1"/>
    <col min="9" max="9" width="13.77734375" customWidth="1"/>
  </cols>
  <sheetData>
    <row r="1" spans="1:20">
      <c r="A1" s="3" t="s">
        <v>84</v>
      </c>
      <c r="B1" s="3" t="s">
        <v>0</v>
      </c>
      <c r="C1" s="3" t="s">
        <v>22</v>
      </c>
      <c r="D1" s="4" t="s">
        <v>104</v>
      </c>
      <c r="E1" s="23" t="s">
        <v>111</v>
      </c>
      <c r="F1" s="23" t="s">
        <v>112</v>
      </c>
      <c r="G1" s="23" t="s">
        <v>113</v>
      </c>
      <c r="H1" s="23" t="s">
        <v>101</v>
      </c>
      <c r="I1" s="23" t="s">
        <v>102</v>
      </c>
      <c r="J1" s="3" t="s">
        <v>105</v>
      </c>
      <c r="K1" s="3" t="s">
        <v>103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122</v>
      </c>
      <c r="R1" s="24" t="s">
        <v>123</v>
      </c>
      <c r="S1" s="24" t="s">
        <v>124</v>
      </c>
      <c r="T1" t="s">
        <v>125</v>
      </c>
    </row>
    <row r="2" spans="1:20">
      <c r="A2" s="3">
        <v>101</v>
      </c>
      <c r="B2" s="3" t="s">
        <v>85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</row>
    <row r="3" spans="1:20">
      <c r="A3" s="3">
        <v>102</v>
      </c>
      <c r="B3" s="3" t="s">
        <v>53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</row>
    <row r="4" spans="1:20">
      <c r="A4" s="3">
        <v>103</v>
      </c>
      <c r="B4" s="3" t="s">
        <v>86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>
      <c r="A5" s="3">
        <v>104</v>
      </c>
      <c r="B5" s="3" t="s">
        <v>87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>
      <c r="A6" s="4">
        <v>201</v>
      </c>
      <c r="B6" s="4" t="s">
        <v>88</v>
      </c>
      <c r="C6" s="4" t="s">
        <v>89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>
      <c r="A7" s="4">
        <v>202</v>
      </c>
      <c r="B7" s="4" t="s">
        <v>90</v>
      </c>
      <c r="C7" s="4" t="s">
        <v>67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>
      <c r="A8" s="4">
        <v>203</v>
      </c>
      <c r="B8" s="4" t="s">
        <v>91</v>
      </c>
      <c r="C8" s="4" t="s">
        <v>67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>
      <c r="A9" s="19">
        <v>204</v>
      </c>
      <c r="B9" s="19" t="s">
        <v>93</v>
      </c>
      <c r="C9" s="19" t="s">
        <v>67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1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3">
        <v>0</v>
      </c>
    </row>
    <row r="10" spans="1:20">
      <c r="A10" s="19">
        <v>205</v>
      </c>
      <c r="B10" s="19" t="s">
        <v>92</v>
      </c>
      <c r="C10" s="19" t="s">
        <v>27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2">
        <v>0</v>
      </c>
      <c r="M10" s="19">
        <v>1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3">
        <v>0</v>
      </c>
    </row>
    <row r="11" spans="1:20">
      <c r="A11" s="19">
        <v>206</v>
      </c>
      <c r="B11" s="19" t="s">
        <v>94</v>
      </c>
      <c r="C11" s="19" t="s">
        <v>67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2">
        <v>0</v>
      </c>
      <c r="N11" s="19">
        <v>1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3">
        <v>0</v>
      </c>
    </row>
    <row r="12" spans="1:20">
      <c r="A12" s="3">
        <v>207</v>
      </c>
      <c r="B12" s="3" t="s">
        <v>95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>
      <c r="A13" s="3">
        <v>208</v>
      </c>
      <c r="B13" s="3" t="s">
        <v>126</v>
      </c>
      <c r="C13" s="3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</row>
    <row r="14" spans="1:20">
      <c r="A14" s="3">
        <v>301</v>
      </c>
      <c r="B14" s="3" t="s">
        <v>96</v>
      </c>
      <c r="C14" s="3" t="s">
        <v>97</v>
      </c>
      <c r="D14" s="4">
        <v>0.7</v>
      </c>
      <c r="E14" s="4">
        <v>0.11111111111111112</v>
      </c>
      <c r="F14" s="4">
        <v>0.18518518518518517</v>
      </c>
      <c r="G14" s="4">
        <v>9.4637223974763401E-2</v>
      </c>
      <c r="H14" s="4">
        <v>4.7393364928909949E-2</v>
      </c>
      <c r="I14" s="4">
        <v>0.04</v>
      </c>
      <c r="J14" s="3">
        <v>0.4</v>
      </c>
      <c r="K14" s="3">
        <v>0.1</v>
      </c>
      <c r="L14" s="3">
        <v>0.18</v>
      </c>
      <c r="M14" s="3">
        <v>1.7999999999999999E-2</v>
      </c>
      <c r="N14" s="3">
        <v>0.18</v>
      </c>
      <c r="O14">
        <f>8/1400</f>
        <v>5.7142857142857143E-3</v>
      </c>
      <c r="P14" s="3">
        <v>0.7</v>
      </c>
      <c r="Q14" s="3">
        <v>0.1</v>
      </c>
      <c r="R14" s="3">
        <v>0.1</v>
      </c>
      <c r="S14" s="3">
        <v>0.1</v>
      </c>
      <c r="T14">
        <v>1.6326530612244899E-2</v>
      </c>
    </row>
    <row r="15" spans="1:20">
      <c r="A15" s="3">
        <v>401</v>
      </c>
      <c r="B15" s="3" t="s">
        <v>98</v>
      </c>
      <c r="C15" s="3" t="s">
        <v>115</v>
      </c>
      <c r="D15" s="4">
        <v>210</v>
      </c>
      <c r="E15" s="4">
        <v>33</v>
      </c>
      <c r="F15" s="4">
        <v>56</v>
      </c>
      <c r="G15" s="4">
        <v>29</v>
      </c>
      <c r="H15" s="4">
        <v>14</v>
      </c>
      <c r="I15" s="4">
        <v>12</v>
      </c>
      <c r="J15" s="3">
        <v>120</v>
      </c>
      <c r="K15" s="3">
        <v>60</v>
      </c>
      <c r="L15" s="3">
        <v>54</v>
      </c>
      <c r="M15" s="3">
        <v>5.4</v>
      </c>
      <c r="N15" s="3">
        <v>54</v>
      </c>
      <c r="O15" s="3">
        <v>1.72</v>
      </c>
      <c r="P15" s="3">
        <v>210</v>
      </c>
      <c r="Q15" s="3">
        <v>60</v>
      </c>
      <c r="R15" s="3">
        <v>60</v>
      </c>
      <c r="S15" s="3">
        <v>60</v>
      </c>
      <c r="T15" s="3">
        <v>5</v>
      </c>
    </row>
    <row r="17" spans="3:21">
      <c r="D17" s="1"/>
      <c r="E17" s="1"/>
      <c r="F17" s="1"/>
      <c r="G17" s="1"/>
      <c r="H17" s="1"/>
      <c r="I17" s="1"/>
      <c r="J17" s="26"/>
      <c r="K17" s="26"/>
      <c r="L17" s="26"/>
    </row>
    <row r="18" spans="3:21">
      <c r="C18" s="18"/>
      <c r="D18" s="1"/>
      <c r="F18" s="1"/>
      <c r="G18" s="1"/>
      <c r="J18" s="26"/>
      <c r="K18" s="27"/>
      <c r="L18" s="26"/>
    </row>
    <row r="19" spans="3:21">
      <c r="C19" s="1"/>
      <c r="D19" s="1"/>
      <c r="J19" s="26"/>
      <c r="K19" s="21"/>
      <c r="L19" s="26"/>
    </row>
    <row r="20" spans="3:21">
      <c r="C20" s="1"/>
      <c r="D20" s="1"/>
      <c r="F20" s="1"/>
      <c r="G20" s="1"/>
      <c r="J20" s="26"/>
      <c r="K20" s="21"/>
      <c r="L20" s="26"/>
      <c r="U20" s="22"/>
    </row>
    <row r="21" spans="3:21">
      <c r="C21" s="1"/>
      <c r="D21" s="1"/>
      <c r="F21" s="1"/>
      <c r="G21" s="1"/>
      <c r="J21" s="26"/>
      <c r="K21" s="26"/>
      <c r="L21" s="26"/>
    </row>
    <row r="22" spans="3:21">
      <c r="C22" s="1"/>
      <c r="D22" s="1"/>
      <c r="E22" s="21"/>
      <c r="J22" s="26"/>
      <c r="K22" s="26"/>
      <c r="L22" s="26"/>
    </row>
    <row r="23" spans="3:21">
      <c r="C23" s="1"/>
      <c r="D23" s="1"/>
      <c r="J23" s="26"/>
      <c r="K23" s="26"/>
      <c r="L23" s="26"/>
    </row>
    <row r="24" spans="3:21">
      <c r="C24" s="1"/>
      <c r="D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C13" sqref="C13"/>
    </sheetView>
  </sheetViews>
  <sheetFormatPr defaultRowHeight="14.4"/>
  <cols>
    <col min="1" max="1" width="56.33203125" customWidth="1"/>
    <col min="2" max="2" width="15.109375" style="1" customWidth="1"/>
    <col min="3" max="3" width="9.109375" style="1"/>
  </cols>
  <sheetData>
    <row r="1" spans="1:3">
      <c r="A1" s="14"/>
      <c r="B1" s="3"/>
      <c r="C1" s="3"/>
    </row>
    <row r="2" spans="1:3">
      <c r="A2" s="3" t="s">
        <v>61</v>
      </c>
      <c r="B2" s="3" t="s">
        <v>62</v>
      </c>
      <c r="C2" s="3"/>
    </row>
    <row r="3" spans="1:3">
      <c r="A3" s="3" t="s">
        <v>63</v>
      </c>
      <c r="B3" s="3">
        <v>1400</v>
      </c>
      <c r="C3" s="3" t="s">
        <v>25</v>
      </c>
    </row>
    <row r="4" spans="1:3">
      <c r="A4" s="3" t="s">
        <v>64</v>
      </c>
      <c r="B4" s="3">
        <f>0.4*0.4</f>
        <v>0.16000000000000003</v>
      </c>
      <c r="C4" s="3" t="s">
        <v>27</v>
      </c>
    </row>
    <row r="5" spans="1:3">
      <c r="A5" s="3" t="s">
        <v>65</v>
      </c>
      <c r="B5" s="3">
        <f>B3*B4</f>
        <v>224.00000000000006</v>
      </c>
      <c r="C5" s="3" t="s">
        <v>27</v>
      </c>
    </row>
    <row r="6" spans="1:3">
      <c r="A6" s="3" t="s">
        <v>66</v>
      </c>
      <c r="B6" s="3">
        <f>B5*0.1</f>
        <v>22.400000000000006</v>
      </c>
      <c r="C6" s="3" t="s">
        <v>67</v>
      </c>
    </row>
    <row r="7" spans="1:3">
      <c r="A7" s="3" t="s">
        <v>68</v>
      </c>
      <c r="B7" s="3">
        <v>224</v>
      </c>
      <c r="C7" s="3" t="s">
        <v>27</v>
      </c>
    </row>
    <row r="8" spans="1:3">
      <c r="A8" s="3" t="s">
        <v>69</v>
      </c>
      <c r="B8" s="3">
        <v>22.4</v>
      </c>
      <c r="C8" s="3" t="s">
        <v>67</v>
      </c>
    </row>
    <row r="17" spans="7:7">
      <c r="G17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4.4"/>
  <cols>
    <col min="2" max="2" width="33.6640625" customWidth="1"/>
    <col min="4" max="4" width="14.66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4.4"/>
  <cols>
    <col min="1" max="1" width="8" customWidth="1"/>
    <col min="2" max="2" width="33.6640625" customWidth="1"/>
    <col min="3" max="3" width="10.5546875" customWidth="1"/>
    <col min="4" max="4" width="12.5546875" customWidth="1"/>
    <col min="5" max="5" width="10.441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D14" sqref="D14"/>
    </sheetView>
  </sheetViews>
  <sheetFormatPr defaultRowHeight="14.4"/>
  <cols>
    <col min="1" max="1" width="32.109375" customWidth="1"/>
    <col min="3" max="3" width="10.5546875" customWidth="1"/>
    <col min="4" max="4" width="38.332031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6" t="s">
        <v>21</v>
      </c>
      <c r="B2" s="6">
        <v>1</v>
      </c>
      <c r="C2" s="6">
        <v>87</v>
      </c>
      <c r="D2" s="6" t="s">
        <v>21</v>
      </c>
      <c r="E2" s="7" t="s">
        <v>46</v>
      </c>
    </row>
    <row r="3" spans="1:5" ht="30">
      <c r="A3" s="14" t="s">
        <v>116</v>
      </c>
      <c r="B3" s="3">
        <v>1</v>
      </c>
      <c r="C3" s="3">
        <v>87</v>
      </c>
      <c r="D3" s="3" t="s">
        <v>116</v>
      </c>
      <c r="E3" s="28" t="s">
        <v>117</v>
      </c>
    </row>
    <row r="4" spans="1:5" ht="28.8">
      <c r="A4" s="14" t="s">
        <v>118</v>
      </c>
      <c r="B4" s="3">
        <v>1</v>
      </c>
      <c r="C4" s="3">
        <v>87</v>
      </c>
      <c r="D4" s="3" t="s">
        <v>118</v>
      </c>
      <c r="E4" s="29" t="s">
        <v>119</v>
      </c>
    </row>
    <row r="5" spans="1:5" ht="28.8">
      <c r="A5" s="14" t="s">
        <v>120</v>
      </c>
      <c r="B5" s="3">
        <v>1</v>
      </c>
      <c r="C5" s="3">
        <v>87</v>
      </c>
      <c r="D5" s="3" t="s">
        <v>120</v>
      </c>
      <c r="E5" s="29" t="s">
        <v>121</v>
      </c>
    </row>
    <row r="6" spans="1:5" ht="28.8">
      <c r="A6" s="6" t="s">
        <v>129</v>
      </c>
      <c r="B6" s="30">
        <v>1</v>
      </c>
      <c r="C6" s="30">
        <v>87</v>
      </c>
      <c r="D6" s="6" t="s">
        <v>129</v>
      </c>
      <c r="E6" s="29" t="s">
        <v>130</v>
      </c>
    </row>
    <row r="7" spans="1:5" ht="28.8">
      <c r="A7" s="3" t="s">
        <v>131</v>
      </c>
      <c r="B7" s="30">
        <v>1</v>
      </c>
      <c r="C7" s="30">
        <v>87</v>
      </c>
      <c r="D7" s="3" t="s">
        <v>131</v>
      </c>
      <c r="E7" s="29" t="s">
        <v>132</v>
      </c>
    </row>
    <row r="8" spans="1:5" ht="28.8">
      <c r="A8" s="3" t="s">
        <v>133</v>
      </c>
      <c r="B8" s="30">
        <v>1</v>
      </c>
      <c r="C8" s="30">
        <v>87</v>
      </c>
      <c r="D8" s="3" t="s">
        <v>133</v>
      </c>
      <c r="E8" s="29" t="s">
        <v>134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90" zoomScaleNormal="190" workbookViewId="0">
      <selection activeCell="D2" sqref="D2:D11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4" t="s">
        <v>100</v>
      </c>
    </row>
    <row r="2" spans="1:11">
      <c r="A2" s="3">
        <v>1</v>
      </c>
      <c r="B2" s="19" t="s">
        <v>2</v>
      </c>
      <c r="C2" s="19">
        <v>7</v>
      </c>
      <c r="D2" s="19">
        <v>-1</v>
      </c>
      <c r="E2" s="19" t="s">
        <v>24</v>
      </c>
      <c r="F2" s="19">
        <v>100</v>
      </c>
      <c r="G2" s="19" t="s">
        <v>104</v>
      </c>
    </row>
    <row r="3" spans="1:11">
      <c r="A3" s="3">
        <v>2</v>
      </c>
      <c r="B3" s="19" t="s">
        <v>3</v>
      </c>
      <c r="C3" s="19">
        <v>14</v>
      </c>
      <c r="D3" s="19">
        <v>1</v>
      </c>
      <c r="E3" s="19" t="s">
        <v>25</v>
      </c>
      <c r="F3" s="19">
        <v>33338</v>
      </c>
      <c r="G3" s="25" t="s">
        <v>102</v>
      </c>
    </row>
    <row r="4" spans="1:11">
      <c r="A4" s="3">
        <v>3</v>
      </c>
      <c r="B4" s="19" t="s">
        <v>4</v>
      </c>
      <c r="C4" s="19">
        <v>8</v>
      </c>
      <c r="D4" s="19">
        <v>1</v>
      </c>
      <c r="E4" s="19" t="s">
        <v>25</v>
      </c>
      <c r="F4" s="19">
        <v>5012</v>
      </c>
      <c r="G4" s="25" t="s">
        <v>101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20" t="s">
        <v>106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8" sqref="D18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9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4" t="s">
        <v>100</v>
      </c>
    </row>
    <row r="2" spans="1:9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  <c r="G2" s="19" t="s">
        <v>104</v>
      </c>
    </row>
    <row r="3" spans="1:9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  <c r="G3" s="25" t="s">
        <v>102</v>
      </c>
    </row>
    <row r="4" spans="1:9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  <c r="G4" s="25" t="s">
        <v>101</v>
      </c>
      <c r="I4">
        <f>F3+F4</f>
        <v>9088</v>
      </c>
    </row>
    <row r="5" spans="1:9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  <c r="G5" s="3" t="s">
        <v>105</v>
      </c>
    </row>
    <row r="6" spans="1:9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  <c r="G6" s="3" t="s">
        <v>103</v>
      </c>
    </row>
    <row r="7" spans="1:9">
      <c r="A7" s="3">
        <v>6</v>
      </c>
      <c r="B7" s="4" t="s">
        <v>6</v>
      </c>
      <c r="C7" s="3">
        <v>7</v>
      </c>
      <c r="D7" s="3" t="s">
        <v>16</v>
      </c>
      <c r="E7" s="3" t="s">
        <v>26</v>
      </c>
      <c r="F7" s="4">
        <v>133</v>
      </c>
      <c r="G7" s="20" t="s">
        <v>106</v>
      </c>
    </row>
    <row r="8" spans="1:9">
      <c r="A8" s="3">
        <v>7</v>
      </c>
      <c r="B8" s="4" t="s">
        <v>7</v>
      </c>
      <c r="C8" s="3">
        <v>7</v>
      </c>
      <c r="D8" s="3" t="s">
        <v>16</v>
      </c>
      <c r="E8" s="3" t="s">
        <v>27</v>
      </c>
      <c r="F8" s="4">
        <v>1445</v>
      </c>
      <c r="G8" s="3" t="s">
        <v>107</v>
      </c>
    </row>
    <row r="9" spans="1:9">
      <c r="A9" s="3">
        <v>8</v>
      </c>
      <c r="B9" s="4" t="s">
        <v>8</v>
      </c>
      <c r="C9" s="3">
        <v>7</v>
      </c>
      <c r="D9" s="3" t="s">
        <v>16</v>
      </c>
      <c r="E9" s="3" t="s">
        <v>26</v>
      </c>
      <c r="F9" s="4">
        <v>133</v>
      </c>
      <c r="G9" s="3" t="s">
        <v>108</v>
      </c>
    </row>
    <row r="10" spans="1:9">
      <c r="A10" s="3">
        <v>9</v>
      </c>
      <c r="B10" s="4" t="s">
        <v>9</v>
      </c>
      <c r="C10" s="3">
        <v>7</v>
      </c>
      <c r="D10" s="3" t="s">
        <v>16</v>
      </c>
      <c r="E10" s="3" t="s">
        <v>25</v>
      </c>
      <c r="F10" s="4">
        <v>9088</v>
      </c>
      <c r="G10" s="3" t="s">
        <v>109</v>
      </c>
    </row>
    <row r="11" spans="1:9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4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9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5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5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20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2020-11-21T17:18:21Z</dcterms:modified>
</cp:coreProperties>
</file>