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ebsite_26_07_2020\cmis6\Civilworks cost\Dighikhanan\2nd DPP\"/>
    </mc:Choice>
  </mc:AlternateContent>
  <bookViews>
    <workbookView xWindow="0" yWindow="0" windowWidth="23040" windowHeight="8820" activeTab="1"/>
  </bookViews>
  <sheets>
    <sheet name="Sheet1" sheetId="1" r:id="rId1"/>
    <sheet name="Sheet1 (2)" sheetId="2" r:id="rId2"/>
    <sheet name="Sheet1 (3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3" l="1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36" i="3"/>
  <c r="R31" i="3" l="1"/>
  <c r="L31" i="3"/>
  <c r="K31" i="3"/>
  <c r="H31" i="3"/>
  <c r="B31" i="3"/>
  <c r="R26" i="3"/>
  <c r="L26" i="3"/>
  <c r="K26" i="3"/>
  <c r="H26" i="3"/>
  <c r="B26" i="3"/>
  <c r="R21" i="3"/>
  <c r="L21" i="3"/>
  <c r="K21" i="3"/>
  <c r="H21" i="3"/>
  <c r="B21" i="3"/>
  <c r="R15" i="3"/>
  <c r="L15" i="3"/>
  <c r="K15" i="3"/>
  <c r="H15" i="3"/>
  <c r="B15" i="3"/>
  <c r="B33" i="3" s="1"/>
  <c r="K33" i="3" l="1"/>
  <c r="L33" i="3"/>
  <c r="T28" i="3" s="1"/>
  <c r="Y21" i="3"/>
  <c r="H33" i="3"/>
  <c r="X26" i="3"/>
  <c r="R33" i="3"/>
  <c r="I15" i="1" l="1"/>
  <c r="F15" i="1" l="1"/>
  <c r="F21" i="1"/>
  <c r="F26" i="1"/>
  <c r="F31" i="1"/>
  <c r="P31" i="1"/>
  <c r="P26" i="1"/>
  <c r="P21" i="1"/>
  <c r="P15" i="1"/>
  <c r="F33" i="1" l="1"/>
  <c r="P33" i="1"/>
  <c r="I31" i="1"/>
  <c r="J31" i="1"/>
  <c r="B31" i="1"/>
  <c r="I26" i="1"/>
  <c r="W21" i="1" s="1"/>
  <c r="J26" i="1"/>
  <c r="B26" i="1"/>
  <c r="I21" i="1"/>
  <c r="V26" i="1" s="1"/>
  <c r="J21" i="1"/>
  <c r="B21" i="1"/>
  <c r="J15" i="1"/>
  <c r="J33" i="1" s="1"/>
  <c r="I33" i="1"/>
  <c r="B15" i="1"/>
  <c r="B33" i="1" s="1"/>
</calcChain>
</file>

<file path=xl/sharedStrings.xml><?xml version="1.0" encoding="utf-8"?>
<sst xmlns="http://schemas.openxmlformats.org/spreadsheetml/2006/main" count="369" uniqueCount="151">
  <si>
    <t>Components of the Project</t>
  </si>
  <si>
    <t>Package No.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</si>
  <si>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</si>
  <si>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</si>
  <si>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</si>
  <si>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</si>
  <si>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</si>
  <si>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</si>
  <si>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</si>
  <si>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</si>
  <si>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</si>
  <si>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</si>
  <si>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</si>
  <si>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</si>
  <si>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</si>
  <si>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</si>
  <si>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</si>
  <si>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</si>
  <si>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</si>
  <si>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</si>
  <si>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</si>
  <si>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P-20</t>
  </si>
  <si>
    <t>P-21</t>
  </si>
  <si>
    <t>District</t>
  </si>
  <si>
    <t>Upazilla</t>
  </si>
  <si>
    <t>Location</t>
  </si>
  <si>
    <t>Type Design</t>
  </si>
  <si>
    <t>Excavation</t>
  </si>
  <si>
    <t>PSF</t>
  </si>
  <si>
    <t>Stair</t>
  </si>
  <si>
    <t xml:space="preserve">Umbrella </t>
  </si>
  <si>
    <t>Bench</t>
  </si>
  <si>
    <t>Chair</t>
  </si>
  <si>
    <t>Tree</t>
  </si>
  <si>
    <t>Satkhira</t>
  </si>
  <si>
    <t>Shyamnagar</t>
  </si>
  <si>
    <t>Satkhira O&amp;M Division-1</t>
  </si>
  <si>
    <t>Boro Vetkhali</t>
  </si>
  <si>
    <t xml:space="preserve">60 x 55  </t>
  </si>
  <si>
    <t>A-3</t>
  </si>
  <si>
    <t>66 x 59</t>
  </si>
  <si>
    <t>Jadobpur</t>
  </si>
  <si>
    <t>Tangrakhali</t>
  </si>
  <si>
    <t>95 x 90</t>
  </si>
  <si>
    <t>A-1</t>
  </si>
  <si>
    <t>Ghola</t>
  </si>
  <si>
    <t xml:space="preserve">238 x 55 </t>
  </si>
  <si>
    <t>A-2</t>
  </si>
  <si>
    <t>215 x 55</t>
  </si>
  <si>
    <t>Dyke</t>
  </si>
  <si>
    <t>Cost</t>
  </si>
  <si>
    <t>Satkhira O&amp;M Division-2</t>
  </si>
  <si>
    <t>Govt. girls high school</t>
  </si>
  <si>
    <t>Assasuni</t>
  </si>
  <si>
    <t xml:space="preserve">90 x 55 </t>
  </si>
  <si>
    <t>Bisot</t>
  </si>
  <si>
    <t>110 x 55</t>
  </si>
  <si>
    <t>Annuliya</t>
  </si>
  <si>
    <t>120 x 100</t>
  </si>
  <si>
    <t>Satpukur</t>
  </si>
  <si>
    <t>61 x 61</t>
  </si>
  <si>
    <t>Tala</t>
  </si>
  <si>
    <t>Khulna O&amp;M Division-1</t>
  </si>
  <si>
    <t>Baroaria</t>
  </si>
  <si>
    <t>Batiaghata</t>
  </si>
  <si>
    <t>80 × 50</t>
  </si>
  <si>
    <t>Khulna</t>
  </si>
  <si>
    <t>Dumuria</t>
  </si>
  <si>
    <t>Kulbariya</t>
  </si>
  <si>
    <t>155 × 90</t>
  </si>
  <si>
    <t>Sovna</t>
  </si>
  <si>
    <t xml:space="preserve">90 × 75 </t>
  </si>
  <si>
    <t>Khulna O&amp;M Division-2</t>
  </si>
  <si>
    <t>Soladana</t>
  </si>
  <si>
    <t>Paikgacha</t>
  </si>
  <si>
    <t>B-2</t>
  </si>
  <si>
    <r>
      <t xml:space="preserve">70 </t>
    </r>
    <r>
      <rPr>
        <sz val="10"/>
        <rFont val="Calibri"/>
        <family val="2"/>
      </rPr>
      <t>×</t>
    </r>
    <r>
      <rPr>
        <sz val="10"/>
        <rFont val="Times New Roman"/>
        <family val="1"/>
      </rPr>
      <t xml:space="preserve"> 54</t>
    </r>
  </si>
  <si>
    <t>Dacope</t>
  </si>
  <si>
    <t>Chalna Pourosobha</t>
  </si>
  <si>
    <r>
      <t xml:space="preserve">245 </t>
    </r>
    <r>
      <rPr>
        <sz val="10"/>
        <rFont val="Calibri"/>
        <family val="2"/>
      </rPr>
      <t>×</t>
    </r>
    <r>
      <rPr>
        <sz val="10"/>
        <rFont val="Times New Roman"/>
        <family val="1"/>
      </rPr>
      <t xml:space="preserve"> 50</t>
    </r>
  </si>
  <si>
    <r>
      <t xml:space="preserve">102.40 </t>
    </r>
    <r>
      <rPr>
        <sz val="10"/>
        <rFont val="Calibri"/>
        <family val="2"/>
      </rPr>
      <t>×</t>
    </r>
    <r>
      <rPr>
        <sz val="10"/>
        <rFont val="Times New Roman"/>
        <family val="1"/>
      </rPr>
      <t xml:space="preserve"> 93.4</t>
    </r>
  </si>
  <si>
    <t>B-1</t>
  </si>
  <si>
    <t>Jabakhali</t>
  </si>
  <si>
    <t>99 x 94</t>
  </si>
  <si>
    <t>Datinakhali</t>
  </si>
  <si>
    <t xml:space="preserve">55  x 55  </t>
  </si>
  <si>
    <t>Munshigonj</t>
  </si>
  <si>
    <t xml:space="preserve">70 x60 </t>
  </si>
  <si>
    <t>Nowabenki</t>
  </si>
  <si>
    <t xml:space="preserve">66x 62  </t>
  </si>
  <si>
    <t>Muragacha</t>
  </si>
  <si>
    <t>Kaliganj</t>
  </si>
  <si>
    <t>80  x 80</t>
  </si>
  <si>
    <t>Debhata</t>
  </si>
  <si>
    <t>Debhata land office</t>
  </si>
  <si>
    <t>130  x 130</t>
  </si>
  <si>
    <t>Total</t>
  </si>
  <si>
    <t xml:space="preserve">Area 
(Acre)
</t>
  </si>
  <si>
    <t>Size 
(m × m)</t>
  </si>
  <si>
    <t>Grand Total</t>
  </si>
  <si>
    <t>Health Complex</t>
  </si>
  <si>
    <r>
      <t xml:space="preserve">70 </t>
    </r>
    <r>
      <rPr>
        <sz val="14"/>
        <rFont val="Calibri"/>
        <family val="2"/>
      </rPr>
      <t>×</t>
    </r>
    <r>
      <rPr>
        <sz val="14"/>
        <rFont val="Times New Roman"/>
        <family val="1"/>
      </rPr>
      <t xml:space="preserve"> 54</t>
    </r>
  </si>
  <si>
    <r>
      <t xml:space="preserve">245 </t>
    </r>
    <r>
      <rPr>
        <sz val="14"/>
        <rFont val="Calibri"/>
        <family val="2"/>
      </rPr>
      <t>×</t>
    </r>
    <r>
      <rPr>
        <sz val="14"/>
        <rFont val="Times New Roman"/>
        <family val="1"/>
      </rPr>
      <t xml:space="preserve"> 50</t>
    </r>
  </si>
  <si>
    <r>
      <t xml:space="preserve">102.40 </t>
    </r>
    <r>
      <rPr>
        <sz val="14"/>
        <rFont val="Calibri"/>
        <family val="2"/>
      </rPr>
      <t>×</t>
    </r>
    <r>
      <rPr>
        <sz val="14"/>
        <rFont val="Times New Roman"/>
        <family val="1"/>
      </rPr>
      <t xml:space="preserve"> 93.4</t>
    </r>
  </si>
  <si>
    <t>B-3</t>
  </si>
  <si>
    <t>Long</t>
  </si>
  <si>
    <t>Lat</t>
  </si>
  <si>
    <t xml:space="preserve"> 22.199263°</t>
  </si>
  <si>
    <t xml:space="preserve"> 89.140711°</t>
  </si>
  <si>
    <t xml:space="preserve"> 22.249086°</t>
  </si>
  <si>
    <t xml:space="preserve"> 89.062450°</t>
  </si>
  <si>
    <t xml:space="preserve"> 22.219961°</t>
  </si>
  <si>
    <t xml:space="preserve"> 89.092994°</t>
  </si>
  <si>
    <t xml:space="preserve"> 22.400034°</t>
  </si>
  <si>
    <t xml:space="preserve"> 89.161137°</t>
  </si>
  <si>
    <t xml:space="preserve"> 22.399918°</t>
  </si>
  <si>
    <t xml:space="preserve"> 89.161815°</t>
  </si>
  <si>
    <t xml:space="preserve"> 22.311433°</t>
  </si>
  <si>
    <t xml:space="preserve"> 89.172312°</t>
  </si>
  <si>
    <t xml:space="preserve"> 22.253297°</t>
  </si>
  <si>
    <t xml:space="preserve"> 89.219632°</t>
  </si>
  <si>
    <t xml:space="preserve"> 22.273187°</t>
  </si>
  <si>
    <t xml:space="preserve"> 89.197362°</t>
  </si>
  <si>
    <t xml:space="preserve"> 22.349173°</t>
  </si>
  <si>
    <t xml:space="preserve"> 89.202706°</t>
  </si>
  <si>
    <t xml:space="preserve"> 22.392546°</t>
  </si>
  <si>
    <t xml:space="preserve"> 89.003705°</t>
  </si>
  <si>
    <t xml:space="preserve"> 22.556836°</t>
  </si>
  <si>
    <t xml:space="preserve"> 88.962438°</t>
  </si>
  <si>
    <t xml:space="preserve"> 22.580932°</t>
  </si>
  <si>
    <t xml:space="preserve"> 89.385659°</t>
  </si>
  <si>
    <t xml:space="preserve"> 22.601380°</t>
  </si>
  <si>
    <t xml:space="preserve"> 89.519758°</t>
  </si>
  <si>
    <t xml:space="preserve"> 22.738710°</t>
  </si>
  <si>
    <t xml:space="preserve"> 89.515277°</t>
  </si>
  <si>
    <t xml:space="preserve"> 22.647750°</t>
  </si>
  <si>
    <t xml:space="preserve"> 89.424255°</t>
  </si>
  <si>
    <t xml:space="preserve"> 22.787352°</t>
  </si>
  <si>
    <t xml:space="preserve"> 89.335250°</t>
  </si>
  <si>
    <t xml:space="preserve"> 22.794616°</t>
  </si>
  <si>
    <t xml:space="preserve"> 89.370974°</t>
  </si>
  <si>
    <t xml:space="preserve"> 22.547495°</t>
  </si>
  <si>
    <t xml:space="preserve"> 89.176832°</t>
  </si>
  <si>
    <t xml:space="preserve"> 22.821845°</t>
  </si>
  <si>
    <t xml:space="preserve"> 89.262657°</t>
  </si>
  <si>
    <t xml:space="preserve"> 22.404334°</t>
  </si>
  <si>
    <t xml:space="preserve"> 89.209165°</t>
  </si>
  <si>
    <t xml:space="preserve"> 22.547621°</t>
  </si>
  <si>
    <t xml:space="preserve"> 89.176835°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</si>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</sst>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  <font>
      <sz val="10"/>
      <name val="Times New Roman"/>
      <family val="1"/>
    </font>
    <font>
      <sz val="10"/>
      <name val="Calibri"/>
      <family val="2"/>
    </font>
    <font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Times New Roman"/>
      <family val="1"/>
    </font>
    <font>
      <sz val="14"/>
      <name val="Calibri"/>
      <family val="2"/>
    </font>
    <font>
      <sz val="11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1" fontId="3" fillId="0" borderId="1" xfId="0" applyNumberFormat="1" applyFont="1" applyBorder="1" applyAlignment="1">
      <alignment horizont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2" fontId="0" fillId="0" borderId="1" xfId="0" applyNumberFormat="1" applyBorder="1"/>
    <xf numFmtId="0" fontId="1" fillId="0" borderId="1" xfId="0" applyFont="1" applyBorder="1"/>
    <xf numFmtId="2" fontId="1" fillId="0" borderId="1" xfId="0" applyNumberFormat="1" applyFont="1" applyBorder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2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ont="1" applyBorder="1"/>
    <xf numFmtId="0" fontId="4" fillId="0" borderId="1" xfId="0" applyFont="1" applyBorder="1" applyAlignment="1">
      <alignment horizontal="left" vertical="top" wrapText="1"/>
    </xf>
    <xf numFmtId="1" fontId="6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2" fontId="1" fillId="0" borderId="0" xfId="0" applyNumberFormat="1" applyFont="1"/>
    <xf numFmtId="0" fontId="8" fillId="0" borderId="1" xfId="0" applyFont="1" applyBorder="1" applyAlignment="1">
      <alignment horizontal="center" vertical="center"/>
    </xf>
    <xf numFmtId="0" fontId="0" fillId="0" borderId="3" xfId="0" applyBorder="1" applyAlignment="1"/>
    <xf numFmtId="0" fontId="0" fillId="0" borderId="4" xfId="0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9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2" fontId="0" fillId="0" borderId="0" xfId="0" applyNumberFormat="1"/>
    <xf numFmtId="0" fontId="12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(3)'!$A$36:$A$56</c:f>
              <c:numCache>
                <c:formatCode>General</c:formatCode>
                <c:ptCount val="21"/>
                <c:pt idx="0">
                  <c:v>0.81</c:v>
                </c:pt>
                <c:pt idx="1">
                  <c:v>0.96</c:v>
                </c:pt>
                <c:pt idx="2">
                  <c:v>2.11</c:v>
                </c:pt>
                <c:pt idx="3">
                  <c:v>3.23</c:v>
                </c:pt>
                <c:pt idx="4">
                  <c:v>2.92</c:v>
                </c:pt>
                <c:pt idx="5">
                  <c:v>2.2999999999999998</c:v>
                </c:pt>
                <c:pt idx="6">
                  <c:v>0.74</c:v>
                </c:pt>
                <c:pt idx="7">
                  <c:v>1.03</c:v>
                </c:pt>
                <c:pt idx="8">
                  <c:v>1.01</c:v>
                </c:pt>
                <c:pt idx="9">
                  <c:v>1.58</c:v>
                </c:pt>
                <c:pt idx="10">
                  <c:v>3.21</c:v>
                </c:pt>
                <c:pt idx="11">
                  <c:v>1.22</c:v>
                </c:pt>
                <c:pt idx="12">
                  <c:v>1.49</c:v>
                </c:pt>
                <c:pt idx="13">
                  <c:v>2.96</c:v>
                </c:pt>
                <c:pt idx="14">
                  <c:v>0.92</c:v>
                </c:pt>
                <c:pt idx="15">
                  <c:v>0.99</c:v>
                </c:pt>
                <c:pt idx="16">
                  <c:v>3.48</c:v>
                </c:pt>
                <c:pt idx="17">
                  <c:v>1.67</c:v>
                </c:pt>
                <c:pt idx="18">
                  <c:v>0.94</c:v>
                </c:pt>
                <c:pt idx="19">
                  <c:v>3.03</c:v>
                </c:pt>
                <c:pt idx="20">
                  <c:v>2.36</c:v>
                </c:pt>
              </c:numCache>
            </c:numRef>
          </c:xVal>
          <c:yVal>
            <c:numRef>
              <c:f>'Sheet1 (3)'!$B$36:$B$56</c:f>
              <c:numCache>
                <c:formatCode>General</c:formatCode>
                <c:ptCount val="21"/>
                <c:pt idx="0">
                  <c:v>176.18</c:v>
                </c:pt>
                <c:pt idx="1">
                  <c:v>180.64</c:v>
                </c:pt>
                <c:pt idx="2">
                  <c:v>236.37</c:v>
                </c:pt>
                <c:pt idx="3">
                  <c:v>304.32</c:v>
                </c:pt>
                <c:pt idx="4">
                  <c:v>291.7</c:v>
                </c:pt>
                <c:pt idx="5">
                  <c:v>273.32</c:v>
                </c:pt>
                <c:pt idx="6">
                  <c:v>173.38</c:v>
                </c:pt>
                <c:pt idx="7">
                  <c:v>190.03</c:v>
                </c:pt>
                <c:pt idx="8">
                  <c:v>182.9</c:v>
                </c:pt>
                <c:pt idx="9">
                  <c:v>251.77</c:v>
                </c:pt>
                <c:pt idx="10">
                  <c:v>288.70999999999998</c:v>
                </c:pt>
                <c:pt idx="11">
                  <c:v>202.39</c:v>
                </c:pt>
                <c:pt idx="12">
                  <c:v>200.14</c:v>
                </c:pt>
                <c:pt idx="13">
                  <c:v>291.29000000000002</c:v>
                </c:pt>
                <c:pt idx="14">
                  <c:v>182.03</c:v>
                </c:pt>
                <c:pt idx="15">
                  <c:v>166.4</c:v>
                </c:pt>
                <c:pt idx="16">
                  <c:v>320.06</c:v>
                </c:pt>
                <c:pt idx="17">
                  <c:v>192</c:v>
                </c:pt>
                <c:pt idx="18">
                  <c:v>198.65</c:v>
                </c:pt>
                <c:pt idx="19">
                  <c:v>322.39999999999998</c:v>
                </c:pt>
                <c:pt idx="20">
                  <c:v>252.36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5-4E89-B7E5-6B7AD7DB0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781416"/>
        <c:axId val="378780104"/>
      </c:scatterChart>
      <c:valAx>
        <c:axId val="378781416"/>
        <c:scaling>
          <c:orientation val="minMax"/>
          <c:max val="3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80104"/>
        <c:crosses val="autoZero"/>
        <c:crossBetween val="midCat"/>
        <c:majorUnit val="0.25"/>
      </c:valAx>
      <c:valAx>
        <c:axId val="378780104"/>
        <c:scaling>
          <c:orientation val="minMax"/>
          <c:max val="325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814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902804</xdr:colOff>
      <xdr:row>44</xdr:row>
      <xdr:rowOff>86139</xdr:rowOff>
    </xdr:from>
    <xdr:to>
      <xdr:col>7</xdr:col>
      <xdr:colOff>480391</xdr:colOff>
      <xdr:row>55</xdr:row>
      <xdr:rowOff>187187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2EA52-6C34-43D5-A1A3-32770C9EF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A11" zoomScale="115" zoomScaleNormal="115" workbookViewId="0">
      <selection activeCell="Q4" sqref="Q4:R33"/>
    </sheetView>
  </sheetViews>
  <sheetFormatPr defaultRowHeight="14.4" x14ac:dyDescent="0.3"/>
  <cols>
    <col min="1" max="1" width="8.33203125" customWidth="1"/>
    <col min="2" max="2" width="14.33203125" bestFit="1" customWidth="1"/>
    <col min="3" max="3" width="8.33203125" customWidth="1"/>
    <col min="4" max="4" width="11.6640625" customWidth="1"/>
    <col min="5" max="5" width="20.109375" customWidth="1"/>
    <col min="6" max="6" width="6.44140625" bestFit="1" customWidth="1"/>
    <col min="7" max="7" width="10.109375" bestFit="1" customWidth="1"/>
    <col min="8" max="8" width="7.109375" bestFit="1" customWidth="1"/>
    <col min="9" max="10" width="10.6640625" bestFit="1" customWidth="1"/>
    <col min="11" max="11" width="4.44140625" customWidth="1"/>
    <col min="12" max="12" width="5" customWidth="1"/>
    <col min="14" max="14" width="6.33203125" customWidth="1"/>
    <col min="15" max="15" width="5.5546875" customWidth="1"/>
    <col min="16" max="16" width="5.33203125" customWidth="1"/>
    <col min="17" max="17" width="15.88671875" customWidth="1"/>
    <col min="18" max="18" width="18.6640625" customWidth="1"/>
    <col min="22" max="23" width="10.6640625" bestFit="1" customWidth="1"/>
  </cols>
  <sheetData>
    <row r="1" spans="1:18" ht="18" x14ac:dyDescent="0.3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8" ht="15" customHeight="1" x14ac:dyDescent="0.3">
      <c r="A2" s="66" t="s">
        <v>36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8"/>
    </row>
    <row r="3" spans="1:18" ht="33" customHeight="1" x14ac:dyDescent="0.3">
      <c r="A3" s="5" t="s">
        <v>1</v>
      </c>
      <c r="B3" s="5" t="s">
        <v>50</v>
      </c>
      <c r="C3" s="6" t="s">
        <v>23</v>
      </c>
      <c r="D3" s="6" t="s">
        <v>24</v>
      </c>
      <c r="E3" s="6" t="s">
        <v>25</v>
      </c>
      <c r="F3" s="7" t="s">
        <v>97</v>
      </c>
      <c r="G3" s="5" t="s">
        <v>98</v>
      </c>
      <c r="H3" s="5" t="s">
        <v>26</v>
      </c>
      <c r="I3" s="6" t="s">
        <v>27</v>
      </c>
      <c r="J3" s="6" t="s">
        <v>49</v>
      </c>
      <c r="K3" s="6" t="s">
        <v>28</v>
      </c>
      <c r="L3" s="6" t="s">
        <v>29</v>
      </c>
      <c r="M3" s="6" t="s">
        <v>30</v>
      </c>
      <c r="N3" s="6" t="s">
        <v>31</v>
      </c>
      <c r="O3" s="6" t="s">
        <v>32</v>
      </c>
      <c r="P3" s="6" t="s">
        <v>33</v>
      </c>
      <c r="Q3" s="46" t="s">
        <v>106</v>
      </c>
      <c r="R3" s="46" t="s">
        <v>105</v>
      </c>
    </row>
    <row r="4" spans="1:18" x14ac:dyDescent="0.3">
      <c r="A4" s="4" t="s">
        <v>2</v>
      </c>
      <c r="B4" s="8">
        <v>17617642.831940632</v>
      </c>
      <c r="C4" s="64" t="s">
        <v>34</v>
      </c>
      <c r="D4" s="4" t="s">
        <v>35</v>
      </c>
      <c r="E4" s="4" t="s">
        <v>37</v>
      </c>
      <c r="F4" s="4">
        <v>0.81</v>
      </c>
      <c r="G4" s="4" t="s">
        <v>38</v>
      </c>
      <c r="H4" s="18" t="s">
        <v>39</v>
      </c>
      <c r="I4" s="8">
        <v>2665.5</v>
      </c>
      <c r="J4" s="8">
        <v>2592</v>
      </c>
      <c r="K4" s="4">
        <v>2</v>
      </c>
      <c r="L4" s="4">
        <v>2</v>
      </c>
      <c r="M4" s="4">
        <v>4</v>
      </c>
      <c r="N4" s="4">
        <v>6</v>
      </c>
      <c r="O4" s="4">
        <v>12</v>
      </c>
      <c r="P4" s="4">
        <v>146</v>
      </c>
      <c r="Q4" t="s">
        <v>107</v>
      </c>
      <c r="R4" t="s">
        <v>108</v>
      </c>
    </row>
    <row r="5" spans="1:18" x14ac:dyDescent="0.3">
      <c r="A5" s="4" t="s">
        <v>3</v>
      </c>
      <c r="B5" s="8">
        <v>18064224.947745137</v>
      </c>
      <c r="C5" s="64"/>
      <c r="D5" s="4" t="s">
        <v>35</v>
      </c>
      <c r="E5" s="4" t="s">
        <v>41</v>
      </c>
      <c r="F5" s="4">
        <v>0.96</v>
      </c>
      <c r="G5" s="4" t="s">
        <v>40</v>
      </c>
      <c r="H5" s="18" t="s">
        <v>39</v>
      </c>
      <c r="I5" s="8">
        <v>3083.32</v>
      </c>
      <c r="J5" s="8">
        <v>2822.4</v>
      </c>
      <c r="K5" s="4">
        <v>2</v>
      </c>
      <c r="L5" s="4">
        <v>2</v>
      </c>
      <c r="M5" s="4">
        <v>4</v>
      </c>
      <c r="N5" s="4">
        <v>6</v>
      </c>
      <c r="O5" s="4">
        <v>18</v>
      </c>
      <c r="P5" s="4">
        <v>162</v>
      </c>
      <c r="Q5" t="s">
        <v>109</v>
      </c>
      <c r="R5" t="s">
        <v>110</v>
      </c>
    </row>
    <row r="6" spans="1:18" x14ac:dyDescent="0.3">
      <c r="A6" s="4" t="s">
        <v>4</v>
      </c>
      <c r="B6" s="8">
        <v>23637155.492486637</v>
      </c>
      <c r="C6" s="64"/>
      <c r="D6" s="4" t="s">
        <v>35</v>
      </c>
      <c r="E6" s="4" t="s">
        <v>42</v>
      </c>
      <c r="F6" s="4">
        <v>2.11</v>
      </c>
      <c r="G6" s="4" t="s">
        <v>43</v>
      </c>
      <c r="H6" s="18" t="s">
        <v>44</v>
      </c>
      <c r="I6" s="8">
        <v>15138</v>
      </c>
      <c r="J6" s="8">
        <v>5760</v>
      </c>
      <c r="K6" s="4">
        <v>2</v>
      </c>
      <c r="L6" s="4">
        <v>2</v>
      </c>
      <c r="M6" s="4">
        <v>6</v>
      </c>
      <c r="N6" s="4">
        <v>6</v>
      </c>
      <c r="O6" s="4">
        <v>18</v>
      </c>
      <c r="P6" s="4">
        <v>256</v>
      </c>
      <c r="Q6" t="s">
        <v>111</v>
      </c>
      <c r="R6" t="s">
        <v>112</v>
      </c>
    </row>
    <row r="7" spans="1:18" x14ac:dyDescent="0.3">
      <c r="A7" s="4" t="s">
        <v>5</v>
      </c>
      <c r="B7" s="8">
        <v>30432445.713225391</v>
      </c>
      <c r="C7" s="64"/>
      <c r="D7" s="4" t="s">
        <v>35</v>
      </c>
      <c r="E7" s="4" t="s">
        <v>45</v>
      </c>
      <c r="F7" s="4">
        <v>3.23</v>
      </c>
      <c r="G7" s="4" t="s">
        <v>46</v>
      </c>
      <c r="H7" s="18" t="s">
        <v>47</v>
      </c>
      <c r="I7" s="8">
        <v>26671.75</v>
      </c>
      <c r="J7" s="8">
        <v>7923.6</v>
      </c>
      <c r="K7" s="4">
        <v>2</v>
      </c>
      <c r="L7" s="4">
        <v>2</v>
      </c>
      <c r="M7" s="4">
        <v>4</v>
      </c>
      <c r="N7" s="4">
        <v>6</v>
      </c>
      <c r="O7" s="4">
        <v>18</v>
      </c>
      <c r="P7" s="4">
        <v>426</v>
      </c>
      <c r="Q7" t="s">
        <v>113</v>
      </c>
      <c r="R7" t="s">
        <v>114</v>
      </c>
    </row>
    <row r="8" spans="1:18" x14ac:dyDescent="0.3">
      <c r="A8" s="4" t="s">
        <v>6</v>
      </c>
      <c r="B8" s="8">
        <v>29169666.667350385</v>
      </c>
      <c r="C8" s="64"/>
      <c r="D8" s="4" t="s">
        <v>35</v>
      </c>
      <c r="E8" s="4" t="s">
        <v>45</v>
      </c>
      <c r="F8" s="4">
        <v>2.92</v>
      </c>
      <c r="G8" s="4" t="s">
        <v>48</v>
      </c>
      <c r="H8" s="18" t="s">
        <v>47</v>
      </c>
      <c r="I8" s="8">
        <v>23779.5</v>
      </c>
      <c r="J8" s="8">
        <v>7184.7</v>
      </c>
      <c r="K8" s="4">
        <v>2</v>
      </c>
      <c r="L8" s="4">
        <v>2</v>
      </c>
      <c r="M8" s="4">
        <v>4</v>
      </c>
      <c r="N8" s="4">
        <v>6</v>
      </c>
      <c r="O8" s="4">
        <v>18</v>
      </c>
      <c r="P8" s="4">
        <v>390</v>
      </c>
      <c r="Q8" t="s">
        <v>115</v>
      </c>
      <c r="R8" t="s">
        <v>116</v>
      </c>
    </row>
    <row r="9" spans="1:18" x14ac:dyDescent="0.3">
      <c r="A9" s="4" t="s">
        <v>7</v>
      </c>
      <c r="B9" s="8">
        <v>27331704.750725511</v>
      </c>
      <c r="C9" s="64"/>
      <c r="D9" s="4" t="s">
        <v>35</v>
      </c>
      <c r="E9" s="4" t="s">
        <v>82</v>
      </c>
      <c r="F9" s="4">
        <v>2.2999999999999998</v>
      </c>
      <c r="G9" s="4" t="s">
        <v>83</v>
      </c>
      <c r="H9" s="18" t="s">
        <v>44</v>
      </c>
      <c r="I9" s="8">
        <v>17569.400000000001</v>
      </c>
      <c r="J9" s="8">
        <v>6840</v>
      </c>
      <c r="K9" s="4">
        <v>2</v>
      </c>
      <c r="L9" s="4">
        <v>2</v>
      </c>
      <c r="M9" s="4">
        <v>4</v>
      </c>
      <c r="N9" s="4">
        <v>6</v>
      </c>
      <c r="O9" s="4">
        <v>12</v>
      </c>
      <c r="P9" s="4">
        <v>293</v>
      </c>
      <c r="Q9" t="s">
        <v>117</v>
      </c>
      <c r="R9" t="s">
        <v>118</v>
      </c>
    </row>
    <row r="10" spans="1:18" x14ac:dyDescent="0.3">
      <c r="A10" s="4" t="s">
        <v>8</v>
      </c>
      <c r="B10" s="8">
        <v>17338488.462074392</v>
      </c>
      <c r="C10" s="64"/>
      <c r="D10" s="4" t="s">
        <v>35</v>
      </c>
      <c r="E10" s="4" t="s">
        <v>84</v>
      </c>
      <c r="F10" s="4">
        <v>0.74</v>
      </c>
      <c r="G10" s="4" t="s">
        <v>85</v>
      </c>
      <c r="H10" s="18" t="s">
        <v>39</v>
      </c>
      <c r="I10" s="8">
        <v>2120.5</v>
      </c>
      <c r="J10" s="8">
        <v>2448</v>
      </c>
      <c r="K10" s="4">
        <v>2</v>
      </c>
      <c r="L10" s="4">
        <v>2</v>
      </c>
      <c r="M10" s="4">
        <v>4</v>
      </c>
      <c r="N10" s="4">
        <v>8</v>
      </c>
      <c r="O10" s="4">
        <v>6</v>
      </c>
      <c r="P10" s="4">
        <v>138</v>
      </c>
      <c r="Q10" t="s">
        <v>119</v>
      </c>
      <c r="R10" t="s">
        <v>120</v>
      </c>
    </row>
    <row r="11" spans="1:18" x14ac:dyDescent="0.3">
      <c r="A11" s="4" t="s">
        <v>9</v>
      </c>
      <c r="B11" s="8">
        <v>19002799.039629765</v>
      </c>
      <c r="C11" s="64"/>
      <c r="D11" s="4" t="s">
        <v>35</v>
      </c>
      <c r="E11" s="4" t="s">
        <v>86</v>
      </c>
      <c r="F11" s="4">
        <v>1.03</v>
      </c>
      <c r="G11" s="4" t="s">
        <v>87</v>
      </c>
      <c r="H11" s="18" t="s">
        <v>47</v>
      </c>
      <c r="I11" s="8">
        <v>3853.65</v>
      </c>
      <c r="J11" s="8">
        <v>3312</v>
      </c>
      <c r="K11" s="4">
        <v>2</v>
      </c>
      <c r="L11" s="4">
        <v>2</v>
      </c>
      <c r="M11" s="4">
        <v>4</v>
      </c>
      <c r="N11" s="4">
        <v>6</v>
      </c>
      <c r="O11" s="4">
        <v>12</v>
      </c>
      <c r="P11" s="4">
        <v>166</v>
      </c>
      <c r="Q11" t="s">
        <v>121</v>
      </c>
      <c r="R11" t="s">
        <v>122</v>
      </c>
    </row>
    <row r="12" spans="1:18" x14ac:dyDescent="0.3">
      <c r="A12" s="4" t="s">
        <v>10</v>
      </c>
      <c r="B12" s="8">
        <v>18289986.788052641</v>
      </c>
      <c r="C12" s="64"/>
      <c r="D12" s="4" t="s">
        <v>35</v>
      </c>
      <c r="E12" s="4" t="s">
        <v>88</v>
      </c>
      <c r="F12" s="4">
        <v>1.01</v>
      </c>
      <c r="G12" s="4" t="s">
        <v>89</v>
      </c>
      <c r="H12" s="18" t="s">
        <v>44</v>
      </c>
      <c r="I12" s="8">
        <v>3060.3</v>
      </c>
      <c r="J12" s="8">
        <v>3528</v>
      </c>
      <c r="K12" s="4">
        <v>2</v>
      </c>
      <c r="L12" s="4">
        <v>2</v>
      </c>
      <c r="M12" s="4">
        <v>4</v>
      </c>
      <c r="N12" s="4">
        <v>6</v>
      </c>
      <c r="O12" s="4">
        <v>12</v>
      </c>
      <c r="P12" s="4">
        <v>160</v>
      </c>
      <c r="Q12" t="s">
        <v>123</v>
      </c>
      <c r="R12" t="s">
        <v>124</v>
      </c>
    </row>
    <row r="13" spans="1:18" x14ac:dyDescent="0.3">
      <c r="A13" s="4" t="s">
        <v>11</v>
      </c>
      <c r="B13" s="8">
        <v>25176539.909604132</v>
      </c>
      <c r="C13" s="64"/>
      <c r="D13" s="4" t="s">
        <v>91</v>
      </c>
      <c r="E13" s="4" t="s">
        <v>90</v>
      </c>
      <c r="F13" s="4">
        <v>1.58</v>
      </c>
      <c r="G13" s="4" t="s">
        <v>92</v>
      </c>
      <c r="H13" s="18" t="s">
        <v>44</v>
      </c>
      <c r="I13" s="8">
        <v>26560.5</v>
      </c>
      <c r="J13" s="8">
        <v>4680</v>
      </c>
      <c r="K13" s="4">
        <v>2</v>
      </c>
      <c r="L13" s="4">
        <v>2</v>
      </c>
      <c r="M13" s="4">
        <v>4</v>
      </c>
      <c r="N13" s="4">
        <v>8</v>
      </c>
      <c r="O13" s="4">
        <v>12</v>
      </c>
      <c r="P13" s="4">
        <v>210</v>
      </c>
      <c r="Q13" t="s">
        <v>125</v>
      </c>
      <c r="R13" t="s">
        <v>126</v>
      </c>
    </row>
    <row r="14" spans="1:18" x14ac:dyDescent="0.3">
      <c r="A14" s="4" t="s">
        <v>12</v>
      </c>
      <c r="B14" s="8">
        <v>28870890.329259641</v>
      </c>
      <c r="C14" s="64"/>
      <c r="D14" s="4" t="s">
        <v>93</v>
      </c>
      <c r="E14" s="4" t="s">
        <v>94</v>
      </c>
      <c r="F14" s="4">
        <v>3.21</v>
      </c>
      <c r="G14" s="4" t="s">
        <v>95</v>
      </c>
      <c r="H14" s="18" t="s">
        <v>44</v>
      </c>
      <c r="I14" s="8">
        <v>29930.5</v>
      </c>
      <c r="J14" s="8">
        <v>7200</v>
      </c>
      <c r="K14" s="4">
        <v>2</v>
      </c>
      <c r="L14" s="4">
        <v>2</v>
      </c>
      <c r="M14" s="4">
        <v>4</v>
      </c>
      <c r="N14" s="4">
        <v>8</v>
      </c>
      <c r="O14" s="4">
        <v>12</v>
      </c>
      <c r="P14" s="4">
        <v>322</v>
      </c>
      <c r="Q14" t="s">
        <v>127</v>
      </c>
      <c r="R14" t="s">
        <v>128</v>
      </c>
    </row>
    <row r="15" spans="1:18" x14ac:dyDescent="0.3">
      <c r="A15" s="9" t="s">
        <v>96</v>
      </c>
      <c r="B15" s="10">
        <f>SUM(B4:B14)</f>
        <v>254931544.93209428</v>
      </c>
      <c r="C15" s="4"/>
      <c r="D15" s="4"/>
      <c r="E15" s="4"/>
      <c r="F15" s="9">
        <f>SUM(F4:F14)</f>
        <v>19.899999999999999</v>
      </c>
      <c r="G15" s="4"/>
      <c r="H15" s="18"/>
      <c r="I15" s="10">
        <f>SUM(I4:I14)</f>
        <v>154432.91999999998</v>
      </c>
      <c r="J15" s="10">
        <f>SUM(J4:J14)</f>
        <v>54290.7</v>
      </c>
      <c r="K15" s="4"/>
      <c r="L15" s="4"/>
      <c r="M15" s="4"/>
      <c r="N15" s="4"/>
      <c r="O15" s="4"/>
      <c r="P15" s="9">
        <f>SUM(P4:P14)</f>
        <v>2669</v>
      </c>
    </row>
    <row r="16" spans="1:18" x14ac:dyDescent="0.3">
      <c r="A16" s="69" t="s">
        <v>51</v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1"/>
    </row>
    <row r="17" spans="1:23" x14ac:dyDescent="0.3">
      <c r="A17" s="4" t="s">
        <v>13</v>
      </c>
      <c r="B17" s="8">
        <v>20239466.781599633</v>
      </c>
      <c r="C17" s="64" t="s">
        <v>34</v>
      </c>
      <c r="D17" s="4" t="s">
        <v>53</v>
      </c>
      <c r="E17" s="4" t="s">
        <v>52</v>
      </c>
      <c r="F17" s="4">
        <v>1.22</v>
      </c>
      <c r="G17" s="4" t="s">
        <v>54</v>
      </c>
      <c r="H17" s="18" t="s">
        <v>47</v>
      </c>
      <c r="I17" s="8">
        <v>6635</v>
      </c>
      <c r="J17" s="8">
        <v>3654</v>
      </c>
      <c r="K17" s="4">
        <v>2</v>
      </c>
      <c r="L17" s="4">
        <v>2</v>
      </c>
      <c r="M17" s="4">
        <v>6</v>
      </c>
      <c r="N17" s="4">
        <v>6</v>
      </c>
      <c r="O17" s="4">
        <v>12</v>
      </c>
      <c r="P17" s="2">
        <v>195</v>
      </c>
      <c r="Q17" t="s">
        <v>141</v>
      </c>
      <c r="R17" t="s">
        <v>142</v>
      </c>
    </row>
    <row r="18" spans="1:23" x14ac:dyDescent="0.3">
      <c r="A18" s="4" t="s">
        <v>14</v>
      </c>
      <c r="B18" s="4">
        <v>20013961.980889883</v>
      </c>
      <c r="C18" s="64"/>
      <c r="D18" s="4" t="s">
        <v>53</v>
      </c>
      <c r="E18" s="4" t="s">
        <v>55</v>
      </c>
      <c r="F18" s="4">
        <v>1.49</v>
      </c>
      <c r="G18" s="4" t="s">
        <v>56</v>
      </c>
      <c r="H18" s="19" t="s">
        <v>47</v>
      </c>
      <c r="I18" s="8">
        <v>6709.5</v>
      </c>
      <c r="J18" s="8">
        <v>6664</v>
      </c>
      <c r="K18" s="4">
        <v>2</v>
      </c>
      <c r="L18" s="4">
        <v>2</v>
      </c>
      <c r="M18" s="4">
        <v>4</v>
      </c>
      <c r="N18" s="4">
        <v>6</v>
      </c>
      <c r="O18" s="4">
        <v>12</v>
      </c>
      <c r="P18" s="4">
        <v>217</v>
      </c>
      <c r="Q18" t="s">
        <v>147</v>
      </c>
      <c r="R18" t="s">
        <v>148</v>
      </c>
    </row>
    <row r="19" spans="1:23" x14ac:dyDescent="0.3">
      <c r="A19" s="4" t="s">
        <v>15</v>
      </c>
      <c r="B19" s="4">
        <v>29128693.967227515</v>
      </c>
      <c r="C19" s="64"/>
      <c r="D19" s="4" t="s">
        <v>53</v>
      </c>
      <c r="E19" s="4" t="s">
        <v>57</v>
      </c>
      <c r="F19" s="4">
        <v>2.96</v>
      </c>
      <c r="G19" s="4" t="s">
        <v>58</v>
      </c>
      <c r="H19" s="18" t="s">
        <v>44</v>
      </c>
      <c r="I19" s="8">
        <v>17410.5</v>
      </c>
      <c r="J19" s="8">
        <v>12768</v>
      </c>
      <c r="K19" s="4">
        <v>2</v>
      </c>
      <c r="L19" s="4">
        <v>2</v>
      </c>
      <c r="M19" s="4">
        <v>4</v>
      </c>
      <c r="N19" s="4">
        <v>6</v>
      </c>
      <c r="O19" s="4">
        <v>12</v>
      </c>
      <c r="P19" s="4">
        <v>293</v>
      </c>
      <c r="Q19" t="s">
        <v>145</v>
      </c>
      <c r="R19" t="s">
        <v>146</v>
      </c>
    </row>
    <row r="20" spans="1:23" x14ac:dyDescent="0.3">
      <c r="A20" s="4" t="s">
        <v>16</v>
      </c>
      <c r="B20" s="8">
        <v>18203468.797399636</v>
      </c>
      <c r="C20" s="64"/>
      <c r="D20" s="4" t="s">
        <v>61</v>
      </c>
      <c r="E20" s="4" t="s">
        <v>59</v>
      </c>
      <c r="F20" s="4">
        <v>0.92</v>
      </c>
      <c r="G20" s="4" t="s">
        <v>60</v>
      </c>
      <c r="H20" s="19" t="s">
        <v>39</v>
      </c>
      <c r="I20" s="8">
        <v>2989.49</v>
      </c>
      <c r="J20" s="8">
        <v>2734.2000000000003</v>
      </c>
      <c r="K20" s="4">
        <v>2</v>
      </c>
      <c r="L20" s="4">
        <v>2</v>
      </c>
      <c r="M20" s="4">
        <v>4</v>
      </c>
      <c r="N20" s="4">
        <v>6</v>
      </c>
      <c r="O20" s="4">
        <v>12</v>
      </c>
      <c r="P20" s="4">
        <v>160</v>
      </c>
      <c r="Q20" t="s">
        <v>143</v>
      </c>
      <c r="R20" t="s">
        <v>144</v>
      </c>
    </row>
    <row r="21" spans="1:23" s="1" customFormat="1" x14ac:dyDescent="0.3">
      <c r="A21" s="9" t="s">
        <v>96</v>
      </c>
      <c r="B21" s="10">
        <f>SUM(B17:B20)</f>
        <v>87585591.527116671</v>
      </c>
      <c r="C21" s="6"/>
      <c r="D21" s="9"/>
      <c r="E21" s="9"/>
      <c r="F21" s="9">
        <f>SUM(F17:F20)</f>
        <v>6.59</v>
      </c>
      <c r="G21" s="9"/>
      <c r="H21" s="19"/>
      <c r="I21" s="10">
        <f>SUM(I17:I20)</f>
        <v>33744.49</v>
      </c>
      <c r="J21" s="10">
        <f>SUM(J17:J20)</f>
        <v>25820.2</v>
      </c>
      <c r="K21" s="9"/>
      <c r="L21" s="9"/>
      <c r="M21" s="9"/>
      <c r="N21" s="9"/>
      <c r="O21" s="9"/>
      <c r="P21" s="21">
        <f>SUM(P17:P20)</f>
        <v>865</v>
      </c>
      <c r="W21" s="23">
        <f>I26+I31</f>
        <v>117829.89000000001</v>
      </c>
    </row>
    <row r="22" spans="1:23" x14ac:dyDescent="0.3">
      <c r="A22" s="72" t="s">
        <v>62</v>
      </c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4"/>
    </row>
    <row r="23" spans="1:23" x14ac:dyDescent="0.3">
      <c r="A23" s="4" t="s">
        <v>17</v>
      </c>
      <c r="B23" s="8">
        <v>16639544.103144487</v>
      </c>
      <c r="C23" s="64" t="s">
        <v>66</v>
      </c>
      <c r="D23" s="4" t="s">
        <v>64</v>
      </c>
      <c r="E23" s="4" t="s">
        <v>63</v>
      </c>
      <c r="F23" s="4">
        <v>0.99</v>
      </c>
      <c r="G23" s="4" t="s">
        <v>65</v>
      </c>
      <c r="H23" s="18" t="s">
        <v>104</v>
      </c>
      <c r="I23" s="8">
        <v>8833.2000000000007</v>
      </c>
      <c r="J23" s="8">
        <v>4426.4879999999994</v>
      </c>
      <c r="K23" s="4">
        <v>2</v>
      </c>
      <c r="L23" s="4">
        <v>2</v>
      </c>
      <c r="M23" s="4">
        <v>8</v>
      </c>
      <c r="N23" s="4">
        <v>16</v>
      </c>
      <c r="O23" s="4">
        <v>24</v>
      </c>
      <c r="P23" s="4">
        <v>96</v>
      </c>
      <c r="Q23" t="s">
        <v>135</v>
      </c>
      <c r="R23" t="s">
        <v>136</v>
      </c>
    </row>
    <row r="24" spans="1:23" x14ac:dyDescent="0.3">
      <c r="A24" s="4" t="s">
        <v>18</v>
      </c>
      <c r="B24" s="4">
        <v>32005921.050787132</v>
      </c>
      <c r="C24" s="64"/>
      <c r="D24" s="11" t="s">
        <v>67</v>
      </c>
      <c r="E24" s="4" t="s">
        <v>68</v>
      </c>
      <c r="F24" s="4">
        <v>3.48</v>
      </c>
      <c r="G24" s="4" t="s">
        <v>69</v>
      </c>
      <c r="H24" s="18" t="s">
        <v>39</v>
      </c>
      <c r="I24" s="8">
        <v>36159.438000000002</v>
      </c>
      <c r="J24" s="8">
        <v>9211.7759999999998</v>
      </c>
      <c r="K24" s="4">
        <v>2</v>
      </c>
      <c r="L24" s="4">
        <v>2</v>
      </c>
      <c r="M24" s="4">
        <v>8</v>
      </c>
      <c r="N24" s="4">
        <v>16</v>
      </c>
      <c r="O24" s="4">
        <v>24</v>
      </c>
      <c r="P24" s="4">
        <v>109.66666666666667</v>
      </c>
      <c r="Q24" t="s">
        <v>137</v>
      </c>
      <c r="R24" t="s">
        <v>138</v>
      </c>
    </row>
    <row r="25" spans="1:23" x14ac:dyDescent="0.3">
      <c r="A25" s="4" t="s">
        <v>19</v>
      </c>
      <c r="B25" s="4">
        <v>19199843.479182296</v>
      </c>
      <c r="C25" s="64"/>
      <c r="D25" s="11" t="s">
        <v>67</v>
      </c>
      <c r="E25" s="4" t="s">
        <v>70</v>
      </c>
      <c r="F25" s="4">
        <v>1.67</v>
      </c>
      <c r="G25" s="4" t="s">
        <v>71</v>
      </c>
      <c r="H25" s="18" t="s">
        <v>39</v>
      </c>
      <c r="I25" s="8">
        <v>13758.371999999999</v>
      </c>
      <c r="J25" s="8">
        <v>7184.8319999999985</v>
      </c>
      <c r="K25" s="4">
        <v>2</v>
      </c>
      <c r="L25" s="4">
        <v>2</v>
      </c>
      <c r="M25" s="4">
        <v>8</v>
      </c>
      <c r="N25" s="4">
        <v>16</v>
      </c>
      <c r="O25" s="4">
        <v>24</v>
      </c>
      <c r="P25" s="4">
        <v>75</v>
      </c>
      <c r="Q25" t="s">
        <v>139</v>
      </c>
      <c r="R25" t="s">
        <v>140</v>
      </c>
    </row>
    <row r="26" spans="1:23" s="1" customFormat="1" x14ac:dyDescent="0.3">
      <c r="A26" s="9" t="s">
        <v>96</v>
      </c>
      <c r="B26" s="10">
        <f>SUM(B23:B25)</f>
        <v>67845308.633113921</v>
      </c>
      <c r="C26" s="6"/>
      <c r="D26" s="12"/>
      <c r="E26" s="9"/>
      <c r="F26" s="9">
        <f>SUM(F23:F25)</f>
        <v>6.14</v>
      </c>
      <c r="G26" s="9"/>
      <c r="H26" s="18"/>
      <c r="I26" s="10">
        <f>SUM(I23:I25)</f>
        <v>58751.010000000009</v>
      </c>
      <c r="J26" s="10">
        <f>SUM(J23:J25)</f>
        <v>20823.095999999998</v>
      </c>
      <c r="K26" s="9"/>
      <c r="L26" s="9"/>
      <c r="M26" s="9"/>
      <c r="N26" s="9"/>
      <c r="O26" s="9"/>
      <c r="P26" s="9">
        <f>SUM(P23:P25)</f>
        <v>280.66666666666669</v>
      </c>
      <c r="V26" s="23">
        <f>I15+I21</f>
        <v>188177.40999999997</v>
      </c>
    </row>
    <row r="27" spans="1:23" x14ac:dyDescent="0.3">
      <c r="A27" s="72" t="s">
        <v>72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4"/>
    </row>
    <row r="28" spans="1:23" x14ac:dyDescent="0.3">
      <c r="A28" s="4" t="s">
        <v>20</v>
      </c>
      <c r="B28" s="4">
        <v>19865011.333531208</v>
      </c>
      <c r="C28" s="64" t="s">
        <v>66</v>
      </c>
      <c r="D28" s="4" t="s">
        <v>74</v>
      </c>
      <c r="E28" s="4" t="s">
        <v>73</v>
      </c>
      <c r="F28" s="4">
        <v>0.94</v>
      </c>
      <c r="G28" s="13" t="s">
        <v>76</v>
      </c>
      <c r="H28" s="14" t="s">
        <v>75</v>
      </c>
      <c r="I28" s="8">
        <v>8698.67</v>
      </c>
      <c r="J28" s="3">
        <v>2999.9159999999997</v>
      </c>
      <c r="K28" s="4">
        <v>2</v>
      </c>
      <c r="L28" s="4">
        <v>2</v>
      </c>
      <c r="M28" s="4"/>
      <c r="N28" s="4"/>
      <c r="O28" s="4"/>
      <c r="P28" s="20">
        <v>168</v>
      </c>
      <c r="Q28" t="s">
        <v>129</v>
      </c>
      <c r="R28" t="s">
        <v>130</v>
      </c>
    </row>
    <row r="29" spans="1:23" x14ac:dyDescent="0.3">
      <c r="A29" s="4" t="s">
        <v>21</v>
      </c>
      <c r="B29" s="4">
        <v>32239676.81456231</v>
      </c>
      <c r="C29" s="64"/>
      <c r="D29" s="4" t="s">
        <v>77</v>
      </c>
      <c r="E29" s="4" t="s">
        <v>78</v>
      </c>
      <c r="F29" s="13">
        <v>3.03</v>
      </c>
      <c r="G29" s="13" t="s">
        <v>79</v>
      </c>
      <c r="H29" s="14" t="s">
        <v>75</v>
      </c>
      <c r="I29" s="8">
        <v>40760.21</v>
      </c>
      <c r="J29" s="8">
        <v>7656.88</v>
      </c>
      <c r="K29" s="4">
        <v>2</v>
      </c>
      <c r="L29" s="4">
        <v>2</v>
      </c>
      <c r="M29" s="4"/>
      <c r="N29" s="4"/>
      <c r="O29" s="4"/>
      <c r="P29" s="20">
        <v>444</v>
      </c>
      <c r="Q29" t="s">
        <v>131</v>
      </c>
      <c r="R29" t="s">
        <v>132</v>
      </c>
    </row>
    <row r="30" spans="1:23" x14ac:dyDescent="0.3">
      <c r="A30" s="4" t="s">
        <v>22</v>
      </c>
      <c r="B30" s="8">
        <v>25236494.102588333</v>
      </c>
      <c r="C30" s="64"/>
      <c r="D30" s="4" t="s">
        <v>64</v>
      </c>
      <c r="E30" s="4" t="s">
        <v>100</v>
      </c>
      <c r="F30" s="4">
        <v>2.36</v>
      </c>
      <c r="G30" s="13" t="s">
        <v>80</v>
      </c>
      <c r="H30" s="14" t="s">
        <v>81</v>
      </c>
      <c r="I30" s="8">
        <v>9620</v>
      </c>
      <c r="J30" s="8">
        <v>5649.3439999999991</v>
      </c>
      <c r="K30" s="4">
        <v>2</v>
      </c>
      <c r="L30" s="4">
        <v>2</v>
      </c>
      <c r="M30" s="4"/>
      <c r="N30" s="4"/>
      <c r="O30" s="4"/>
      <c r="P30" s="20">
        <v>280</v>
      </c>
      <c r="Q30" t="s">
        <v>133</v>
      </c>
      <c r="R30" t="s">
        <v>134</v>
      </c>
    </row>
    <row r="31" spans="1:23" s="1" customFormat="1" x14ac:dyDescent="0.3">
      <c r="A31" s="9" t="s">
        <v>96</v>
      </c>
      <c r="B31" s="9">
        <f>SUM(B28:B30)</f>
        <v>77341182.250681847</v>
      </c>
      <c r="C31" s="9"/>
      <c r="D31" s="9"/>
      <c r="E31" s="9"/>
      <c r="F31" s="9">
        <f>SUM(F28:F30)</f>
        <v>6.33</v>
      </c>
      <c r="G31" s="9"/>
      <c r="H31" s="9"/>
      <c r="I31" s="10">
        <f>SUM(I28:I30)</f>
        <v>59078.879999999997</v>
      </c>
      <c r="J31" s="10">
        <f>SUM(J28:J30)</f>
        <v>16306.14</v>
      </c>
      <c r="K31" s="9"/>
      <c r="L31" s="9"/>
      <c r="M31" s="9"/>
      <c r="N31" s="9"/>
      <c r="O31" s="9"/>
      <c r="P31" s="21">
        <f>SUM(P28:P30)</f>
        <v>892</v>
      </c>
    </row>
    <row r="32" spans="1:23" x14ac:dyDescent="0.3">
      <c r="A32" s="61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3"/>
    </row>
    <row r="33" spans="1:16" ht="31.2" x14ac:dyDescent="0.3">
      <c r="A33" s="15" t="s">
        <v>99</v>
      </c>
      <c r="B33" s="16">
        <f>B15+B21+B26+B31</f>
        <v>487703627.34300673</v>
      </c>
      <c r="C33" s="17"/>
      <c r="D33" s="17"/>
      <c r="E33" s="17"/>
      <c r="F33" s="12">
        <f>F15+F21+F26+F31</f>
        <v>38.959999999999994</v>
      </c>
      <c r="G33" s="17"/>
      <c r="H33" s="17"/>
      <c r="I33" s="16">
        <f>I15+I21+I26+I31</f>
        <v>306007.3</v>
      </c>
      <c r="J33" s="16">
        <f>J15+J21+J26+J31</f>
        <v>117240.13599999998</v>
      </c>
      <c r="K33" s="4"/>
      <c r="L33" s="4"/>
      <c r="M33" s="4"/>
      <c r="N33" s="4"/>
      <c r="O33" s="4"/>
      <c r="P33" s="21">
        <f>P15+P21+P26+P31</f>
        <v>4706.6666666666661</v>
      </c>
    </row>
  </sheetData>
  <mergeCells count="10">
    <mergeCell ref="A32:P32"/>
    <mergeCell ref="C28:C30"/>
    <mergeCell ref="A1:P1"/>
    <mergeCell ref="C4:C14"/>
    <mergeCell ref="C17:C20"/>
    <mergeCell ref="C23:C25"/>
    <mergeCell ref="A2:P2"/>
    <mergeCell ref="A16:P16"/>
    <mergeCell ref="A22:P22"/>
    <mergeCell ref="A27:P27"/>
  </mergeCells>
  <phoneticPr fontId="2" type="noConversion"/>
  <pageMargins left="0.45" right="0.45" top="0.5" bottom="0.25" header="0.3" footer="0.3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45" zoomScaleNormal="145" workbookViewId="0">
      <selection activeCell="F8" sqref="F8"/>
    </sheetView>
  </sheetViews>
  <sheetFormatPr defaultRowHeight="14.4" x14ac:dyDescent="0.3"/>
  <cols>
    <col min="1" max="1" width="15.33203125" customWidth="1"/>
    <col min="2" max="3" width="16.109375" customWidth="1"/>
    <col min="8" max="9" width="10.6640625" bestFit="1" customWidth="1"/>
  </cols>
  <sheetData>
    <row r="1" spans="1:3" ht="18" x14ac:dyDescent="0.3">
      <c r="A1" s="37" t="s">
        <v>0</v>
      </c>
      <c r="B1" s="37"/>
      <c r="C1" s="37"/>
    </row>
    <row r="2" spans="1:3" ht="39.75" customHeight="1" x14ac:dyDescent="0.3">
      <c r="A2" s="33" t="s">
        <v>1</v>
      </c>
      <c r="B2" s="22" t="s">
        <v>149</v>
      </c>
      <c r="C2" s="22" t="s">
        <v>150</v>
      </c>
    </row>
    <row r="3" spans="1:3" ht="18" x14ac:dyDescent="0.35">
      <c r="A3" s="59" t="s">
        <v>2</v>
      </c>
      <c r="B3" s="59">
        <v>22.841820999999999</v>
      </c>
      <c r="C3" s="59">
        <v>89.254761000000002</v>
      </c>
    </row>
    <row r="4" spans="1:3" ht="18" x14ac:dyDescent="0.35">
      <c r="A4" s="59" t="s">
        <v>3</v>
      </c>
      <c r="B4" s="59">
        <v>22.509677</v>
      </c>
      <c r="C4" s="59">
        <v>89.622253000000001</v>
      </c>
    </row>
    <row r="5" spans="1:3" ht="18" x14ac:dyDescent="0.35">
      <c r="A5" s="59" t="s">
        <v>4</v>
      </c>
      <c r="B5" s="59">
        <v>23.146156000000001</v>
      </c>
      <c r="C5" s="59">
        <v>89.738128000000003</v>
      </c>
    </row>
    <row r="6" spans="1:3" ht="18" x14ac:dyDescent="0.35">
      <c r="A6" s="38" t="s">
        <v>5</v>
      </c>
      <c r="B6" s="58">
        <v>21.999758</v>
      </c>
      <c r="C6" s="58">
        <v>90.427886000000001</v>
      </c>
    </row>
    <row r="7" spans="1:3" ht="18" x14ac:dyDescent="0.35">
      <c r="A7" s="59" t="s">
        <v>6</v>
      </c>
      <c r="B7" s="60">
        <v>23.146156000000001</v>
      </c>
      <c r="C7" s="60">
        <v>89.738128000000003</v>
      </c>
    </row>
    <row r="8" spans="1:3" ht="18" x14ac:dyDescent="0.35">
      <c r="A8" s="59" t="s">
        <v>7</v>
      </c>
      <c r="B8" s="60">
        <v>22.107364</v>
      </c>
      <c r="C8" s="60">
        <v>90.778711999999999</v>
      </c>
    </row>
    <row r="9" spans="1:3" ht="18" x14ac:dyDescent="0.35">
      <c r="A9" s="59" t="s">
        <v>8</v>
      </c>
      <c r="B9" s="60">
        <v>22.620799000000002</v>
      </c>
      <c r="C9" s="60">
        <v>91.246385000000004</v>
      </c>
    </row>
    <row r="10" spans="1:3" ht="18.75" customHeight="1" x14ac:dyDescent="0.3"/>
  </sheetData>
  <pageMargins left="0.45" right="0.45" top="0.5" bottom="0.25" header="0.3" footer="0.3"/>
  <pageSetup paperSize="9"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opLeftCell="A42" zoomScale="115" zoomScaleNormal="115" workbookViewId="0">
      <selection activeCell="E61" sqref="E61"/>
    </sheetView>
  </sheetViews>
  <sheetFormatPr defaultRowHeight="14.4" x14ac:dyDescent="0.3"/>
  <cols>
    <col min="1" max="1" width="15.33203125" customWidth="1"/>
    <col min="2" max="2" width="20.5546875" customWidth="1"/>
    <col min="3" max="3" width="12.109375" customWidth="1"/>
    <col min="4" max="4" width="16.6640625" customWidth="1"/>
    <col min="5" max="5" width="25.88671875" customWidth="1"/>
    <col min="6" max="7" width="16.109375" customWidth="1"/>
    <col min="8" max="8" width="11.33203125" customWidth="1"/>
    <col min="9" max="9" width="17.6640625" customWidth="1"/>
    <col min="10" max="10" width="10.5546875" customWidth="1"/>
    <col min="11" max="12" width="10.6640625" bestFit="1" customWidth="1"/>
    <col min="13" max="13" width="4.44140625" customWidth="1"/>
    <col min="14" max="14" width="5" customWidth="1"/>
    <col min="16" max="16" width="6.33203125" customWidth="1"/>
    <col min="17" max="17" width="5.5546875" customWidth="1"/>
    <col min="18" max="18" width="5.33203125" customWidth="1"/>
    <col min="24" max="25" width="10.6640625" bestFit="1" customWidth="1"/>
  </cols>
  <sheetData>
    <row r="1" spans="1:18" ht="18" x14ac:dyDescent="0.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ht="18.75" customHeight="1" x14ac:dyDescent="0.3">
      <c r="A2" s="75" t="s">
        <v>36</v>
      </c>
      <c r="B2" s="75"/>
      <c r="C2" s="75"/>
      <c r="D2" s="75"/>
      <c r="E2" s="75"/>
      <c r="F2" s="75"/>
      <c r="G2" s="75"/>
      <c r="H2" s="75"/>
      <c r="I2" s="75"/>
      <c r="J2" s="75"/>
      <c r="K2" s="31"/>
      <c r="L2" s="31"/>
      <c r="M2" s="31"/>
      <c r="N2" s="31"/>
      <c r="O2" s="31"/>
      <c r="P2" s="31"/>
      <c r="Q2" s="31"/>
      <c r="R2" s="32"/>
    </row>
    <row r="3" spans="1:18" ht="39.75" customHeight="1" x14ac:dyDescent="0.3">
      <c r="A3" s="33" t="s">
        <v>1</v>
      </c>
      <c r="B3" s="33" t="s">
        <v>50</v>
      </c>
      <c r="C3" s="24" t="s">
        <v>23</v>
      </c>
      <c r="D3" s="24" t="s">
        <v>24</v>
      </c>
      <c r="E3" s="24" t="s">
        <v>25</v>
      </c>
      <c r="F3" s="24" t="s">
        <v>149</v>
      </c>
      <c r="G3" s="24" t="s">
        <v>150</v>
      </c>
      <c r="H3" s="34" t="s">
        <v>97</v>
      </c>
      <c r="I3" s="33" t="s">
        <v>98</v>
      </c>
      <c r="J3" s="33" t="s">
        <v>26</v>
      </c>
      <c r="K3" s="6" t="s">
        <v>27</v>
      </c>
      <c r="L3" s="6" t="s">
        <v>49</v>
      </c>
      <c r="M3" s="6" t="s">
        <v>28</v>
      </c>
      <c r="N3" s="6" t="s">
        <v>29</v>
      </c>
      <c r="O3" s="6" t="s">
        <v>30</v>
      </c>
      <c r="P3" s="6" t="s">
        <v>31</v>
      </c>
      <c r="Q3" s="6" t="s">
        <v>32</v>
      </c>
      <c r="R3" s="6" t="s">
        <v>33</v>
      </c>
    </row>
    <row r="4" spans="1:18" ht="18" x14ac:dyDescent="0.35">
      <c r="A4" s="38" t="s">
        <v>2</v>
      </c>
      <c r="B4" s="39">
        <v>17617642.831940632</v>
      </c>
      <c r="C4" s="77" t="s">
        <v>34</v>
      </c>
      <c r="D4" s="38" t="s">
        <v>35</v>
      </c>
      <c r="E4" s="47" t="s">
        <v>37</v>
      </c>
      <c r="F4" s="54" t="s">
        <v>107</v>
      </c>
      <c r="G4" s="54" t="s">
        <v>108</v>
      </c>
      <c r="H4" s="50">
        <v>0.81</v>
      </c>
      <c r="I4" s="38" t="s">
        <v>38</v>
      </c>
      <c r="J4" s="38" t="s">
        <v>39</v>
      </c>
      <c r="K4" s="8">
        <v>2665.5</v>
      </c>
      <c r="L4" s="8">
        <v>2592</v>
      </c>
      <c r="M4" s="4">
        <v>2</v>
      </c>
      <c r="N4" s="4">
        <v>2</v>
      </c>
      <c r="O4" s="4">
        <v>4</v>
      </c>
      <c r="P4" s="4">
        <v>6</v>
      </c>
      <c r="Q4" s="4">
        <v>12</v>
      </c>
      <c r="R4" s="4">
        <v>146</v>
      </c>
    </row>
    <row r="5" spans="1:18" ht="18" x14ac:dyDescent="0.35">
      <c r="A5" s="38" t="s">
        <v>3</v>
      </c>
      <c r="B5" s="39">
        <v>18064224.947745137</v>
      </c>
      <c r="C5" s="78"/>
      <c r="D5" s="38" t="s">
        <v>35</v>
      </c>
      <c r="E5" s="47" t="s">
        <v>41</v>
      </c>
      <c r="F5" s="54" t="s">
        <v>109</v>
      </c>
      <c r="G5" s="54" t="s">
        <v>110</v>
      </c>
      <c r="H5" s="50">
        <v>0.96</v>
      </c>
      <c r="I5" s="38" t="s">
        <v>40</v>
      </c>
      <c r="J5" s="38" t="s">
        <v>39</v>
      </c>
      <c r="K5" s="8">
        <v>3083.32</v>
      </c>
      <c r="L5" s="8">
        <v>2822.4</v>
      </c>
      <c r="M5" s="4">
        <v>2</v>
      </c>
      <c r="N5" s="4">
        <v>2</v>
      </c>
      <c r="O5" s="4">
        <v>4</v>
      </c>
      <c r="P5" s="4">
        <v>6</v>
      </c>
      <c r="Q5" s="4">
        <v>18</v>
      </c>
      <c r="R5" s="4">
        <v>162</v>
      </c>
    </row>
    <row r="6" spans="1:18" ht="18" x14ac:dyDescent="0.35">
      <c r="A6" s="38" t="s">
        <v>4</v>
      </c>
      <c r="B6" s="39">
        <v>23637155.492486637</v>
      </c>
      <c r="C6" s="78"/>
      <c r="D6" s="38" t="s">
        <v>35</v>
      </c>
      <c r="E6" s="47" t="s">
        <v>42</v>
      </c>
      <c r="F6" s="54" t="s">
        <v>111</v>
      </c>
      <c r="G6" s="54" t="s">
        <v>112</v>
      </c>
      <c r="H6" s="50">
        <v>2.11</v>
      </c>
      <c r="I6" s="38" t="s">
        <v>43</v>
      </c>
      <c r="J6" s="38" t="s">
        <v>44</v>
      </c>
      <c r="K6" s="8">
        <v>15138</v>
      </c>
      <c r="L6" s="8">
        <v>5760</v>
      </c>
      <c r="M6" s="4">
        <v>2</v>
      </c>
      <c r="N6" s="4">
        <v>2</v>
      </c>
      <c r="O6" s="4">
        <v>6</v>
      </c>
      <c r="P6" s="4">
        <v>6</v>
      </c>
      <c r="Q6" s="4">
        <v>18</v>
      </c>
      <c r="R6" s="4">
        <v>256</v>
      </c>
    </row>
    <row r="7" spans="1:18" ht="18" x14ac:dyDescent="0.35">
      <c r="A7" s="38" t="s">
        <v>5</v>
      </c>
      <c r="B7" s="39">
        <v>30432445.713225391</v>
      </c>
      <c r="C7" s="78"/>
      <c r="D7" s="38" t="s">
        <v>35</v>
      </c>
      <c r="E7" s="47" t="s">
        <v>45</v>
      </c>
      <c r="F7" s="54" t="s">
        <v>113</v>
      </c>
      <c r="G7" s="54" t="s">
        <v>114</v>
      </c>
      <c r="H7" s="50">
        <v>3.23</v>
      </c>
      <c r="I7" s="38" t="s">
        <v>46</v>
      </c>
      <c r="J7" s="38" t="s">
        <v>47</v>
      </c>
      <c r="K7" s="8">
        <v>26671.75</v>
      </c>
      <c r="L7" s="8">
        <v>7923.6</v>
      </c>
      <c r="M7" s="4">
        <v>2</v>
      </c>
      <c r="N7" s="4">
        <v>2</v>
      </c>
      <c r="O7" s="4">
        <v>4</v>
      </c>
      <c r="P7" s="4">
        <v>6</v>
      </c>
      <c r="Q7" s="4">
        <v>18</v>
      </c>
      <c r="R7" s="4">
        <v>426</v>
      </c>
    </row>
    <row r="8" spans="1:18" ht="18" x14ac:dyDescent="0.35">
      <c r="A8" s="38" t="s">
        <v>6</v>
      </c>
      <c r="B8" s="39">
        <v>29169666.667350385</v>
      </c>
      <c r="C8" s="78"/>
      <c r="D8" s="38" t="s">
        <v>35</v>
      </c>
      <c r="E8" s="47" t="s">
        <v>45</v>
      </c>
      <c r="F8" s="54" t="s">
        <v>115</v>
      </c>
      <c r="G8" s="54" t="s">
        <v>116</v>
      </c>
      <c r="H8" s="50">
        <v>2.92</v>
      </c>
      <c r="I8" s="38" t="s">
        <v>48</v>
      </c>
      <c r="J8" s="38" t="s">
        <v>47</v>
      </c>
      <c r="K8" s="8">
        <v>23779.5</v>
      </c>
      <c r="L8" s="8">
        <v>7184.7</v>
      </c>
      <c r="M8" s="4">
        <v>2</v>
      </c>
      <c r="N8" s="4">
        <v>2</v>
      </c>
      <c r="O8" s="4">
        <v>4</v>
      </c>
      <c r="P8" s="4">
        <v>6</v>
      </c>
      <c r="Q8" s="4">
        <v>18</v>
      </c>
      <c r="R8" s="4">
        <v>390</v>
      </c>
    </row>
    <row r="9" spans="1:18" ht="18" x14ac:dyDescent="0.35">
      <c r="A9" s="38" t="s">
        <v>7</v>
      </c>
      <c r="B9" s="39">
        <v>27331704.750725511</v>
      </c>
      <c r="C9" s="78"/>
      <c r="D9" s="38" t="s">
        <v>35</v>
      </c>
      <c r="E9" s="47" t="s">
        <v>82</v>
      </c>
      <c r="F9" s="54" t="s">
        <v>117</v>
      </c>
      <c r="G9" s="54" t="s">
        <v>118</v>
      </c>
      <c r="H9" s="50">
        <v>2.2999999999999998</v>
      </c>
      <c r="I9" s="38" t="s">
        <v>83</v>
      </c>
      <c r="J9" s="38" t="s">
        <v>44</v>
      </c>
      <c r="K9" s="8">
        <v>17569.400000000001</v>
      </c>
      <c r="L9" s="8">
        <v>6840</v>
      </c>
      <c r="M9" s="4">
        <v>2</v>
      </c>
      <c r="N9" s="4">
        <v>2</v>
      </c>
      <c r="O9" s="4">
        <v>4</v>
      </c>
      <c r="P9" s="4">
        <v>6</v>
      </c>
      <c r="Q9" s="4">
        <v>12</v>
      </c>
      <c r="R9" s="4">
        <v>293</v>
      </c>
    </row>
    <row r="10" spans="1:18" ht="18" x14ac:dyDescent="0.35">
      <c r="A10" s="38" t="s">
        <v>8</v>
      </c>
      <c r="B10" s="39">
        <v>17338488.462074392</v>
      </c>
      <c r="C10" s="78"/>
      <c r="D10" s="38" t="s">
        <v>35</v>
      </c>
      <c r="E10" s="47" t="s">
        <v>84</v>
      </c>
      <c r="F10" s="54" t="s">
        <v>119</v>
      </c>
      <c r="G10" s="54" t="s">
        <v>120</v>
      </c>
      <c r="H10" s="50">
        <v>0.74</v>
      </c>
      <c r="I10" s="38" t="s">
        <v>85</v>
      </c>
      <c r="J10" s="38" t="s">
        <v>39</v>
      </c>
      <c r="K10" s="8">
        <v>2120.5</v>
      </c>
      <c r="L10" s="8">
        <v>2448</v>
      </c>
      <c r="M10" s="4">
        <v>2</v>
      </c>
      <c r="N10" s="4">
        <v>2</v>
      </c>
      <c r="O10" s="4">
        <v>4</v>
      </c>
      <c r="P10" s="4">
        <v>8</v>
      </c>
      <c r="Q10" s="4">
        <v>6</v>
      </c>
      <c r="R10" s="4">
        <v>138</v>
      </c>
    </row>
    <row r="11" spans="1:18" ht="18" x14ac:dyDescent="0.35">
      <c r="A11" s="38" t="s">
        <v>9</v>
      </c>
      <c r="B11" s="39">
        <v>19002799.039629765</v>
      </c>
      <c r="C11" s="78"/>
      <c r="D11" s="38" t="s">
        <v>35</v>
      </c>
      <c r="E11" s="47" t="s">
        <v>86</v>
      </c>
      <c r="F11" s="54" t="s">
        <v>121</v>
      </c>
      <c r="G11" s="54" t="s">
        <v>122</v>
      </c>
      <c r="H11" s="50">
        <v>1.03</v>
      </c>
      <c r="I11" s="38" t="s">
        <v>87</v>
      </c>
      <c r="J11" s="38" t="s">
        <v>47</v>
      </c>
      <c r="K11" s="8">
        <v>3853.65</v>
      </c>
      <c r="L11" s="8">
        <v>3312</v>
      </c>
      <c r="M11" s="4">
        <v>2</v>
      </c>
      <c r="N11" s="4">
        <v>2</v>
      </c>
      <c r="O11" s="4">
        <v>4</v>
      </c>
      <c r="P11" s="4">
        <v>6</v>
      </c>
      <c r="Q11" s="4">
        <v>12</v>
      </c>
      <c r="R11" s="4">
        <v>166</v>
      </c>
    </row>
    <row r="12" spans="1:18" ht="18" x14ac:dyDescent="0.35">
      <c r="A12" s="38" t="s">
        <v>10</v>
      </c>
      <c r="B12" s="39">
        <v>18289986.788052641</v>
      </c>
      <c r="C12" s="78"/>
      <c r="D12" s="38" t="s">
        <v>35</v>
      </c>
      <c r="E12" s="47" t="s">
        <v>88</v>
      </c>
      <c r="F12" s="54" t="s">
        <v>123</v>
      </c>
      <c r="G12" s="54" t="s">
        <v>124</v>
      </c>
      <c r="H12" s="50">
        <v>1.01</v>
      </c>
      <c r="I12" s="38" t="s">
        <v>89</v>
      </c>
      <c r="J12" s="38" t="s">
        <v>44</v>
      </c>
      <c r="K12" s="8">
        <v>3060.3</v>
      </c>
      <c r="L12" s="8">
        <v>3528</v>
      </c>
      <c r="M12" s="4">
        <v>2</v>
      </c>
      <c r="N12" s="4">
        <v>2</v>
      </c>
      <c r="O12" s="4">
        <v>4</v>
      </c>
      <c r="P12" s="4">
        <v>6</v>
      </c>
      <c r="Q12" s="4">
        <v>12</v>
      </c>
      <c r="R12" s="4">
        <v>160</v>
      </c>
    </row>
    <row r="13" spans="1:18" ht="18" x14ac:dyDescent="0.35">
      <c r="A13" s="38" t="s">
        <v>11</v>
      </c>
      <c r="B13" s="39">
        <v>25176539.909604132</v>
      </c>
      <c r="C13" s="78"/>
      <c r="D13" s="38" t="s">
        <v>91</v>
      </c>
      <c r="E13" s="47" t="s">
        <v>90</v>
      </c>
      <c r="F13" s="54" t="s">
        <v>125</v>
      </c>
      <c r="G13" s="54" t="s">
        <v>126</v>
      </c>
      <c r="H13" s="50">
        <v>1.58</v>
      </c>
      <c r="I13" s="38" t="s">
        <v>92</v>
      </c>
      <c r="J13" s="38" t="s">
        <v>44</v>
      </c>
      <c r="K13" s="8">
        <v>26560.5</v>
      </c>
      <c r="L13" s="8">
        <v>4680</v>
      </c>
      <c r="M13" s="4">
        <v>2</v>
      </c>
      <c r="N13" s="4">
        <v>2</v>
      </c>
      <c r="O13" s="4">
        <v>4</v>
      </c>
      <c r="P13" s="4">
        <v>8</v>
      </c>
      <c r="Q13" s="4">
        <v>12</v>
      </c>
      <c r="R13" s="4">
        <v>210</v>
      </c>
    </row>
    <row r="14" spans="1:18" ht="18" x14ac:dyDescent="0.35">
      <c r="A14" s="38" t="s">
        <v>12</v>
      </c>
      <c r="B14" s="39">
        <v>28870890.329259641</v>
      </c>
      <c r="C14" s="79"/>
      <c r="D14" s="38" t="s">
        <v>93</v>
      </c>
      <c r="E14" s="47" t="s">
        <v>94</v>
      </c>
      <c r="F14" s="54" t="s">
        <v>127</v>
      </c>
      <c r="G14" s="54" t="s">
        <v>128</v>
      </c>
      <c r="H14" s="50">
        <v>3.21</v>
      </c>
      <c r="I14" s="38" t="s">
        <v>95</v>
      </c>
      <c r="J14" s="38" t="s">
        <v>44</v>
      </c>
      <c r="K14" s="8">
        <v>29930.5</v>
      </c>
      <c r="L14" s="8">
        <v>7200</v>
      </c>
      <c r="M14" s="4">
        <v>2</v>
      </c>
      <c r="N14" s="4">
        <v>2</v>
      </c>
      <c r="O14" s="4">
        <v>4</v>
      </c>
      <c r="P14" s="4">
        <v>8</v>
      </c>
      <c r="Q14" s="4">
        <v>12</v>
      </c>
      <c r="R14" s="4">
        <v>322</v>
      </c>
    </row>
    <row r="15" spans="1:18" ht="18" x14ac:dyDescent="0.35">
      <c r="A15" s="40" t="s">
        <v>96</v>
      </c>
      <c r="B15" s="41">
        <f>SUM(B4:B14)</f>
        <v>254931544.93209428</v>
      </c>
      <c r="C15" s="38"/>
      <c r="D15" s="38"/>
      <c r="E15" s="47"/>
      <c r="F15" s="54"/>
      <c r="G15" s="54"/>
      <c r="H15" s="51">
        <f>SUM(H4:H14)</f>
        <v>19.899999999999999</v>
      </c>
      <c r="I15" s="38"/>
      <c r="J15" s="38"/>
      <c r="K15" s="10">
        <f>SUM(K4:K14)</f>
        <v>154432.91999999998</v>
      </c>
      <c r="L15" s="10">
        <f>SUM(L4:L14)</f>
        <v>54290.7</v>
      </c>
      <c r="M15" s="4"/>
      <c r="N15" s="4"/>
      <c r="O15" s="4"/>
      <c r="P15" s="4"/>
      <c r="Q15" s="4"/>
      <c r="R15" s="9">
        <f>SUM(R4:R14)</f>
        <v>2669</v>
      </c>
    </row>
    <row r="16" spans="1:18" ht="18" x14ac:dyDescent="0.3">
      <c r="A16" s="81" t="s">
        <v>51</v>
      </c>
      <c r="B16" s="81"/>
      <c r="C16" s="81"/>
      <c r="D16" s="81"/>
      <c r="E16" s="81"/>
      <c r="F16" s="81"/>
      <c r="G16" s="81"/>
      <c r="H16" s="81"/>
      <c r="I16" s="81"/>
      <c r="J16" s="81"/>
      <c r="K16" s="29"/>
      <c r="L16" s="29"/>
      <c r="M16" s="29"/>
      <c r="N16" s="29"/>
      <c r="O16" s="29"/>
      <c r="P16" s="29"/>
      <c r="Q16" s="29"/>
      <c r="R16" s="30"/>
    </row>
    <row r="17" spans="1:25" ht="18" x14ac:dyDescent="0.35">
      <c r="A17" s="38" t="s">
        <v>13</v>
      </c>
      <c r="B17" s="39">
        <v>20239466.781599633</v>
      </c>
      <c r="C17" s="77" t="s">
        <v>34</v>
      </c>
      <c r="D17" s="38" t="s">
        <v>53</v>
      </c>
      <c r="E17" s="47" t="s">
        <v>52</v>
      </c>
      <c r="F17" s="54" t="s">
        <v>141</v>
      </c>
      <c r="G17" s="54" t="s">
        <v>142</v>
      </c>
      <c r="H17" s="50">
        <v>1.22</v>
      </c>
      <c r="I17" s="38" t="s">
        <v>54</v>
      </c>
      <c r="J17" s="38" t="s">
        <v>47</v>
      </c>
      <c r="K17" s="8">
        <v>6635</v>
      </c>
      <c r="L17" s="8">
        <v>3654</v>
      </c>
      <c r="M17" s="4">
        <v>2</v>
      </c>
      <c r="N17" s="4">
        <v>2</v>
      </c>
      <c r="O17" s="4">
        <v>6</v>
      </c>
      <c r="P17" s="4">
        <v>6</v>
      </c>
      <c r="Q17" s="4">
        <v>12</v>
      </c>
      <c r="R17" s="2">
        <v>195</v>
      </c>
    </row>
    <row r="18" spans="1:25" ht="18" x14ac:dyDescent="0.35">
      <c r="A18" s="38" t="s">
        <v>14</v>
      </c>
      <c r="B18" s="38">
        <v>20013961.980889883</v>
      </c>
      <c r="C18" s="78"/>
      <c r="D18" s="38" t="s">
        <v>53</v>
      </c>
      <c r="E18" s="47" t="s">
        <v>55</v>
      </c>
      <c r="F18" s="54" t="s">
        <v>147</v>
      </c>
      <c r="G18" s="54" t="s">
        <v>148</v>
      </c>
      <c r="H18" s="50">
        <v>1.49</v>
      </c>
      <c r="I18" s="38" t="s">
        <v>56</v>
      </c>
      <c r="J18" s="42" t="s">
        <v>47</v>
      </c>
      <c r="K18" s="8">
        <v>6709.5</v>
      </c>
      <c r="L18" s="8">
        <v>6664</v>
      </c>
      <c r="M18" s="4">
        <v>2</v>
      </c>
      <c r="N18" s="4">
        <v>2</v>
      </c>
      <c r="O18" s="4">
        <v>4</v>
      </c>
      <c r="P18" s="4">
        <v>6</v>
      </c>
      <c r="Q18" s="4">
        <v>12</v>
      </c>
      <c r="R18" s="4">
        <v>217</v>
      </c>
    </row>
    <row r="19" spans="1:25" ht="18" x14ac:dyDescent="0.35">
      <c r="A19" s="38" t="s">
        <v>15</v>
      </c>
      <c r="B19" s="38">
        <v>29128693.967227515</v>
      </c>
      <c r="C19" s="78"/>
      <c r="D19" s="38" t="s">
        <v>53</v>
      </c>
      <c r="E19" s="47" t="s">
        <v>57</v>
      </c>
      <c r="F19" s="54" t="s">
        <v>145</v>
      </c>
      <c r="G19" s="54" t="s">
        <v>146</v>
      </c>
      <c r="H19" s="50">
        <v>2.96</v>
      </c>
      <c r="I19" s="38" t="s">
        <v>58</v>
      </c>
      <c r="J19" s="38" t="s">
        <v>44</v>
      </c>
      <c r="K19" s="8">
        <v>17410.5</v>
      </c>
      <c r="L19" s="8">
        <v>12768</v>
      </c>
      <c r="M19" s="4">
        <v>2</v>
      </c>
      <c r="N19" s="4">
        <v>2</v>
      </c>
      <c r="O19" s="4">
        <v>4</v>
      </c>
      <c r="P19" s="4">
        <v>6</v>
      </c>
      <c r="Q19" s="4">
        <v>12</v>
      </c>
      <c r="R19" s="4">
        <v>293</v>
      </c>
    </row>
    <row r="20" spans="1:25" ht="18" x14ac:dyDescent="0.35">
      <c r="A20" s="38" t="s">
        <v>16</v>
      </c>
      <c r="B20" s="39">
        <v>18203468.797399636</v>
      </c>
      <c r="C20" s="79"/>
      <c r="D20" s="38" t="s">
        <v>61</v>
      </c>
      <c r="E20" s="47" t="s">
        <v>59</v>
      </c>
      <c r="F20" s="54" t="s">
        <v>143</v>
      </c>
      <c r="G20" s="54" t="s">
        <v>144</v>
      </c>
      <c r="H20" s="50">
        <v>0.92</v>
      </c>
      <c r="I20" s="38" t="s">
        <v>60</v>
      </c>
      <c r="J20" s="42" t="s">
        <v>39</v>
      </c>
      <c r="K20" s="8">
        <v>2989.49</v>
      </c>
      <c r="L20" s="8">
        <v>2734.2000000000003</v>
      </c>
      <c r="M20" s="4">
        <v>2</v>
      </c>
      <c r="N20" s="4">
        <v>2</v>
      </c>
      <c r="O20" s="4">
        <v>4</v>
      </c>
      <c r="P20" s="4">
        <v>6</v>
      </c>
      <c r="Q20" s="4">
        <v>12</v>
      </c>
      <c r="R20" s="4">
        <v>160</v>
      </c>
    </row>
    <row r="21" spans="1:25" s="1" customFormat="1" ht="18" x14ac:dyDescent="0.35">
      <c r="A21" s="40" t="s">
        <v>96</v>
      </c>
      <c r="B21" s="41">
        <f>SUM(B17:B20)</f>
        <v>87585591.527116671</v>
      </c>
      <c r="C21" s="24"/>
      <c r="D21" s="40"/>
      <c r="E21" s="48"/>
      <c r="F21" s="55"/>
      <c r="G21" s="55"/>
      <c r="H21" s="51">
        <f>SUM(H17:H20)</f>
        <v>6.59</v>
      </c>
      <c r="I21" s="40"/>
      <c r="J21" s="42"/>
      <c r="K21" s="10">
        <f>SUM(K17:K20)</f>
        <v>33744.49</v>
      </c>
      <c r="L21" s="10">
        <f>SUM(L17:L20)</f>
        <v>25820.2</v>
      </c>
      <c r="M21" s="9"/>
      <c r="N21" s="9"/>
      <c r="O21" s="9"/>
      <c r="P21" s="9"/>
      <c r="Q21" s="9"/>
      <c r="R21" s="21">
        <f>SUM(R17:R20)</f>
        <v>865</v>
      </c>
      <c r="Y21" s="23">
        <f>K26+K31</f>
        <v>117829.89000000001</v>
      </c>
    </row>
    <row r="22" spans="1:25" ht="18" x14ac:dyDescent="0.35">
      <c r="A22" s="76" t="s">
        <v>62</v>
      </c>
      <c r="B22" s="76"/>
      <c r="C22" s="76"/>
      <c r="D22" s="76"/>
      <c r="E22" s="76"/>
      <c r="F22" s="76"/>
      <c r="G22" s="76"/>
      <c r="H22" s="76"/>
      <c r="I22" s="76"/>
      <c r="J22" s="76"/>
      <c r="K22" s="27"/>
      <c r="L22" s="27"/>
      <c r="M22" s="27"/>
      <c r="N22" s="27"/>
      <c r="O22" s="27"/>
      <c r="P22" s="27"/>
      <c r="Q22" s="27"/>
      <c r="R22" s="28"/>
    </row>
    <row r="23" spans="1:25" ht="18" x14ac:dyDescent="0.35">
      <c r="A23" s="38" t="s">
        <v>17</v>
      </c>
      <c r="B23" s="39">
        <v>16639544.103144487</v>
      </c>
      <c r="C23" s="77" t="s">
        <v>66</v>
      </c>
      <c r="D23" s="38" t="s">
        <v>64</v>
      </c>
      <c r="E23" s="47" t="s">
        <v>63</v>
      </c>
      <c r="F23" s="54" t="s">
        <v>135</v>
      </c>
      <c r="G23" s="54" t="s">
        <v>136</v>
      </c>
      <c r="H23" s="50">
        <v>0.99</v>
      </c>
      <c r="I23" s="38" t="s">
        <v>65</v>
      </c>
      <c r="J23" s="44" t="s">
        <v>104</v>
      </c>
      <c r="K23" s="8">
        <v>8833.2000000000007</v>
      </c>
      <c r="L23" s="8">
        <v>4426.4879999999994</v>
      </c>
      <c r="M23" s="4">
        <v>2</v>
      </c>
      <c r="N23" s="4">
        <v>2</v>
      </c>
      <c r="O23" s="4">
        <v>8</v>
      </c>
      <c r="P23" s="4">
        <v>16</v>
      </c>
      <c r="Q23" s="4">
        <v>24</v>
      </c>
      <c r="R23" s="4">
        <v>96</v>
      </c>
    </row>
    <row r="24" spans="1:25" ht="18" x14ac:dyDescent="0.35">
      <c r="A24" s="38" t="s">
        <v>18</v>
      </c>
      <c r="B24" s="38">
        <v>32005921.050787132</v>
      </c>
      <c r="C24" s="78"/>
      <c r="D24" s="43" t="s">
        <v>67</v>
      </c>
      <c r="E24" s="47" t="s">
        <v>68</v>
      </c>
      <c r="F24" s="54" t="s">
        <v>137</v>
      </c>
      <c r="G24" s="54" t="s">
        <v>138</v>
      </c>
      <c r="H24" s="50">
        <v>3.48</v>
      </c>
      <c r="I24" s="38" t="s">
        <v>69</v>
      </c>
      <c r="J24" s="44" t="s">
        <v>39</v>
      </c>
      <c r="K24" s="8">
        <v>36159.438000000002</v>
      </c>
      <c r="L24" s="8">
        <v>9211.7759999999998</v>
      </c>
      <c r="M24" s="4">
        <v>2</v>
      </c>
      <c r="N24" s="4">
        <v>2</v>
      </c>
      <c r="O24" s="4">
        <v>8</v>
      </c>
      <c r="P24" s="4">
        <v>16</v>
      </c>
      <c r="Q24" s="4">
        <v>24</v>
      </c>
      <c r="R24" s="4">
        <v>109.66666666666667</v>
      </c>
    </row>
    <row r="25" spans="1:25" ht="18" x14ac:dyDescent="0.35">
      <c r="A25" s="38" t="s">
        <v>19</v>
      </c>
      <c r="B25" s="38">
        <v>19199843.479182296</v>
      </c>
      <c r="C25" s="79"/>
      <c r="D25" s="43" t="s">
        <v>67</v>
      </c>
      <c r="E25" s="47" t="s">
        <v>70</v>
      </c>
      <c r="F25" s="54" t="s">
        <v>139</v>
      </c>
      <c r="G25" s="54" t="s">
        <v>140</v>
      </c>
      <c r="H25" s="50">
        <v>1.67</v>
      </c>
      <c r="I25" s="38" t="s">
        <v>71</v>
      </c>
      <c r="J25" s="44" t="s">
        <v>39</v>
      </c>
      <c r="K25" s="8">
        <v>13758.371999999999</v>
      </c>
      <c r="L25" s="8">
        <v>7184.8319999999985</v>
      </c>
      <c r="M25" s="4">
        <v>2</v>
      </c>
      <c r="N25" s="4">
        <v>2</v>
      </c>
      <c r="O25" s="4">
        <v>8</v>
      </c>
      <c r="P25" s="4">
        <v>16</v>
      </c>
      <c r="Q25" s="4">
        <v>24</v>
      </c>
      <c r="R25" s="4">
        <v>75</v>
      </c>
    </row>
    <row r="26" spans="1:25" s="1" customFormat="1" ht="18" x14ac:dyDescent="0.35">
      <c r="A26" s="40" t="s">
        <v>96</v>
      </c>
      <c r="B26" s="41">
        <f>SUM(B23:B25)</f>
        <v>67845308.633113921</v>
      </c>
      <c r="C26" s="24"/>
      <c r="D26" s="24"/>
      <c r="E26" s="48"/>
      <c r="F26" s="55"/>
      <c r="G26" s="55"/>
      <c r="H26" s="51">
        <f>SUM(H23:H25)</f>
        <v>6.14</v>
      </c>
      <c r="I26" s="40"/>
      <c r="J26" s="38"/>
      <c r="K26" s="10">
        <f>SUM(K23:K25)</f>
        <v>58751.010000000009</v>
      </c>
      <c r="L26" s="10">
        <f>SUM(L23:L25)</f>
        <v>20823.095999999998</v>
      </c>
      <c r="M26" s="9"/>
      <c r="N26" s="9"/>
      <c r="O26" s="9"/>
      <c r="P26" s="9"/>
      <c r="Q26" s="9"/>
      <c r="R26" s="9">
        <f>SUM(R23:R25)</f>
        <v>280.66666666666669</v>
      </c>
      <c r="X26" s="23">
        <f>K15+K21</f>
        <v>188177.40999999997</v>
      </c>
    </row>
    <row r="27" spans="1:25" ht="18" x14ac:dyDescent="0.35">
      <c r="A27" s="76" t="s">
        <v>72</v>
      </c>
      <c r="B27" s="76"/>
      <c r="C27" s="76"/>
      <c r="D27" s="76"/>
      <c r="E27" s="76"/>
      <c r="F27" s="76"/>
      <c r="G27" s="76"/>
      <c r="H27" s="76"/>
      <c r="I27" s="76"/>
      <c r="J27" s="76"/>
      <c r="K27" s="27"/>
      <c r="L27" s="27"/>
      <c r="M27" s="27"/>
      <c r="N27" s="27"/>
      <c r="O27" s="27"/>
      <c r="P27" s="27"/>
      <c r="Q27" s="27"/>
      <c r="R27" s="28"/>
    </row>
    <row r="28" spans="1:25" ht="18" x14ac:dyDescent="0.35">
      <c r="A28" s="38" t="s">
        <v>20</v>
      </c>
      <c r="B28" s="38">
        <v>19865011.333531208</v>
      </c>
      <c r="C28" s="77" t="s">
        <v>66</v>
      </c>
      <c r="D28" s="38" t="s">
        <v>74</v>
      </c>
      <c r="E28" s="47" t="s">
        <v>73</v>
      </c>
      <c r="F28" s="54" t="s">
        <v>129</v>
      </c>
      <c r="G28" s="54" t="s">
        <v>130</v>
      </c>
      <c r="H28" s="50">
        <v>0.94</v>
      </c>
      <c r="I28" s="44" t="s">
        <v>101</v>
      </c>
      <c r="J28" s="44" t="s">
        <v>75</v>
      </c>
      <c r="K28" s="8">
        <v>8698.67</v>
      </c>
      <c r="L28" s="3">
        <v>2999.9159999999997</v>
      </c>
      <c r="M28" s="4">
        <v>2</v>
      </c>
      <c r="N28" s="4">
        <v>2</v>
      </c>
      <c r="O28" s="4"/>
      <c r="P28" s="4"/>
      <c r="Q28" s="4"/>
      <c r="R28" s="20">
        <v>168</v>
      </c>
      <c r="T28">
        <f>L33/313270</f>
        <v>0.37424629233568485</v>
      </c>
    </row>
    <row r="29" spans="1:25" ht="18" x14ac:dyDescent="0.35">
      <c r="A29" s="38" t="s">
        <v>21</v>
      </c>
      <c r="B29" s="38">
        <v>32239676.81456231</v>
      </c>
      <c r="C29" s="78"/>
      <c r="D29" s="38" t="s">
        <v>77</v>
      </c>
      <c r="E29" s="47" t="s">
        <v>78</v>
      </c>
      <c r="F29" s="54" t="s">
        <v>131</v>
      </c>
      <c r="G29" s="54" t="s">
        <v>132</v>
      </c>
      <c r="H29" s="52">
        <v>3.03</v>
      </c>
      <c r="I29" s="44" t="s">
        <v>102</v>
      </c>
      <c r="J29" s="44" t="s">
        <v>75</v>
      </c>
      <c r="K29" s="8">
        <v>40760.21</v>
      </c>
      <c r="L29" s="8">
        <v>7656.88</v>
      </c>
      <c r="M29" s="4">
        <v>2</v>
      </c>
      <c r="N29" s="4">
        <v>2</v>
      </c>
      <c r="O29" s="4"/>
      <c r="P29" s="4"/>
      <c r="Q29" s="4"/>
      <c r="R29" s="20">
        <v>444</v>
      </c>
    </row>
    <row r="30" spans="1:25" ht="18" x14ac:dyDescent="0.35">
      <c r="A30" s="38" t="s">
        <v>22</v>
      </c>
      <c r="B30" s="39">
        <v>25236494.102588333</v>
      </c>
      <c r="C30" s="79"/>
      <c r="D30" s="38" t="s">
        <v>64</v>
      </c>
      <c r="E30" s="47" t="s">
        <v>100</v>
      </c>
      <c r="F30" s="54" t="s">
        <v>133</v>
      </c>
      <c r="G30" s="54" t="s">
        <v>134</v>
      </c>
      <c r="H30" s="50">
        <v>2.36</v>
      </c>
      <c r="I30" s="44" t="s">
        <v>103</v>
      </c>
      <c r="J30" s="44" t="s">
        <v>81</v>
      </c>
      <c r="K30" s="8">
        <v>9620</v>
      </c>
      <c r="L30" s="8">
        <v>5649.3439999999991</v>
      </c>
      <c r="M30" s="4">
        <v>2</v>
      </c>
      <c r="N30" s="4">
        <v>2</v>
      </c>
      <c r="O30" s="4"/>
      <c r="P30" s="4"/>
      <c r="Q30" s="4"/>
      <c r="R30" s="20">
        <v>280</v>
      </c>
    </row>
    <row r="31" spans="1:25" s="1" customFormat="1" ht="18" x14ac:dyDescent="0.35">
      <c r="A31" s="40" t="s">
        <v>96</v>
      </c>
      <c r="B31" s="40">
        <f>SUM(B28:B30)</f>
        <v>77341182.250681847</v>
      </c>
      <c r="C31" s="40"/>
      <c r="D31" s="40"/>
      <c r="E31" s="48"/>
      <c r="F31" s="36"/>
      <c r="G31" s="36"/>
      <c r="H31" s="51">
        <f>SUM(H28:H30)</f>
        <v>6.33</v>
      </c>
      <c r="I31" s="40"/>
      <c r="J31" s="40"/>
      <c r="K31" s="10">
        <f>SUM(K28:K30)</f>
        <v>59078.879999999997</v>
      </c>
      <c r="L31" s="10">
        <f>SUM(L28:L30)</f>
        <v>16306.14</v>
      </c>
      <c r="M31" s="9"/>
      <c r="N31" s="9"/>
      <c r="O31" s="9"/>
      <c r="P31" s="9"/>
      <c r="Q31" s="9"/>
      <c r="R31" s="21">
        <f>SUM(R28:R30)</f>
        <v>892</v>
      </c>
    </row>
    <row r="32" spans="1:25" ht="4.5" customHeight="1" x14ac:dyDescent="0.3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25"/>
      <c r="L32" s="25"/>
      <c r="M32" s="25"/>
      <c r="N32" s="25"/>
      <c r="O32" s="25"/>
      <c r="P32" s="25"/>
      <c r="Q32" s="25"/>
      <c r="R32" s="26"/>
    </row>
    <row r="33" spans="1:18" ht="22.5" customHeight="1" x14ac:dyDescent="0.35">
      <c r="A33" s="33" t="s">
        <v>99</v>
      </c>
      <c r="B33" s="45">
        <f>B15+B21+B26+B31</f>
        <v>487703627.34300673</v>
      </c>
      <c r="C33" s="24"/>
      <c r="D33" s="24"/>
      <c r="E33" s="49"/>
      <c r="F33" s="35"/>
      <c r="G33" s="35"/>
      <c r="H33" s="53">
        <f>H15+H21+H26+H31</f>
        <v>38.959999999999994</v>
      </c>
      <c r="I33" s="24"/>
      <c r="J33" s="24"/>
      <c r="K33" s="16">
        <f>K15+K21+K26+K31</f>
        <v>306007.3</v>
      </c>
      <c r="L33" s="16">
        <f>L15+L21+L26+L31</f>
        <v>117240.13599999998</v>
      </c>
      <c r="M33" s="4"/>
      <c r="N33" s="4"/>
      <c r="O33" s="4"/>
      <c r="P33" s="4"/>
      <c r="Q33" s="4"/>
      <c r="R33" s="21">
        <f>R15+R21+R26+R31</f>
        <v>4706.6666666666661</v>
      </c>
    </row>
    <row r="36" spans="1:18" ht="18" x14ac:dyDescent="0.35">
      <c r="A36" s="50">
        <v>0.81</v>
      </c>
      <c r="B36" s="57">
        <v>176.18</v>
      </c>
      <c r="C36" s="56">
        <f t="shared" ref="C36:C56" si="0">B36/100000</f>
        <v>1.7618E-3</v>
      </c>
    </row>
    <row r="37" spans="1:18" ht="18" x14ac:dyDescent="0.35">
      <c r="A37" s="50">
        <v>0.96</v>
      </c>
      <c r="B37" s="57">
        <v>180.64</v>
      </c>
      <c r="C37" s="56">
        <f t="shared" si="0"/>
        <v>1.8063999999999999E-3</v>
      </c>
    </row>
    <row r="38" spans="1:18" ht="18" x14ac:dyDescent="0.35">
      <c r="A38" s="50">
        <v>2.11</v>
      </c>
      <c r="B38" s="57">
        <v>236.37</v>
      </c>
      <c r="C38" s="56">
        <f t="shared" si="0"/>
        <v>2.3636999999999998E-3</v>
      </c>
    </row>
    <row r="39" spans="1:18" ht="18" x14ac:dyDescent="0.35">
      <c r="A39" s="50">
        <v>3.23</v>
      </c>
      <c r="B39" s="57">
        <v>304.32</v>
      </c>
      <c r="C39" s="56">
        <f t="shared" si="0"/>
        <v>3.0431999999999998E-3</v>
      </c>
    </row>
    <row r="40" spans="1:18" ht="18" x14ac:dyDescent="0.35">
      <c r="A40" s="50">
        <v>2.92</v>
      </c>
      <c r="B40" s="57">
        <v>291.7</v>
      </c>
      <c r="C40" s="56">
        <f t="shared" si="0"/>
        <v>2.9169999999999999E-3</v>
      </c>
    </row>
    <row r="41" spans="1:18" ht="18" x14ac:dyDescent="0.35">
      <c r="A41" s="50">
        <v>2.2999999999999998</v>
      </c>
      <c r="B41" s="57">
        <v>273.32</v>
      </c>
      <c r="C41" s="56">
        <f t="shared" si="0"/>
        <v>2.7331999999999999E-3</v>
      </c>
    </row>
    <row r="42" spans="1:18" ht="18" x14ac:dyDescent="0.35">
      <c r="A42" s="50">
        <v>0.74</v>
      </c>
      <c r="B42" s="57">
        <v>173.38</v>
      </c>
      <c r="C42" s="56">
        <f t="shared" si="0"/>
        <v>1.7338E-3</v>
      </c>
    </row>
    <row r="43" spans="1:18" ht="18" x14ac:dyDescent="0.35">
      <c r="A43" s="50">
        <v>1.03</v>
      </c>
      <c r="B43" s="57">
        <v>190.03</v>
      </c>
      <c r="C43" s="56">
        <f t="shared" si="0"/>
        <v>1.9002999999999999E-3</v>
      </c>
    </row>
    <row r="44" spans="1:18" ht="18" x14ac:dyDescent="0.35">
      <c r="A44" s="50">
        <v>1.01</v>
      </c>
      <c r="B44" s="57">
        <v>182.9</v>
      </c>
      <c r="C44" s="56">
        <f t="shared" si="0"/>
        <v>1.8290000000000001E-3</v>
      </c>
    </row>
    <row r="45" spans="1:18" ht="18" x14ac:dyDescent="0.35">
      <c r="A45" s="50">
        <v>1.58</v>
      </c>
      <c r="B45" s="57">
        <v>251.77</v>
      </c>
      <c r="C45" s="56">
        <f t="shared" si="0"/>
        <v>2.5176999999999999E-3</v>
      </c>
    </row>
    <row r="46" spans="1:18" ht="18" x14ac:dyDescent="0.35">
      <c r="A46" s="50">
        <v>3.21</v>
      </c>
      <c r="B46" s="57">
        <v>288.70999999999998</v>
      </c>
      <c r="C46" s="56">
        <f t="shared" si="0"/>
        <v>2.8870999999999996E-3</v>
      </c>
    </row>
    <row r="47" spans="1:18" ht="18" x14ac:dyDescent="0.35">
      <c r="A47" s="50">
        <v>1.22</v>
      </c>
      <c r="B47" s="57">
        <v>202.39</v>
      </c>
      <c r="C47" s="56">
        <f t="shared" si="0"/>
        <v>2.0238999999999999E-3</v>
      </c>
    </row>
    <row r="48" spans="1:18" ht="18" x14ac:dyDescent="0.35">
      <c r="A48" s="50">
        <v>1.49</v>
      </c>
      <c r="B48" s="57">
        <v>200.14</v>
      </c>
      <c r="C48" s="56">
        <f t="shared" si="0"/>
        <v>2.0014E-3</v>
      </c>
    </row>
    <row r="49" spans="1:3" ht="18" x14ac:dyDescent="0.35">
      <c r="A49" s="50">
        <v>2.96</v>
      </c>
      <c r="B49" s="57">
        <v>291.29000000000002</v>
      </c>
      <c r="C49" s="56">
        <f t="shared" si="0"/>
        <v>2.9129000000000004E-3</v>
      </c>
    </row>
    <row r="50" spans="1:3" ht="18" x14ac:dyDescent="0.35">
      <c r="A50" s="50">
        <v>0.92</v>
      </c>
      <c r="B50" s="57">
        <v>182.03</v>
      </c>
      <c r="C50" s="56">
        <f t="shared" si="0"/>
        <v>1.8203E-3</v>
      </c>
    </row>
    <row r="51" spans="1:3" ht="18" x14ac:dyDescent="0.35">
      <c r="A51" s="50">
        <v>0.99</v>
      </c>
      <c r="B51" s="57">
        <v>166.4</v>
      </c>
      <c r="C51" s="56">
        <f t="shared" si="0"/>
        <v>1.6640000000000001E-3</v>
      </c>
    </row>
    <row r="52" spans="1:3" ht="18" x14ac:dyDescent="0.35">
      <c r="A52" s="50">
        <v>3.48</v>
      </c>
      <c r="B52" s="57">
        <v>320.06</v>
      </c>
      <c r="C52" s="56">
        <f t="shared" si="0"/>
        <v>3.2006000000000001E-3</v>
      </c>
    </row>
    <row r="53" spans="1:3" ht="18" x14ac:dyDescent="0.35">
      <c r="A53" s="50">
        <v>1.67</v>
      </c>
      <c r="B53" s="57">
        <v>192</v>
      </c>
      <c r="C53" s="56">
        <f t="shared" si="0"/>
        <v>1.92E-3</v>
      </c>
    </row>
    <row r="54" spans="1:3" ht="18" x14ac:dyDescent="0.35">
      <c r="A54" s="50">
        <v>0.94</v>
      </c>
      <c r="B54" s="57">
        <v>198.65</v>
      </c>
      <c r="C54" s="56">
        <f t="shared" si="0"/>
        <v>1.9865E-3</v>
      </c>
    </row>
    <row r="55" spans="1:3" ht="18" x14ac:dyDescent="0.3">
      <c r="A55" s="52">
        <v>3.03</v>
      </c>
      <c r="B55" s="57">
        <v>322.39999999999998</v>
      </c>
      <c r="C55" s="56">
        <f t="shared" si="0"/>
        <v>3.2239999999999999E-3</v>
      </c>
    </row>
    <row r="56" spans="1:3" ht="18" x14ac:dyDescent="0.35">
      <c r="A56" s="50">
        <v>2.36</v>
      </c>
      <c r="B56" s="57">
        <v>252.36</v>
      </c>
      <c r="C56" s="56">
        <f t="shared" si="0"/>
        <v>2.5236E-3</v>
      </c>
    </row>
  </sheetData>
  <mergeCells count="9">
    <mergeCell ref="A27:J27"/>
    <mergeCell ref="C28:C30"/>
    <mergeCell ref="A32:J32"/>
    <mergeCell ref="A2:J2"/>
    <mergeCell ref="C4:C14"/>
    <mergeCell ref="A16:J16"/>
    <mergeCell ref="C17:C20"/>
    <mergeCell ref="A22:J22"/>
    <mergeCell ref="C23:C25"/>
  </mergeCells>
  <pageMargins left="0.45" right="0.45" top="0.5" bottom="0.25" header="0.3" footer="0.3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Mohd. Banda</dc:creator>
  <cp:lastModifiedBy>Home</cp:lastModifiedBy>
  <cp:lastPrinted>2020-09-13T04:42:38Z</cp:lastPrinted>
  <dcterms:created xsi:type="dcterms:W3CDTF">2015-06-05T18:17:20Z</dcterms:created>
  <dcterms:modified xsi:type="dcterms:W3CDTF">2020-11-07T16:44:24Z</dcterms:modified>
</cp:coreProperties>
</file>