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14" i="1" l="1"/>
  <c r="M14" i="1"/>
  <c r="N14" i="1"/>
  <c r="H5" i="1" l="1"/>
  <c r="H14" i="1" s="1"/>
  <c r="G5" i="1"/>
  <c r="G14" i="1" s="1"/>
  <c r="F5" i="1"/>
  <c r="F14" i="1" s="1"/>
  <c r="K5" i="1" l="1"/>
  <c r="J5" i="1"/>
  <c r="J14" i="1" s="1"/>
  <c r="I5" i="1"/>
  <c r="I14" i="1" s="1"/>
  <c r="E5" i="1"/>
  <c r="D5" i="1"/>
  <c r="C5" i="1"/>
  <c r="K8" i="1" l="1"/>
  <c r="K9" i="1"/>
  <c r="K7" i="1" l="1"/>
  <c r="K3" i="1"/>
  <c r="K10" i="1"/>
  <c r="K6" i="1"/>
  <c r="E9" i="1"/>
  <c r="E6" i="1"/>
  <c r="E10" i="1"/>
  <c r="D3" i="1"/>
  <c r="D14" i="1" s="1"/>
  <c r="D6" i="1"/>
  <c r="D10" i="1"/>
  <c r="D9" i="1"/>
  <c r="C6" i="1"/>
  <c r="C14" i="1" s="1"/>
  <c r="C10" i="1"/>
  <c r="C9" i="1"/>
  <c r="E14" i="1" l="1"/>
  <c r="K4" i="1"/>
  <c r="K14" i="1" s="1"/>
</calcChain>
</file>

<file path=xl/sharedStrings.xml><?xml version="1.0" encoding="utf-8"?>
<sst xmlns="http://schemas.openxmlformats.org/spreadsheetml/2006/main" count="26" uniqueCount="26">
  <si>
    <t>Item Name</t>
  </si>
  <si>
    <t>Aug'18</t>
  </si>
  <si>
    <t>Jul'18</t>
  </si>
  <si>
    <t>Sep'18</t>
  </si>
  <si>
    <t>Oct'18</t>
  </si>
  <si>
    <t>Nov'18</t>
  </si>
  <si>
    <t>Dec'18</t>
  </si>
  <si>
    <t>Jan'19</t>
  </si>
  <si>
    <t>Feb'19</t>
  </si>
  <si>
    <t>Mar'19</t>
  </si>
  <si>
    <t>Apr'19</t>
  </si>
  <si>
    <t>May'19</t>
  </si>
  <si>
    <t>Jun'19</t>
  </si>
  <si>
    <t>Sl No</t>
  </si>
  <si>
    <t>2018-19 RPA (Civil Works) Statement</t>
  </si>
  <si>
    <t>Sub-mergible Embkt</t>
  </si>
  <si>
    <t>Irrigation Inlate</t>
  </si>
  <si>
    <t>R/E of Khal/Drainage khal/River</t>
  </si>
  <si>
    <t>Resectioning of Sub-mergible Embkt</t>
  </si>
  <si>
    <t>Resectioning of Full Embkt</t>
  </si>
  <si>
    <t>R/E of Khals/River</t>
  </si>
  <si>
    <t>Rehab of Regulator(New haor)</t>
  </si>
  <si>
    <t>Replacement of gate</t>
  </si>
  <si>
    <t>Regulator/Box/Causeway</t>
  </si>
  <si>
    <t>Regulator/Causeway</t>
  </si>
  <si>
    <t>Const WMG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</si>
</sst>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43" fontId="0" fillId="0" borderId="1" xfId="1" applyFont="1" applyBorder="1" applyAlignment="1">
      <alignment horizontal="center" vertical="center"/>
    </xf>
    <xf numFmtId="0" fontId="0" fillId="0" borderId="5" xfId="0" applyBorder="1"/>
    <xf numFmtId="43" fontId="0" fillId="0" borderId="6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0" fontId="0" fillId="0" borderId="8" xfId="0" applyBorder="1"/>
    <xf numFmtId="43" fontId="0" fillId="0" borderId="9" xfId="1" applyFont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43" fontId="0" fillId="0" borderId="0" xfId="0" applyNumberFormat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3" fontId="2" fillId="0" borderId="0" xfId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43" fontId="0" fillId="0" borderId="0" xfId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3" fontId="0" fillId="0" borderId="5" xfId="1" applyFont="1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16" xfId="1" applyFont="1" applyBorder="1" applyAlignment="1">
      <alignment horizontal="center" vertical="center"/>
    </xf>
    <xf numFmtId="43" fontId="0" fillId="0" borderId="17" xfId="1" applyFont="1" applyBorder="1" applyAlignment="1">
      <alignment horizontal="center" vertical="center"/>
    </xf>
    <xf numFmtId="43" fontId="0" fillId="0" borderId="18" xfId="1" applyFon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0" fontId="3" fillId="0" borderId="15" xfId="0" applyFont="1" applyBorder="1"/>
    <xf numFmtId="0" fontId="3" fillId="0" borderId="12" xfId="0" applyFont="1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7" xfId="0" applyBorder="1"/>
    <xf numFmtId="0" fontId="0" fillId="0" borderId="19" xfId="0" applyBorder="1" applyAlignment="1">
      <alignment horizontal="left" vertical="center"/>
    </xf>
    <xf numFmtId="0" fontId="0" fillId="0" borderId="20" xfId="0" applyBorder="1"/>
    <xf numFmtId="0" fontId="0" fillId="0" borderId="11" xfId="0" applyBorder="1" applyAlignment="1">
      <alignment horizontal="left" vertical="center"/>
    </xf>
    <xf numFmtId="43" fontId="2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abSelected="1" zoomScale="115" zoomScaleNormal="11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RowHeight="15" x14ac:dyDescent="0.25"/>
  <cols>
    <col min="1" max="1" width="3.42578125" customWidth="1"/>
    <col min="2" max="2" width="34.42578125" customWidth="1"/>
    <col min="3" max="3" width="11.28515625" customWidth="1"/>
    <col min="4" max="5" width="10.140625" bestFit="1" customWidth="1"/>
    <col min="6" max="6" width="11.7109375" customWidth="1"/>
    <col min="7" max="7" width="10.85546875" customWidth="1"/>
    <col min="8" max="8" width="11.85546875" customWidth="1"/>
    <col min="9" max="9" width="12" customWidth="1"/>
    <col min="10" max="10" width="14.5703125" customWidth="1"/>
    <col min="11" max="11" width="13.7109375" customWidth="1"/>
    <col min="12" max="12" width="13" customWidth="1"/>
    <col min="13" max="13" width="11.7109375" customWidth="1"/>
    <col min="14" max="14" width="13.42578125" customWidth="1"/>
    <col min="15" max="15" width="5.140625" customWidth="1"/>
    <col min="16" max="16" width="9.140625" customWidth="1"/>
    <col min="32" max="32" width="11.7109375" customWidth="1"/>
  </cols>
  <sheetData>
    <row r="1" spans="1:32" ht="21.75" thickBot="1" x14ac:dyDescent="0.4">
      <c r="A1" s="35" t="s">
        <v>14</v>
      </c>
      <c r="B1" s="36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9"/>
    </row>
    <row r="2" spans="1:32" ht="16.5" thickBot="1" x14ac:dyDescent="0.3">
      <c r="A2" s="24" t="s">
        <v>13</v>
      </c>
      <c r="B2" s="25" t="s">
        <v>0</v>
      </c>
      <c r="C2" s="14" t="s">
        <v>2</v>
      </c>
      <c r="D2" s="15" t="s">
        <v>1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6" t="s">
        <v>12</v>
      </c>
      <c r="O2" s="10"/>
      <c r="P2" s="12"/>
    </row>
    <row r="3" spans="1:32" x14ac:dyDescent="0.25">
      <c r="A3" s="26">
        <v>1</v>
      </c>
      <c r="B3" s="27" t="s">
        <v>16</v>
      </c>
      <c r="C3" s="17">
        <v>5.27</v>
      </c>
      <c r="D3" s="1">
        <f>5.27</f>
        <v>5.27</v>
      </c>
      <c r="E3" s="1">
        <v>5.27</v>
      </c>
      <c r="F3" s="1">
        <v>5.27</v>
      </c>
      <c r="G3" s="1">
        <v>5.27</v>
      </c>
      <c r="H3" s="1">
        <v>42.18</v>
      </c>
      <c r="I3" s="1">
        <v>42.18</v>
      </c>
      <c r="J3" s="1">
        <v>93.31</v>
      </c>
      <c r="K3" s="1">
        <f>93.31</f>
        <v>93.31</v>
      </c>
      <c r="L3" s="1">
        <v>93.31</v>
      </c>
      <c r="M3" s="1">
        <v>109.16</v>
      </c>
      <c r="N3" s="3">
        <v>121.99</v>
      </c>
      <c r="O3" s="11"/>
    </row>
    <row r="4" spans="1:32" x14ac:dyDescent="0.25">
      <c r="A4" s="2">
        <v>2</v>
      </c>
      <c r="B4" s="28" t="s">
        <v>24</v>
      </c>
      <c r="C4" s="17"/>
      <c r="D4" s="1"/>
      <c r="E4" s="1"/>
      <c r="F4" s="1"/>
      <c r="G4" s="1"/>
      <c r="H4" s="1"/>
      <c r="I4" s="1">
        <v>98.25</v>
      </c>
      <c r="J4" s="1">
        <v>98.25</v>
      </c>
      <c r="K4" s="6">
        <f>P4+Q4+R4</f>
        <v>0</v>
      </c>
      <c r="L4" s="1">
        <v>148.84</v>
      </c>
      <c r="M4" s="1"/>
      <c r="N4" s="3"/>
      <c r="O4" s="11"/>
      <c r="P4" s="8"/>
      <c r="AF4" s="8"/>
    </row>
    <row r="5" spans="1:32" ht="15" customHeight="1" x14ac:dyDescent="0.25">
      <c r="A5" s="2">
        <v>3</v>
      </c>
      <c r="B5" s="28" t="s">
        <v>23</v>
      </c>
      <c r="C5" s="17">
        <f>78.15+149.3+407.7+61.85+159.32+374.08+56.99+130.49+33.19+134.1+322.33+267.73+60.85+318.85+26.76</f>
        <v>2581.6899999999996</v>
      </c>
      <c r="D5" s="1">
        <f>78.15+149.3+407.7+61.85+159.32+374.08+56.99+130.49+33.19+134.1+322.33+267.73+60.85+318.85+26.76</f>
        <v>2581.6899999999996</v>
      </c>
      <c r="E5" s="1">
        <f>78.15+149.3+407.7+61.85+159.32+374.08+56.99+130.49+33.19+134.1+322.33+267.73+60.85+318.85+26.76</f>
        <v>2581.6899999999996</v>
      </c>
      <c r="F5" s="1">
        <f>2236.08+347.07+26.76</f>
        <v>2609.9100000000003</v>
      </c>
      <c r="G5" s="1">
        <f>2236.08+347.07+26.76</f>
        <v>2609.9100000000003</v>
      </c>
      <c r="H5" s="1">
        <f>2343.26+380.98+33.31</f>
        <v>2757.55</v>
      </c>
      <c r="I5" s="1">
        <f>2535.44+402.51+33.31</f>
        <v>2971.2599999999998</v>
      </c>
      <c r="J5" s="1">
        <f>2431.73+932.18+96.69</f>
        <v>3460.6</v>
      </c>
      <c r="K5" s="1">
        <f>86.05+149.3+407.7+61.85+206.98+374.08+56.99+213.37+33.19+134.1+322.33+313.77+344.16+150.76+98.25+91.63+1509.4+96.69</f>
        <v>4650.5999999999995</v>
      </c>
      <c r="L5" s="1">
        <v>4810.78</v>
      </c>
      <c r="M5" s="1">
        <v>5486.69</v>
      </c>
      <c r="N5" s="3">
        <v>5994.91</v>
      </c>
      <c r="O5" s="11"/>
    </row>
    <row r="6" spans="1:32" x14ac:dyDescent="0.25">
      <c r="A6" s="2">
        <v>4</v>
      </c>
      <c r="B6" s="28" t="s">
        <v>17</v>
      </c>
      <c r="C6" s="17">
        <f>183.85+386.72+413.86+22.2+31.73+81.26+459.47+378.95</f>
        <v>1958.0400000000002</v>
      </c>
      <c r="D6" s="1">
        <f>183.85+386.72+413.86+22.2+31.73+81.26+459.47+378.95</f>
        <v>1958.0400000000002</v>
      </c>
      <c r="E6" s="1">
        <f>183.85+386.72+413.86+22.2+31.73+81.26+459.47+378.95</f>
        <v>1958.0400000000002</v>
      </c>
      <c r="F6" s="1">
        <v>1958.04</v>
      </c>
      <c r="G6" s="1">
        <v>1958.04</v>
      </c>
      <c r="H6" s="1">
        <v>2044.62</v>
      </c>
      <c r="I6" s="1">
        <v>1815.83</v>
      </c>
      <c r="J6" s="1">
        <v>2164.1799999999998</v>
      </c>
      <c r="K6" s="1">
        <f>183.85+422.41+467.33+80.83+323.71+181.93+155.27+459.47+378.95+197.66+139.86+455.08</f>
        <v>3446.35</v>
      </c>
      <c r="L6" s="1">
        <v>3816.56</v>
      </c>
      <c r="M6" s="1">
        <v>4214.2299999999996</v>
      </c>
      <c r="N6" s="3">
        <v>4833.05</v>
      </c>
      <c r="O6" s="11"/>
    </row>
    <row r="7" spans="1:32" x14ac:dyDescent="0.25">
      <c r="A7" s="5">
        <v>5</v>
      </c>
      <c r="B7" s="28" t="s">
        <v>20</v>
      </c>
      <c r="C7" s="17"/>
      <c r="D7" s="1"/>
      <c r="E7" s="1"/>
      <c r="F7" s="1"/>
      <c r="G7" s="1"/>
      <c r="H7" s="1"/>
      <c r="I7" s="1">
        <v>378.95</v>
      </c>
      <c r="J7" s="1">
        <v>1165.1300000000001</v>
      </c>
      <c r="K7" s="6">
        <f>231.44+544.03+24.7</f>
        <v>800.17000000000007</v>
      </c>
      <c r="L7" s="1">
        <v>800.17</v>
      </c>
      <c r="M7" s="1">
        <v>1074.5</v>
      </c>
      <c r="N7" s="3">
        <v>1517.6</v>
      </c>
      <c r="O7" s="11"/>
      <c r="P7" s="8"/>
      <c r="AF7" s="8"/>
    </row>
    <row r="8" spans="1:32" ht="15" customHeight="1" x14ac:dyDescent="0.25">
      <c r="A8" s="5">
        <v>7</v>
      </c>
      <c r="B8" s="29" t="s">
        <v>18</v>
      </c>
      <c r="C8" s="18"/>
      <c r="D8" s="6"/>
      <c r="E8" s="6"/>
      <c r="F8" s="6"/>
      <c r="G8" s="6"/>
      <c r="H8" s="6"/>
      <c r="I8" s="6">
        <v>730.06</v>
      </c>
      <c r="J8" s="6">
        <v>1427.49</v>
      </c>
      <c r="K8" s="6">
        <f>28.08+394.59</f>
        <v>422.66999999999996</v>
      </c>
      <c r="L8" s="6">
        <v>422.67</v>
      </c>
      <c r="M8" s="6">
        <v>495.18</v>
      </c>
      <c r="N8" s="7">
        <v>633.05999999999995</v>
      </c>
      <c r="O8" s="11"/>
      <c r="P8" s="8"/>
      <c r="AF8" s="8"/>
    </row>
    <row r="9" spans="1:32" x14ac:dyDescent="0.25">
      <c r="A9" s="2">
        <v>6</v>
      </c>
      <c r="B9" s="29" t="s">
        <v>19</v>
      </c>
      <c r="C9" s="17">
        <f>62.18</f>
        <v>62.18</v>
      </c>
      <c r="D9" s="1">
        <f>62.18</f>
        <v>62.18</v>
      </c>
      <c r="E9" s="1">
        <f>62.18</f>
        <v>62.18</v>
      </c>
      <c r="F9" s="1">
        <v>62.18</v>
      </c>
      <c r="G9" s="1">
        <v>62.18</v>
      </c>
      <c r="H9" s="1">
        <v>62.18</v>
      </c>
      <c r="I9" s="1">
        <v>62.18</v>
      </c>
      <c r="J9" s="1">
        <v>62.18</v>
      </c>
      <c r="K9" s="6">
        <f>312.05</f>
        <v>312.05</v>
      </c>
      <c r="L9" s="1">
        <v>312.05</v>
      </c>
      <c r="M9" s="1">
        <v>413.95</v>
      </c>
      <c r="N9" s="3">
        <v>539.5</v>
      </c>
      <c r="O9" s="11"/>
      <c r="P9" s="8"/>
      <c r="AF9" s="8"/>
    </row>
    <row r="10" spans="1:32" x14ac:dyDescent="0.25">
      <c r="A10" s="2">
        <v>8</v>
      </c>
      <c r="B10" s="28" t="s">
        <v>15</v>
      </c>
      <c r="C10" s="17">
        <f>2.25+432.69+207.4+302.43+86.55+465.93+225.58+211.56+320.79+141.41+243.52+787.65+468.15</f>
        <v>3895.91</v>
      </c>
      <c r="D10" s="1">
        <f>2.25+432.69+207.4+302.43+86.55+465.93+225.58+211.56+320.79+141.41+243.52+787.65+468.15</f>
        <v>3895.91</v>
      </c>
      <c r="E10" s="1">
        <f>2.25+432.69+207.4+302.43+86.55+465.93+225.58+211.56+320.79+141.41+243.52+787.65+468.15</f>
        <v>3895.91</v>
      </c>
      <c r="F10" s="1">
        <v>3895.91</v>
      </c>
      <c r="G10" s="1">
        <v>3895.91</v>
      </c>
      <c r="H10" s="1">
        <v>3964.03</v>
      </c>
      <c r="I10" s="1">
        <v>3964.03</v>
      </c>
      <c r="J10" s="1">
        <v>4326.6000000000004</v>
      </c>
      <c r="K10" s="1">
        <f>10.79+432.69+207.4+302.43+86.55+465.93+277.17+211.56+320.79+194.95+368.96+787.65+578.47+150.62+882.28</f>
        <v>5278.24</v>
      </c>
      <c r="L10" s="1">
        <v>5591.03</v>
      </c>
      <c r="M10" s="1">
        <v>5591.03</v>
      </c>
      <c r="N10" s="3">
        <v>5902.95</v>
      </c>
      <c r="O10" s="11"/>
    </row>
    <row r="11" spans="1:32" x14ac:dyDescent="0.25">
      <c r="A11" s="2">
        <v>9</v>
      </c>
      <c r="B11" s="28" t="s">
        <v>21</v>
      </c>
      <c r="C11" s="17"/>
      <c r="D11" s="1"/>
      <c r="E11" s="1"/>
      <c r="F11" s="1"/>
      <c r="G11" s="1"/>
      <c r="H11" s="1"/>
      <c r="I11" s="1"/>
      <c r="J11" s="1"/>
      <c r="K11" s="1"/>
      <c r="L11" s="1"/>
      <c r="M11" s="1">
        <v>148.84</v>
      </c>
      <c r="N11" s="3">
        <v>178.46</v>
      </c>
      <c r="O11" s="11"/>
    </row>
    <row r="12" spans="1:32" ht="15.75" thickBot="1" x14ac:dyDescent="0.3">
      <c r="A12" s="30">
        <v>10</v>
      </c>
      <c r="B12" s="31" t="s">
        <v>25</v>
      </c>
      <c r="C12" s="19"/>
      <c r="D12" s="4"/>
      <c r="E12" s="4"/>
      <c r="F12" s="4"/>
      <c r="G12" s="4"/>
      <c r="H12" s="4"/>
      <c r="I12" s="4"/>
      <c r="J12" s="4"/>
      <c r="K12" s="4"/>
      <c r="L12" s="4"/>
      <c r="M12" s="4"/>
      <c r="N12" s="20">
        <v>42</v>
      </c>
      <c r="O12" s="11"/>
    </row>
    <row r="13" spans="1:32" ht="15.75" thickBot="1" x14ac:dyDescent="0.3">
      <c r="A13" s="32">
        <v>11</v>
      </c>
      <c r="B13" s="33" t="s">
        <v>22</v>
      </c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>
        <v>95.03</v>
      </c>
      <c r="N13" s="23">
        <v>95.03</v>
      </c>
      <c r="O13" s="11"/>
      <c r="P13" s="8"/>
      <c r="AF13" s="8"/>
    </row>
    <row r="14" spans="1:32" x14ac:dyDescent="0.25">
      <c r="C14" s="34">
        <f>SUM(C3:C13)</f>
        <v>8503.09</v>
      </c>
      <c r="D14" s="34">
        <f t="shared" ref="D14:N14" si="0">SUM(D3:D13)</f>
        <v>8503.09</v>
      </c>
      <c r="E14" s="34">
        <f t="shared" si="0"/>
        <v>8503.09</v>
      </c>
      <c r="F14" s="34">
        <f t="shared" si="0"/>
        <v>8531.3100000000013</v>
      </c>
      <c r="G14" s="34">
        <f t="shared" si="0"/>
        <v>8531.3100000000013</v>
      </c>
      <c r="H14" s="34">
        <f t="shared" si="0"/>
        <v>8870.5600000000013</v>
      </c>
      <c r="I14" s="34">
        <f t="shared" si="0"/>
        <v>10062.74</v>
      </c>
      <c r="J14" s="34">
        <f t="shared" si="0"/>
        <v>12797.740000000002</v>
      </c>
      <c r="K14" s="34">
        <f t="shared" si="0"/>
        <v>15003.39</v>
      </c>
      <c r="L14" s="34">
        <f t="shared" si="0"/>
        <v>15995.41</v>
      </c>
      <c r="M14" s="34">
        <f t="shared" si="0"/>
        <v>17628.609999999997</v>
      </c>
      <c r="N14" s="34">
        <f t="shared" si="0"/>
        <v>19858.55</v>
      </c>
      <c r="AF14" s="8"/>
    </row>
    <row r="17" spans="3:14" x14ac:dyDescent="0.25">
      <c r="N17" s="8"/>
    </row>
    <row r="18" spans="3:14" x14ac:dyDescent="0.2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21" spans="3:14" x14ac:dyDescent="0.25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</sheetData>
  <mergeCells count="1">
    <mergeCell ref="A1:N1"/>
  </mergeCells>
  <pageMargins left="0.5" right="0.45" top="0.75" bottom="0.5" header="0.3" footer="0.3"/>
  <pageSetup paperSize="9" scale="75" orientation="landscape" r:id="rId1"/>
  <headerFooter>
    <oddFooter>&amp;L&amp;8&amp;Z&amp;F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2019-09-16T13:11:01Z</dcterms:modified>
</cp:coreProperties>
</file>