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"/>
    </mc:Choice>
  </mc:AlternateContent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14" i="1" l="1"/>
  <c r="O14" i="1"/>
  <c r="M14" i="1"/>
  <c r="K14" i="1"/>
  <c r="I14" i="1"/>
  <c r="G14" i="1"/>
  <c r="Q13" i="1"/>
  <c r="Q12" i="1"/>
  <c r="Q11" i="1"/>
  <c r="Q10" i="1"/>
  <c r="Q9" i="1"/>
  <c r="Q8" i="1"/>
  <c r="Q7" i="1"/>
  <c r="Q6" i="1"/>
  <c r="O12" i="1"/>
  <c r="O11" i="1"/>
  <c r="O10" i="1"/>
  <c r="O9" i="1"/>
  <c r="O8" i="1"/>
  <c r="O7" i="1"/>
  <c r="O6" i="1"/>
  <c r="M12" i="1"/>
  <c r="M11" i="1"/>
  <c r="M10" i="1"/>
  <c r="M9" i="1"/>
  <c r="M8" i="1"/>
  <c r="M7" i="1"/>
  <c r="M6" i="1"/>
  <c r="K12" i="1"/>
  <c r="K11" i="1"/>
  <c r="K10" i="1"/>
  <c r="K9" i="1"/>
  <c r="K8" i="1"/>
  <c r="K7" i="1"/>
  <c r="K6" i="1"/>
  <c r="I12" i="1"/>
  <c r="I11" i="1"/>
  <c r="I10" i="1"/>
  <c r="I9" i="1"/>
  <c r="I8" i="1"/>
  <c r="I7" i="1"/>
  <c r="I6" i="1"/>
  <c r="G12" i="1"/>
  <c r="G11" i="1"/>
  <c r="G10" i="1"/>
  <c r="G9" i="1"/>
  <c r="G8" i="1"/>
  <c r="G7" i="1"/>
  <c r="G6" i="1"/>
  <c r="O13" i="1"/>
  <c r="M13" i="1"/>
  <c r="K13" i="1"/>
  <c r="I13" i="1"/>
  <c r="G13" i="1"/>
  <c r="H50" i="1"/>
  <c r="J50" i="1"/>
  <c r="L50" i="1"/>
  <c r="N50" i="1"/>
  <c r="P50" i="1"/>
  <c r="F50" i="1"/>
  <c r="H49" i="1"/>
  <c r="J49" i="1"/>
  <c r="L49" i="1"/>
  <c r="N49" i="1"/>
  <c r="P49" i="1"/>
  <c r="F49" i="1"/>
  <c r="H47" i="1"/>
  <c r="J47" i="1"/>
  <c r="L47" i="1"/>
  <c r="N47" i="1"/>
  <c r="P47" i="1"/>
  <c r="F47" i="1"/>
  <c r="H44" i="1"/>
  <c r="J44" i="1"/>
  <c r="L44" i="1"/>
  <c r="N44" i="1"/>
  <c r="P44" i="1"/>
  <c r="F44" i="1"/>
  <c r="Q38" i="1"/>
  <c r="Q37" i="1"/>
  <c r="Q36" i="1"/>
  <c r="H38" i="1"/>
  <c r="J38" i="1"/>
  <c r="L38" i="1"/>
  <c r="N38" i="1"/>
  <c r="P38" i="1"/>
  <c r="F38" i="1"/>
  <c r="H37" i="1"/>
  <c r="J37" i="1"/>
  <c r="L37" i="1"/>
  <c r="N37" i="1"/>
  <c r="P37" i="1"/>
  <c r="F37" i="1"/>
</calcChain>
</file>

<file path=xl/sharedStrings.xml><?xml version="1.0" encoding="utf-8"?>
<sst xmlns="http://schemas.openxmlformats.org/spreadsheetml/2006/main" count="50" uniqueCount="36">
  <si>
    <t>Sl No</t>
  </si>
  <si>
    <t>Item Code</t>
  </si>
  <si>
    <t xml:space="preserve">Description </t>
  </si>
  <si>
    <t>Unit</t>
  </si>
  <si>
    <t>Rate</t>
  </si>
  <si>
    <t>Katakhali Khal</t>
  </si>
  <si>
    <t>Samarbari Khal</t>
  </si>
  <si>
    <t>Mahinhandra Khal</t>
  </si>
  <si>
    <t>Kata Khal</t>
  </si>
  <si>
    <t>Kurigai Khal</t>
  </si>
  <si>
    <t>Beri Gang</t>
  </si>
  <si>
    <t>16-100</t>
  </si>
  <si>
    <t>16-220</t>
  </si>
  <si>
    <t>12-310</t>
  </si>
  <si>
    <t>16-600</t>
  </si>
  <si>
    <t>16-130</t>
  </si>
  <si>
    <t>16-240</t>
  </si>
  <si>
    <t>16-190</t>
  </si>
  <si>
    <t>NSI</t>
  </si>
  <si>
    <t xml:space="preserve">Khal Name and Length </t>
  </si>
  <si>
    <t xml:space="preserve"> </t>
  </si>
  <si>
    <t>Erection of Bamboo Profile</t>
  </si>
  <si>
    <t>Ring Bandh Construction</t>
  </si>
  <si>
    <t>Excavation by Excavator</t>
  </si>
  <si>
    <t>Manual Excavation</t>
  </si>
  <si>
    <t>Bailing Out of Water</t>
  </si>
  <si>
    <t>Ring Bandh Removal</t>
  </si>
  <si>
    <t>Extra Rate for Lead</t>
  </si>
  <si>
    <t>Video Graphy</t>
  </si>
  <si>
    <t>Nos</t>
  </si>
  <si>
    <t>Cum</t>
  </si>
  <si>
    <t>pldcum</t>
  </si>
  <si>
    <t>LS</t>
  </si>
  <si>
    <t>Quantity</t>
  </si>
  <si>
    <t>Amount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</si>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</sst>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view="pageBreakPreview" zoomScale="60" zoomScaleNormal="70" workbookViewId="0">
      <selection activeCell="H17" sqref="H17"/>
    </sheetView>
  </sheetViews>
  <sheetFormatPr defaultRowHeight="15" x14ac:dyDescent="0.25"/>
  <cols>
    <col min="2" max="2" width="12.7109375" customWidth="1"/>
    <col min="3" max="3" width="30" customWidth="1"/>
    <col min="6" max="6" width="13.5703125" bestFit="1" customWidth="1"/>
    <col min="7" max="7" width="18.42578125" customWidth="1"/>
    <col min="8" max="8" width="14.28515625" bestFit="1" customWidth="1"/>
    <col min="9" max="9" width="19.28515625" customWidth="1"/>
    <col min="10" max="10" width="17.28515625" bestFit="1" customWidth="1"/>
    <col min="11" max="11" width="17.28515625" customWidth="1"/>
    <col min="12" max="12" width="9.28515625" bestFit="1" customWidth="1"/>
    <col min="13" max="13" width="16.42578125" bestFit="1" customWidth="1"/>
    <col min="14" max="14" width="11.42578125" bestFit="1" customWidth="1"/>
    <col min="15" max="15" width="19.140625" customWidth="1"/>
    <col min="16" max="16" width="9.5703125" bestFit="1" customWidth="1"/>
    <col min="17" max="17" width="18" bestFit="1" customWidth="1"/>
  </cols>
  <sheetData>
    <row r="2" spans="1:18" ht="18.75" customHeight="1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21" t="s">
        <v>19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7"/>
    </row>
    <row r="3" spans="1:18" x14ac:dyDescent="0.25">
      <c r="A3" s="19"/>
      <c r="B3" s="19"/>
      <c r="C3" s="19"/>
      <c r="D3" s="19"/>
      <c r="E3" s="19"/>
      <c r="F3" s="24" t="s">
        <v>5</v>
      </c>
      <c r="G3" s="25"/>
      <c r="H3" s="24" t="s">
        <v>6</v>
      </c>
      <c r="I3" s="25"/>
      <c r="J3" s="24" t="s">
        <v>7</v>
      </c>
      <c r="K3" s="25"/>
      <c r="L3" s="24" t="s">
        <v>8</v>
      </c>
      <c r="M3" s="25"/>
      <c r="N3" s="24" t="s">
        <v>9</v>
      </c>
      <c r="O3" s="25"/>
      <c r="P3" s="27" t="s">
        <v>10</v>
      </c>
      <c r="Q3" s="27"/>
      <c r="R3" s="13"/>
    </row>
    <row r="4" spans="1:18" ht="18.75" customHeight="1" x14ac:dyDescent="0.25">
      <c r="A4" s="6"/>
      <c r="B4" s="6"/>
      <c r="C4" s="6"/>
      <c r="D4" s="6"/>
      <c r="E4" s="6"/>
      <c r="F4" s="22">
        <v>3.8</v>
      </c>
      <c r="G4" s="23"/>
      <c r="H4" s="22">
        <v>3.89</v>
      </c>
      <c r="I4" s="23"/>
      <c r="J4" s="22">
        <v>0.9</v>
      </c>
      <c r="K4" s="23"/>
      <c r="L4" s="22">
        <v>0.5</v>
      </c>
      <c r="M4" s="23"/>
      <c r="N4" s="22">
        <v>7.35</v>
      </c>
      <c r="O4" s="23"/>
      <c r="P4" s="26">
        <v>3.56</v>
      </c>
      <c r="Q4" s="26"/>
      <c r="R4" s="14"/>
    </row>
    <row r="5" spans="1:18" ht="18.75" customHeight="1" x14ac:dyDescent="0.25">
      <c r="A5" s="6"/>
      <c r="B5" s="6"/>
      <c r="C5" s="6"/>
      <c r="D5" s="6"/>
      <c r="E5" s="6"/>
      <c r="F5" s="1" t="s">
        <v>33</v>
      </c>
      <c r="G5" s="1" t="s">
        <v>34</v>
      </c>
      <c r="H5" s="1" t="s">
        <v>33</v>
      </c>
      <c r="I5" s="1" t="s">
        <v>34</v>
      </c>
      <c r="J5" s="1" t="s">
        <v>33</v>
      </c>
      <c r="K5" s="1" t="s">
        <v>34</v>
      </c>
      <c r="L5" s="1" t="s">
        <v>33</v>
      </c>
      <c r="M5" s="1" t="s">
        <v>34</v>
      </c>
      <c r="N5" s="1" t="s">
        <v>33</v>
      </c>
      <c r="O5" s="1" t="s">
        <v>34</v>
      </c>
      <c r="P5" s="1" t="s">
        <v>33</v>
      </c>
      <c r="Q5" s="1" t="s">
        <v>34</v>
      </c>
      <c r="R5" s="14"/>
    </row>
    <row r="6" spans="1:18" ht="33.75" customHeight="1" x14ac:dyDescent="0.25">
      <c r="A6" s="1" t="s">
        <v>20</v>
      </c>
      <c r="B6" s="1" t="s">
        <v>11</v>
      </c>
      <c r="C6" s="4" t="s">
        <v>21</v>
      </c>
      <c r="D6" s="1" t="s">
        <v>29</v>
      </c>
      <c r="E6" s="1">
        <v>198.143</v>
      </c>
      <c r="F6" s="11">
        <v>122</v>
      </c>
      <c r="G6" s="11">
        <f t="shared" ref="G6:G12" si="0">F6*$E6</f>
        <v>24173.446</v>
      </c>
      <c r="H6" s="11">
        <v>124</v>
      </c>
      <c r="I6" s="11">
        <f t="shared" ref="I6:I12" si="1">H6*$E6</f>
        <v>24569.732</v>
      </c>
      <c r="J6" s="11">
        <v>29</v>
      </c>
      <c r="K6" s="11">
        <f t="shared" ref="K6:K12" si="2">J6*$E6</f>
        <v>5746.1469999999999</v>
      </c>
      <c r="L6" s="11">
        <v>16</v>
      </c>
      <c r="M6" s="11">
        <f t="shared" ref="M6:M12" si="3">L6*$E6</f>
        <v>3170.288</v>
      </c>
      <c r="N6" s="11">
        <v>235</v>
      </c>
      <c r="O6" s="11">
        <f t="shared" ref="O6:O12" si="4">N6*$E6</f>
        <v>46563.605000000003</v>
      </c>
      <c r="P6" s="11">
        <v>114</v>
      </c>
      <c r="Q6" s="11">
        <f t="shared" ref="Q6:Q12" si="5">P6*$E6</f>
        <v>22588.302</v>
      </c>
      <c r="R6" s="15"/>
    </row>
    <row r="7" spans="1:18" ht="33.75" customHeight="1" x14ac:dyDescent="0.25">
      <c r="A7" s="1">
        <v>44</v>
      </c>
      <c r="B7" s="1" t="s">
        <v>12</v>
      </c>
      <c r="C7" s="1" t="s">
        <v>22</v>
      </c>
      <c r="D7" s="1" t="s">
        <v>30</v>
      </c>
      <c r="E7" s="1">
        <v>101.50700000000001</v>
      </c>
      <c r="F7" s="11">
        <v>929.81200000000001</v>
      </c>
      <c r="G7" s="11">
        <f t="shared" si="0"/>
        <v>94382.426684000005</v>
      </c>
      <c r="H7" s="11">
        <v>2497.5</v>
      </c>
      <c r="I7" s="11">
        <f t="shared" si="1"/>
        <v>253513.73250000001</v>
      </c>
      <c r="J7" s="11">
        <v>624.375</v>
      </c>
      <c r="K7" s="11">
        <f t="shared" si="2"/>
        <v>63378.433125000003</v>
      </c>
      <c r="L7" s="11">
        <v>293.625</v>
      </c>
      <c r="M7" s="11">
        <f t="shared" si="3"/>
        <v>29804.992875</v>
      </c>
      <c r="N7" s="11">
        <v>5869.125</v>
      </c>
      <c r="O7" s="11">
        <f t="shared" si="4"/>
        <v>595757.27137500001</v>
      </c>
      <c r="P7" s="11">
        <v>2855.25</v>
      </c>
      <c r="Q7" s="11">
        <f t="shared" si="5"/>
        <v>289827.86175000004</v>
      </c>
      <c r="R7" s="15"/>
    </row>
    <row r="8" spans="1:18" ht="33.75" customHeight="1" x14ac:dyDescent="0.25">
      <c r="A8" s="1">
        <v>45</v>
      </c>
      <c r="B8" s="1" t="s">
        <v>13</v>
      </c>
      <c r="C8" s="5" t="s">
        <v>25</v>
      </c>
      <c r="D8" s="1" t="s">
        <v>30</v>
      </c>
      <c r="E8" s="1">
        <v>5.5019999999999998</v>
      </c>
      <c r="F8" s="11">
        <v>17456.25</v>
      </c>
      <c r="G8" s="11">
        <f t="shared" si="0"/>
        <v>96044.287499999991</v>
      </c>
      <c r="H8" s="11">
        <v>69185</v>
      </c>
      <c r="I8" s="11">
        <f t="shared" si="1"/>
        <v>380655.87</v>
      </c>
      <c r="J8" s="11">
        <v>10884.38</v>
      </c>
      <c r="K8" s="11">
        <f t="shared" si="2"/>
        <v>59885.858759999996</v>
      </c>
      <c r="L8" s="11">
        <v>5681.5</v>
      </c>
      <c r="M8" s="11">
        <f t="shared" si="3"/>
        <v>31259.612999999998</v>
      </c>
      <c r="N8" s="11">
        <v>158025</v>
      </c>
      <c r="O8" s="11">
        <f t="shared" si="4"/>
        <v>869453.54999999993</v>
      </c>
      <c r="P8" s="11">
        <v>76540</v>
      </c>
      <c r="Q8" s="11">
        <f t="shared" si="5"/>
        <v>421123.07999999996</v>
      </c>
      <c r="R8" s="15"/>
    </row>
    <row r="9" spans="1:18" ht="33.75" customHeight="1" x14ac:dyDescent="0.25">
      <c r="A9" s="1">
        <v>46</v>
      </c>
      <c r="B9" s="1" t="s">
        <v>14</v>
      </c>
      <c r="C9" s="1" t="s">
        <v>23</v>
      </c>
      <c r="D9" s="1" t="s">
        <v>30</v>
      </c>
      <c r="E9" s="1">
        <v>82.010999999999996</v>
      </c>
      <c r="F9" s="11">
        <v>55743.705000000002</v>
      </c>
      <c r="G9" s="11">
        <f t="shared" si="0"/>
        <v>4571596.9907550002</v>
      </c>
      <c r="H9" s="11">
        <v>78330.157500000001</v>
      </c>
      <c r="I9" s="11">
        <f t="shared" si="1"/>
        <v>6423934.5467325002</v>
      </c>
      <c r="J9" s="11">
        <v>22647.375</v>
      </c>
      <c r="K9" s="11">
        <f t="shared" si="2"/>
        <v>1857333.8711249998</v>
      </c>
      <c r="L9" s="11">
        <v>13040.43</v>
      </c>
      <c r="M9" s="11">
        <f t="shared" si="3"/>
        <v>1069458.7047299999</v>
      </c>
      <c r="N9" s="11">
        <v>177442.035</v>
      </c>
      <c r="O9" s="11">
        <f t="shared" si="4"/>
        <v>14552198.732385</v>
      </c>
      <c r="P9" s="11">
        <v>86076.5625</v>
      </c>
      <c r="Q9" s="11">
        <f t="shared" si="5"/>
        <v>7059224.9671874996</v>
      </c>
      <c r="R9" s="15"/>
    </row>
    <row r="10" spans="1:18" ht="33.75" customHeight="1" x14ac:dyDescent="0.25">
      <c r="A10" s="1">
        <v>47</v>
      </c>
      <c r="B10" s="1" t="s">
        <v>15</v>
      </c>
      <c r="C10" s="1" t="s">
        <v>24</v>
      </c>
      <c r="D10" s="1" t="s">
        <v>30</v>
      </c>
      <c r="E10" s="1">
        <v>101.536</v>
      </c>
      <c r="F10" s="11">
        <v>18581.235000000001</v>
      </c>
      <c r="G10" s="11">
        <f t="shared" si="0"/>
        <v>1886664.2769600002</v>
      </c>
      <c r="H10" s="11">
        <v>26110.052500000002</v>
      </c>
      <c r="I10" s="11">
        <f t="shared" si="1"/>
        <v>2651110.2906400003</v>
      </c>
      <c r="J10" s="11">
        <v>7549.125</v>
      </c>
      <c r="K10" s="11">
        <f t="shared" si="2"/>
        <v>766507.95600000001</v>
      </c>
      <c r="L10" s="11">
        <v>4346.8100000000004</v>
      </c>
      <c r="M10" s="11">
        <f t="shared" si="3"/>
        <v>441357.70016000007</v>
      </c>
      <c r="N10" s="11">
        <v>59147.345000000001</v>
      </c>
      <c r="O10" s="11">
        <f t="shared" si="4"/>
        <v>6005584.82192</v>
      </c>
      <c r="P10" s="11">
        <v>28692.1875</v>
      </c>
      <c r="Q10" s="11">
        <f t="shared" si="5"/>
        <v>2913289.95</v>
      </c>
      <c r="R10" s="15"/>
    </row>
    <row r="11" spans="1:18" ht="33.75" customHeight="1" x14ac:dyDescent="0.25">
      <c r="A11" s="1">
        <v>48</v>
      </c>
      <c r="B11" s="1" t="s">
        <v>16</v>
      </c>
      <c r="C11" s="1" t="s">
        <v>26</v>
      </c>
      <c r="D11" s="1" t="s">
        <v>30</v>
      </c>
      <c r="E11" s="1">
        <v>101.536</v>
      </c>
      <c r="F11" s="11">
        <v>743.84960000000001</v>
      </c>
      <c r="G11" s="11">
        <f t="shared" si="0"/>
        <v>75527.512985599999</v>
      </c>
      <c r="H11" s="11">
        <v>1998</v>
      </c>
      <c r="I11" s="11">
        <f t="shared" si="1"/>
        <v>202868.92800000001</v>
      </c>
      <c r="J11" s="11">
        <v>499.5</v>
      </c>
      <c r="K11" s="11">
        <f t="shared" si="2"/>
        <v>50717.232000000004</v>
      </c>
      <c r="L11" s="11">
        <v>234.9</v>
      </c>
      <c r="M11" s="11">
        <f t="shared" si="3"/>
        <v>23850.806400000001</v>
      </c>
      <c r="N11" s="11">
        <v>4695.3</v>
      </c>
      <c r="O11" s="11">
        <f t="shared" si="4"/>
        <v>476741.98080000002</v>
      </c>
      <c r="P11" s="11">
        <v>2284.2000000000003</v>
      </c>
      <c r="Q11" s="11">
        <f t="shared" si="5"/>
        <v>231928.53120000003</v>
      </c>
      <c r="R11" s="15"/>
    </row>
    <row r="12" spans="1:18" ht="33.75" customHeight="1" x14ac:dyDescent="0.25">
      <c r="A12" s="1">
        <v>49</v>
      </c>
      <c r="B12" s="1" t="s">
        <v>17</v>
      </c>
      <c r="C12" s="1" t="s">
        <v>27</v>
      </c>
      <c r="D12" s="1" t="s">
        <v>31</v>
      </c>
      <c r="E12" s="1">
        <v>10.409000000000001</v>
      </c>
      <c r="F12" s="11">
        <v>18581.235000000001</v>
      </c>
      <c r="G12" s="11">
        <f t="shared" si="0"/>
        <v>193412.07511500001</v>
      </c>
      <c r="H12" s="11">
        <v>26110.052500000002</v>
      </c>
      <c r="I12" s="11">
        <f t="shared" si="1"/>
        <v>271779.53647250001</v>
      </c>
      <c r="J12" s="11">
        <v>7549.125</v>
      </c>
      <c r="K12" s="11">
        <f t="shared" si="2"/>
        <v>78578.84212500001</v>
      </c>
      <c r="L12" s="11">
        <v>4346.8100000000004</v>
      </c>
      <c r="M12" s="11">
        <f t="shared" si="3"/>
        <v>45245.945290000011</v>
      </c>
      <c r="N12" s="11">
        <v>59147.345000000001</v>
      </c>
      <c r="O12" s="11">
        <f t="shared" si="4"/>
        <v>615664.71410500002</v>
      </c>
      <c r="P12" s="11">
        <v>28692.1875</v>
      </c>
      <c r="Q12" s="11">
        <f t="shared" si="5"/>
        <v>298656.97968750005</v>
      </c>
      <c r="R12" s="15"/>
    </row>
    <row r="13" spans="1:18" ht="33.75" customHeight="1" x14ac:dyDescent="0.25">
      <c r="A13" s="1">
        <v>50</v>
      </c>
      <c r="B13" s="1" t="s">
        <v>18</v>
      </c>
      <c r="C13" s="1" t="s">
        <v>28</v>
      </c>
      <c r="D13" s="1" t="s">
        <v>32</v>
      </c>
      <c r="E13" s="1">
        <v>50000</v>
      </c>
      <c r="F13" s="11">
        <v>9500</v>
      </c>
      <c r="G13" s="11">
        <f>F13</f>
        <v>9500</v>
      </c>
      <c r="H13" s="11">
        <v>9725</v>
      </c>
      <c r="I13" s="11">
        <f>H13</f>
        <v>9725</v>
      </c>
      <c r="J13" s="11">
        <v>2250</v>
      </c>
      <c r="K13" s="11">
        <f>J13</f>
        <v>2250</v>
      </c>
      <c r="L13" s="11">
        <v>1250</v>
      </c>
      <c r="M13" s="11">
        <f>L13</f>
        <v>1250</v>
      </c>
      <c r="N13" s="11">
        <v>18375</v>
      </c>
      <c r="O13" s="11">
        <f>N13</f>
        <v>18375</v>
      </c>
      <c r="P13" s="11">
        <v>8900</v>
      </c>
      <c r="Q13" s="12">
        <f>P13</f>
        <v>8900</v>
      </c>
      <c r="R13" s="15"/>
    </row>
    <row r="14" spans="1:18" ht="33.75" customHeight="1" x14ac:dyDescent="0.25">
      <c r="A14" s="20" t="s">
        <v>35</v>
      </c>
      <c r="B14" s="20"/>
      <c r="C14" s="20"/>
      <c r="D14" s="11"/>
      <c r="E14" s="11"/>
      <c r="F14" s="11"/>
      <c r="G14" s="16">
        <f>SUM(G6:G13)</f>
        <v>6951301.0159996003</v>
      </c>
      <c r="H14" s="16"/>
      <c r="I14" s="16">
        <f>SUM(I6:I13)</f>
        <v>10218157.636344999</v>
      </c>
      <c r="J14" s="16"/>
      <c r="K14" s="16">
        <f>SUM(K6:K13)</f>
        <v>2884398.3401349997</v>
      </c>
      <c r="L14" s="16"/>
      <c r="M14" s="16">
        <f>SUM(M6:M13)</f>
        <v>1645398.050455</v>
      </c>
      <c r="N14" s="16"/>
      <c r="O14" s="16">
        <f>SUM(O6:O13)</f>
        <v>23180339.675584998</v>
      </c>
      <c r="P14" s="16"/>
      <c r="Q14" s="16">
        <f>SUM(Q6:Q13)</f>
        <v>11245539.671824999</v>
      </c>
      <c r="R14" s="7"/>
    </row>
    <row r="15" spans="1:18" ht="33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33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3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33.7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33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33.75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33.7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33.7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33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33.75" customHeight="1" x14ac:dyDescent="0.25">
      <c r="A24" s="8"/>
      <c r="B24" s="8"/>
      <c r="C24" s="8"/>
      <c r="D24" s="8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8"/>
    </row>
    <row r="25" spans="1:18" ht="33.75" customHeight="1" x14ac:dyDescent="0.25">
      <c r="A25" s="8"/>
      <c r="B25" s="8"/>
      <c r="C25" s="8"/>
      <c r="D25" s="8"/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8"/>
    </row>
    <row r="26" spans="1:18" ht="33.75" customHeight="1" x14ac:dyDescent="0.25">
      <c r="A26" s="8"/>
      <c r="B26" s="8"/>
      <c r="C26" s="8"/>
      <c r="D26" s="8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8"/>
    </row>
    <row r="27" spans="1:18" ht="33.75" customHeight="1" x14ac:dyDescent="0.25">
      <c r="A27" s="8"/>
      <c r="B27" s="8"/>
      <c r="C27" s="8"/>
      <c r="D27" s="8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8"/>
    </row>
    <row r="28" spans="1:18" ht="33.75" customHeight="1" x14ac:dyDescent="0.25">
      <c r="A28" s="8"/>
      <c r="B28" s="8"/>
      <c r="C28" s="8"/>
      <c r="D28" s="8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8"/>
    </row>
    <row r="29" spans="1:18" ht="33.75" customHeight="1" x14ac:dyDescent="0.25">
      <c r="A29" s="8"/>
      <c r="B29" s="8"/>
      <c r="C29" s="8"/>
      <c r="D29" s="8"/>
      <c r="E29" s="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8"/>
    </row>
    <row r="30" spans="1:18" ht="33.75" customHeight="1" x14ac:dyDescent="0.25">
      <c r="A30" s="8"/>
      <c r="B30" s="8"/>
      <c r="C30" s="8"/>
      <c r="D30" s="8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8"/>
    </row>
    <row r="31" spans="1:18" ht="33.75" customHeight="1" x14ac:dyDescent="0.25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9"/>
    </row>
    <row r="32" spans="1:18" ht="33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6" spans="6:17" x14ac:dyDescent="0.25">
      <c r="F36">
        <v>74324.94</v>
      </c>
      <c r="H36">
        <v>104440.21</v>
      </c>
      <c r="J36">
        <v>30196.5</v>
      </c>
      <c r="L36">
        <v>17387.240000000002</v>
      </c>
      <c r="N36">
        <v>236589.38</v>
      </c>
      <c r="P36">
        <v>114768.75</v>
      </c>
      <c r="Q36">
        <f>SUM(F36:P36)</f>
        <v>577707.02</v>
      </c>
    </row>
    <row r="37" spans="6:17" x14ac:dyDescent="0.25">
      <c r="F37">
        <f>F36*0.75</f>
        <v>55743.705000000002</v>
      </c>
      <c r="H37">
        <f t="shared" ref="H37:P37" si="6">H36*0.75</f>
        <v>78330.157500000001</v>
      </c>
      <c r="J37">
        <f t="shared" si="6"/>
        <v>22647.375</v>
      </c>
      <c r="L37">
        <f t="shared" si="6"/>
        <v>13040.43</v>
      </c>
      <c r="N37">
        <f t="shared" si="6"/>
        <v>177442.035</v>
      </c>
      <c r="P37">
        <f t="shared" si="6"/>
        <v>86076.5625</v>
      </c>
      <c r="Q37">
        <f>SUM(F37:P37)</f>
        <v>433280.26500000001</v>
      </c>
    </row>
    <row r="38" spans="6:17" x14ac:dyDescent="0.25">
      <c r="F38">
        <f>F36*0.25</f>
        <v>18581.235000000001</v>
      </c>
      <c r="H38">
        <f t="shared" ref="H38:P38" si="7">H36*0.25</f>
        <v>26110.052500000002</v>
      </c>
      <c r="J38">
        <f t="shared" si="7"/>
        <v>7549.125</v>
      </c>
      <c r="L38">
        <f t="shared" si="7"/>
        <v>4346.8100000000004</v>
      </c>
      <c r="N38">
        <f t="shared" si="7"/>
        <v>59147.345000000001</v>
      </c>
      <c r="P38">
        <f t="shared" si="7"/>
        <v>28692.1875</v>
      </c>
      <c r="Q38">
        <f>SUM(F38:P38)</f>
        <v>144426.755</v>
      </c>
    </row>
    <row r="41" spans="6:17" x14ac:dyDescent="0.25">
      <c r="F41">
        <v>37162.47</v>
      </c>
      <c r="H41">
        <v>52220.105000000003</v>
      </c>
      <c r="J41">
        <v>15098.25</v>
      </c>
      <c r="L41">
        <v>8693.6200000000008</v>
      </c>
      <c r="N41">
        <v>118294.69</v>
      </c>
      <c r="P41">
        <v>57384.375</v>
      </c>
    </row>
    <row r="43" spans="6:17" ht="15.75" x14ac:dyDescent="0.25">
      <c r="F43" s="1">
        <v>929.81200000000001</v>
      </c>
      <c r="G43" s="1"/>
      <c r="H43" s="1">
        <v>2497.5</v>
      </c>
      <c r="I43" s="1"/>
      <c r="J43" s="1">
        <v>624.375</v>
      </c>
      <c r="K43" s="1"/>
      <c r="L43" s="1">
        <v>293.625</v>
      </c>
      <c r="M43" s="1"/>
      <c r="N43" s="1">
        <v>5869.125</v>
      </c>
      <c r="O43" s="1"/>
      <c r="P43" s="1">
        <v>13069.687</v>
      </c>
    </row>
    <row r="44" spans="6:17" x14ac:dyDescent="0.25">
      <c r="F44">
        <f>F43*0.8</f>
        <v>743.84960000000001</v>
      </c>
      <c r="H44">
        <f t="shared" ref="H44:P44" si="8">H43*0.8</f>
        <v>1998</v>
      </c>
      <c r="J44">
        <f t="shared" si="8"/>
        <v>499.5</v>
      </c>
      <c r="L44">
        <f t="shared" si="8"/>
        <v>234.9</v>
      </c>
      <c r="N44">
        <f t="shared" si="8"/>
        <v>4695.3</v>
      </c>
      <c r="P44">
        <f t="shared" si="8"/>
        <v>10455.749600000001</v>
      </c>
    </row>
    <row r="46" spans="6:17" ht="15.75" x14ac:dyDescent="0.25">
      <c r="F46" s="1">
        <v>929.81200000000001</v>
      </c>
      <c r="G46" s="1"/>
      <c r="H46" s="1">
        <v>2497.5</v>
      </c>
      <c r="I46" s="1"/>
      <c r="J46" s="1">
        <v>624.375</v>
      </c>
      <c r="K46" s="1"/>
      <c r="L46" s="1">
        <v>293.625</v>
      </c>
      <c r="M46" s="1"/>
      <c r="N46" s="1">
        <v>5869.125</v>
      </c>
      <c r="O46" s="1"/>
      <c r="P46" s="1">
        <v>2855.25</v>
      </c>
    </row>
    <row r="47" spans="6:17" x14ac:dyDescent="0.25">
      <c r="F47" s="2">
        <f>F46*0.8</f>
        <v>743.84960000000001</v>
      </c>
      <c r="G47" s="2"/>
      <c r="H47" s="3">
        <f>H46*0.8</f>
        <v>1998</v>
      </c>
      <c r="I47" s="3"/>
      <c r="J47" s="2">
        <f t="shared" ref="J47:P47" si="9">J46*0.8</f>
        <v>499.5</v>
      </c>
      <c r="K47" s="2"/>
      <c r="L47" s="2">
        <f t="shared" si="9"/>
        <v>234.9</v>
      </c>
      <c r="M47" s="2"/>
      <c r="N47" s="2">
        <f t="shared" si="9"/>
        <v>4695.3</v>
      </c>
      <c r="O47" s="2"/>
      <c r="P47" s="2">
        <f t="shared" si="9"/>
        <v>2284.2000000000003</v>
      </c>
    </row>
    <row r="49" spans="6:16" x14ac:dyDescent="0.25">
      <c r="F49" s="2">
        <f>(100000/20)*F4</f>
        <v>19000</v>
      </c>
      <c r="G49" s="2"/>
      <c r="H49" s="2">
        <f t="shared" ref="H49:P49" si="10">(100000/20)*H4</f>
        <v>19450</v>
      </c>
      <c r="I49" s="2"/>
      <c r="J49" s="2">
        <f t="shared" si="10"/>
        <v>4500</v>
      </c>
      <c r="K49" s="2"/>
      <c r="L49" s="2">
        <f t="shared" si="10"/>
        <v>2500</v>
      </c>
      <c r="M49" s="2"/>
      <c r="N49" s="2">
        <f t="shared" si="10"/>
        <v>36750</v>
      </c>
      <c r="O49" s="2"/>
      <c r="P49" s="2">
        <f t="shared" si="10"/>
        <v>17800</v>
      </c>
    </row>
    <row r="50" spans="6:16" x14ac:dyDescent="0.25">
      <c r="F50" s="2">
        <f>(50000/20)*F4</f>
        <v>9500</v>
      </c>
      <c r="G50" s="2"/>
      <c r="H50" s="2">
        <f t="shared" ref="H50:P50" si="11">(50000/20)*H4</f>
        <v>9725</v>
      </c>
      <c r="I50" s="2"/>
      <c r="J50" s="2">
        <f t="shared" si="11"/>
        <v>2250</v>
      </c>
      <c r="K50" s="2"/>
      <c r="L50" s="2">
        <f t="shared" si="11"/>
        <v>1250</v>
      </c>
      <c r="M50" s="2"/>
      <c r="N50" s="2">
        <f t="shared" si="11"/>
        <v>18375</v>
      </c>
      <c r="O50" s="2"/>
      <c r="P50" s="2">
        <f t="shared" si="11"/>
        <v>8900</v>
      </c>
    </row>
  </sheetData>
  <mergeCells count="19">
    <mergeCell ref="J3:K3"/>
    <mergeCell ref="A2:A3"/>
    <mergeCell ref="B2:B3"/>
    <mergeCell ref="C2:C3"/>
    <mergeCell ref="D2:D3"/>
    <mergeCell ref="E2:E3"/>
    <mergeCell ref="A14:C14"/>
    <mergeCell ref="F2:Q2"/>
    <mergeCell ref="L4:M4"/>
    <mergeCell ref="L3:M3"/>
    <mergeCell ref="N4:O4"/>
    <mergeCell ref="N3:O3"/>
    <mergeCell ref="P4:Q4"/>
    <mergeCell ref="P3:Q3"/>
    <mergeCell ref="F4:G4"/>
    <mergeCell ref="F3:G3"/>
    <mergeCell ref="H4:I4"/>
    <mergeCell ref="H3:I3"/>
    <mergeCell ref="J4:K4"/>
  </mergeCells>
  <pageMargins left="0.25" right="0.25" top="0.75" bottom="0.75" header="0.3" footer="0.3"/>
  <pageSetup scale="52" orientation="landscape" r:id="rId1"/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2020-02-26T08:48:20Z</cp:lastPrinted>
  <dcterms:created xsi:type="dcterms:W3CDTF">2020-02-25T12:24:58Z</dcterms:created>
  <dcterms:modified xsi:type="dcterms:W3CDTF">2020-02-26T08:57:50Z</dcterms:modified>
</cp:coreProperties>
</file>