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bookViews>
  <sheets>
    <sheet name="Ganesh Haor" sheetId="2" r:id="rId1"/>
  </sheets>
  <definedNames>
    <definedName name="_xlnm.Print_Area" localSheetId="0">'Ganesh Haor'!$A$1:$G$69</definedName>
    <definedName name="_xlnm.Print_Titles" localSheetId="0">'Ganesh Haor'!$2:$2</definedName>
  </definedNames>
  <calcPr calcId="124519"/>
  <fileRecoveryPr autoRecover="0"/>
</workbook>
</file>

<file path=xl/calcChain.xml><?xml version="1.0" encoding="utf-8"?>
<calcChain xmlns="http://schemas.openxmlformats.org/spreadsheetml/2006/main">
  <c r="G67" i="2"/>
  <c r="G66"/>
  <c r="G65"/>
  <c r="G64"/>
  <c r="G63"/>
  <c r="G62"/>
  <c r="G61"/>
  <c r="G60"/>
  <c r="G59"/>
  <c r="G58"/>
  <c r="G57"/>
  <c r="G56"/>
  <c r="G55"/>
  <c r="G44"/>
  <c r="G33"/>
  <c r="G34"/>
  <c r="G32"/>
  <c r="G68" l="1"/>
  <c r="G69" s="1"/>
  <c r="G49"/>
  <c r="G47"/>
  <c r="G54" l="1"/>
  <c r="G48"/>
  <c r="G43"/>
  <c r="G40" l="1"/>
  <c r="I38"/>
  <c r="G53"/>
  <c r="G52"/>
  <c r="G51"/>
  <c r="G50"/>
  <c r="G46"/>
  <c r="G45"/>
  <c r="G41"/>
  <c r="G39"/>
  <c r="G38"/>
  <c r="G37"/>
  <c r="G36"/>
  <c r="G35"/>
  <c r="G31"/>
  <c r="G30"/>
  <c r="G28"/>
  <c r="G27"/>
  <c r="G26"/>
  <c r="G25"/>
  <c r="G24"/>
  <c r="G23"/>
  <c r="G22"/>
  <c r="G21"/>
  <c r="G20"/>
  <c r="G19"/>
  <c r="G18"/>
  <c r="G17"/>
  <c r="G16"/>
  <c r="G15"/>
  <c r="G14"/>
  <c r="G13"/>
  <c r="G12"/>
  <c r="G10" l="1"/>
  <c r="G9" l="1"/>
  <c r="G8"/>
  <c r="G7"/>
  <c r="G6"/>
  <c r="G5"/>
  <c r="G4"/>
  <c r="G11" l="1"/>
</calcChain>
</file>

<file path=xl/sharedStrings.xml><?xml version="1.0" encoding="utf-8"?>
<sst xmlns="http://schemas.openxmlformats.org/spreadsheetml/2006/main" count="208" uniqueCount="154">
  <si>
    <t>Sl. No:</t>
  </si>
  <si>
    <t>Item Description</t>
  </si>
  <si>
    <t>Qnty</t>
  </si>
  <si>
    <t>Unit</t>
  </si>
  <si>
    <t>Unit Rate (Tk)</t>
  </si>
  <si>
    <t>Amount (Tk)</t>
  </si>
  <si>
    <t>each</t>
  </si>
  <si>
    <t>Cum</t>
  </si>
  <si>
    <t>16-190</t>
  </si>
  <si>
    <t>48-100</t>
  </si>
  <si>
    <t>Sqm</t>
  </si>
  <si>
    <t>m</t>
  </si>
  <si>
    <t>36-150-10</t>
  </si>
  <si>
    <t>sqm</t>
  </si>
  <si>
    <t>cum</t>
  </si>
  <si>
    <t>04-120</t>
  </si>
  <si>
    <t xml:space="preserve">Construction of B.M. Pillars at site with first class bricks in cement mortar (1:4) of size 38cm x 38cm x 75cm on cement concrete (1:2:4) base of size 50cm x 50cm x 7.5cm with 12mm thick cement plastering (1:2) on exposed surfaces of pillar and cement morter on top (1:2), with inscription of "BWDB" with 25cm of the pillar balow ground level etc. complete including ramming the backfill and the cost of all materials as per direction of Engineer in charge. </t>
  </si>
  <si>
    <t>04-180</t>
  </si>
  <si>
    <t>Site preparation by manually removing all miscellaneous objectional materials form entire site and removing soil upto 15cm depth including uprooting stumps, jungle clearing, levelling dressing etc. complete as per direction of Engineer in charge.</t>
  </si>
  <si>
    <t>Installation of pizeometer including supply of 40mm G.I. pipe, brass strainer, socket, labour, by wash boring, lowering, fixing the elevation and providing cover on the top of the well etc. complete as per direction of Engineer in charge.</t>
  </si>
  <si>
    <t>44-240</t>
  </si>
  <si>
    <t>M ton</t>
  </si>
  <si>
    <t>44-320</t>
  </si>
  <si>
    <t>44-270</t>
  </si>
  <si>
    <t>Painting of steel sheet piles, 2 coats of bitumen paint, including preparation of surface with sand paper, iron brush etc. including the cost of all materials and labour etc. complete as per direction of Engineer in charge.</t>
  </si>
  <si>
    <t>72-180</t>
  </si>
  <si>
    <t>Supplying and placing 20mm thick hessian cloth impregnated with bitumen in expansion joints or on top of sheet piles as per specification and direction of Engineer in charge.</t>
  </si>
  <si>
    <t>44-310</t>
  </si>
  <si>
    <t>44-220</t>
  </si>
  <si>
    <t>28-120</t>
  </si>
  <si>
    <t>28-200</t>
  </si>
  <si>
    <t>76-120</t>
  </si>
  <si>
    <t>Kg</t>
  </si>
  <si>
    <t>36-150</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</si>
  <si>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t>
  </si>
  <si>
    <t>Footing, footing beams, grade beams, foundation slab with 60-80mm dia barrack bamboo props.</t>
  </si>
  <si>
    <t>16-520</t>
  </si>
  <si>
    <t>40-610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</si>
  <si>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</si>
  <si>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40-610-20</t>
  </si>
  <si>
    <t>40-610-30</t>
  </si>
  <si>
    <t>Well graded between 20mm to 5mm size.
(Combination of sub-item 10 &amp; 30 or 20 &amp; 30 shall be used)</t>
  </si>
  <si>
    <t>Well graded between 40mm to 20mm size.</t>
  </si>
  <si>
    <t>40-140</t>
  </si>
  <si>
    <t>40-220</t>
  </si>
  <si>
    <t>16-140</t>
  </si>
  <si>
    <t>16-130</t>
  </si>
  <si>
    <t>16-200</t>
  </si>
  <si>
    <t>16-220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</si>
  <si>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</si>
  <si>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04-280</t>
  </si>
  <si>
    <t>M</t>
  </si>
  <si>
    <t>16-240</t>
  </si>
  <si>
    <t>16-540</t>
  </si>
  <si>
    <t>16-530</t>
  </si>
  <si>
    <t>16-310</t>
  </si>
  <si>
    <t>36-150-60</t>
  </si>
  <si>
    <t>Earth work by manual labour in all kinds of soil in excavation or reexcavation of channels with the initial lead of 30m and lift of 1.5m including levelling, dressing and throwing the spoils to profile with breaking clods, rough dressing, clearing jungles including cutting trees upto 200mm girth, dug bailing etc. complete as per direction of Engineer in  charge.</t>
  </si>
  <si>
    <t>Earth work by manual labour, in all kinds of soil in removing the cross bundh/ ring bundh, including all leads and lifts complete and placing the spoils to a safe distance, (minimun 15m apart from the bank) as per direction of Engineer in charge.</t>
  </si>
  <si>
    <t>Sub-Total</t>
  </si>
  <si>
    <t>12-300</t>
  </si>
  <si>
    <t>Construction of sump well with dug holes of size 1.80 m x 2.0 m, laying in position the perforated empty diesel/petrol drum sheet of 1.00 m dia to a depth 1.5m having slot area of 1000 sq.cm/sqm, slot dia being 30mm each with supply of necessary shrouding materials comprising of 60% 40mm down graded khoa and 40% coarse sand of FM&gt;=2.50 and placing those around and beneath the drum sheet having thickness of 40cm and 50cm respectively including necessary welding, fitting etc. complete as per direction of Engineer in charge.</t>
  </si>
  <si>
    <t>28-100</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</si>
  <si>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</si>
  <si>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Peovide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</si>
  <si>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Day</t>
  </si>
  <si>
    <t>Demobilization and clean-up of the site upon completion of the works, as per Technical Specification, Contractor's Method Statement and as per direction of Engineer in Charge.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</si>
  <si>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</si>
  <si>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Mobilize, strengthen required land based consatruction equipment such as excavator, dump truck, chain dozer, vibro-compactor and plants such as gemetor for site electrification, digital camera for taking photographs and digital vedio camera for recording/Taking Photograph as sequences of works etc. for keeping records of the works by providing following information including transfer to site, complete for the purposes stated in the technical specification and Contractor's Method Statement and as per direction of Engineer in Charge.</t>
  </si>
  <si>
    <t>Operate, maintain of plant and equipment such as generator for site electrification for the purpose stated in the  technical specification and Contractor's Method Statement and as per direction of Engineer in Charge.</t>
  </si>
  <si>
    <t>LS</t>
  </si>
  <si>
    <t>NSI</t>
  </si>
  <si>
    <t>Item Code no.</t>
  </si>
  <si>
    <t>Environmental Monitoring through Sample Collection and analysis such as Air quality test, Surface water test, Sound Level monitoring, Traffic signs and road navigation,  safety provisions with first aid and medical Assistant as per direction of engineer in charge.</t>
  </si>
  <si>
    <t>Mobilization of Site :</t>
  </si>
  <si>
    <t>16-560</t>
  </si>
  <si>
    <r>
      <t xml:space="preserve">Shoring for slope protection of foundation trench, canal, embankment, road, pond etc. as per design slopes, grades including removal of spoils to a safe distance as per direction of Engineer in charge.                                                              
</t>
    </r>
    <r>
      <rPr>
        <b/>
        <sz val="11"/>
        <color theme="1"/>
        <rFont val="Times New Roman"/>
        <family val="1"/>
      </rPr>
      <t>16-560-20:  By bamboo post of 6.0m length,  c/c fixed with nails.</t>
    </r>
  </si>
  <si>
    <t>12-310</t>
  </si>
  <si>
    <t>(a)</t>
  </si>
  <si>
    <t>(b)</t>
  </si>
  <si>
    <r>
      <t xml:space="preserve">Earth work by manual labour in resectioning of embankment/ canal bank/ river slopes/ road/ compound etc. manually compacted by 7.0 kg iron rammer to avoid any air pocket in clayey soil (minimum 30% clay, 0-40% silt and 0-30% sand) within the initial lead of 30m and all lifts including throwing the spoils to profile in layers not exceeding 150mm thickness with clod breaking to a maximum size of 100mm, removing roots &amp; stumps of trees of girth upto 200mm from the ground, benching the side slopes, stripping/ ploughing the base of embankment and borrowpit areas, dug bailing, bail out of water, rough dressing including 150mm cambering at the centre of the crest (where necessary) etc. complete as per direction of Engineer in charge. 
</t>
    </r>
    <r>
      <rPr>
        <b/>
        <sz val="11"/>
        <color theme="1"/>
        <rFont val="Times New Roman"/>
        <family val="1"/>
      </rPr>
      <t>16-140-10: 0 m to 3 m height</t>
    </r>
  </si>
  <si>
    <t xml:space="preserve">(b) </t>
  </si>
  <si>
    <r>
      <t xml:space="preserve">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(a) </t>
    </r>
    <r>
      <rPr>
        <b/>
        <sz val="11"/>
        <color theme="1"/>
        <rFont val="Times New Roman"/>
        <family val="1"/>
      </rPr>
      <t>40-140-50 : block size 30cmx30cmx30cm.</t>
    </r>
  </si>
  <si>
    <t>40-140-40</t>
  </si>
  <si>
    <t>40-600</t>
  </si>
  <si>
    <t>Supplying and placing non-woven needle punched type geotextile fabric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polypropeline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accross the body of the fabric).Supplying and placing non-woven needle punched type geotextile fabric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polypropeline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accross the body of
the fabric).</t>
  </si>
  <si>
    <t>Fine dressing and close turfing of the slopes and the crest of embankment with 75mm thick, good quality durba or charkanta sods of size 200mm x 200mm, with all leads and lifts, including ramming, watering until the turf grows properly, maintaining etc. complete (measurment will be given on well grown grass only), as per direction of Engineer in charge.</t>
  </si>
  <si>
    <t>Grand Total =</t>
  </si>
  <si>
    <t>Analysis Rate</t>
  </si>
  <si>
    <t>Pltcum</t>
  </si>
  <si>
    <r>
      <t xml:space="preserve">Extra rate for every additional lead of 15 m or part thereof beyond the initial lead of 30m up to a maximum of 19 leads (3m neglected) for all kinds of earth work                                                                                            </t>
    </r>
    <r>
      <rPr>
        <b/>
        <sz val="11"/>
        <color theme="1"/>
        <rFont val="Times New Roman"/>
        <family val="1"/>
      </rPr>
      <t>1 no lead</t>
    </r>
  </si>
  <si>
    <t>Pldcum</t>
  </si>
  <si>
    <r>
      <t xml:space="preserve">Bailing out of water with all leads and lifts by manual labour or pump, with all arrengements for protection of ring bund and side slopes of foundation pit against erosion or washout etc. complete actual volume of work will be measured by sounding method before starting the work) as per direction of Engineer in charge.
</t>
    </r>
    <r>
      <rPr>
        <b/>
        <sz val="11"/>
        <color theme="1"/>
        <rFont val="Times New Roman"/>
        <family val="1"/>
      </rPr>
      <t>12-310-20 : By pump.</t>
    </r>
    <r>
      <rPr>
        <sz val="11"/>
        <color theme="1"/>
        <rFont val="Times New Roman"/>
        <family val="1"/>
      </rPr>
      <t xml:space="preserve">
</t>
    </r>
  </si>
  <si>
    <r>
      <t xml:space="preserve">Supplying at site U-shape hot rolled steel sheet pile of different section of Phosphorus=0.04%(Maximum), Sulphur = 0.04% (Maximum), Copper= 0.25% (Minimum), Tensile strength=&gt; 490 N/mm2 , Yield strength =&gt;296 N/mm2, Elongation =15% (Minimum) including all taxes, freights, incidental charges etc. complete as per direction of the Engineer -in- charge.
</t>
    </r>
    <r>
      <rPr>
        <b/>
        <sz val="11"/>
        <color theme="1"/>
        <rFont val="Times New Roman"/>
        <family val="1"/>
      </rPr>
      <t>44-240-30 : U-shape, hot- rolled steel sheet pile width= 400mm to 600mm: height=&gt; 100mm, Th.= &gt; 10.5: wt. per sqm of pile wall =&gt;120 kg/m2: sectional modulus per one meter of pile wall width =&gt; 874 cm3/m</t>
    </r>
  </si>
  <si>
    <r>
      <t xml:space="preserve">Cutting of steel sheet piles to design length and shape as per requirement in design and drawing and as per direction of Engineer in charge. 
</t>
    </r>
    <r>
      <rPr>
        <b/>
        <sz val="11"/>
        <color theme="1"/>
        <rFont val="Times New Roman"/>
        <family val="1"/>
      </rPr>
      <t>44-320-10 : Upto 10mm thick.</t>
    </r>
  </si>
  <si>
    <r>
      <t xml:space="preserve">Driving steel sheet piles of various sections and weights of any type of soil, by monkey hammer including handling and placing in position, staging and supplying of all equipments like monkey hammer, pully, rope, bamboo, bullah etc. including correcting leaning beyond tolerance &amp; other defects and any other incidental cost etc. complete (measurement will be taken on projected width x height) as per direction of Engineer in charge. 
</t>
    </r>
    <r>
      <rPr>
        <b/>
        <sz val="11"/>
        <color theme="1"/>
        <rFont val="Times New Roman"/>
        <family val="1"/>
      </rPr>
      <t>44-270-20: U-type or any other type : Upto 4.50 m depth.</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</si>
  <si>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color theme="1"/>
        <rFont val="Times New Roman"/>
        <family val="1"/>
      </rPr>
      <t>28-120-20: With 25mm down graded stone chips.</t>
    </r>
  </si>
  <si>
    <r>
      <t xml:space="preserve">Supplying and laying single layer polythene sheet in floor below cement concrete, RCC slab, on walls etc. complete in all respect as per direction of Engineer in charge. 
</t>
    </r>
    <r>
      <rPr>
        <b/>
        <sz val="11"/>
        <color theme="1"/>
        <rFont val="Times New Roman"/>
        <family val="1"/>
      </rPr>
      <t>44-220-10: Weighing minimum 1.0 kg per 6.50 sqm</t>
    </r>
  </si>
  <si>
    <r>
      <t xml:space="preserve">Cement concrete work in leanest mix. 1:4:8,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color theme="1"/>
        <rFont val="Times New Roman"/>
        <family val="1"/>
      </rPr>
      <t>28-100-20 : With 25mm down graded stone chips</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</si>
  <si>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color theme="1"/>
        <rFont val="Times New Roman"/>
        <family val="1"/>
      </rPr>
      <t>28-200-10 : with stone chips</t>
    </r>
  </si>
  <si>
    <r>
      <t xml:space="preserve">M.S. Work for reinforcement with deformed M.S. bar, fy=414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color theme="1"/>
        <rFont val="Times New Roman"/>
        <family val="1"/>
      </rPr>
      <t>76-120-10: 8mm dia to 30mm dia</t>
    </r>
  </si>
  <si>
    <r>
      <t xml:space="preserve">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t>
    </r>
    <r>
      <rPr>
        <b/>
        <sz val="11"/>
        <color theme="1"/>
        <rFont val="Times New Roman"/>
        <family val="1"/>
      </rPr>
      <t xml:space="preserve">
16-520-20 : sand of FM&gt;=1.50</t>
    </r>
  </si>
  <si>
    <t>(b)40-140-40 :block size 40cmx40cmx20cm</t>
  </si>
  <si>
    <r>
      <t xml:space="preserve">Labour charge for protective works in laying CC blocks of different sizes including preparation of base, watering and ramming of base etc. complete as per direction of Engineer in charge. 
</t>
    </r>
    <r>
      <rPr>
        <b/>
        <sz val="11"/>
        <color theme="1"/>
        <rFont val="Times New Roman"/>
        <family val="1"/>
      </rPr>
      <t>40-220-10 : Within 200 m.</t>
    </r>
  </si>
  <si>
    <r>
      <t xml:space="preserve">Extra rate for every additional lift of 1.00 meter part thereof beyond the initial lift of 1.5m ( 30 cm neglected) for all kinds of earth work.                                            </t>
    </r>
    <r>
      <rPr>
        <b/>
        <sz val="11"/>
        <color theme="1"/>
        <rFont val="Times New Roman"/>
        <family val="1"/>
      </rPr>
      <t xml:space="preserve"> 1 no. lift</t>
    </r>
  </si>
  <si>
    <r>
      <t xml:space="preserve">Constructing at site, cement mortar gauge on masonry wall, including engraving in meter, decimeter &amp; centimeter, painting and figuring with
black and red water proof paint, etc. complete as per direction of  Engineer in charge.                            </t>
    </r>
    <r>
      <rPr>
        <b/>
        <sz val="11"/>
        <color theme="1"/>
        <rFont val="Times New Roman"/>
        <family val="1"/>
      </rPr>
      <t xml:space="preserve"> 
04-280-10: 150mm x 25mm</t>
    </r>
  </si>
  <si>
    <r>
      <t xml:space="preserve">Back filling in hydraulic structures including all leads and lifts in 150mm layer including watering, ramming, compacting to 30% relative density etc. complete by compactor or any other suitable method as per direction of Engineer in charge. 
</t>
    </r>
    <r>
      <rPr>
        <b/>
        <sz val="11"/>
        <color theme="1"/>
        <rFont val="Times New Roman"/>
        <family val="1"/>
      </rPr>
      <t>16-540-20 : Sand of FM&gt;=0.80</t>
    </r>
  </si>
  <si>
    <r>
      <t>Earth work in excavation of foundation trenches in all kinds of soil as per layout plan of foundation excavation with all leads and lifts and placing the spoil earth for constructing the ring bundh/offerdam where necessary as per design and specification or disposing it to a safe distance including pushing, levelling, dressing, etc. complete as per direction of Engineer in charge.</t>
    </r>
    <r>
      <rPr>
        <b/>
        <sz val="11"/>
        <color theme="1"/>
        <rFont val="Times New Roman"/>
        <family val="1"/>
      </rPr>
      <t xml:space="preserve">
16-310-10 : For moving spoil earth upto a distance of 100m from the centre of the pit</t>
    </r>
  </si>
  <si>
    <t>Vertical and inclined walls, columns, piers with 60-80mm dia barrack bamboo props.</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</si>
  <si>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ofEngineer in charge.</t>
  </si>
  <si>
    <t>40-600-20 . Mass =&gt;300 gm/m², thickness(Under 2 kpa pressure) =&gt;2.00 mm, EoS&lt;=0.11mm, strip tensile strength =&gt;15 kn/m, grab strength =&gt;850 N, CBR puncture resistance =&gt;2200 N.</t>
  </si>
  <si>
    <t>40-600-20</t>
  </si>
  <si>
    <t>Deck slab, operating deck slab, top slab of barrel upto 3.5m height with 60-80mm dia barrack bamboo props.</t>
  </si>
  <si>
    <t>36-150-20</t>
  </si>
  <si>
    <t>76-230</t>
  </si>
  <si>
    <t>76-260</t>
  </si>
  <si>
    <t>44-120</t>
  </si>
  <si>
    <t>44-140</t>
  </si>
  <si>
    <t>Providing and making point welding at contact point of the spiral binders at 0.5m intervals with the main reinforcements by electric arc welding and the rest to be binding with G.I. wire for construction of cast in situ bored pile carefully with highly oxidised electrodes making the point including the cost of all materials, labour, tools, plants and equipments, cost of power etc. complete in all respect as per direction of Engineer in charge.</t>
  </si>
  <si>
    <t>44-150</t>
  </si>
  <si>
    <t>Point</t>
  </si>
  <si>
    <t>44-160</t>
  </si>
  <si>
    <t>36-150-30</t>
  </si>
  <si>
    <t>76-170</t>
  </si>
  <si>
    <t>(d)</t>
  </si>
  <si>
    <t>Beams and girders (web portion) in deck/operating deck above 3.5m upto 6.5m height with 50mm dia GI pipe props.</t>
  </si>
  <si>
    <t>36-150-50</t>
  </si>
  <si>
    <t>12-120</t>
  </si>
  <si>
    <t>©</t>
  </si>
  <si>
    <t>(e)</t>
  </si>
  <si>
    <t>Deck slab, operating deck slab, top slab of barrel above 3.5m upto 6.5m height with 50mm dia GI pipe props</t>
  </si>
  <si>
    <t>40-600-40</t>
  </si>
  <si>
    <t>Mass =&gt;400 gm/m², thickness(Under 2 kpa pressure) =&gt;3.00 mm,EoS&lt;=0.08mm, strip tensile strength =&gt;23 kn/m, grab strength =&gt;1500 N, CBR puncture resistance =&gt;3800 N.</t>
  </si>
  <si>
    <t>Manufacturing &amp; Supplying of M.S. Flap Gate shutter of 8mm thick M.S. skin plate and stiffener with minimum 75mmx75mmx10mm M.S. angle as frame, horizontal &amp; vertical beams, 100mmx45mmx16mm P-type rubber seal, fixed with 10mm dia x 63.5mm M.S. counter sink and hax. nuts &amp; bolts and 40mmx10mm M.S. strip as clamp drilled spaces @ 150mm c/c hinge assy with gate and wall bracket, link arm of 19mm thick M.S. plate, 4 nos 25mm dia x 150mm stainless steel hinge pin with proper thread, nut, cotter pin and washer as per approved design including the cost of all materials of proper grade &amp; brand new with a prime coat of redoxide where necessary as per specification and direction of Engineer in charge.
76-250-10 : Size 1.00m x 1.00m.</t>
  </si>
  <si>
    <t>76-250</t>
  </si>
  <si>
    <t>Nos</t>
  </si>
  <si>
    <t>Labour charge for fitting and fixing of M.S. vertical lift gate/ flap gate shutters of different size including making holes in concrete for hooking arrangements with supply of necessary materials, tools and other accessories required for fitting the same to regulator/sluice and mending the damages with CC (1:2:4), removing the spoils etc. complete including the cost of all materials as per direction of Engineer in charge.
76-260-10 : Size 1.00m x 1.00m or 1.35m x 1.35m.</t>
  </si>
  <si>
    <t>Manufacturing, supplying, installation and fitting, fixing the vertical steel lift gate/ flap gate as per design and specification, including fabricating, rivetting, welding, fixing rubber seal, providing required nuts and bolts including the cost of all materials etc. complete with a prime coat of redoxide where necessary as per direction of Engineer in charge. (Applicable only for size not specified and smaller than size mentioned in
Item code 76-240 &amp; 76-250)</t>
  </si>
  <si>
    <t>Manufacturing, supplying and Installation of Hand Wheel type lifting device for slide gate with 63mm dia steel shaft, 108mm outer dia bronze nut taper roller bearing SKF-50216 etc. as per approved design including supply of all components, labours with a prime coat of redoxide where necessary etc. complete including the cost of all materials as per specification and direction of Engineer in charge.</t>
  </si>
  <si>
    <t>76-200</t>
  </si>
  <si>
    <t>60-260</t>
  </si>
  <si>
    <r>
      <t xml:space="preserve">Manufacturing and Supplying Standard machine made RCC pipe of different diameter, length and thickness in construction of Drain/ Sluice/ Culvert/ Outlet and any other works in leanest mix. 1:1.5:3 with 12mm/20mm down graded stone chips, sand of FM&gt;=2.0 and admixture (water reducing plasticiser) @ 1.5 litre per cubic meter of concrete to attain a minimum 28 days cylinder strength of 25 N/mm² including breaking, screening, grading and washing aggregates with clear water, mixing, laying in forms, consolidating, curing including the cost of 6mm dia M.S. work for reinforcement and form works as per approved drawing and specification including tools, plants, testing, stacking in measurable stack etc. complate as per direction of Engineer in charge.
</t>
    </r>
    <r>
      <rPr>
        <b/>
        <sz val="11"/>
        <color theme="1"/>
        <rFont val="Times New Roman"/>
        <family val="1"/>
      </rPr>
      <t>60-260-35: RCC Pipe : 600mm dia, wall thickness not less than 60mm, circular reinforcement 95mm c/c and longitudinal reinforcement 210mm c/c.</t>
    </r>
  </si>
  <si>
    <t>60-300</t>
  </si>
  <si>
    <r>
      <t xml:space="preserve">Laying in position standard machine made R.C.C. pipe of different diameter in construction of drain/ sluice/ culvert/ outlet and any other work including fitting, fixing the socket where necessary, local handling, cutting, dressing, levelling, plumbing etc. complete as per design, specification and direction of Engineer in charge.
</t>
    </r>
    <r>
      <rPr>
        <b/>
        <sz val="11"/>
        <color theme="1"/>
        <rFont val="Times New Roman"/>
        <family val="1"/>
      </rPr>
      <t>60-300-35 : 600mm dia</t>
    </r>
  </si>
  <si>
    <r>
      <t xml:space="preserve">Construction of R.C.C. cast in situ bored piles in 1:1.5:3 upto required depth in all types of soils including drilling and driving &amp; extracting temporary steel casing upto required depth where necessary with bentonite circulation, casting concrete with cement, sand (FM&gt;=2.50) and 20mm down graded shingles in leanest mix. 1:1.5:3 having minimum 28 day cylinder strength of 22.0 N/mm² including the cost of all materials, labour, equipments and all incidental charges excluding the cost of M.S. work for reinforcement etc. complete in all respect (measurement will be given from the bottom of the pile cap) as per design, drawing, specification and direction of Engineer in charge.
</t>
    </r>
    <r>
      <rPr>
        <b/>
        <sz val="11"/>
        <color theme="1"/>
        <rFont val="Times New Roman"/>
        <family val="1"/>
      </rPr>
      <t xml:space="preserve">
44-120-30 : 600mm dia</t>
    </r>
  </si>
  <si>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</si>
  <si>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Supplying pressure treated wooden fall boards/stop logs of different sizes (not less than 15cm in depth) of sal, sundari, garjan, shishu or equivalent for regulator/ sluices, including fixing in position with eye hook etc. complete as per direction of Engineer in charge</t>
  </si>
  <si>
    <t>68-130</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</si>
  <si>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</si>
  <si>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Epoxy paint 2 coats of approved colour and specification over a priming coat to gate, hoisting device and embedded metal parts including scraping out rust and old paint with chisel, scraper, steel wire brush &amp; emery paper etc. complete in all respect including the cost of all materials as per direction of Engineer in charge.</t>
  </si>
  <si>
    <t>72-540</t>
  </si>
  <si>
    <t>Providing and making joint of welding of minimum 300mm length at the lapping portion of main reinforcements by electric arc welding for construction of cast in situ bored pile carefully with highly oxidised electrodes making the joint prominent, including the of cost of all materials, labour, tools, plants and equipments, cost of power etc. complete in all respects as per direction of Engineer in charge.</t>
  </si>
  <si>
    <t>Sub-Total =</t>
  </si>
  <si>
    <t>Abstruct cost of an estimate for  Construction of (1)  Causeway-4 nos (a) Chhitra Khal (4.00m) at km 21.77 of Nunnir Haor, (b) Nabinpur Khal (4.00m) at km 23.38 of Noapara Haor, (c) Dipjuri Khal (4.0m) at km 27.00 of Boro Haor (d) Sudhi Khal (4.00m) at km 33.30 of Boro Haor (2 )Box sluice/Dranage Culvert- 4 nos   (a) Chhagalia khal at km 10.48 of Noapara haor (b)  Near Nasir at km 7.74 of Nunnir haor, (c) Singhpur khal at km 11.17 of Noapara haor (d) Goru Chara Khal at km. 10.00 of Boro Haor  (3) Irrigation Inlet structure-36 nos in different placess of Noagoan haor, Nunnir haor &amp; Boro haor (4) Bridge-1 no.(15.00m span)  at km. 2.70 (over Baniajang Khal) Nikli Gundhar road of Boro haor  in c/w Haor Flood Management and Livelihood Improved Improvement Project(BWDB Part) under Kishoregange WD Division, BWDB, Kishoregonj during the FY2017-18. Package No. BWDB/Kish/HFMLIP/PW-20.</t>
  </si>
</sst>
</file>

<file path=xl/styles.xml><?xml version="1.0" encoding="utf-8"?>
<styleSheet xmlns="http://schemas.openxmlformats.org/spreadsheetml/2006/main">
  <numFmts count="2">
    <numFmt numFmtId="43" formatCode="_(* #,##0.00_);_(* \(#,##0.00\);_(* &quot;-&quot;??_);_(@_)"/>
    <numFmt numFmtId="164" formatCode="0.000"/>
  </numFmts>
  <fonts count="12">
    <font>
      <sz val="11"/>
      <color theme="1"/>
      <name val="Calibri"/>
      <family val="2"/>
      <scheme val="minor"/>
    </font>
    <font>
      <b/>
      <sz val="11"/>
      <color theme="1"/>
      <name val="Times New Roman"/>
      <family val="1"/>
    </font>
    <font>
      <sz val="11"/>
      <color theme="1"/>
      <name val="Times New Roman"/>
      <family val="1"/>
    </font>
    <font>
      <sz val="11"/>
      <color rgb="FF000000"/>
      <name val="Times New Roman"/>
      <family val="1"/>
    </font>
    <font>
      <sz val="11"/>
      <name val="Times New Roman"/>
      <family val="1"/>
    </font>
    <font>
      <sz val="12"/>
      <color theme="1"/>
      <name val="Times New Roman"/>
      <family val="1"/>
    </font>
    <font>
      <b/>
      <sz val="12"/>
      <name val="Times New Roman"/>
      <family val="1"/>
    </font>
    <font>
      <sz val="10"/>
      <name val="Arial"/>
      <family val="2"/>
    </font>
    <font>
      <sz val="10.5"/>
      <name val="Times New Roman"/>
      <family val="1"/>
    </font>
    <font>
      <sz val="11"/>
      <color theme="1"/>
      <name val="Calibri"/>
      <family val="2"/>
      <scheme val="minor"/>
    </font>
    <font>
      <sz val="10"/>
      <color theme="1"/>
      <name val="Times New Roman"/>
      <family val="1"/>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7" fillId="0" borderId="0"/>
    <xf numFmtId="43" fontId="9" fillId="0" borderId="0" applyFont="0" applyFill="0" applyBorder="0" applyAlignment="0" applyProtection="0"/>
  </cellStyleXfs>
  <cellXfs count="54">
    <xf numFmtId="0" fontId="0" fillId="0" borderId="0" xfId="0"/>
    <xf numFmtId="0" fontId="2" fillId="0" borderId="0" xfId="0" applyFont="1" applyBorder="1"/>
    <xf numFmtId="0" fontId="1" fillId="0" borderId="1" xfId="0" applyFont="1" applyBorder="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justify"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xf>
    <xf numFmtId="0" fontId="2" fillId="0" borderId="1" xfId="0" applyFont="1" applyFill="1" applyBorder="1" applyAlignment="1">
      <alignment horizontal="center" vertical="top"/>
    </xf>
    <xf numFmtId="0" fontId="2" fillId="0" borderId="1" xfId="0" applyFont="1" applyBorder="1" applyAlignment="1">
      <alignment horizontal="justify" vertical="top"/>
    </xf>
    <xf numFmtId="0" fontId="5" fillId="0" borderId="0" xfId="0" applyFont="1" applyBorder="1"/>
    <xf numFmtId="0" fontId="4" fillId="0" borderId="1" xfId="0" applyFont="1" applyFill="1" applyBorder="1" applyAlignment="1">
      <alignment horizontal="center" vertical="top"/>
    </xf>
    <xf numFmtId="0" fontId="2" fillId="0" borderId="0" xfId="0" applyFont="1"/>
    <xf numFmtId="0" fontId="2" fillId="0" borderId="6" xfId="0" applyFont="1" applyBorder="1" applyAlignment="1">
      <alignment horizontal="center" vertical="top"/>
    </xf>
    <xf numFmtId="0" fontId="2" fillId="0" borderId="1" xfId="0" applyFont="1" applyBorder="1" applyAlignment="1">
      <alignment horizontal="center"/>
    </xf>
    <xf numFmtId="2" fontId="2" fillId="0" borderId="1" xfId="0" applyNumberFormat="1" applyFont="1" applyBorder="1" applyAlignment="1">
      <alignment horizontal="center"/>
    </xf>
    <xf numFmtId="0" fontId="2" fillId="0" borderId="1" xfId="0" applyFont="1" applyFill="1" applyBorder="1" applyAlignment="1">
      <alignment horizontal="center"/>
    </xf>
    <xf numFmtId="164" fontId="2" fillId="0" borderId="1" xfId="0" applyNumberFormat="1" applyFont="1" applyFill="1" applyBorder="1" applyAlignment="1">
      <alignment horizontal="center"/>
    </xf>
    <xf numFmtId="164" fontId="2" fillId="0" borderId="1" xfId="0" applyNumberFormat="1" applyFont="1" applyBorder="1" applyAlignment="1">
      <alignment horizontal="center"/>
    </xf>
    <xf numFmtId="0" fontId="8" fillId="0" borderId="0" xfId="1" applyFont="1" applyFill="1" applyBorder="1" applyAlignment="1">
      <alignment vertical="top"/>
    </xf>
    <xf numFmtId="0" fontId="2" fillId="0" borderId="7" xfId="0" applyFont="1" applyBorder="1" applyAlignment="1">
      <alignment horizontal="center" vertical="top"/>
    </xf>
    <xf numFmtId="0" fontId="2" fillId="0" borderId="7" xfId="0" applyFont="1" applyFill="1" applyBorder="1" applyAlignment="1">
      <alignment horizontal="center" vertical="top"/>
    </xf>
    <xf numFmtId="0" fontId="2" fillId="0" borderId="7" xfId="0" applyFont="1" applyBorder="1" applyAlignment="1">
      <alignment horizontal="justify" vertical="top" wrapText="1"/>
    </xf>
    <xf numFmtId="164" fontId="2" fillId="0" borderId="7" xfId="0" applyNumberFormat="1"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justify" vertical="top" wrapText="1"/>
    </xf>
    <xf numFmtId="164" fontId="2" fillId="0" borderId="6" xfId="0" applyNumberFormat="1" applyFont="1" applyBorder="1" applyAlignment="1">
      <alignment horizontal="center"/>
    </xf>
    <xf numFmtId="0" fontId="2" fillId="0" borderId="6" xfId="0" applyFont="1" applyBorder="1" applyAlignment="1">
      <alignment horizontal="center"/>
    </xf>
    <xf numFmtId="164" fontId="2" fillId="0" borderId="6" xfId="0" applyNumberFormat="1" applyFont="1" applyBorder="1" applyAlignment="1">
      <alignment horizontal="center"/>
    </xf>
    <xf numFmtId="0" fontId="2" fillId="0" borderId="6" xfId="0" applyFont="1" applyBorder="1" applyAlignment="1">
      <alignment horizontal="justify" vertical="top" wrapText="1"/>
    </xf>
    <xf numFmtId="0" fontId="2" fillId="0" borderId="6" xfId="0" applyFont="1" applyBorder="1" applyAlignment="1">
      <alignment horizontal="center" vertical="top"/>
    </xf>
    <xf numFmtId="0" fontId="4" fillId="0" borderId="7" xfId="0" applyFont="1" applyFill="1" applyBorder="1" applyAlignment="1">
      <alignment horizontal="center" vertical="top"/>
    </xf>
    <xf numFmtId="0" fontId="2" fillId="0" borderId="6" xfId="0" applyFont="1" applyBorder="1" applyAlignment="1">
      <alignment horizontal="left" vertical="top" wrapText="1"/>
    </xf>
    <xf numFmtId="0" fontId="10" fillId="0" borderId="6" xfId="0" applyFont="1" applyBorder="1" applyAlignment="1">
      <alignment horizontal="center"/>
    </xf>
    <xf numFmtId="164" fontId="11" fillId="0" borderId="0" xfId="0" applyNumberFormat="1" applyFont="1" applyBorder="1"/>
    <xf numFmtId="43" fontId="2" fillId="0" borderId="1" xfId="2" applyFont="1" applyBorder="1" applyAlignment="1">
      <alignment horizontal="center"/>
    </xf>
    <xf numFmtId="43" fontId="1" fillId="0" borderId="1" xfId="2" applyFont="1" applyBorder="1" applyAlignment="1">
      <alignment horizontal="center" vertical="top"/>
    </xf>
    <xf numFmtId="43" fontId="2" fillId="0" borderId="6" xfId="2" applyFont="1" applyBorder="1" applyAlignment="1">
      <alignment horizontal="center"/>
    </xf>
    <xf numFmtId="43" fontId="1" fillId="0" borderId="1" xfId="2" applyFont="1" applyBorder="1" applyAlignment="1">
      <alignment horizontal="center"/>
    </xf>
    <xf numFmtId="0" fontId="1" fillId="0" borderId="1" xfId="0" applyFont="1" applyBorder="1" applyAlignment="1">
      <alignment horizontal="justify" vertical="top" wrapText="1"/>
    </xf>
    <xf numFmtId="0" fontId="1" fillId="0" borderId="1" xfId="0" applyFont="1" applyBorder="1" applyAlignment="1">
      <alignment horizontal="justify" vertical="top"/>
    </xf>
    <xf numFmtId="43" fontId="2" fillId="0" borderId="0" xfId="0" applyNumberFormat="1" applyFont="1" applyBorder="1"/>
    <xf numFmtId="0" fontId="1" fillId="0"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Border="1" applyAlignment="1"/>
    <xf numFmtId="4" fontId="1" fillId="0" borderId="1" xfId="0" applyNumberFormat="1" applyFont="1" applyBorder="1" applyAlignment="1">
      <alignment horizontal="center" vertical="top"/>
    </xf>
    <xf numFmtId="0" fontId="2" fillId="2" borderId="1" xfId="0" applyFont="1" applyFill="1" applyBorder="1" applyAlignment="1">
      <alignment horizontal="right" vertical="top" wrapText="1"/>
    </xf>
    <xf numFmtId="0" fontId="8" fillId="0" borderId="5" xfId="1" applyFont="1" applyFill="1" applyBorder="1" applyAlignment="1">
      <alignment horizontal="justify"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9" xfId="0" applyFont="1" applyBorder="1" applyAlignment="1">
      <alignment horizontal="left" vertical="top" wrapText="1"/>
    </xf>
    <xf numFmtId="0" fontId="1" fillId="0" borderId="2" xfId="0" applyFont="1" applyBorder="1" applyAlignment="1">
      <alignment horizontal="right"/>
    </xf>
    <xf numFmtId="0" fontId="1" fillId="0" borderId="3" xfId="0" applyFont="1" applyBorder="1" applyAlignment="1">
      <alignment horizontal="right"/>
    </xf>
    <xf numFmtId="0" fontId="1" fillId="0" borderId="4" xfId="0" applyFont="1" applyBorder="1" applyAlignment="1">
      <alignment horizontal="right"/>
    </xf>
    <xf numFmtId="0" fontId="1" fillId="0" borderId="1" xfId="0" applyFont="1" applyBorder="1" applyAlignment="1">
      <alignment horizontal="right"/>
    </xf>
  </cellXfs>
  <cellStyles count="3">
    <cellStyle name="Comma" xfId="2" builtinId="3"/>
    <cellStyle name="Normal" xfId="0" builtinId="0"/>
    <cellStyle name="Normal 4"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71"/>
  <sheetViews>
    <sheetView tabSelected="1" view="pageBreakPreview" topLeftCell="A60" zoomScale="130" zoomScaleSheetLayoutView="130" zoomScalePageLayoutView="85" workbookViewId="0">
      <selection activeCell="C60" sqref="C60"/>
    </sheetView>
  </sheetViews>
  <sheetFormatPr defaultRowHeight="15"/>
  <cols>
    <col min="1" max="1" width="6" style="1" customWidth="1"/>
    <col min="2" max="2" width="10.5703125" style="1" customWidth="1"/>
    <col min="3" max="3" width="47.85546875" style="1" customWidth="1"/>
    <col min="4" max="4" width="11.5703125" style="1" customWidth="1"/>
    <col min="5" max="5" width="6.42578125" style="1" customWidth="1"/>
    <col min="6" max="6" width="10.85546875" style="1" customWidth="1"/>
    <col min="7" max="7" width="15.85546875" style="1" customWidth="1"/>
    <col min="8" max="16384" width="9.140625" style="1"/>
  </cols>
  <sheetData>
    <row r="1" spans="1:33" s="9" customFormat="1" ht="110.25" customHeight="1">
      <c r="A1" s="46" t="s">
        <v>153</v>
      </c>
      <c r="B1" s="46"/>
      <c r="C1" s="46"/>
      <c r="D1" s="46"/>
      <c r="E1" s="46"/>
      <c r="F1" s="46"/>
      <c r="G1" s="46"/>
      <c r="H1" s="18"/>
      <c r="I1" s="18"/>
      <c r="J1" s="18"/>
      <c r="K1" s="18"/>
      <c r="L1" s="18"/>
      <c r="M1" s="18"/>
      <c r="N1" s="18"/>
      <c r="O1" s="18"/>
      <c r="P1" s="18"/>
      <c r="Q1" s="18"/>
      <c r="R1" s="18"/>
      <c r="S1" s="18"/>
      <c r="T1" s="18"/>
      <c r="U1" s="18"/>
      <c r="V1" s="18"/>
      <c r="W1" s="18"/>
      <c r="X1" s="18"/>
      <c r="Y1" s="18"/>
      <c r="Z1" s="18"/>
      <c r="AA1" s="18"/>
      <c r="AB1" s="18"/>
      <c r="AC1" s="18"/>
      <c r="AD1" s="18"/>
      <c r="AE1" s="18"/>
      <c r="AF1" s="18"/>
      <c r="AG1" s="18"/>
    </row>
    <row r="2" spans="1:33" ht="31.5" customHeight="1">
      <c r="A2" s="2" t="s">
        <v>0</v>
      </c>
      <c r="B2" s="2" t="s">
        <v>72</v>
      </c>
      <c r="C2" s="2" t="s">
        <v>1</v>
      </c>
      <c r="D2" s="2" t="s">
        <v>2</v>
      </c>
      <c r="E2" s="2" t="s">
        <v>3</v>
      </c>
      <c r="F2" s="2" t="s">
        <v>4</v>
      </c>
      <c r="G2" s="2" t="s">
        <v>5</v>
      </c>
      <c r="P2" s="18"/>
    </row>
    <row r="3" spans="1:33" s="11" customFormat="1" ht="18.75" customHeight="1">
      <c r="A3" s="30"/>
      <c r="B3" s="47" t="s">
        <v>74</v>
      </c>
      <c r="C3" s="48"/>
      <c r="D3" s="48"/>
      <c r="E3" s="48"/>
      <c r="F3" s="48"/>
      <c r="G3" s="49"/>
    </row>
    <row r="4" spans="1:33" ht="194.25" customHeight="1">
      <c r="A4" s="10">
        <v>1</v>
      </c>
      <c r="B4" s="5" t="s">
        <v>88</v>
      </c>
      <c r="C4" s="4" t="s">
        <v>63</v>
      </c>
      <c r="D4" s="13">
        <v>1</v>
      </c>
      <c r="E4" s="13" t="s">
        <v>70</v>
      </c>
      <c r="F4" s="14">
        <v>967050.85</v>
      </c>
      <c r="G4" s="34">
        <f>D4*F4</f>
        <v>967050.85</v>
      </c>
    </row>
    <row r="5" spans="1:33" ht="91.5" customHeight="1">
      <c r="A5" s="10">
        <v>2</v>
      </c>
      <c r="B5" s="5" t="s">
        <v>88</v>
      </c>
      <c r="C5" s="4" t="s">
        <v>64</v>
      </c>
      <c r="D5" s="13">
        <v>150</v>
      </c>
      <c r="E5" s="13" t="s">
        <v>65</v>
      </c>
      <c r="F5" s="14">
        <v>2497.86</v>
      </c>
      <c r="G5" s="34">
        <f t="shared" ref="G5:G10" si="0">D5*F5</f>
        <v>374679</v>
      </c>
    </row>
    <row r="6" spans="1:33" ht="60">
      <c r="A6" s="10">
        <v>3</v>
      </c>
      <c r="B6" s="5" t="s">
        <v>88</v>
      </c>
      <c r="C6" s="4" t="s">
        <v>66</v>
      </c>
      <c r="D6" s="13">
        <v>1</v>
      </c>
      <c r="E6" s="13" t="s">
        <v>70</v>
      </c>
      <c r="F6" s="14">
        <v>112344.1</v>
      </c>
      <c r="G6" s="34">
        <f t="shared" si="0"/>
        <v>112344.1</v>
      </c>
    </row>
    <row r="7" spans="1:33" ht="108" customHeight="1">
      <c r="A7" s="10">
        <v>4</v>
      </c>
      <c r="B7" s="5" t="s">
        <v>88</v>
      </c>
      <c r="C7" s="4" t="s">
        <v>67</v>
      </c>
      <c r="D7" s="13">
        <v>1</v>
      </c>
      <c r="E7" s="13" t="s">
        <v>70</v>
      </c>
      <c r="F7" s="14">
        <v>111148.95</v>
      </c>
      <c r="G7" s="34">
        <f t="shared" si="0"/>
        <v>111148.95</v>
      </c>
    </row>
    <row r="8" spans="1:33" ht="184.5" customHeight="1">
      <c r="A8" s="10">
        <v>5</v>
      </c>
      <c r="B8" s="5" t="s">
        <v>88</v>
      </c>
      <c r="C8" s="4" t="s">
        <v>68</v>
      </c>
      <c r="D8" s="13">
        <v>1</v>
      </c>
      <c r="E8" s="13" t="s">
        <v>70</v>
      </c>
      <c r="F8" s="14">
        <v>92026.55</v>
      </c>
      <c r="G8" s="34">
        <f t="shared" si="0"/>
        <v>92026.55</v>
      </c>
    </row>
    <row r="9" spans="1:33" ht="75.75" customHeight="1">
      <c r="A9" s="10">
        <v>6</v>
      </c>
      <c r="B9" s="5" t="s">
        <v>88</v>
      </c>
      <c r="C9" s="8" t="s">
        <v>69</v>
      </c>
      <c r="D9" s="13">
        <v>1</v>
      </c>
      <c r="E9" s="13" t="s">
        <v>70</v>
      </c>
      <c r="F9" s="14">
        <v>110909.92</v>
      </c>
      <c r="G9" s="34">
        <f t="shared" si="0"/>
        <v>110909.92</v>
      </c>
    </row>
    <row r="10" spans="1:33" ht="92.25" customHeight="1">
      <c r="A10" s="10">
        <v>7</v>
      </c>
      <c r="B10" s="5" t="s">
        <v>71</v>
      </c>
      <c r="C10" s="8" t="s">
        <v>73</v>
      </c>
      <c r="D10" s="13">
        <v>1</v>
      </c>
      <c r="E10" s="13" t="s">
        <v>70</v>
      </c>
      <c r="F10" s="14">
        <v>250000</v>
      </c>
      <c r="G10" s="34">
        <f t="shared" si="0"/>
        <v>250000</v>
      </c>
    </row>
    <row r="11" spans="1:33" ht="15" customHeight="1">
      <c r="A11" s="3"/>
      <c r="B11" s="45" t="s">
        <v>59</v>
      </c>
      <c r="C11" s="45"/>
      <c r="D11" s="45"/>
      <c r="E11" s="45"/>
      <c r="F11" s="45"/>
      <c r="G11" s="35">
        <f>SUM(G4:G10)</f>
        <v>2018159.37</v>
      </c>
    </row>
    <row r="12" spans="1:33" ht="140.25" customHeight="1">
      <c r="A12" s="3">
        <v>8</v>
      </c>
      <c r="B12" s="6" t="s">
        <v>15</v>
      </c>
      <c r="C12" s="4" t="s">
        <v>16</v>
      </c>
      <c r="D12" s="17">
        <v>145</v>
      </c>
      <c r="E12" s="13" t="s">
        <v>6</v>
      </c>
      <c r="F12" s="17">
        <v>1203.77</v>
      </c>
      <c r="G12" s="34">
        <f>ROUND(D12*F12,3)</f>
        <v>174546.65</v>
      </c>
    </row>
    <row r="13" spans="1:33" ht="81.75" customHeight="1">
      <c r="A13" s="3">
        <v>9</v>
      </c>
      <c r="B13" s="3" t="s">
        <v>17</v>
      </c>
      <c r="C13" s="4" t="s">
        <v>18</v>
      </c>
      <c r="D13" s="17">
        <v>62100</v>
      </c>
      <c r="E13" s="13" t="s">
        <v>13</v>
      </c>
      <c r="F13" s="17">
        <v>27.72</v>
      </c>
      <c r="G13" s="34">
        <f t="shared" ref="G13:G54" si="1">ROUND(D13*F13,3)</f>
        <v>1721412</v>
      </c>
    </row>
    <row r="14" spans="1:33" ht="79.5" customHeight="1">
      <c r="A14" s="3">
        <v>10</v>
      </c>
      <c r="B14" s="3" t="s">
        <v>127</v>
      </c>
      <c r="C14" s="4" t="s">
        <v>19</v>
      </c>
      <c r="D14" s="17">
        <v>24</v>
      </c>
      <c r="E14" s="13" t="s">
        <v>6</v>
      </c>
      <c r="F14" s="17">
        <v>2584.2199999999998</v>
      </c>
      <c r="G14" s="34">
        <f t="shared" si="1"/>
        <v>62021.279999999999</v>
      </c>
    </row>
    <row r="15" spans="1:33" ht="138.75" customHeight="1">
      <c r="A15" s="3">
        <v>11</v>
      </c>
      <c r="B15" s="3" t="s">
        <v>55</v>
      </c>
      <c r="C15" s="4" t="s">
        <v>107</v>
      </c>
      <c r="D15" s="16">
        <v>27406.897000000001</v>
      </c>
      <c r="E15" s="15" t="s">
        <v>7</v>
      </c>
      <c r="F15" s="16">
        <v>246.71</v>
      </c>
      <c r="G15" s="34">
        <f t="shared" si="1"/>
        <v>6761555.5590000004</v>
      </c>
    </row>
    <row r="16" spans="1:33" ht="90.75" customHeight="1">
      <c r="A16" s="3">
        <v>12</v>
      </c>
      <c r="B16" s="3" t="s">
        <v>75</v>
      </c>
      <c r="C16" s="4" t="s">
        <v>76</v>
      </c>
      <c r="D16" s="17">
        <v>1562.46</v>
      </c>
      <c r="E16" s="13" t="s">
        <v>10</v>
      </c>
      <c r="F16" s="17">
        <v>837.15</v>
      </c>
      <c r="G16" s="34">
        <f t="shared" si="1"/>
        <v>1308013.389</v>
      </c>
    </row>
    <row r="17" spans="1:7" ht="113.25" customHeight="1">
      <c r="A17" s="3">
        <v>13</v>
      </c>
      <c r="B17" s="3" t="s">
        <v>77</v>
      </c>
      <c r="C17" s="4" t="s">
        <v>92</v>
      </c>
      <c r="D17" s="17">
        <v>986804.1</v>
      </c>
      <c r="E17" s="13" t="s">
        <v>14</v>
      </c>
      <c r="F17" s="17">
        <v>6.13</v>
      </c>
      <c r="G17" s="34">
        <f t="shared" si="1"/>
        <v>6049109.1330000004</v>
      </c>
    </row>
    <row r="18" spans="1:7" ht="186.75" customHeight="1">
      <c r="A18" s="3">
        <v>14</v>
      </c>
      <c r="B18" s="7" t="s">
        <v>20</v>
      </c>
      <c r="C18" s="4" t="s">
        <v>93</v>
      </c>
      <c r="D18" s="16">
        <v>61.56</v>
      </c>
      <c r="E18" s="15" t="s">
        <v>21</v>
      </c>
      <c r="F18" s="16">
        <v>145120.53</v>
      </c>
      <c r="G18" s="34">
        <f t="shared" si="1"/>
        <v>8933619.8269999996</v>
      </c>
    </row>
    <row r="19" spans="1:7" ht="66.75" customHeight="1">
      <c r="A19" s="3">
        <v>15</v>
      </c>
      <c r="B19" s="7" t="s">
        <v>22</v>
      </c>
      <c r="C19" s="4" t="s">
        <v>94</v>
      </c>
      <c r="D19" s="16">
        <v>851.02</v>
      </c>
      <c r="E19" s="15" t="s">
        <v>11</v>
      </c>
      <c r="F19" s="16">
        <v>39.159999999999997</v>
      </c>
      <c r="G19" s="34">
        <f t="shared" si="1"/>
        <v>33325.942999999999</v>
      </c>
    </row>
    <row r="20" spans="1:7" ht="159" customHeight="1">
      <c r="A20" s="3">
        <v>16</v>
      </c>
      <c r="B20" s="7" t="s">
        <v>60</v>
      </c>
      <c r="C20" s="4" t="s">
        <v>61</v>
      </c>
      <c r="D20" s="16">
        <v>70</v>
      </c>
      <c r="E20" s="15" t="s">
        <v>6</v>
      </c>
      <c r="F20" s="16">
        <v>17211.169999999998</v>
      </c>
      <c r="G20" s="34">
        <f t="shared" si="1"/>
        <v>1204781.8999999999</v>
      </c>
    </row>
    <row r="21" spans="1:7" ht="156.75" customHeight="1">
      <c r="A21" s="3">
        <v>17</v>
      </c>
      <c r="B21" s="7" t="s">
        <v>23</v>
      </c>
      <c r="C21" s="4" t="s">
        <v>95</v>
      </c>
      <c r="D21" s="16">
        <v>449.4</v>
      </c>
      <c r="E21" s="15" t="s">
        <v>13</v>
      </c>
      <c r="F21" s="16">
        <v>1250.75</v>
      </c>
      <c r="G21" s="34">
        <f t="shared" si="1"/>
        <v>562087.05000000005</v>
      </c>
    </row>
    <row r="22" spans="1:7" ht="68.25" customHeight="1">
      <c r="A22" s="3">
        <v>18</v>
      </c>
      <c r="B22" s="7" t="s">
        <v>25</v>
      </c>
      <c r="C22" s="4" t="s">
        <v>24</v>
      </c>
      <c r="D22" s="16">
        <v>1746.24</v>
      </c>
      <c r="E22" s="15" t="s">
        <v>13</v>
      </c>
      <c r="F22" s="16">
        <v>293.33</v>
      </c>
      <c r="G22" s="34">
        <f t="shared" si="1"/>
        <v>512224.57900000003</v>
      </c>
    </row>
    <row r="23" spans="1:7" ht="60">
      <c r="A23" s="3">
        <v>19</v>
      </c>
      <c r="B23" s="7" t="s">
        <v>27</v>
      </c>
      <c r="C23" s="4" t="s">
        <v>26</v>
      </c>
      <c r="D23" s="16">
        <v>204</v>
      </c>
      <c r="E23" s="15" t="s">
        <v>13</v>
      </c>
      <c r="F23" s="16">
        <v>461.8</v>
      </c>
      <c r="G23" s="34">
        <f t="shared" si="1"/>
        <v>94207.2</v>
      </c>
    </row>
    <row r="24" spans="1:7" ht="90" customHeight="1">
      <c r="A24" s="3">
        <v>20</v>
      </c>
      <c r="B24" s="7" t="s">
        <v>28</v>
      </c>
      <c r="C24" s="4" t="s">
        <v>97</v>
      </c>
      <c r="D24" s="16">
        <v>2104.12</v>
      </c>
      <c r="E24" s="15" t="s">
        <v>13</v>
      </c>
      <c r="F24" s="16">
        <v>31.22</v>
      </c>
      <c r="G24" s="34">
        <f t="shared" si="1"/>
        <v>65690.626000000004</v>
      </c>
    </row>
    <row r="25" spans="1:7" ht="123.75" customHeight="1">
      <c r="A25" s="3">
        <v>21</v>
      </c>
      <c r="B25" s="7" t="s">
        <v>29</v>
      </c>
      <c r="C25" s="4" t="s">
        <v>96</v>
      </c>
      <c r="D25" s="16">
        <v>325.70999999999998</v>
      </c>
      <c r="E25" s="15" t="s">
        <v>7</v>
      </c>
      <c r="F25" s="16">
        <v>10954.48</v>
      </c>
      <c r="G25" s="34">
        <f t="shared" si="1"/>
        <v>3567983.6809999999</v>
      </c>
    </row>
    <row r="26" spans="1:7" ht="129.75" customHeight="1">
      <c r="A26" s="3">
        <v>22</v>
      </c>
      <c r="B26" s="7" t="s">
        <v>62</v>
      </c>
      <c r="C26" s="4" t="s">
        <v>98</v>
      </c>
      <c r="D26" s="16">
        <v>20.524999999999999</v>
      </c>
      <c r="E26" s="15" t="s">
        <v>7</v>
      </c>
      <c r="F26" s="16">
        <v>10601.19</v>
      </c>
      <c r="G26" s="34">
        <f t="shared" si="1"/>
        <v>217589.42499999999</v>
      </c>
    </row>
    <row r="27" spans="1:7" ht="159.75" customHeight="1">
      <c r="A27" s="3">
        <v>23</v>
      </c>
      <c r="B27" s="7" t="s">
        <v>30</v>
      </c>
      <c r="C27" s="4" t="s">
        <v>99</v>
      </c>
      <c r="D27" s="16">
        <v>1904.6320000000001</v>
      </c>
      <c r="E27" s="15" t="s">
        <v>7</v>
      </c>
      <c r="F27" s="16">
        <v>11674.49</v>
      </c>
      <c r="G27" s="34">
        <f t="shared" si="1"/>
        <v>22235607.238000002</v>
      </c>
    </row>
    <row r="28" spans="1:7" ht="125.25" customHeight="1">
      <c r="A28" s="3">
        <v>24</v>
      </c>
      <c r="B28" s="7" t="s">
        <v>31</v>
      </c>
      <c r="C28" s="4" t="s">
        <v>100</v>
      </c>
      <c r="D28" s="16">
        <v>200515.44</v>
      </c>
      <c r="E28" s="15" t="s">
        <v>32</v>
      </c>
      <c r="F28" s="16">
        <v>77.34</v>
      </c>
      <c r="G28" s="34">
        <f t="shared" si="1"/>
        <v>15507864.130000001</v>
      </c>
    </row>
    <row r="29" spans="1:7" ht="157.5" customHeight="1">
      <c r="A29" s="19">
        <v>25</v>
      </c>
      <c r="B29" s="20" t="s">
        <v>33</v>
      </c>
      <c r="C29" s="21" t="s">
        <v>34</v>
      </c>
      <c r="D29" s="22"/>
      <c r="E29" s="23"/>
      <c r="F29" s="22"/>
      <c r="G29" s="34"/>
    </row>
    <row r="30" spans="1:7" ht="36.75" customHeight="1">
      <c r="A30" s="3" t="s">
        <v>78</v>
      </c>
      <c r="B30" s="41" t="s">
        <v>56</v>
      </c>
      <c r="C30" s="38" t="s">
        <v>35</v>
      </c>
      <c r="D30" s="16">
        <v>2660.7779999999998</v>
      </c>
      <c r="E30" s="15" t="s">
        <v>13</v>
      </c>
      <c r="F30" s="16">
        <v>735.35</v>
      </c>
      <c r="G30" s="34">
        <f t="shared" si="1"/>
        <v>1956603.102</v>
      </c>
    </row>
    <row r="31" spans="1:7" ht="35.25" customHeight="1">
      <c r="A31" s="3" t="s">
        <v>79</v>
      </c>
      <c r="B31" s="41" t="s">
        <v>12</v>
      </c>
      <c r="C31" s="38" t="s">
        <v>108</v>
      </c>
      <c r="D31" s="16">
        <v>4439.93</v>
      </c>
      <c r="E31" s="15" t="s">
        <v>13</v>
      </c>
      <c r="F31" s="16">
        <v>909.69</v>
      </c>
      <c r="G31" s="34">
        <f t="shared" si="1"/>
        <v>4038959.9219999998</v>
      </c>
    </row>
    <row r="32" spans="1:7" ht="49.5" customHeight="1">
      <c r="A32" s="3" t="s">
        <v>128</v>
      </c>
      <c r="B32" s="41" t="s">
        <v>113</v>
      </c>
      <c r="C32" s="38" t="s">
        <v>112</v>
      </c>
      <c r="D32" s="16">
        <v>48.14</v>
      </c>
      <c r="E32" s="15" t="s">
        <v>13</v>
      </c>
      <c r="F32" s="16">
        <v>921.99</v>
      </c>
      <c r="G32" s="34">
        <f>D32*F32</f>
        <v>44384.598599999998</v>
      </c>
    </row>
    <row r="33" spans="1:9" ht="45" customHeight="1">
      <c r="A33" s="3" t="s">
        <v>124</v>
      </c>
      <c r="B33" s="41" t="s">
        <v>122</v>
      </c>
      <c r="C33" s="38" t="s">
        <v>130</v>
      </c>
      <c r="D33" s="16">
        <v>103.38800000000001</v>
      </c>
      <c r="E33" s="15" t="s">
        <v>13</v>
      </c>
      <c r="F33" s="16">
        <v>1326.16</v>
      </c>
      <c r="G33" s="34">
        <f t="shared" ref="G33:G34" si="2">D33*F33</f>
        <v>137109.03008000003</v>
      </c>
    </row>
    <row r="34" spans="1:9" ht="47.25" customHeight="1">
      <c r="A34" s="3" t="s">
        <v>129</v>
      </c>
      <c r="B34" s="41" t="s">
        <v>126</v>
      </c>
      <c r="C34" s="38" t="s">
        <v>125</v>
      </c>
      <c r="D34" s="16">
        <v>307.98</v>
      </c>
      <c r="E34" s="15" t="s">
        <v>13</v>
      </c>
      <c r="F34" s="16">
        <v>613.24</v>
      </c>
      <c r="G34" s="34">
        <f t="shared" si="2"/>
        <v>188865.65520000001</v>
      </c>
    </row>
    <row r="35" spans="1:9" ht="111" customHeight="1">
      <c r="A35" s="3">
        <v>26</v>
      </c>
      <c r="B35" s="3" t="s">
        <v>36</v>
      </c>
      <c r="C35" s="4" t="s">
        <v>101</v>
      </c>
      <c r="D35" s="17">
        <v>2697.8240000000001</v>
      </c>
      <c r="E35" s="13" t="s">
        <v>7</v>
      </c>
      <c r="F35" s="17">
        <v>1420.06</v>
      </c>
      <c r="G35" s="34">
        <f t="shared" si="1"/>
        <v>3831071.949</v>
      </c>
    </row>
    <row r="36" spans="1:9" ht="98.25" customHeight="1">
      <c r="A36" s="3">
        <v>27</v>
      </c>
      <c r="B36" s="3" t="s">
        <v>37</v>
      </c>
      <c r="C36" s="4" t="s">
        <v>38</v>
      </c>
      <c r="D36" s="17"/>
      <c r="E36" s="13"/>
      <c r="F36" s="17"/>
      <c r="G36" s="34">
        <f t="shared" si="1"/>
        <v>0</v>
      </c>
    </row>
    <row r="37" spans="1:9" ht="19.5" customHeight="1">
      <c r="A37" s="42" t="s">
        <v>78</v>
      </c>
      <c r="B37" s="42" t="s">
        <v>39</v>
      </c>
      <c r="C37" s="39" t="s">
        <v>42</v>
      </c>
      <c r="D37" s="17">
        <v>141.67500000000001</v>
      </c>
      <c r="E37" s="13" t="s">
        <v>7</v>
      </c>
      <c r="F37" s="17">
        <v>3730.47</v>
      </c>
      <c r="G37" s="34">
        <f t="shared" si="1"/>
        <v>528514.33700000006</v>
      </c>
    </row>
    <row r="38" spans="1:9" ht="42.75">
      <c r="A38" s="3" t="s">
        <v>79</v>
      </c>
      <c r="B38" s="42" t="s">
        <v>40</v>
      </c>
      <c r="C38" s="38" t="s">
        <v>41</v>
      </c>
      <c r="D38" s="17">
        <v>176.23500000000001</v>
      </c>
      <c r="E38" s="13" t="s">
        <v>7</v>
      </c>
      <c r="F38" s="17">
        <v>4076.09</v>
      </c>
      <c r="G38" s="34">
        <f t="shared" si="1"/>
        <v>718349.72100000002</v>
      </c>
      <c r="I38" s="1">
        <f>109/2</f>
        <v>54.5</v>
      </c>
    </row>
    <row r="39" spans="1:9" ht="172.5" customHeight="1">
      <c r="A39" s="12">
        <v>28</v>
      </c>
      <c r="B39" s="12" t="s">
        <v>43</v>
      </c>
      <c r="C39" s="4" t="s">
        <v>82</v>
      </c>
      <c r="D39" s="17">
        <v>38086</v>
      </c>
      <c r="E39" s="13" t="s">
        <v>6</v>
      </c>
      <c r="F39" s="17">
        <v>317.01</v>
      </c>
      <c r="G39" s="34">
        <f t="shared" si="1"/>
        <v>12073642.859999999</v>
      </c>
    </row>
    <row r="40" spans="1:9" ht="27" customHeight="1">
      <c r="A40" s="12" t="s">
        <v>81</v>
      </c>
      <c r="B40" s="12" t="s">
        <v>83</v>
      </c>
      <c r="C40" s="38" t="s">
        <v>102</v>
      </c>
      <c r="D40" s="17">
        <v>8804</v>
      </c>
      <c r="E40" s="13" t="s">
        <v>6</v>
      </c>
      <c r="F40" s="17">
        <v>381.46</v>
      </c>
      <c r="G40" s="34">
        <f t="shared" si="1"/>
        <v>3358373.84</v>
      </c>
    </row>
    <row r="41" spans="1:9" ht="78.75" customHeight="1">
      <c r="A41" s="3">
        <v>29</v>
      </c>
      <c r="B41" s="3" t="s">
        <v>44</v>
      </c>
      <c r="C41" s="4" t="s">
        <v>103</v>
      </c>
      <c r="D41" s="17">
        <v>1424.3389999999999</v>
      </c>
      <c r="E41" s="13" t="s">
        <v>7</v>
      </c>
      <c r="F41" s="17">
        <v>1145.8800000000001</v>
      </c>
      <c r="G41" s="34">
        <f t="shared" si="1"/>
        <v>1632121.5730000001</v>
      </c>
    </row>
    <row r="42" spans="1:9" ht="409.5">
      <c r="A42" s="3">
        <v>30</v>
      </c>
      <c r="B42" s="3" t="s">
        <v>84</v>
      </c>
      <c r="C42" s="4" t="s">
        <v>85</v>
      </c>
      <c r="D42" s="17"/>
      <c r="E42" s="13"/>
      <c r="F42" s="17"/>
      <c r="G42" s="34"/>
    </row>
    <row r="43" spans="1:9" ht="71.25">
      <c r="A43" s="3" t="s">
        <v>78</v>
      </c>
      <c r="B43" s="3" t="s">
        <v>111</v>
      </c>
      <c r="C43" s="39" t="s">
        <v>110</v>
      </c>
      <c r="D43" s="17">
        <v>1085.1199999999999</v>
      </c>
      <c r="E43" s="13" t="s">
        <v>13</v>
      </c>
      <c r="F43" s="17">
        <v>158.66</v>
      </c>
      <c r="G43" s="34">
        <f>D43*F43</f>
        <v>172165.13919999998</v>
      </c>
    </row>
    <row r="44" spans="1:9" ht="74.25" customHeight="1">
      <c r="A44" s="3" t="s">
        <v>79</v>
      </c>
      <c r="B44" s="3" t="s">
        <v>131</v>
      </c>
      <c r="C44" s="39" t="s">
        <v>132</v>
      </c>
      <c r="D44" s="17">
        <v>1051.537</v>
      </c>
      <c r="E44" s="13" t="s">
        <v>13</v>
      </c>
      <c r="F44" s="17">
        <v>198</v>
      </c>
      <c r="G44" s="34">
        <f>D44*F44</f>
        <v>208204.326</v>
      </c>
    </row>
    <row r="45" spans="1:9" ht="230.25" customHeight="1">
      <c r="A45" s="3">
        <v>31</v>
      </c>
      <c r="B45" s="3" t="s">
        <v>45</v>
      </c>
      <c r="C45" s="4" t="s">
        <v>80</v>
      </c>
      <c r="D45" s="17">
        <v>39793.601999999999</v>
      </c>
      <c r="E45" s="13" t="s">
        <v>7</v>
      </c>
      <c r="F45" s="17">
        <v>187.79</v>
      </c>
      <c r="G45" s="34">
        <f t="shared" si="1"/>
        <v>7472840.5199999996</v>
      </c>
    </row>
    <row r="46" spans="1:9" ht="110.25" customHeight="1">
      <c r="A46" s="3">
        <v>32</v>
      </c>
      <c r="B46" s="3" t="s">
        <v>46</v>
      </c>
      <c r="C46" s="4" t="s">
        <v>57</v>
      </c>
      <c r="D46" s="17">
        <v>22935.200000000001</v>
      </c>
      <c r="E46" s="13" t="s">
        <v>14</v>
      </c>
      <c r="F46" s="17">
        <v>142.47</v>
      </c>
      <c r="G46" s="34">
        <f t="shared" si="1"/>
        <v>3267577.9440000001</v>
      </c>
    </row>
    <row r="47" spans="1:9" ht="69" customHeight="1">
      <c r="A47" s="29">
        <v>33</v>
      </c>
      <c r="B47" s="29" t="s">
        <v>47</v>
      </c>
      <c r="C47" s="31" t="s">
        <v>104</v>
      </c>
      <c r="D47" s="27">
        <v>20120</v>
      </c>
      <c r="E47" s="32" t="s">
        <v>89</v>
      </c>
      <c r="F47" s="27">
        <v>10.99</v>
      </c>
      <c r="G47" s="34">
        <f t="shared" si="1"/>
        <v>221118.8</v>
      </c>
    </row>
    <row r="48" spans="1:9" ht="126" customHeight="1">
      <c r="A48" s="12">
        <v>34</v>
      </c>
      <c r="B48" s="12" t="s">
        <v>48</v>
      </c>
      <c r="C48" s="24" t="s">
        <v>49</v>
      </c>
      <c r="D48" s="25">
        <v>17002.34</v>
      </c>
      <c r="E48" s="26" t="s">
        <v>7</v>
      </c>
      <c r="F48" s="25">
        <v>142.41999999999999</v>
      </c>
      <c r="G48" s="36">
        <f t="shared" si="1"/>
        <v>2421473.2629999998</v>
      </c>
    </row>
    <row r="49" spans="1:7" ht="68.25" customHeight="1">
      <c r="A49" s="29">
        <v>35</v>
      </c>
      <c r="B49" s="29" t="s">
        <v>8</v>
      </c>
      <c r="C49" s="28" t="s">
        <v>90</v>
      </c>
      <c r="D49" s="27">
        <v>16454.89</v>
      </c>
      <c r="E49" s="32" t="s">
        <v>91</v>
      </c>
      <c r="F49" s="33">
        <v>14.57</v>
      </c>
      <c r="G49" s="36">
        <f t="shared" si="1"/>
        <v>239747.747</v>
      </c>
    </row>
    <row r="50" spans="1:7" ht="98.25" customHeight="1">
      <c r="A50" s="3">
        <v>36</v>
      </c>
      <c r="B50" s="3" t="s">
        <v>50</v>
      </c>
      <c r="C50" s="4" t="s">
        <v>105</v>
      </c>
      <c r="D50" s="17">
        <v>21.4</v>
      </c>
      <c r="E50" s="13" t="s">
        <v>51</v>
      </c>
      <c r="F50" s="17">
        <v>77.73</v>
      </c>
      <c r="G50" s="34">
        <f t="shared" si="1"/>
        <v>1663.422</v>
      </c>
    </row>
    <row r="51" spans="1:7" ht="80.25" customHeight="1">
      <c r="A51" s="3">
        <v>37</v>
      </c>
      <c r="B51" s="3" t="s">
        <v>52</v>
      </c>
      <c r="C51" s="4" t="s">
        <v>58</v>
      </c>
      <c r="D51" s="17">
        <v>13144.36</v>
      </c>
      <c r="E51" s="13" t="s">
        <v>7</v>
      </c>
      <c r="F51" s="17">
        <v>142.47</v>
      </c>
      <c r="G51" s="34">
        <f t="shared" si="1"/>
        <v>1872676.969</v>
      </c>
    </row>
    <row r="52" spans="1:7" ht="94.5" customHeight="1">
      <c r="A52" s="3">
        <v>38</v>
      </c>
      <c r="B52" s="3" t="s">
        <v>53</v>
      </c>
      <c r="C52" s="4" t="s">
        <v>106</v>
      </c>
      <c r="D52" s="17">
        <v>6825.39</v>
      </c>
      <c r="E52" s="13" t="s">
        <v>7</v>
      </c>
      <c r="F52" s="17">
        <v>757.75</v>
      </c>
      <c r="G52" s="34">
        <f t="shared" si="1"/>
        <v>5171939.273</v>
      </c>
    </row>
    <row r="53" spans="1:7" ht="96.75" customHeight="1">
      <c r="A53" s="3">
        <v>39</v>
      </c>
      <c r="B53" s="3" t="s">
        <v>54</v>
      </c>
      <c r="C53" s="4" t="s">
        <v>109</v>
      </c>
      <c r="D53" s="17">
        <v>4498.8990000000003</v>
      </c>
      <c r="E53" s="13" t="s">
        <v>7</v>
      </c>
      <c r="F53" s="17">
        <v>159.49</v>
      </c>
      <c r="G53" s="34">
        <f t="shared" si="1"/>
        <v>717529.402</v>
      </c>
    </row>
    <row r="54" spans="1:7" ht="105">
      <c r="A54" s="3">
        <v>40</v>
      </c>
      <c r="B54" s="3" t="s">
        <v>9</v>
      </c>
      <c r="C54" s="4" t="s">
        <v>86</v>
      </c>
      <c r="D54" s="17">
        <v>13391.42</v>
      </c>
      <c r="E54" s="13" t="s">
        <v>7</v>
      </c>
      <c r="F54" s="17">
        <v>26.17</v>
      </c>
      <c r="G54" s="34">
        <f t="shared" si="1"/>
        <v>350453.46100000001</v>
      </c>
    </row>
    <row r="55" spans="1:7" ht="225.75" customHeight="1">
      <c r="A55" s="3">
        <v>41</v>
      </c>
      <c r="B55" s="6" t="s">
        <v>134</v>
      </c>
      <c r="C55" s="4" t="s">
        <v>133</v>
      </c>
      <c r="D55" s="17">
        <v>4</v>
      </c>
      <c r="E55" s="13" t="s">
        <v>135</v>
      </c>
      <c r="F55" s="17">
        <v>59678.51</v>
      </c>
      <c r="G55" s="34">
        <f t="shared" ref="G55:G67" si="3">D55*F55</f>
        <v>238714.04</v>
      </c>
    </row>
    <row r="56" spans="1:7" ht="154.5" customHeight="1">
      <c r="A56" s="3">
        <v>42</v>
      </c>
      <c r="B56" s="3" t="s">
        <v>115</v>
      </c>
      <c r="C56" s="4" t="s">
        <v>136</v>
      </c>
      <c r="D56" s="17">
        <v>76</v>
      </c>
      <c r="E56" s="13" t="s">
        <v>135</v>
      </c>
      <c r="F56" s="17">
        <v>8463.3799999999992</v>
      </c>
      <c r="G56" s="34">
        <f t="shared" si="3"/>
        <v>643216.87999999989</v>
      </c>
    </row>
    <row r="57" spans="1:7" ht="141" customHeight="1">
      <c r="A57" s="3">
        <v>43</v>
      </c>
      <c r="B57" s="3" t="s">
        <v>114</v>
      </c>
      <c r="C57" s="4" t="s">
        <v>137</v>
      </c>
      <c r="D57" s="17">
        <v>7974.72</v>
      </c>
      <c r="E57" s="13" t="s">
        <v>32</v>
      </c>
      <c r="F57" s="17">
        <v>292.74</v>
      </c>
      <c r="G57" s="34">
        <f t="shared" si="3"/>
        <v>2334519.5328000002</v>
      </c>
    </row>
    <row r="58" spans="1:7" ht="127.5" customHeight="1">
      <c r="A58" s="3">
        <v>44</v>
      </c>
      <c r="B58" s="3" t="s">
        <v>139</v>
      </c>
      <c r="C58" s="4" t="s">
        <v>138</v>
      </c>
      <c r="D58" s="16">
        <v>36</v>
      </c>
      <c r="E58" s="15" t="s">
        <v>135</v>
      </c>
      <c r="F58" s="16">
        <v>46820.84</v>
      </c>
      <c r="G58" s="34">
        <f t="shared" si="3"/>
        <v>1685550.2399999998</v>
      </c>
    </row>
    <row r="59" spans="1:7" ht="270" customHeight="1">
      <c r="A59" s="3">
        <v>45</v>
      </c>
      <c r="B59" s="3" t="s">
        <v>140</v>
      </c>
      <c r="C59" s="4" t="s">
        <v>141</v>
      </c>
      <c r="D59" s="17">
        <v>259.2</v>
      </c>
      <c r="E59" s="13" t="s">
        <v>51</v>
      </c>
      <c r="F59" s="17">
        <v>2636.65</v>
      </c>
      <c r="G59" s="34">
        <f t="shared" si="3"/>
        <v>683419.68</v>
      </c>
    </row>
    <row r="60" spans="1:7" ht="118.5" customHeight="1">
      <c r="A60" s="3">
        <v>46</v>
      </c>
      <c r="B60" s="3" t="s">
        <v>142</v>
      </c>
      <c r="C60" s="4" t="s">
        <v>143</v>
      </c>
      <c r="D60" s="17">
        <v>259.2</v>
      </c>
      <c r="E60" s="13" t="s">
        <v>51</v>
      </c>
      <c r="F60" s="17">
        <v>66.31</v>
      </c>
      <c r="G60" s="34">
        <f t="shared" si="3"/>
        <v>17187.552</v>
      </c>
    </row>
    <row r="61" spans="1:7" ht="223.5" customHeight="1">
      <c r="A61" s="3">
        <v>47</v>
      </c>
      <c r="B61" s="7" t="s">
        <v>116</v>
      </c>
      <c r="C61" s="4" t="s">
        <v>144</v>
      </c>
      <c r="D61" s="16">
        <v>234</v>
      </c>
      <c r="E61" s="15" t="s">
        <v>51</v>
      </c>
      <c r="F61" s="16">
        <v>5836.89</v>
      </c>
      <c r="G61" s="34">
        <f t="shared" si="3"/>
        <v>1365832.26</v>
      </c>
    </row>
    <row r="62" spans="1:7" ht="64.5" customHeight="1">
      <c r="A62" s="3">
        <v>48</v>
      </c>
      <c r="B62" s="7" t="s">
        <v>117</v>
      </c>
      <c r="C62" s="4" t="s">
        <v>145</v>
      </c>
      <c r="D62" s="16">
        <v>5.0890000000000004</v>
      </c>
      <c r="E62" s="15" t="s">
        <v>51</v>
      </c>
      <c r="F62" s="16">
        <v>2566.85</v>
      </c>
      <c r="G62" s="34">
        <f t="shared" si="3"/>
        <v>13062.69965</v>
      </c>
    </row>
    <row r="63" spans="1:7" ht="77.25" customHeight="1">
      <c r="A63" s="3">
        <v>49</v>
      </c>
      <c r="B63" s="7" t="s">
        <v>147</v>
      </c>
      <c r="C63" s="4" t="s">
        <v>146</v>
      </c>
      <c r="D63" s="16">
        <v>7.6999999999999999E-2</v>
      </c>
      <c r="E63" s="15" t="s">
        <v>7</v>
      </c>
      <c r="F63" s="16">
        <v>60966.400000000001</v>
      </c>
      <c r="G63" s="34">
        <f t="shared" si="3"/>
        <v>4694.4128000000001</v>
      </c>
    </row>
    <row r="64" spans="1:7" ht="106.5" customHeight="1">
      <c r="A64" s="3">
        <v>50</v>
      </c>
      <c r="B64" s="7" t="s">
        <v>123</v>
      </c>
      <c r="C64" s="4" t="s">
        <v>148</v>
      </c>
      <c r="D64" s="16">
        <v>4173.942</v>
      </c>
      <c r="E64" s="15" t="s">
        <v>32</v>
      </c>
      <c r="F64" s="16">
        <v>144.41999999999999</v>
      </c>
      <c r="G64" s="34">
        <f t="shared" si="3"/>
        <v>602800.70363999996</v>
      </c>
    </row>
    <row r="65" spans="1:7" ht="93" customHeight="1">
      <c r="A65" s="3">
        <v>51</v>
      </c>
      <c r="B65" s="7" t="s">
        <v>150</v>
      </c>
      <c r="C65" s="4" t="s">
        <v>149</v>
      </c>
      <c r="D65" s="16">
        <v>26.33</v>
      </c>
      <c r="E65" s="15" t="s">
        <v>13</v>
      </c>
      <c r="F65" s="16">
        <v>362.7</v>
      </c>
      <c r="G65" s="34">
        <f t="shared" si="3"/>
        <v>9549.8909999999996</v>
      </c>
    </row>
    <row r="66" spans="1:7" ht="121.5" customHeight="1">
      <c r="A66" s="3">
        <v>52</v>
      </c>
      <c r="B66" s="7" t="s">
        <v>119</v>
      </c>
      <c r="C66" s="4" t="s">
        <v>118</v>
      </c>
      <c r="D66" s="16">
        <v>9192</v>
      </c>
      <c r="E66" s="15" t="s">
        <v>120</v>
      </c>
      <c r="F66" s="16">
        <v>4.62</v>
      </c>
      <c r="G66" s="34">
        <f t="shared" si="3"/>
        <v>42467.040000000001</v>
      </c>
    </row>
    <row r="67" spans="1:7" ht="128.25" customHeight="1">
      <c r="A67" s="3">
        <v>53</v>
      </c>
      <c r="B67" s="7" t="s">
        <v>121</v>
      </c>
      <c r="C67" s="4" t="s">
        <v>151</v>
      </c>
      <c r="D67" s="16">
        <v>194.4</v>
      </c>
      <c r="E67" s="15" t="s">
        <v>51</v>
      </c>
      <c r="F67" s="16">
        <v>290.24</v>
      </c>
      <c r="G67" s="34">
        <f t="shared" si="3"/>
        <v>56422.656000000003</v>
      </c>
    </row>
    <row r="68" spans="1:7">
      <c r="A68" s="53" t="s">
        <v>152</v>
      </c>
      <c r="B68" s="53"/>
      <c r="C68" s="53"/>
      <c r="D68" s="53"/>
      <c r="E68" s="53"/>
      <c r="F68" s="53"/>
      <c r="G68" s="37">
        <f>SUM(G12:G67)</f>
        <v>127334464.05197003</v>
      </c>
    </row>
    <row r="69" spans="1:7">
      <c r="A69" s="50" t="s">
        <v>87</v>
      </c>
      <c r="B69" s="51"/>
      <c r="C69" s="51"/>
      <c r="D69" s="51"/>
      <c r="E69" s="51"/>
      <c r="F69" s="52"/>
      <c r="G69" s="44">
        <f>G68+G11</f>
        <v>129352623.42197004</v>
      </c>
    </row>
    <row r="70" spans="1:7">
      <c r="A70" s="43"/>
      <c r="B70" s="43"/>
      <c r="C70" s="43"/>
      <c r="D70" s="43"/>
      <c r="E70" s="43"/>
      <c r="F70" s="43"/>
      <c r="G70" s="40"/>
    </row>
    <row r="71" spans="1:7">
      <c r="A71" s="43"/>
      <c r="B71" s="43"/>
      <c r="C71" s="43"/>
      <c r="D71" s="43"/>
      <c r="E71" s="43"/>
      <c r="F71" s="43"/>
    </row>
  </sheetData>
  <mergeCells count="5">
    <mergeCell ref="B11:F11"/>
    <mergeCell ref="A1:G1"/>
    <mergeCell ref="B3:G3"/>
    <mergeCell ref="A69:F69"/>
    <mergeCell ref="A68:F68"/>
  </mergeCells>
  <printOptions horizontalCentered="1"/>
  <pageMargins left="0.5" right="0.75" top="0.5" bottom="0.5" header="0.3" footer="0.2"/>
  <pageSetup paperSize="9" scale="77"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Ganesh Haor</vt:lpstr>
      <vt:lpstr>'Ganesh Haor'!Print_Area</vt:lpstr>
      <vt:lpstr>'Ganesh Haor'!Print_Titles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2019-02-12T04:52:39Z</dcterms:modified>
</cp:coreProperties>
</file>