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Embankment" sheetId="2" r:id="rId1"/>
    <sheet name="Earth_Calculation" sheetId="3" r:id="rId2"/>
    <sheet name="Khal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4" l="1"/>
  <c r="H7" i="4"/>
  <c r="F7" i="4"/>
  <c r="J21" i="2" l="1"/>
  <c r="G21" i="2"/>
  <c r="H21" i="2"/>
  <c r="I21" i="2"/>
  <c r="F21" i="2"/>
  <c r="J19" i="2"/>
  <c r="J20" i="2"/>
  <c r="G20" i="2"/>
  <c r="H20" i="2"/>
  <c r="I20" i="2"/>
  <c r="F20" i="2"/>
  <c r="J18" i="2"/>
  <c r="G18" i="2"/>
  <c r="H18" i="2"/>
  <c r="I18" i="2"/>
  <c r="F18" i="2"/>
  <c r="J17" i="2"/>
  <c r="G17" i="2"/>
  <c r="H17" i="2"/>
  <c r="I17" i="2"/>
  <c r="F17" i="2"/>
  <c r="J15" i="2"/>
  <c r="J16" i="2"/>
  <c r="G16" i="2"/>
  <c r="H16" i="2"/>
  <c r="I16" i="2"/>
  <c r="F16" i="2"/>
  <c r="G15" i="2"/>
  <c r="H15" i="2"/>
  <c r="I15" i="2"/>
  <c r="F15" i="2"/>
  <c r="J14" i="2"/>
  <c r="D13" i="3"/>
  <c r="E12" i="3"/>
  <c r="E11" i="3"/>
  <c r="E10" i="3"/>
  <c r="D7" i="3"/>
  <c r="E6" i="3"/>
  <c r="E5" i="3"/>
  <c r="E4" i="3"/>
  <c r="E3" i="3"/>
  <c r="E2" i="3"/>
  <c r="H4" i="2"/>
</calcChain>
</file>

<file path=xl/sharedStrings.xml><?xml version="1.0" encoding="utf-8"?>
<sst xmlns="http://schemas.openxmlformats.org/spreadsheetml/2006/main" count="68" uniqueCount="48">
  <si>
    <t>Sl</t>
  </si>
  <si>
    <t>Item Code</t>
  </si>
  <si>
    <t>Description</t>
  </si>
  <si>
    <t>Unit</t>
  </si>
  <si>
    <t>Rate</t>
  </si>
  <si>
    <t>16-100</t>
  </si>
  <si>
    <t>16-220</t>
  </si>
  <si>
    <t>12-310-20</t>
  </si>
  <si>
    <t>16-240</t>
  </si>
  <si>
    <t>Bamboo Profile</t>
  </si>
  <si>
    <t>Bailingout</t>
  </si>
  <si>
    <t>Nos</t>
  </si>
  <si>
    <t>Cum</t>
  </si>
  <si>
    <t>cum</t>
  </si>
  <si>
    <t>04-120</t>
  </si>
  <si>
    <t>BM Pillar</t>
  </si>
  <si>
    <t>16-650-10</t>
  </si>
  <si>
    <t>Embankment by Excavator</t>
  </si>
  <si>
    <t>16-410-10</t>
  </si>
  <si>
    <t>Embankment by Carried Earth</t>
  </si>
  <si>
    <t>16-120-10</t>
  </si>
  <si>
    <t>Embankment by Manual Labour</t>
  </si>
  <si>
    <t>16-190</t>
  </si>
  <si>
    <t>Additional Lead</t>
  </si>
  <si>
    <t>48-100</t>
  </si>
  <si>
    <t>Fine Dressing and Close Turfing</t>
  </si>
  <si>
    <t>16-300</t>
  </si>
  <si>
    <t>Royalty for Specified Earth</t>
  </si>
  <si>
    <t>40-492-20</t>
  </si>
  <si>
    <t>Geobag Dumping</t>
  </si>
  <si>
    <t>48-130</t>
  </si>
  <si>
    <t>Biological Protection</t>
  </si>
  <si>
    <t>sqm</t>
  </si>
  <si>
    <t>Each</t>
  </si>
  <si>
    <t>m</t>
  </si>
  <si>
    <t>0.000-26.00=7.23</t>
  </si>
  <si>
    <t>0.000-26.500=6.894</t>
  </si>
  <si>
    <t>22.850-31.210=8.360</t>
  </si>
  <si>
    <t>0.000-16.020=16.020</t>
  </si>
  <si>
    <t>start</t>
  </si>
  <si>
    <t>finish</t>
  </si>
  <si>
    <t>satmukha khal</t>
  </si>
  <si>
    <t>singer beel khal</t>
  </si>
  <si>
    <t>Cons of Ring Bundh</t>
  </si>
  <si>
    <t>16-600</t>
  </si>
  <si>
    <t>Excavation by Excavator</t>
  </si>
  <si>
    <t>Ring bundh removal</t>
  </si>
  <si>
    <t>Kairdhala Khal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</si>
</sst>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sqref="A1:L12"/>
    </sheetView>
  </sheetViews>
  <sheetFormatPr defaultRowHeight="15" x14ac:dyDescent="0.25"/>
  <cols>
    <col min="1" max="1" width="5.42578125" customWidth="1"/>
    <col min="2" max="2" width="19.140625" customWidth="1"/>
    <col min="3" max="3" width="37.7109375" customWidth="1"/>
    <col min="5" max="5" width="13" customWidth="1"/>
    <col min="6" max="6" width="17.140625" customWidth="1"/>
    <col min="7" max="7" width="23.7109375" customWidth="1"/>
    <col min="8" max="8" width="20.5703125" customWidth="1"/>
    <col min="9" max="9" width="19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35</v>
      </c>
      <c r="G1" s="2" t="s">
        <v>36</v>
      </c>
      <c r="H1" s="2" t="s">
        <v>38</v>
      </c>
      <c r="I1" s="2" t="s">
        <v>37</v>
      </c>
      <c r="J1" s="1"/>
      <c r="K1" s="1"/>
      <c r="L1" s="1"/>
    </row>
    <row r="2" spans="1:12" x14ac:dyDescent="0.25">
      <c r="A2" s="1"/>
      <c r="B2" s="1"/>
      <c r="C2" s="1"/>
      <c r="D2" s="1"/>
      <c r="E2" s="1"/>
      <c r="F2" s="2">
        <v>7.23</v>
      </c>
      <c r="G2" s="2">
        <v>6.8940000000000001</v>
      </c>
      <c r="H2" s="2">
        <v>16.02</v>
      </c>
      <c r="I2" s="2">
        <v>8.36</v>
      </c>
      <c r="J2" s="1"/>
      <c r="K2" s="1"/>
      <c r="L2" s="1"/>
    </row>
    <row r="3" spans="1:12" x14ac:dyDescent="0.25">
      <c r="A3" s="1">
        <v>1</v>
      </c>
      <c r="B3" s="1" t="s">
        <v>14</v>
      </c>
      <c r="C3" s="1" t="s">
        <v>15</v>
      </c>
      <c r="D3" s="1" t="s">
        <v>11</v>
      </c>
      <c r="E3" s="1"/>
      <c r="F3" s="1">
        <v>7</v>
      </c>
      <c r="G3" s="1">
        <v>7</v>
      </c>
      <c r="H3" s="1">
        <v>16</v>
      </c>
      <c r="I3" s="1">
        <v>9</v>
      </c>
      <c r="J3" s="1"/>
      <c r="K3" s="1"/>
      <c r="L3" s="1"/>
    </row>
    <row r="4" spans="1:12" x14ac:dyDescent="0.25">
      <c r="A4" s="1">
        <v>2</v>
      </c>
      <c r="B4" s="1" t="s">
        <v>5</v>
      </c>
      <c r="C4" s="1" t="s">
        <v>9</v>
      </c>
      <c r="D4" s="1" t="s">
        <v>11</v>
      </c>
      <c r="E4" s="1"/>
      <c r="F4" s="1">
        <v>121</v>
      </c>
      <c r="G4" s="1">
        <v>115</v>
      </c>
      <c r="H4" s="1">
        <f t="shared" ref="H4" si="0">H2/0.06</f>
        <v>267</v>
      </c>
      <c r="I4" s="1">
        <v>139</v>
      </c>
      <c r="J4" s="1"/>
      <c r="K4" s="1"/>
      <c r="L4" s="1"/>
    </row>
    <row r="5" spans="1:12" x14ac:dyDescent="0.25">
      <c r="A5" s="1">
        <v>3</v>
      </c>
      <c r="B5" s="1" t="s">
        <v>16</v>
      </c>
      <c r="C5" s="1" t="s">
        <v>17</v>
      </c>
      <c r="D5" s="1" t="s">
        <v>12</v>
      </c>
      <c r="E5" s="1"/>
      <c r="F5" s="1">
        <v>74445.324799999988</v>
      </c>
      <c r="G5" s="1">
        <v>82756.43280000001</v>
      </c>
      <c r="H5" s="1">
        <v>115765.272</v>
      </c>
      <c r="I5" s="1">
        <v>54216.576000000001</v>
      </c>
      <c r="J5" s="1"/>
      <c r="K5" s="1"/>
      <c r="L5" s="1"/>
    </row>
    <row r="6" spans="1:12" x14ac:dyDescent="0.25">
      <c r="A6" s="1">
        <v>4</v>
      </c>
      <c r="B6" s="1" t="s">
        <v>18</v>
      </c>
      <c r="C6" s="1" t="s">
        <v>19</v>
      </c>
      <c r="D6" s="1" t="s">
        <v>13</v>
      </c>
      <c r="E6" s="1"/>
      <c r="F6" s="1">
        <v>9305.6655999999984</v>
      </c>
      <c r="G6" s="1">
        <v>10344.554100000001</v>
      </c>
      <c r="H6" s="1">
        <v>14470.659</v>
      </c>
      <c r="I6" s="1">
        <v>6777.0720000000001</v>
      </c>
      <c r="J6" s="1"/>
      <c r="K6" s="1"/>
      <c r="L6" s="1"/>
    </row>
    <row r="7" spans="1:12" x14ac:dyDescent="0.25">
      <c r="A7" s="1">
        <v>5</v>
      </c>
      <c r="B7" s="1" t="s">
        <v>20</v>
      </c>
      <c r="C7" s="1" t="s">
        <v>21</v>
      </c>
      <c r="D7" s="1" t="s">
        <v>13</v>
      </c>
      <c r="E7" s="1"/>
      <c r="F7" s="1">
        <v>9305.6655999999984</v>
      </c>
      <c r="G7" s="1">
        <v>10344.554100000001</v>
      </c>
      <c r="H7" s="1">
        <v>14470.659</v>
      </c>
      <c r="I7" s="1">
        <v>6777.0720000000001</v>
      </c>
      <c r="J7" s="1"/>
      <c r="K7" s="1"/>
      <c r="L7" s="1"/>
    </row>
    <row r="8" spans="1:12" x14ac:dyDescent="0.25">
      <c r="A8" s="1">
        <v>6</v>
      </c>
      <c r="B8" s="1" t="s">
        <v>22</v>
      </c>
      <c r="C8" s="1" t="s">
        <v>23</v>
      </c>
      <c r="D8" s="1" t="s">
        <v>13</v>
      </c>
      <c r="E8" s="1"/>
      <c r="F8" s="1">
        <v>9305.6655999999984</v>
      </c>
      <c r="G8" s="1">
        <v>10344.554100000001</v>
      </c>
      <c r="H8" s="1">
        <v>14470.659</v>
      </c>
      <c r="I8" s="1">
        <v>6777.0720000000001</v>
      </c>
      <c r="J8" s="1"/>
      <c r="K8" s="1"/>
      <c r="L8" s="1"/>
    </row>
    <row r="9" spans="1:12" x14ac:dyDescent="0.25">
      <c r="A9" s="1">
        <v>7</v>
      </c>
      <c r="B9" s="1" t="s">
        <v>24</v>
      </c>
      <c r="C9" s="1" t="s">
        <v>25</v>
      </c>
      <c r="D9" s="1" t="s">
        <v>32</v>
      </c>
      <c r="E9" s="1"/>
      <c r="F9" s="1">
        <v>122042.4</v>
      </c>
      <c r="G9" s="1">
        <v>116370.71999999999</v>
      </c>
      <c r="H9" s="1">
        <v>270417.59999999998</v>
      </c>
      <c r="I9" s="1">
        <v>141116.79999999999</v>
      </c>
      <c r="J9" s="1"/>
      <c r="K9" s="1"/>
      <c r="L9" s="1"/>
    </row>
    <row r="10" spans="1:12" x14ac:dyDescent="0.25">
      <c r="A10" s="1">
        <v>8</v>
      </c>
      <c r="B10" s="1" t="s">
        <v>26</v>
      </c>
      <c r="C10" s="1" t="s">
        <v>27</v>
      </c>
      <c r="D10" s="1" t="s">
        <v>13</v>
      </c>
      <c r="E10" s="1"/>
      <c r="F10" s="1">
        <v>83750.990399999981</v>
      </c>
      <c r="G10" s="1">
        <v>93100.986900000018</v>
      </c>
      <c r="H10" s="1">
        <v>130235.931</v>
      </c>
      <c r="I10" s="1">
        <v>60993.648000000001</v>
      </c>
      <c r="J10" s="1"/>
      <c r="K10" s="1"/>
      <c r="L10" s="1"/>
    </row>
    <row r="11" spans="1:12" x14ac:dyDescent="0.25">
      <c r="A11" s="1">
        <v>9</v>
      </c>
      <c r="B11" s="1" t="s">
        <v>28</v>
      </c>
      <c r="C11" s="1" t="s">
        <v>29</v>
      </c>
      <c r="D11" s="1" t="s">
        <v>33</v>
      </c>
      <c r="E11" s="1"/>
      <c r="F11" s="1">
        <v>17813</v>
      </c>
      <c r="G11" s="1">
        <v>0</v>
      </c>
      <c r="H11" s="1">
        <v>0</v>
      </c>
      <c r="I11" s="1">
        <v>0</v>
      </c>
      <c r="J11" s="1"/>
      <c r="K11" s="1"/>
      <c r="L11" s="1"/>
    </row>
    <row r="12" spans="1:12" x14ac:dyDescent="0.25">
      <c r="A12" s="1">
        <v>10</v>
      </c>
      <c r="B12" s="1" t="s">
        <v>30</v>
      </c>
      <c r="C12" s="1" t="s">
        <v>31</v>
      </c>
      <c r="D12" s="1" t="s">
        <v>34</v>
      </c>
      <c r="E12" s="1"/>
      <c r="F12" s="1">
        <v>57840</v>
      </c>
      <c r="G12" s="1">
        <v>55152</v>
      </c>
      <c r="H12" s="1">
        <v>128160</v>
      </c>
      <c r="I12" s="1">
        <v>66880</v>
      </c>
      <c r="J12" s="1"/>
      <c r="K12" s="1"/>
      <c r="L12" s="1"/>
    </row>
    <row r="14" spans="1:12" x14ac:dyDescent="0.25">
      <c r="F14" s="3">
        <v>93056.655999999988</v>
      </c>
      <c r="G14" s="3">
        <v>103445.541</v>
      </c>
      <c r="H14" s="3">
        <v>144706.59</v>
      </c>
      <c r="I14" s="3">
        <v>67770.720000000001</v>
      </c>
      <c r="J14">
        <f>SUM(F14:I14)</f>
        <v>408979.50699999998</v>
      </c>
    </row>
    <row r="15" spans="1:12" x14ac:dyDescent="0.25">
      <c r="F15" s="3">
        <f>0.8*F14</f>
        <v>74445.324799999988</v>
      </c>
      <c r="G15" s="3">
        <f t="shared" ref="G15:I15" si="1">0.8*G14</f>
        <v>82756.43280000001</v>
      </c>
      <c r="H15" s="3">
        <f t="shared" si="1"/>
        <v>115765.272</v>
      </c>
      <c r="I15" s="3">
        <f t="shared" si="1"/>
        <v>54216.576000000001</v>
      </c>
      <c r="J15">
        <f t="shared" ref="J15:J17" si="2">SUM(F15:I15)</f>
        <v>327183.60560000001</v>
      </c>
    </row>
    <row r="16" spans="1:12" x14ac:dyDescent="0.25">
      <c r="F16" s="3">
        <f>0.1*F14</f>
        <v>9305.6655999999984</v>
      </c>
      <c r="G16" s="3">
        <f t="shared" ref="G16:I16" si="3">0.1*G14</f>
        <v>10344.554100000001</v>
      </c>
      <c r="H16" s="3">
        <f t="shared" si="3"/>
        <v>14470.659</v>
      </c>
      <c r="I16" s="3">
        <f t="shared" si="3"/>
        <v>6777.0720000000001</v>
      </c>
      <c r="J16">
        <f t="shared" si="2"/>
        <v>40897.950700000001</v>
      </c>
    </row>
    <row r="17" spans="6:10" x14ac:dyDescent="0.25">
      <c r="F17" s="3">
        <f>0.1*F14</f>
        <v>9305.6655999999984</v>
      </c>
      <c r="G17" s="3">
        <f t="shared" ref="G17:I17" si="4">0.1*G14</f>
        <v>10344.554100000001</v>
      </c>
      <c r="H17" s="3">
        <f t="shared" si="4"/>
        <v>14470.659</v>
      </c>
      <c r="I17" s="3">
        <f t="shared" si="4"/>
        <v>6777.0720000000001</v>
      </c>
      <c r="J17">
        <f t="shared" si="2"/>
        <v>40897.950700000001</v>
      </c>
    </row>
    <row r="18" spans="6:10" x14ac:dyDescent="0.25">
      <c r="F18">
        <f>16.88*F2*1000</f>
        <v>122042.4</v>
      </c>
      <c r="G18">
        <f t="shared" ref="G18:I18" si="5">16.88*G2*1000</f>
        <v>116370.71999999999</v>
      </c>
      <c r="H18">
        <f t="shared" si="5"/>
        <v>270417.59999999998</v>
      </c>
      <c r="I18">
        <f t="shared" si="5"/>
        <v>141116.79999999999</v>
      </c>
      <c r="J18">
        <f>SUM(F18:I18)</f>
        <v>649947.52</v>
      </c>
    </row>
    <row r="19" spans="6:10" x14ac:dyDescent="0.25">
      <c r="J19">
        <f t="shared" ref="J19:J21" si="6">SUM(F19:I19)</f>
        <v>0</v>
      </c>
    </row>
    <row r="20" spans="6:10" x14ac:dyDescent="0.25">
      <c r="F20">
        <f>SUM(F5,F7)</f>
        <v>83750.990399999981</v>
      </c>
      <c r="G20">
        <f t="shared" ref="G20:I20" si="7">SUM(G5,G7)</f>
        <v>93100.986900000018</v>
      </c>
      <c r="H20">
        <f t="shared" si="7"/>
        <v>130235.931</v>
      </c>
      <c r="I20">
        <f t="shared" si="7"/>
        <v>60993.648000000001</v>
      </c>
      <c r="J20">
        <f t="shared" si="6"/>
        <v>368081.5563</v>
      </c>
    </row>
    <row r="21" spans="6:10" x14ac:dyDescent="0.25">
      <c r="F21">
        <f>F2*1000*8</f>
        <v>57840</v>
      </c>
      <c r="G21">
        <f t="shared" ref="G21:I21" si="8">G2*1000*8</f>
        <v>55152</v>
      </c>
      <c r="H21">
        <f t="shared" si="8"/>
        <v>128160</v>
      </c>
      <c r="I21">
        <f t="shared" si="8"/>
        <v>66880</v>
      </c>
      <c r="J21">
        <f t="shared" si="6"/>
        <v>308032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M14" sqref="M13:M14"/>
    </sheetView>
  </sheetViews>
  <sheetFormatPr defaultRowHeight="15" x14ac:dyDescent="0.25"/>
  <sheetData>
    <row r="1" spans="1:5" x14ac:dyDescent="0.25">
      <c r="A1" t="s">
        <v>39</v>
      </c>
      <c r="B1" t="s">
        <v>40</v>
      </c>
      <c r="C1">
        <v>7.23</v>
      </c>
    </row>
    <row r="2" spans="1:5" x14ac:dyDescent="0.25">
      <c r="A2">
        <v>8.4139999999999997</v>
      </c>
      <c r="B2">
        <v>10.217000000000001</v>
      </c>
      <c r="C2" s="3">
        <v>1.8029999999999999</v>
      </c>
      <c r="D2" s="3">
        <v>26669.237000000001</v>
      </c>
      <c r="E2" s="3">
        <f>C2</f>
        <v>1.8029999999999999</v>
      </c>
    </row>
    <row r="3" spans="1:5" x14ac:dyDescent="0.25">
      <c r="A3">
        <v>10.217000000000001</v>
      </c>
      <c r="B3">
        <v>12.111000000000001</v>
      </c>
      <c r="C3" s="3">
        <v>1.8939999999999999</v>
      </c>
      <c r="D3" s="3">
        <v>23932.473999999998</v>
      </c>
      <c r="E3" s="3">
        <f>E2+C3</f>
        <v>3.6970000000000001</v>
      </c>
    </row>
    <row r="4" spans="1:5" x14ac:dyDescent="0.25">
      <c r="A4">
        <v>12.111000000000001</v>
      </c>
      <c r="B4">
        <v>13.018000000000001</v>
      </c>
      <c r="C4" s="3">
        <v>0.90700000000000003</v>
      </c>
      <c r="D4" s="3">
        <v>14761.885</v>
      </c>
      <c r="E4" s="3">
        <f>E3+C4</f>
        <v>4.6040000000000001</v>
      </c>
    </row>
    <row r="5" spans="1:5" x14ac:dyDescent="0.25">
      <c r="A5">
        <v>13.018000000000001</v>
      </c>
      <c r="B5">
        <v>14.018000000000001</v>
      </c>
      <c r="C5" s="3">
        <v>1</v>
      </c>
      <c r="D5" s="3">
        <v>10088.66</v>
      </c>
      <c r="E5" s="3">
        <f>E4+C5</f>
        <v>5.6040000000000001</v>
      </c>
    </row>
    <row r="6" spans="1:5" x14ac:dyDescent="0.25">
      <c r="A6">
        <v>14.018000000000001</v>
      </c>
      <c r="B6">
        <v>15.663</v>
      </c>
      <c r="C6" s="3">
        <v>1.615</v>
      </c>
      <c r="D6" s="3">
        <v>17604.400000000001</v>
      </c>
      <c r="E6" s="3">
        <f>E5+C6</f>
        <v>7.2190000000000003</v>
      </c>
    </row>
    <row r="7" spans="1:5" x14ac:dyDescent="0.25">
      <c r="D7">
        <f>SUM(D2:D6)</f>
        <v>93056.655999999988</v>
      </c>
    </row>
    <row r="9" spans="1:5" x14ac:dyDescent="0.25">
      <c r="A9" t="s">
        <v>39</v>
      </c>
      <c r="B9" t="s">
        <v>40</v>
      </c>
      <c r="C9" s="3">
        <v>6.8940000000000001</v>
      </c>
    </row>
    <row r="10" spans="1:5" x14ac:dyDescent="0.25">
      <c r="A10">
        <v>16.439</v>
      </c>
      <c r="B10">
        <v>18.937999999999999</v>
      </c>
      <c r="C10" s="3">
        <v>2.4990000000000001</v>
      </c>
      <c r="D10">
        <v>19033.397000000001</v>
      </c>
      <c r="E10">
        <f>C10</f>
        <v>2.4990000000000001</v>
      </c>
    </row>
    <row r="11" spans="1:5" x14ac:dyDescent="0.25">
      <c r="A11">
        <v>26.097000000000001</v>
      </c>
      <c r="B11">
        <v>26.503</v>
      </c>
      <c r="C11" s="3">
        <v>0.40600000000000003</v>
      </c>
      <c r="D11">
        <v>29185.095000000001</v>
      </c>
      <c r="E11">
        <f>E10+C11</f>
        <v>2.9050000000000002</v>
      </c>
    </row>
    <row r="12" spans="1:5" x14ac:dyDescent="0.25">
      <c r="A12">
        <v>0</v>
      </c>
      <c r="B12">
        <v>4</v>
      </c>
      <c r="C12" s="3">
        <v>4</v>
      </c>
      <c r="D12">
        <v>55227.048999999999</v>
      </c>
      <c r="E12">
        <f>E11+C12</f>
        <v>6.9050000000000002</v>
      </c>
    </row>
    <row r="13" spans="1:5" x14ac:dyDescent="0.25">
      <c r="D13">
        <f>SUM(D10:D12)</f>
        <v>103445.541</v>
      </c>
    </row>
    <row r="15" spans="1:5" x14ac:dyDescent="0.25">
      <c r="A15" t="s">
        <v>39</v>
      </c>
      <c r="B15" t="s">
        <v>40</v>
      </c>
      <c r="C15">
        <v>6.8940000000000001</v>
      </c>
    </row>
    <row r="17" spans="4:4" x14ac:dyDescent="0.25">
      <c r="D17">
        <v>144706.59</v>
      </c>
    </row>
    <row r="18" spans="4:4" x14ac:dyDescent="0.25">
      <c r="D18">
        <v>67770.720000000001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12" sqref="G12"/>
    </sheetView>
  </sheetViews>
  <sheetFormatPr defaultRowHeight="15" x14ac:dyDescent="0.25"/>
  <cols>
    <col min="1" max="1" width="5.5703125" customWidth="1"/>
    <col min="2" max="2" width="11.140625" customWidth="1"/>
    <col min="3" max="3" width="30.28515625" customWidth="1"/>
    <col min="6" max="6" width="17" customWidth="1"/>
    <col min="7" max="7" width="15.5703125" customWidth="1"/>
    <col min="8" max="8" width="21.28515625" customWidth="1"/>
    <col min="9" max="9" width="13.140625" customWidth="1"/>
    <col min="10" max="10" width="25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  <c r="G1" t="s">
        <v>41</v>
      </c>
      <c r="H1" t="s">
        <v>42</v>
      </c>
    </row>
    <row r="2" spans="1:8" x14ac:dyDescent="0.25">
      <c r="F2" s="3">
        <v>1.6950000000000001</v>
      </c>
      <c r="G2" s="3">
        <v>1.79</v>
      </c>
      <c r="H2" s="3">
        <v>2.72</v>
      </c>
    </row>
    <row r="3" spans="1:8" x14ac:dyDescent="0.25">
      <c r="A3">
        <v>1</v>
      </c>
      <c r="B3" t="s">
        <v>5</v>
      </c>
      <c r="C3" t="s">
        <v>9</v>
      </c>
      <c r="D3" t="s">
        <v>11</v>
      </c>
      <c r="F3" s="3">
        <v>5</v>
      </c>
      <c r="G3" s="3">
        <v>6</v>
      </c>
      <c r="H3" s="3">
        <v>11</v>
      </c>
    </row>
    <row r="4" spans="1:8" x14ac:dyDescent="0.25">
      <c r="A4">
        <v>2</v>
      </c>
      <c r="B4" t="s">
        <v>6</v>
      </c>
      <c r="C4" t="s">
        <v>43</v>
      </c>
      <c r="D4" t="s">
        <v>13</v>
      </c>
      <c r="F4" s="3">
        <v>3360</v>
      </c>
      <c r="G4" s="3">
        <v>3150</v>
      </c>
      <c r="H4" s="3">
        <v>1590</v>
      </c>
    </row>
    <row r="5" spans="1:8" x14ac:dyDescent="0.25">
      <c r="A5">
        <v>3</v>
      </c>
      <c r="B5" t="s">
        <v>7</v>
      </c>
      <c r="C5" t="s">
        <v>10</v>
      </c>
      <c r="D5" t="s">
        <v>13</v>
      </c>
      <c r="F5" s="3">
        <v>12119</v>
      </c>
      <c r="G5" s="3">
        <v>4922</v>
      </c>
      <c r="H5" s="3">
        <v>29552.5</v>
      </c>
    </row>
    <row r="6" spans="1:8" x14ac:dyDescent="0.25">
      <c r="A6">
        <v>4</v>
      </c>
      <c r="B6" t="s">
        <v>44</v>
      </c>
      <c r="C6" t="s">
        <v>45</v>
      </c>
      <c r="D6" t="s">
        <v>12</v>
      </c>
      <c r="F6" s="3">
        <v>78408.066999999995</v>
      </c>
      <c r="G6" s="3">
        <v>29683.86</v>
      </c>
      <c r="H6" s="3">
        <v>16680.816999999999</v>
      </c>
    </row>
    <row r="7" spans="1:8" x14ac:dyDescent="0.25">
      <c r="A7">
        <v>5</v>
      </c>
      <c r="B7" t="s">
        <v>8</v>
      </c>
      <c r="C7" t="s">
        <v>46</v>
      </c>
      <c r="D7" t="s">
        <v>13</v>
      </c>
      <c r="F7" s="3">
        <f>0.9*F4</f>
        <v>3024</v>
      </c>
      <c r="G7" s="3">
        <f t="shared" ref="G7:H7" si="0">0.9*G4</f>
        <v>2835</v>
      </c>
      <c r="H7" s="3">
        <f t="shared" si="0"/>
        <v>1431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Embankment</vt:lpstr>
      <vt:lpstr>Earth_Calculation</vt:lpstr>
      <vt:lpstr>Khal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2020-03-02T13:31:19Z</dcterms:modified>
</cp:coreProperties>
</file>