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filterPrivacy="1" defaultThemeVersion="124226"/>
  <bookViews>
    <workbookView xWindow="240" yWindow="105" windowWidth="14805" windowHeight="8010"/>
  </bookViews>
  <sheets>
    <sheet name="Abstract Regulator" sheetId="1" r:id="rId1"/>
    <sheet name="Sheet2" sheetId="2" r:id="rId2"/>
    <sheet name="Sheet3" sheetId="3" r:id="rId3"/>
  </sheets>
  <externalReferences>
    <externalReference r:id="rId4"/>
    <externalReference r:id="rId5"/>
  </externalReferences>
  <definedNames>
    <definedName name="_xlnm.Print_Titles" localSheetId="0">'Abstract Regulator'!$3:$3</definedName>
  </definedNames>
  <calcPr calcId="162913"/>
  <fileRecoveryPr autoRecover="0"/>
</workbook>
</file>

<file path=xl/calcChain.xml><?xml version="1.0" encoding="utf-8"?>
<calcChain xmlns="http://schemas.openxmlformats.org/spreadsheetml/2006/main">
  <c r="D34" i="1" l="1"/>
  <c r="D8" i="1" l="1"/>
  <c r="D36" i="1" l="1"/>
  <c r="D33" i="1"/>
  <c r="D30" i="1"/>
  <c r="D29" i="1"/>
  <c r="D28" i="1"/>
  <c r="D14" i="1"/>
  <c r="D9" i="1"/>
  <c r="D10" i="1"/>
  <c r="D11" i="1"/>
  <c r="D12" i="1"/>
  <c r="D13" i="1"/>
  <c r="D7" i="1"/>
  <c r="D6" i="1"/>
  <c r="D5" i="1"/>
  <c r="D35" i="1" l="1"/>
  <c r="D32" i="1"/>
  <c r="D31" i="1"/>
  <c r="D27" i="1"/>
  <c r="D26" i="1"/>
  <c r="D25" i="1"/>
  <c r="D24" i="1"/>
  <c r="D23" i="1"/>
  <c r="D22" i="1"/>
  <c r="D19" i="1"/>
  <c r="D20" i="1"/>
  <c r="D18" i="1"/>
  <c r="D17" i="1"/>
  <c r="D15" i="1"/>
  <c r="G30" i="1" l="1"/>
  <c r="G29" i="1" l="1"/>
  <c r="G28" i="1"/>
  <c r="G26" i="1"/>
  <c r="G25" i="1"/>
  <c r="G6" i="1" l="1"/>
  <c r="G7" i="1"/>
  <c r="G8" i="1"/>
  <c r="G9" i="1"/>
  <c r="G10" i="1"/>
  <c r="G11" i="1"/>
  <c r="G12" i="1"/>
  <c r="G13" i="1"/>
  <c r="G14" i="1"/>
  <c r="G15" i="1"/>
  <c r="G17" i="1"/>
  <c r="G18" i="1"/>
  <c r="G19" i="1"/>
  <c r="G20" i="1"/>
  <c r="G21" i="1"/>
  <c r="G22" i="1"/>
  <c r="G23" i="1"/>
  <c r="G24" i="1"/>
  <c r="G27" i="1"/>
  <c r="G31" i="1"/>
  <c r="G32" i="1"/>
  <c r="G33" i="1"/>
  <c r="G34" i="1"/>
  <c r="G35" i="1"/>
  <c r="G36" i="1"/>
  <c r="G5" i="1"/>
  <c r="G37" i="1" l="1"/>
</calcChain>
</file>

<file path=xl/sharedStrings.xml><?xml version="1.0" encoding="utf-8"?>
<sst xmlns="http://schemas.openxmlformats.org/spreadsheetml/2006/main" count="109" uniqueCount="83">
  <si>
    <t>Sl. No:</t>
  </si>
  <si>
    <t>Item Description</t>
  </si>
  <si>
    <t>Qnty</t>
  </si>
  <si>
    <t>Unit</t>
  </si>
  <si>
    <t>Unit Rate (Tk)</t>
  </si>
  <si>
    <t>Amount (Tk)</t>
  </si>
  <si>
    <t>each</t>
  </si>
  <si>
    <t>Cum</t>
  </si>
  <si>
    <t>48-100</t>
  </si>
  <si>
    <t>Sqm</t>
  </si>
  <si>
    <t>36-150-10</t>
  </si>
  <si>
    <t>sqm</t>
  </si>
  <si>
    <t>cum</t>
  </si>
  <si>
    <t>04-120</t>
  </si>
  <si>
    <t xml:space="preserve">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 </t>
  </si>
  <si>
    <t>04-180</t>
  </si>
  <si>
    <t>Site preparation by manually removing all miscellaneous objectional materials form entire site and removing soil upto 15cm depth including uprooting stumps, jungle clearing, levelling dressing etc. complete as per direction of Engineer in charge.</t>
  </si>
  <si>
    <t>44-220</t>
  </si>
  <si>
    <t>28-120</t>
  </si>
  <si>
    <t>28-200</t>
  </si>
  <si>
    <t>76-120</t>
  </si>
  <si>
    <t>Kg</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</si>
  <si>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</si>
  <si>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</si>
  <si>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Vertical and inclined walls, columns, piers with 60-80mm dia barrack
bamboo props.</t>
  </si>
  <si>
    <t>Footing, footing beams, grade beams, foundation slab with 60-80mm dia barrack bamboo props.</t>
  </si>
  <si>
    <t>16-520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</si>
  <si>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</si>
  <si>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</si>
  <si>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40-610-20</t>
  </si>
  <si>
    <t>40-610-30</t>
  </si>
  <si>
    <t>Well graded between 20mm to 5mm size.
(Combination of sub-item 10 &amp; 30 or 20 &amp; 30 shall be used)</t>
  </si>
  <si>
    <t>Well graded between 40mm to 20mm size.</t>
  </si>
  <si>
    <t>40-140</t>
  </si>
  <si>
    <t>40-220</t>
  </si>
  <si>
    <t>76-170</t>
  </si>
  <si>
    <t>76-260</t>
  </si>
  <si>
    <t>16-140</t>
  </si>
  <si>
    <t>16-130</t>
  </si>
  <si>
    <t>16-540</t>
  </si>
  <si>
    <t>16-530</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</si>
  <si>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</si>
  <si>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</si>
  <si>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</si>
  <si>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16-310</t>
  </si>
  <si>
    <t>36-150-60</t>
  </si>
  <si>
    <t xml:space="preserve"> 36-150-20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</si>
  <si>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</si>
  <si>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</si>
  <si>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12-300</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</si>
  <si>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</si>
  <si>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28-100</t>
  </si>
  <si>
    <t>Deck slab, operating deck slab, top slab of barrel upto 3.5m height with 60-80mm dia barrack bamboo props.</t>
  </si>
  <si>
    <r>
      <t xml:space="preserve">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28-100-20 : With 25mm down graded stone chips</t>
    </r>
  </si>
  <si>
    <t>72-540</t>
  </si>
  <si>
    <t xml:space="preserve">Item Code no </t>
  </si>
  <si>
    <r>
      <t xml:space="preserve">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
</t>
    </r>
    <r>
      <rPr>
        <b/>
        <sz val="11"/>
        <color theme="1"/>
        <rFont val="Times New Roman"/>
        <family val="1"/>
      </rPr>
      <t xml:space="preserve">
16-310-10 :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</si>
  <si>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1"/>
        <color theme="1"/>
        <rFont val="Times New Roman"/>
        <family val="1"/>
      </rPr>
      <t>16-560-20:  By bamboo post of 6.0m length,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</si>
  <si>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</si>
  <si>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1"/>
        <color theme="1"/>
        <rFont val="Times New Roman"/>
        <family val="1"/>
      </rPr>
      <t xml:space="preserve">
12-310-20 : By pump.</t>
    </r>
    <r>
      <rPr>
        <sz val="11"/>
        <color theme="1"/>
        <rFont val="Times New Roman"/>
        <family val="1"/>
      </rPr>
      <t xml:space="preserve">
</t>
    </r>
  </si>
  <si>
    <t>12-310</t>
  </si>
  <si>
    <r>
      <t xml:space="preserve">Supplying and laying single layer polythene sheet in floor below cement concrete, RCC slab, on walls etc. complete in all respect as per direction of Engineer in charge. 
</t>
    </r>
    <r>
      <rPr>
        <b/>
        <sz val="11"/>
        <color theme="1"/>
        <rFont val="Times New Roman"/>
        <family val="1"/>
      </rPr>
      <t>44-220-10:</t>
    </r>
    <r>
      <rPr>
        <sz val="11"/>
        <color theme="1"/>
        <rFont val="Times New Roman"/>
        <family val="1"/>
      </rPr>
      <t xml:space="preserve"> Weighing minimum 1.0 kg per 6.50 sqm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</si>
  <si>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28-120-20:</t>
    </r>
    <r>
      <rPr>
        <sz val="11"/>
        <color theme="1"/>
        <rFont val="Times New Roman"/>
        <family val="1"/>
      </rPr>
      <t xml:space="preserve"> With 25mm down graded stone chips.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</si>
  <si>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 with stone chips</t>
    </r>
  </si>
  <si>
    <r>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r>
    <r>
      <rPr>
        <b/>
        <sz val="11"/>
        <color theme="1"/>
        <rFont val="Times New Roman"/>
        <family val="1"/>
      </rPr>
      <t xml:space="preserve">
16-520-20 : sand of FM&gt;=1.50</t>
    </r>
  </si>
  <si>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1"/>
        <color theme="1"/>
        <rFont val="Times New Roman"/>
        <family val="1"/>
      </rPr>
      <t>a) 40-140-50 : block size 30cmx30cmx30cm.</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</si>
  <si>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40-220-10 : Within 200 m.</t>
    </r>
  </si>
  <si>
    <r>
      <t xml:space="preserve">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 
</t>
    </r>
    <r>
      <rPr>
        <b/>
        <sz val="11"/>
        <color theme="1"/>
        <rFont val="Times New Roman"/>
        <family val="1"/>
      </rPr>
      <t>16-140-10: 0 m to 3 m height</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</si>
  <si>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1"/>
        <color theme="1"/>
        <rFont val="Times New Roman"/>
        <family val="1"/>
      </rPr>
      <t>16-540-20 : Sand of FM&gt;=0.80</t>
    </r>
  </si>
  <si>
    <r>
      <t xml:space="preserve">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76-120-10: 8mm dia to 30mm dia</t>
    </r>
  </si>
  <si>
    <t>(A)</t>
  </si>
  <si>
    <t>(B)</t>
  </si>
  <si>
    <t>©</t>
  </si>
  <si>
    <t>Sub-Total (Karpasha Regulator) =</t>
  </si>
  <si>
    <t xml:space="preserve">Abstruct cost of estimate for construction of R.C.C  Box Culvert (900mm x 900mm) at km.........,  beel khal  of Naogaon Haor Sub-Project in c/w Haor Flood Management and Livelihood Improvement Project  under Kishoregonj  WD. Division, BWDB, Kishoregonj during the year 2017-18 &amp; 2018-19.  </t>
  </si>
  <si>
    <t>Box Culvert (900mm x 900mm) at km.</t>
  </si>
  <si>
    <t>Epoxy paint  3 coats, of approved colour and specification over a priming coat to gate; hoisting device and embedded metal parts including scraping out rust and old paint with chisel, scraper, steel wire brush and emery paper etc. complete as per direction of Engineer in charge</t>
  </si>
  <si>
    <t>MS work in plates, angles, channels, flat bars, Tees etc. including fabricating, machining, cutting, bending, welding, forging, drilling, riveting, embedding anchor bars, staging and fitting fixing, local handling etc. complete with energy consumption and supply of labors including the cost of materials as per design, specification and direction of Engineer in charge</t>
  </si>
  <si>
    <t>Earth work by manual labor in all kinds of soil in construction of cross bundh/ ring bundh as per design and specification with all leads and lifts, throwing the earth in layers not exceeding 150 mm in thickness including breaking clods, rough dressing, clearing the jungle, removing stumps, dug bailing and 75 mm cambering etc. complete as per direction of Engineer in charge</t>
  </si>
  <si>
    <t>16-220</t>
  </si>
  <si>
    <t xml:space="preserve">Labour charge for fitting &amp; fixing of MS vertical lift gate flap  gate shutters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as per direction of Engineer in Charge
76-260-10: Size 1.00 m x 1.00 m or 1.35 m x 1.35 m
</t>
  </si>
  <si>
    <t xml:space="preserve">Manufacturing and supplying of MS flap Gate shutter of 8 mm thick MS skin plate and stiffener with minimum 75 mm x  75 mm x 10 mm MS angle as frame, horizontal and vertical beam 100 mm x 45 mm x 16 mm P-type rubber seal, fixed with 10 mm dia 63.5 mm MS counter sink and hax, nuts and bolts and 40 mm x 10 mm MS strip as clamp frilled spaces @ 150 mm c/c hinge assy with gate and wall bracket, link arm of 19 mm thick MS plate, 4 nos 24 mm dia x 150 mm stainless steel hinge pin with proper thread, nut, cotter pin and washer as per approved design including the cost of all materials of proper grade and brand new with a prime coat of redoxide where necessary as per specification and direction of Engineer in charge.
76-250-10: Size 1.00 m x 1.00 m
</t>
  </si>
  <si>
    <t>76-250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</si>
</sst>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b/>
      <u/>
      <sz val="11"/>
      <color theme="1"/>
      <name val="Times New Roman"/>
      <family val="1"/>
    </font>
    <font>
      <b/>
      <sz val="10"/>
      <color theme="1"/>
      <name val="Times New Roman"/>
      <family val="1"/>
    </font>
    <font>
      <sz val="11"/>
      <name val="Times New Roman"/>
      <family val="1"/>
    </font>
  </fonts>
  <fills count="3">
    <fill>
      <patternFill patternType="none"/>
    </fill>
    <fill>
      <patternFill patternType="gray125"/>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2" fillId="0" borderId="0" xfId="0" applyFont="1" applyBorder="1"/>
    <xf numFmtId="0" fontId="2" fillId="0" borderId="1" xfId="0" applyFont="1" applyBorder="1" applyAlignment="1">
      <alignment horizontal="center" vertical="top"/>
    </xf>
    <xf numFmtId="0" fontId="2" fillId="0" borderId="1" xfId="0" applyFont="1" applyBorder="1" applyAlignment="1">
      <alignment horizontal="justify" vertical="top" wrapText="1"/>
    </xf>
    <xf numFmtId="4" fontId="2" fillId="0" borderId="1" xfId="0" applyNumberFormat="1" applyFont="1" applyBorder="1" applyAlignment="1">
      <alignment horizontal="center" vertical="top"/>
    </xf>
    <xf numFmtId="0" fontId="2" fillId="0" borderId="1" xfId="0" applyFont="1" applyBorder="1"/>
    <xf numFmtId="0" fontId="3" fillId="0" borderId="1" xfId="0" applyFont="1" applyBorder="1" applyAlignment="1">
      <alignment horizontal="center" vertical="top"/>
    </xf>
    <xf numFmtId="0" fontId="2" fillId="0" borderId="1" xfId="0" applyFont="1" applyFill="1" applyBorder="1" applyAlignment="1">
      <alignment horizontal="center" vertical="top"/>
    </xf>
    <xf numFmtId="0" fontId="2" fillId="0" borderId="1" xfId="0" applyFont="1" applyBorder="1" applyAlignment="1">
      <alignment horizontal="justify" vertical="top"/>
    </xf>
    <xf numFmtId="0" fontId="2" fillId="0" borderId="1" xfId="0" applyFont="1" applyBorder="1" applyAlignment="1">
      <alignment horizontal="center"/>
    </xf>
    <xf numFmtId="2" fontId="2" fillId="0" borderId="1" xfId="0" applyNumberFormat="1" applyFont="1" applyBorder="1" applyAlignment="1">
      <alignment horizontal="center"/>
    </xf>
    <xf numFmtId="0" fontId="1" fillId="0" borderId="0" xfId="0" applyFont="1" applyBorder="1"/>
    <xf numFmtId="0" fontId="2" fillId="0" borderId="1" xfId="0" applyFont="1" applyFill="1" applyBorder="1" applyAlignment="1">
      <alignment horizontal="center"/>
    </xf>
    <xf numFmtId="2" fontId="2" fillId="0" borderId="1" xfId="0" applyNumberFormat="1" applyFont="1" applyFill="1" applyBorder="1" applyAlignment="1">
      <alignment horizontal="center"/>
    </xf>
    <xf numFmtId="0" fontId="5" fillId="0" borderId="1" xfId="0" applyFont="1" applyBorder="1" applyAlignment="1">
      <alignment horizontal="center" vertical="center" wrapText="1"/>
    </xf>
    <xf numFmtId="0" fontId="2" fillId="0" borderId="6" xfId="0" applyFont="1" applyBorder="1" applyAlignment="1">
      <alignment horizontal="center" vertical="top"/>
    </xf>
    <xf numFmtId="0" fontId="2" fillId="0" borderId="6" xfId="0" applyFont="1" applyFill="1" applyBorder="1" applyAlignment="1">
      <alignment horizontal="center" vertical="top"/>
    </xf>
    <xf numFmtId="0" fontId="2" fillId="0" borderId="6" xfId="0" applyFont="1" applyBorder="1" applyAlignment="1">
      <alignment horizontal="justify" vertical="top" wrapText="1"/>
    </xf>
    <xf numFmtId="0" fontId="2" fillId="0" borderId="6" xfId="0" applyFont="1" applyBorder="1" applyAlignment="1">
      <alignment horizontal="center"/>
    </xf>
    <xf numFmtId="2" fontId="2" fillId="0" borderId="6" xfId="0" applyNumberFormat="1" applyFont="1" applyBorder="1" applyAlignment="1">
      <alignment horizontal="center"/>
    </xf>
    <xf numFmtId="164" fontId="2" fillId="0" borderId="1" xfId="0" applyNumberFormat="1" applyFont="1" applyBorder="1" applyAlignment="1">
      <alignment horizontal="center"/>
    </xf>
    <xf numFmtId="164" fontId="2" fillId="0" borderId="5" xfId="0" applyNumberFormat="1" applyFont="1" applyBorder="1" applyAlignment="1">
      <alignment horizontal="center"/>
    </xf>
    <xf numFmtId="164" fontId="2" fillId="0" borderId="1" xfId="0" applyNumberFormat="1" applyFont="1" applyFill="1" applyBorder="1" applyAlignment="1">
      <alignment horizontal="center"/>
    </xf>
    <xf numFmtId="0" fontId="2" fillId="0" borderId="8" xfId="0" applyFont="1" applyBorder="1" applyAlignment="1">
      <alignment vertical="top"/>
    </xf>
    <xf numFmtId="0" fontId="2" fillId="0" borderId="1" xfId="0" applyFont="1" applyBorder="1" applyAlignment="1">
      <alignment vertical="top"/>
    </xf>
    <xf numFmtId="2" fontId="6" fillId="0" borderId="1" xfId="0" applyNumberFormat="1" applyFont="1" applyBorder="1" applyAlignment="1">
      <alignment horizontal="center"/>
    </xf>
    <xf numFmtId="1" fontId="2" fillId="0" borderId="1" xfId="0" applyNumberFormat="1" applyFont="1" applyBorder="1" applyAlignment="1">
      <alignment horizontal="center"/>
    </xf>
    <xf numFmtId="0" fontId="2" fillId="0" borderId="0" xfId="0" applyFont="1" applyBorder="1" applyAlignment="1">
      <alignment horizontal="center" vertical="top" wrapText="1"/>
    </xf>
    <xf numFmtId="0" fontId="2" fillId="0" borderId="7" xfId="0" applyFont="1" applyBorder="1" applyAlignment="1">
      <alignment horizontal="center" vertical="top" wrapText="1"/>
    </xf>
    <xf numFmtId="0" fontId="4" fillId="2" borderId="1" xfId="0" applyFont="1" applyFill="1" applyBorder="1" applyAlignment="1">
      <alignment horizontal="left" vertical="top" wrapText="1"/>
    </xf>
    <xf numFmtId="0" fontId="1" fillId="0" borderId="2" xfId="0" applyFont="1" applyBorder="1" applyAlignment="1">
      <alignment horizontal="right"/>
    </xf>
    <xf numFmtId="0" fontId="1" fillId="0" borderId="3" xfId="0" applyFont="1" applyBorder="1" applyAlignment="1">
      <alignment horizontal="right"/>
    </xf>
    <xf numFmtId="0" fontId="1" fillId="0" borderId="4" xfId="0"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Jaica%20Estimate\Package-20\Box%20Sluice\Quantity%20Abstruct%20of%20%20Box%20sluice%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Jaica%20Estimate\Box%20Sluice\Quantity%20Abstruct%20of%20%20Box%20sluic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16(Regu)"/>
      <sheetName val="Abstract Link With Details"/>
      <sheetName val="Abstract"/>
    </sheetNames>
    <sheetDataSet>
      <sheetData sheetId="0" refreshError="1">
        <row r="5">
          <cell r="O5">
            <v>12</v>
          </cell>
        </row>
        <row r="11">
          <cell r="O11">
            <v>15300</v>
          </cell>
        </row>
        <row r="20">
          <cell r="O20">
            <v>5358.75</v>
          </cell>
        </row>
        <row r="24">
          <cell r="O24">
            <v>246</v>
          </cell>
        </row>
        <row r="31">
          <cell r="O31">
            <v>163108.12</v>
          </cell>
        </row>
        <row r="66">
          <cell r="O66">
            <v>239.84399999999999</v>
          </cell>
        </row>
        <row r="157">
          <cell r="O157">
            <v>4552</v>
          </cell>
        </row>
        <row r="167">
          <cell r="O167">
            <v>2815.2</v>
          </cell>
        </row>
        <row r="173">
          <cell r="O173">
            <v>4593.25</v>
          </cell>
        </row>
        <row r="197">
          <cell r="O197">
            <v>1257.3599999999999</v>
          </cell>
        </row>
        <row r="203">
          <cell r="O203">
            <v>1769.38</v>
          </cell>
        </row>
        <row r="215">
          <cell r="O215">
            <v>6784</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16(Regu)"/>
      <sheetName val="Abstract Link With Details"/>
      <sheetName val="Abstract"/>
    </sheetNames>
    <sheetDataSet>
      <sheetData sheetId="0" refreshError="1">
        <row r="11">
          <cell r="O11">
            <v>15300</v>
          </cell>
        </row>
        <row r="38">
          <cell r="O38">
            <v>24</v>
          </cell>
        </row>
        <row r="45">
          <cell r="O45">
            <v>336.79</v>
          </cell>
        </row>
        <row r="51">
          <cell r="O51">
            <v>48.1</v>
          </cell>
        </row>
        <row r="58">
          <cell r="O58">
            <v>3.4509999999999996</v>
          </cell>
        </row>
        <row r="79">
          <cell r="O79">
            <v>25276.15</v>
          </cell>
        </row>
        <row r="89">
          <cell r="O89">
            <v>636.06000000000006</v>
          </cell>
        </row>
        <row r="94">
          <cell r="O94">
            <v>691.19999999999993</v>
          </cell>
        </row>
        <row r="101">
          <cell r="O101">
            <v>48.14</v>
          </cell>
        </row>
        <row r="107">
          <cell r="O107">
            <v>1044.77</v>
          </cell>
        </row>
        <row r="121">
          <cell r="O121">
            <v>24.231999999999999</v>
          </cell>
        </row>
        <row r="124">
          <cell r="O124">
            <v>24.231999999999999</v>
          </cell>
        </row>
        <row r="131">
          <cell r="O131">
            <v>4591</v>
          </cell>
        </row>
        <row r="138">
          <cell r="O138">
            <v>2071.4700000000003</v>
          </cell>
        </row>
        <row r="145">
          <cell r="O145">
            <v>26.33</v>
          </cell>
        </row>
        <row r="151">
          <cell r="O151">
            <v>124.97</v>
          </cell>
        </row>
        <row r="181">
          <cell r="O181">
            <v>4</v>
          </cell>
        </row>
        <row r="190">
          <cell r="O190">
            <v>4</v>
          </cell>
        </row>
        <row r="209">
          <cell r="O209">
            <v>7.7000000000000013E-2</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view="pageBreakPreview" topLeftCell="A36" zoomScaleSheetLayoutView="100" workbookViewId="0">
      <selection activeCell="E36" sqref="E36"/>
    </sheetView>
  </sheetViews>
  <sheetFormatPr defaultRowHeight="15" x14ac:dyDescent="0.25"/>
  <cols>
    <col min="1" max="1" width="6" style="1" customWidth="1"/>
    <col min="2" max="2" width="9.5703125" style="1" customWidth="1"/>
    <col min="3" max="3" width="43.7109375" style="1" customWidth="1"/>
    <col min="4" max="4" width="11.5703125" style="1" customWidth="1"/>
    <col min="5" max="5" width="6.42578125" style="1" customWidth="1"/>
    <col min="6" max="6" width="10.85546875" style="1" customWidth="1"/>
    <col min="7" max="7" width="14.28515625" style="1" customWidth="1"/>
    <col min="8" max="16384" width="9.140625" style="1"/>
  </cols>
  <sheetData>
    <row r="1" spans="1:7" x14ac:dyDescent="0.25">
      <c r="A1" s="27" t="s">
        <v>74</v>
      </c>
      <c r="B1" s="27"/>
      <c r="C1" s="27"/>
      <c r="D1" s="27"/>
      <c r="E1" s="27"/>
      <c r="F1" s="27"/>
      <c r="G1" s="27"/>
    </row>
    <row r="2" spans="1:7" ht="48" customHeight="1" x14ac:dyDescent="0.25">
      <c r="A2" s="28"/>
      <c r="B2" s="28"/>
      <c r="C2" s="28"/>
      <c r="D2" s="28"/>
      <c r="E2" s="28"/>
      <c r="F2" s="28"/>
      <c r="G2" s="28"/>
    </row>
    <row r="3" spans="1:7" ht="31.5" customHeight="1" x14ac:dyDescent="0.25">
      <c r="A3" s="14" t="s">
        <v>0</v>
      </c>
      <c r="B3" s="14" t="s">
        <v>55</v>
      </c>
      <c r="C3" s="14" t="s">
        <v>1</v>
      </c>
      <c r="D3" s="14" t="s">
        <v>2</v>
      </c>
      <c r="E3" s="14" t="s">
        <v>3</v>
      </c>
      <c r="F3" s="14" t="s">
        <v>4</v>
      </c>
      <c r="G3" s="14" t="s">
        <v>5</v>
      </c>
    </row>
    <row r="4" spans="1:7" x14ac:dyDescent="0.25">
      <c r="A4" s="5"/>
      <c r="B4" s="29" t="s">
        <v>75</v>
      </c>
      <c r="C4" s="29"/>
      <c r="D4" s="29"/>
      <c r="E4" s="29"/>
      <c r="F4" s="29"/>
      <c r="G4" s="4"/>
    </row>
    <row r="5" spans="1:7" ht="151.5" customHeight="1" x14ac:dyDescent="0.25">
      <c r="A5" s="2">
        <v>1</v>
      </c>
      <c r="B5" s="6" t="s">
        <v>13</v>
      </c>
      <c r="C5" s="3" t="s">
        <v>14</v>
      </c>
      <c r="D5" s="26">
        <f>'[1]Package-16(Regu)'!$O$5</f>
        <v>12</v>
      </c>
      <c r="E5" s="9" t="s">
        <v>6</v>
      </c>
      <c r="F5" s="10">
        <v>1203.77</v>
      </c>
      <c r="G5" s="20">
        <f>ROUND(D5*F5,3)</f>
        <v>14445.24</v>
      </c>
    </row>
    <row r="6" spans="1:7" ht="93.75" customHeight="1" x14ac:dyDescent="0.25">
      <c r="A6" s="2">
        <v>2</v>
      </c>
      <c r="B6" s="2" t="s">
        <v>15</v>
      </c>
      <c r="C6" s="3" t="s">
        <v>16</v>
      </c>
      <c r="D6" s="10">
        <f>'[1]Package-16(Regu)'!$O$11</f>
        <v>15300</v>
      </c>
      <c r="E6" s="9" t="s">
        <v>11</v>
      </c>
      <c r="F6" s="10">
        <v>27.72</v>
      </c>
      <c r="G6" s="20">
        <f t="shared" ref="G6:G36" si="0">ROUND(D6*F6,3)</f>
        <v>424116</v>
      </c>
    </row>
    <row r="7" spans="1:7" ht="172.5" customHeight="1" x14ac:dyDescent="0.25">
      <c r="A7" s="2">
        <v>3</v>
      </c>
      <c r="B7" s="2" t="s">
        <v>44</v>
      </c>
      <c r="C7" s="3" t="s">
        <v>56</v>
      </c>
      <c r="D7" s="13">
        <f>'[1]Package-16(Regu)'!$O$20</f>
        <v>5358.75</v>
      </c>
      <c r="E7" s="12" t="s">
        <v>7</v>
      </c>
      <c r="F7" s="13">
        <v>246.71</v>
      </c>
      <c r="G7" s="20">
        <f t="shared" si="0"/>
        <v>1322057.213</v>
      </c>
    </row>
    <row r="8" spans="1:7" ht="93" customHeight="1" x14ac:dyDescent="0.25">
      <c r="A8" s="2">
        <v>4</v>
      </c>
      <c r="B8" s="2" t="s">
        <v>58</v>
      </c>
      <c r="C8" s="3" t="s">
        <v>57</v>
      </c>
      <c r="D8" s="10">
        <f>'[1]Package-16(Regu)'!$O$24</f>
        <v>246</v>
      </c>
      <c r="E8" s="9" t="s">
        <v>9</v>
      </c>
      <c r="F8" s="10">
        <v>837.15</v>
      </c>
      <c r="G8" s="20">
        <f t="shared" si="0"/>
        <v>205938.9</v>
      </c>
    </row>
    <row r="9" spans="1:7" ht="138" customHeight="1" x14ac:dyDescent="0.25">
      <c r="A9" s="2">
        <v>5</v>
      </c>
      <c r="B9" s="2" t="s">
        <v>60</v>
      </c>
      <c r="C9" s="3" t="s">
        <v>59</v>
      </c>
      <c r="D9" s="10">
        <f>'[1]Package-16(Regu)'!$O$31</f>
        <v>163108.12</v>
      </c>
      <c r="E9" s="9" t="s">
        <v>12</v>
      </c>
      <c r="F9" s="10">
        <v>6.13</v>
      </c>
      <c r="G9" s="20">
        <f t="shared" si="0"/>
        <v>999852.77599999995</v>
      </c>
    </row>
    <row r="10" spans="1:7" ht="183" customHeight="1" x14ac:dyDescent="0.25">
      <c r="A10" s="2">
        <v>6</v>
      </c>
      <c r="B10" s="7" t="s">
        <v>49</v>
      </c>
      <c r="C10" s="3" t="s">
        <v>50</v>
      </c>
      <c r="D10" s="13">
        <f>'[2]Package-16(Regu)'!$O$38</f>
        <v>24</v>
      </c>
      <c r="E10" s="12" t="s">
        <v>6</v>
      </c>
      <c r="F10" s="13">
        <v>17211.169999999998</v>
      </c>
      <c r="G10" s="20">
        <f t="shared" si="0"/>
        <v>413068.08</v>
      </c>
    </row>
    <row r="11" spans="1:7" ht="81.75" customHeight="1" x14ac:dyDescent="0.25">
      <c r="A11" s="2">
        <v>7</v>
      </c>
      <c r="B11" s="7" t="s">
        <v>17</v>
      </c>
      <c r="C11" s="3" t="s">
        <v>61</v>
      </c>
      <c r="D11" s="13">
        <f>'[2]Package-16(Regu)'!$O$45</f>
        <v>336.79</v>
      </c>
      <c r="E11" s="12" t="s">
        <v>11</v>
      </c>
      <c r="F11" s="13">
        <v>31.22</v>
      </c>
      <c r="G11" s="20">
        <f t="shared" si="0"/>
        <v>10514.584000000001</v>
      </c>
    </row>
    <row r="12" spans="1:7" ht="140.25" customHeight="1" x14ac:dyDescent="0.25">
      <c r="A12" s="2">
        <v>8</v>
      </c>
      <c r="B12" s="7" t="s">
        <v>18</v>
      </c>
      <c r="C12" s="3" t="s">
        <v>62</v>
      </c>
      <c r="D12" s="13">
        <f>'[2]Package-16(Regu)'!$O$51</f>
        <v>48.1</v>
      </c>
      <c r="E12" s="12" t="s">
        <v>7</v>
      </c>
      <c r="F12" s="13">
        <v>10954.48</v>
      </c>
      <c r="G12" s="20">
        <f t="shared" si="0"/>
        <v>526910.48800000001</v>
      </c>
    </row>
    <row r="13" spans="1:7" ht="167.25" customHeight="1" x14ac:dyDescent="0.25">
      <c r="A13" s="2">
        <v>9</v>
      </c>
      <c r="B13" s="7" t="s">
        <v>51</v>
      </c>
      <c r="C13" s="3" t="s">
        <v>53</v>
      </c>
      <c r="D13" s="22">
        <f>'[2]Package-16(Regu)'!$O$58</f>
        <v>3.4509999999999996</v>
      </c>
      <c r="E13" s="12" t="s">
        <v>7</v>
      </c>
      <c r="F13" s="13">
        <v>10601.19</v>
      </c>
      <c r="G13" s="20">
        <f t="shared" si="0"/>
        <v>36584.707000000002</v>
      </c>
    </row>
    <row r="14" spans="1:7" ht="168.75" customHeight="1" x14ac:dyDescent="0.25">
      <c r="A14" s="2">
        <v>10</v>
      </c>
      <c r="B14" s="7" t="s">
        <v>19</v>
      </c>
      <c r="C14" s="3" t="s">
        <v>63</v>
      </c>
      <c r="D14" s="12">
        <f>'[1]Package-16(Regu)'!$O$66</f>
        <v>239.84399999999999</v>
      </c>
      <c r="E14" s="12" t="s">
        <v>7</v>
      </c>
      <c r="F14" s="13">
        <v>11674.49</v>
      </c>
      <c r="G14" s="20">
        <f t="shared" si="0"/>
        <v>2800056.38</v>
      </c>
    </row>
    <row r="15" spans="1:7" ht="146.25" customHeight="1" x14ac:dyDescent="0.25">
      <c r="A15" s="2">
        <v>11</v>
      </c>
      <c r="B15" s="7" t="s">
        <v>20</v>
      </c>
      <c r="C15" s="3" t="s">
        <v>69</v>
      </c>
      <c r="D15" s="13">
        <f>'[2]Package-16(Regu)'!$O$79</f>
        <v>25276.15</v>
      </c>
      <c r="E15" s="12" t="s">
        <v>21</v>
      </c>
      <c r="F15" s="13">
        <v>77.34</v>
      </c>
      <c r="G15" s="20">
        <f t="shared" si="0"/>
        <v>1954857.4410000001</v>
      </c>
    </row>
    <row r="16" spans="1:7" ht="176.25" customHeight="1" x14ac:dyDescent="0.25">
      <c r="A16" s="15">
        <v>12</v>
      </c>
      <c r="B16" s="16" t="s">
        <v>22</v>
      </c>
      <c r="C16" s="17" t="s">
        <v>23</v>
      </c>
      <c r="D16" s="18"/>
      <c r="E16" s="18"/>
      <c r="F16" s="19"/>
      <c r="G16" s="20"/>
    </row>
    <row r="17" spans="1:7" ht="30" x14ac:dyDescent="0.25">
      <c r="A17" s="2" t="s">
        <v>70</v>
      </c>
      <c r="B17" s="7" t="s">
        <v>45</v>
      </c>
      <c r="C17" s="3" t="s">
        <v>25</v>
      </c>
      <c r="D17" s="13">
        <f>'[2]Package-16(Regu)'!$O$89</f>
        <v>636.06000000000006</v>
      </c>
      <c r="E17" s="12" t="s">
        <v>11</v>
      </c>
      <c r="F17" s="13">
        <v>735.35</v>
      </c>
      <c r="G17" s="20">
        <f t="shared" si="0"/>
        <v>467726.72100000002</v>
      </c>
    </row>
    <row r="18" spans="1:7" ht="45" x14ac:dyDescent="0.25">
      <c r="A18" s="2" t="s">
        <v>71</v>
      </c>
      <c r="B18" s="7" t="s">
        <v>10</v>
      </c>
      <c r="C18" s="3" t="s">
        <v>24</v>
      </c>
      <c r="D18" s="13">
        <f>'[2]Package-16(Regu)'!$O$94</f>
        <v>691.19999999999993</v>
      </c>
      <c r="E18" s="12" t="s">
        <v>11</v>
      </c>
      <c r="F18" s="13">
        <v>909.69</v>
      </c>
      <c r="G18" s="20">
        <f t="shared" si="0"/>
        <v>628777.728</v>
      </c>
    </row>
    <row r="19" spans="1:7" ht="45" x14ac:dyDescent="0.25">
      <c r="A19" s="2" t="s">
        <v>72</v>
      </c>
      <c r="B19" s="7" t="s">
        <v>46</v>
      </c>
      <c r="C19" s="3" t="s">
        <v>52</v>
      </c>
      <c r="D19" s="13">
        <f>'[2]Package-16(Regu)'!$O$101</f>
        <v>48.14</v>
      </c>
      <c r="E19" s="12" t="s">
        <v>11</v>
      </c>
      <c r="F19" s="13">
        <v>921.99</v>
      </c>
      <c r="G19" s="20">
        <f t="shared" si="0"/>
        <v>44384.599000000002</v>
      </c>
    </row>
    <row r="20" spans="1:7" ht="126" customHeight="1" x14ac:dyDescent="0.25">
      <c r="A20" s="2">
        <v>13</v>
      </c>
      <c r="B20" s="2" t="s">
        <v>26</v>
      </c>
      <c r="C20" s="3" t="s">
        <v>64</v>
      </c>
      <c r="D20" s="25">
        <f>'[2]Package-16(Regu)'!$O$107</f>
        <v>1044.77</v>
      </c>
      <c r="E20" s="9" t="s">
        <v>7</v>
      </c>
      <c r="F20" s="10">
        <v>1420.06</v>
      </c>
      <c r="G20" s="20">
        <f t="shared" si="0"/>
        <v>1483636.0859999999</v>
      </c>
    </row>
    <row r="21" spans="1:7" ht="110.25" customHeight="1" x14ac:dyDescent="0.25">
      <c r="A21" s="2">
        <v>14</v>
      </c>
      <c r="B21" s="2" t="s">
        <v>27</v>
      </c>
      <c r="C21" s="3" t="s">
        <v>28</v>
      </c>
      <c r="D21" s="9"/>
      <c r="E21" s="9"/>
      <c r="F21" s="10"/>
      <c r="G21" s="20">
        <f t="shared" si="0"/>
        <v>0</v>
      </c>
    </row>
    <row r="22" spans="1:7" x14ac:dyDescent="0.25">
      <c r="A22" s="2" t="s">
        <v>70</v>
      </c>
      <c r="B22" s="2" t="s">
        <v>29</v>
      </c>
      <c r="C22" s="8" t="s">
        <v>32</v>
      </c>
      <c r="D22" s="10">
        <f>'[2]Package-16(Regu)'!$O$121</f>
        <v>24.231999999999999</v>
      </c>
      <c r="E22" s="9" t="s">
        <v>7</v>
      </c>
      <c r="F22" s="10">
        <v>3730.47</v>
      </c>
      <c r="G22" s="20">
        <f t="shared" si="0"/>
        <v>90396.748999999996</v>
      </c>
    </row>
    <row r="23" spans="1:7" ht="45" x14ac:dyDescent="0.25">
      <c r="A23" s="2" t="s">
        <v>71</v>
      </c>
      <c r="B23" s="2" t="s">
        <v>30</v>
      </c>
      <c r="C23" s="3" t="s">
        <v>31</v>
      </c>
      <c r="D23" s="10">
        <f>'[2]Package-16(Regu)'!$O$124</f>
        <v>24.231999999999999</v>
      </c>
      <c r="E23" s="9" t="s">
        <v>7</v>
      </c>
      <c r="F23" s="10">
        <v>4076.09</v>
      </c>
      <c r="G23" s="20">
        <f t="shared" si="0"/>
        <v>98771.812999999995</v>
      </c>
    </row>
    <row r="24" spans="1:7" ht="168.75" customHeight="1" x14ac:dyDescent="0.25">
      <c r="A24" s="24">
        <v>15</v>
      </c>
      <c r="B24" s="24" t="s">
        <v>33</v>
      </c>
      <c r="C24" s="3" t="s">
        <v>65</v>
      </c>
      <c r="D24" s="10">
        <f>'[2]Package-16(Regu)'!$O$131</f>
        <v>4591</v>
      </c>
      <c r="E24" s="9" t="s">
        <v>6</v>
      </c>
      <c r="F24" s="10">
        <v>317.01</v>
      </c>
      <c r="G24" s="20">
        <f t="shared" si="0"/>
        <v>1455392.91</v>
      </c>
    </row>
    <row r="25" spans="1:7" ht="129" customHeight="1" x14ac:dyDescent="0.25">
      <c r="A25" s="24">
        <v>16</v>
      </c>
      <c r="B25" s="24" t="s">
        <v>35</v>
      </c>
      <c r="C25" s="17" t="s">
        <v>77</v>
      </c>
      <c r="D25" s="10">
        <f>'[2]Package-16(Regu)'!$O$138</f>
        <v>2071.4700000000003</v>
      </c>
      <c r="E25" s="9" t="s">
        <v>6</v>
      </c>
      <c r="F25" s="10">
        <v>144.41999999999999</v>
      </c>
      <c r="G25" s="20">
        <f t="shared" ref="G25" si="1">ROUND(D25*F25,3)</f>
        <v>299161.69699999999</v>
      </c>
    </row>
    <row r="26" spans="1:7" ht="104.25" customHeight="1" x14ac:dyDescent="0.25">
      <c r="A26" s="23">
        <v>17</v>
      </c>
      <c r="B26" s="23" t="s">
        <v>54</v>
      </c>
      <c r="C26" s="3" t="s">
        <v>76</v>
      </c>
      <c r="D26" s="20">
        <f>'[2]Package-16(Regu)'!$O$145</f>
        <v>26.33</v>
      </c>
      <c r="E26" s="9" t="s">
        <v>9</v>
      </c>
      <c r="F26" s="10">
        <v>362.7</v>
      </c>
      <c r="G26" s="20">
        <f t="shared" ref="G26" si="2">ROUND(D26*F26,3)</f>
        <v>9549.8909999999996</v>
      </c>
    </row>
    <row r="27" spans="1:7" ht="74.25" x14ac:dyDescent="0.25">
      <c r="A27" s="2">
        <v>18</v>
      </c>
      <c r="B27" s="2" t="s">
        <v>34</v>
      </c>
      <c r="C27" s="3" t="s">
        <v>66</v>
      </c>
      <c r="D27" s="10">
        <f>'[2]Package-16(Regu)'!$O$151</f>
        <v>124.97</v>
      </c>
      <c r="E27" s="9" t="s">
        <v>7</v>
      </c>
      <c r="F27" s="10">
        <v>1145.8800000000001</v>
      </c>
      <c r="G27" s="20">
        <f t="shared" si="0"/>
        <v>143200.62400000001</v>
      </c>
    </row>
    <row r="28" spans="1:7" ht="262.5" customHeight="1" x14ac:dyDescent="0.25">
      <c r="A28" s="2">
        <v>19</v>
      </c>
      <c r="B28" s="2" t="s">
        <v>37</v>
      </c>
      <c r="C28" s="3" t="s">
        <v>67</v>
      </c>
      <c r="D28" s="10">
        <f>'[1]Package-16(Regu)'!$O$157</f>
        <v>4552</v>
      </c>
      <c r="E28" s="9" t="s">
        <v>7</v>
      </c>
      <c r="F28" s="10">
        <v>187.79</v>
      </c>
      <c r="G28" s="20">
        <f t="shared" ref="G28:G29" si="3">ROUND(D28*F28,3)</f>
        <v>854820.08</v>
      </c>
    </row>
    <row r="29" spans="1:7" ht="123.75" customHeight="1" x14ac:dyDescent="0.25">
      <c r="A29" s="2">
        <v>20</v>
      </c>
      <c r="B29" s="2" t="s">
        <v>38</v>
      </c>
      <c r="C29" s="3" t="s">
        <v>47</v>
      </c>
      <c r="D29" s="10">
        <f>'[1]Package-16(Regu)'!$O$167</f>
        <v>2815.2</v>
      </c>
      <c r="E29" s="9" t="s">
        <v>12</v>
      </c>
      <c r="F29" s="10">
        <v>142.47</v>
      </c>
      <c r="G29" s="20">
        <f t="shared" si="3"/>
        <v>401081.54399999999</v>
      </c>
    </row>
    <row r="30" spans="1:7" ht="126.75" customHeight="1" x14ac:dyDescent="0.25">
      <c r="A30" s="2">
        <v>21</v>
      </c>
      <c r="B30" s="2" t="s">
        <v>79</v>
      </c>
      <c r="C30" s="3" t="s">
        <v>78</v>
      </c>
      <c r="D30" s="10">
        <f>'[1]Package-16(Regu)'!$O$173</f>
        <v>4593.25</v>
      </c>
      <c r="E30" s="9" t="s">
        <v>12</v>
      </c>
      <c r="F30" s="10">
        <v>142.41999999999999</v>
      </c>
      <c r="G30" s="20">
        <f t="shared" ref="G30" si="4">ROUND(D30*F30,3)</f>
        <v>654170.66500000004</v>
      </c>
    </row>
    <row r="31" spans="1:7" ht="251.25" customHeight="1" x14ac:dyDescent="0.25">
      <c r="A31" s="2">
        <v>22</v>
      </c>
      <c r="B31" s="2" t="s">
        <v>82</v>
      </c>
      <c r="C31" s="3" t="s">
        <v>81</v>
      </c>
      <c r="D31" s="10">
        <f>'[2]Package-16(Regu)'!$O$181</f>
        <v>4</v>
      </c>
      <c r="E31" s="9" t="s">
        <v>6</v>
      </c>
      <c r="F31" s="10">
        <v>59678.51</v>
      </c>
      <c r="G31" s="20">
        <f t="shared" si="0"/>
        <v>238714.04</v>
      </c>
    </row>
    <row r="32" spans="1:7" ht="168" customHeight="1" x14ac:dyDescent="0.25">
      <c r="A32" s="2">
        <v>23</v>
      </c>
      <c r="B32" s="2" t="s">
        <v>36</v>
      </c>
      <c r="C32" s="3" t="s">
        <v>80</v>
      </c>
      <c r="D32" s="10">
        <f>'[2]Package-16(Regu)'!$O$190</f>
        <v>4</v>
      </c>
      <c r="E32" s="9" t="s">
        <v>6</v>
      </c>
      <c r="F32" s="10">
        <v>8463.3799999999992</v>
      </c>
      <c r="G32" s="20">
        <f t="shared" si="0"/>
        <v>33853.519999999997</v>
      </c>
    </row>
    <row r="33" spans="1:7" ht="89.25" x14ac:dyDescent="0.25">
      <c r="A33" s="2">
        <v>24</v>
      </c>
      <c r="B33" s="2" t="s">
        <v>39</v>
      </c>
      <c r="C33" s="3" t="s">
        <v>68</v>
      </c>
      <c r="D33" s="10">
        <f>'[1]Package-16(Regu)'!$O$197</f>
        <v>1257.3599999999999</v>
      </c>
      <c r="E33" s="9" t="s">
        <v>7</v>
      </c>
      <c r="F33" s="10">
        <v>757.75</v>
      </c>
      <c r="G33" s="20">
        <f t="shared" si="0"/>
        <v>952764.54</v>
      </c>
    </row>
    <row r="34" spans="1:7" ht="115.5" customHeight="1" x14ac:dyDescent="0.25">
      <c r="A34" s="2">
        <v>25</v>
      </c>
      <c r="B34" s="2" t="s">
        <v>40</v>
      </c>
      <c r="C34" s="3" t="s">
        <v>48</v>
      </c>
      <c r="D34" s="10">
        <f>'[1]Package-16(Regu)'!$O$203</f>
        <v>1769.38</v>
      </c>
      <c r="E34" s="9" t="s">
        <v>7</v>
      </c>
      <c r="F34" s="10">
        <v>159.49</v>
      </c>
      <c r="G34" s="20">
        <f t="shared" si="0"/>
        <v>282198.41600000003</v>
      </c>
    </row>
    <row r="35" spans="1:7" ht="90" x14ac:dyDescent="0.25">
      <c r="A35" s="2">
        <v>26</v>
      </c>
      <c r="B35" s="2" t="s">
        <v>41</v>
      </c>
      <c r="C35" s="3" t="s">
        <v>42</v>
      </c>
      <c r="D35" s="9">
        <f>'[2]Package-16(Regu)'!$O$209</f>
        <v>7.7000000000000013E-2</v>
      </c>
      <c r="E35" s="9" t="s">
        <v>7</v>
      </c>
      <c r="F35" s="10">
        <v>60966.400000000001</v>
      </c>
      <c r="G35" s="20">
        <f t="shared" si="0"/>
        <v>4694.4129999999996</v>
      </c>
    </row>
    <row r="36" spans="1:7" ht="107.25" customHeight="1" x14ac:dyDescent="0.25">
      <c r="A36" s="2">
        <v>27</v>
      </c>
      <c r="B36" s="2" t="s">
        <v>8</v>
      </c>
      <c r="C36" s="3" t="s">
        <v>43</v>
      </c>
      <c r="D36" s="10">
        <f>'[1]Package-16(Regu)'!$O$215</f>
        <v>6784</v>
      </c>
      <c r="E36" s="9" t="s">
        <v>11</v>
      </c>
      <c r="F36" s="10">
        <v>26.17</v>
      </c>
      <c r="G36" s="20">
        <f t="shared" si="0"/>
        <v>177537.28</v>
      </c>
    </row>
    <row r="37" spans="1:7" s="11" customFormat="1" x14ac:dyDescent="0.25">
      <c r="A37" s="30" t="s">
        <v>73</v>
      </c>
      <c r="B37" s="31"/>
      <c r="C37" s="31"/>
      <c r="D37" s="31"/>
      <c r="E37" s="31"/>
      <c r="F37" s="32"/>
      <c r="G37" s="20">
        <f>SUM(G5:G36)</f>
        <v>17029235.124999996</v>
      </c>
    </row>
    <row r="38" spans="1:7" s="11" customFormat="1" x14ac:dyDescent="0.25">
      <c r="G38" s="21"/>
    </row>
  </sheetData>
  <mergeCells count="3">
    <mergeCell ref="A1:G2"/>
    <mergeCell ref="B4:F4"/>
    <mergeCell ref="A37:F37"/>
  </mergeCells>
  <pageMargins left="0.75" right="0.25" top="0.5" bottom="0.25" header="0.3" footer="0.25"/>
  <pageSetup paperSize="9" scale="90" orientation="portrait"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Abstract Regulator</vt:lpstr>
      <vt:lpstr>Sheet2</vt:lpstr>
      <vt:lpstr>Sheet3</vt:lpstr>
      <vt:lpstr>'Abstract Regulator'!Print_Titles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2017-11-12T15:19:48Z</dcterms:modified>
</cp:coreProperties>
</file>