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Office Work\Progress Monitoring\Kishoreganj\"/>
    </mc:Choice>
  </mc:AlternateContent>
  <bookViews>
    <workbookView xWindow="240" yWindow="30" windowWidth="20115" windowHeight="8460" firstSheet="1" activeTab="5"/>
  </bookViews>
  <sheets>
    <sheet name="Khal" sheetId="1" r:id="rId1"/>
    <sheet name="River" sheetId="2" r:id="rId2"/>
    <sheet name="Regulatior." sheetId="4" r:id="rId3"/>
    <sheet name="Couseway" sheetId="5" r:id="rId4"/>
    <sheet name="Box  Drainage" sheetId="7" r:id="rId5"/>
    <sheet name="Inlet" sheetId="8" r:id="rId6"/>
    <sheet name="Sheet3" sheetId="3" r:id="rId7"/>
    <sheet name="Sheet1" sheetId="6" r:id="rId8"/>
  </sheets>
  <calcPr calcId="162913"/>
</workbook>
</file>

<file path=xl/calcChain.xml><?xml version="1.0" encoding="utf-8"?>
<calcChain xmlns="http://schemas.openxmlformats.org/spreadsheetml/2006/main">
  <c r="F27" i="8" l="1"/>
  <c r="F28" i="8" s="1"/>
  <c r="F34" i="7"/>
  <c r="F33" i="7"/>
  <c r="G10" i="1"/>
  <c r="F10" i="1"/>
  <c r="H9" i="1"/>
  <c r="H22" i="1"/>
  <c r="G22" i="1"/>
  <c r="F22" i="1"/>
  <c r="H8" i="1"/>
  <c r="H21" i="1"/>
  <c r="G21" i="1"/>
  <c r="F21" i="1"/>
  <c r="G20" i="1"/>
  <c r="F20" i="1"/>
  <c r="H20" i="1" s="1"/>
  <c r="H19" i="1"/>
  <c r="H7" i="1"/>
  <c r="H18" i="1"/>
  <c r="H6" i="1"/>
  <c r="G19" i="1"/>
  <c r="F19" i="1"/>
  <c r="G17" i="1"/>
  <c r="F17" i="1"/>
  <c r="H5" i="1"/>
  <c r="H4" i="1"/>
  <c r="G16" i="1"/>
  <c r="F16" i="1"/>
  <c r="H3" i="1"/>
  <c r="G15" i="1"/>
  <c r="F15" i="1"/>
  <c r="G14" i="1"/>
  <c r="F14" i="1"/>
  <c r="H13" i="1"/>
  <c r="G11" i="1" l="1"/>
  <c r="F11" i="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3" i="4"/>
  <c r="F49" i="4"/>
  <c r="F50" i="4" s="1"/>
  <c r="G39" i="5"/>
  <c r="G40" i="5" s="1"/>
  <c r="H39" i="5"/>
  <c r="H40" i="5" s="1"/>
  <c r="F39" i="5"/>
  <c r="F40" i="5" s="1"/>
</calcChain>
</file>

<file path=xl/sharedStrings.xml><?xml version="1.0" encoding="utf-8"?>
<sst xmlns="http://schemas.openxmlformats.org/spreadsheetml/2006/main" count="1009" uniqueCount="302">
  <si>
    <t>Sl No</t>
  </si>
  <si>
    <t>Item Code</t>
  </si>
  <si>
    <t xml:space="preserve">Description </t>
  </si>
  <si>
    <t>Unit</t>
  </si>
  <si>
    <t>Rate</t>
  </si>
  <si>
    <t>16-100</t>
  </si>
  <si>
    <t>16-220</t>
  </si>
  <si>
    <t>16-130</t>
  </si>
  <si>
    <t>16-240</t>
  </si>
  <si>
    <t>16-190</t>
  </si>
  <si>
    <t>16-600-10</t>
  </si>
  <si>
    <t>12-310-20</t>
  </si>
  <si>
    <t>04-120</t>
  </si>
  <si>
    <t>04-180</t>
  </si>
  <si>
    <t>12-100</t>
  </si>
  <si>
    <t>16-310</t>
  </si>
  <si>
    <t>44-240</t>
  </si>
  <si>
    <t>44-320</t>
  </si>
  <si>
    <t>72-180</t>
  </si>
  <si>
    <t>44-310</t>
  </si>
  <si>
    <t>44-220</t>
  </si>
  <si>
    <t>36-150-60</t>
  </si>
  <si>
    <t>36-150-10</t>
  </si>
  <si>
    <t>36-150-20</t>
  </si>
  <si>
    <t>40-610-20</t>
  </si>
  <si>
    <t>40-610-30</t>
  </si>
  <si>
    <t>40-140-50</t>
  </si>
  <si>
    <t>40-140-40</t>
  </si>
  <si>
    <t>40-220-10</t>
  </si>
  <si>
    <t>40-600</t>
  </si>
  <si>
    <t>16-140-10</t>
  </si>
  <si>
    <t>16-200</t>
  </si>
  <si>
    <t>04-280</t>
  </si>
  <si>
    <t>16-530</t>
  </si>
  <si>
    <t>48-100</t>
  </si>
  <si>
    <t>04-620-20</t>
  </si>
  <si>
    <t>76-170</t>
  </si>
  <si>
    <t>80-230</t>
  </si>
  <si>
    <t>76-190</t>
  </si>
  <si>
    <t>68-130</t>
  </si>
  <si>
    <t>80-260-20</t>
  </si>
  <si>
    <t>72-540</t>
  </si>
  <si>
    <t>76-630-10</t>
  </si>
  <si>
    <t>Quantity</t>
  </si>
  <si>
    <t>Shankir Khal</t>
  </si>
  <si>
    <t>each</t>
  </si>
  <si>
    <t>cum</t>
  </si>
  <si>
    <t>16-560-20</t>
  </si>
  <si>
    <t>M ton</t>
  </si>
  <si>
    <t>12-300</t>
  </si>
  <si>
    <t>kg</t>
  </si>
  <si>
    <t>m</t>
  </si>
  <si>
    <t>16-540-20</t>
  </si>
  <si>
    <t>16-600-20</t>
  </si>
  <si>
    <t>Bantai river</t>
  </si>
  <si>
    <t>BM pilar</t>
  </si>
  <si>
    <t>Site preparation</t>
  </si>
  <si>
    <t>Sqm</t>
  </si>
  <si>
    <t>Pizeometer</t>
  </si>
  <si>
    <t>Foundation Excavation</t>
  </si>
  <si>
    <t>Shoring for slope protection</t>
  </si>
  <si>
    <t xml:space="preserve">Bailing out </t>
  </si>
  <si>
    <t>Sheet pile Supply</t>
  </si>
  <si>
    <t>Cutting of sheet Pile</t>
  </si>
  <si>
    <t>Construction of sump well</t>
  </si>
  <si>
    <t>44-270</t>
  </si>
  <si>
    <t>Sheet pile Drive</t>
  </si>
  <si>
    <t>Painting of steel sheet pile</t>
  </si>
  <si>
    <t>Supplying and placing of hesian cloth</t>
  </si>
  <si>
    <t>Supplying and laying of polythene</t>
  </si>
  <si>
    <t>CC 1:3:6</t>
  </si>
  <si>
    <t>CC 1:4:8</t>
  </si>
  <si>
    <t>RCC 1:1.5:3</t>
  </si>
  <si>
    <t>76-120</t>
  </si>
  <si>
    <t>Reinforcement: 8 mm to 22mm</t>
  </si>
  <si>
    <t>Shuttering : Footing beams,beams, 
grade beams</t>
  </si>
  <si>
    <t>Shuttering : Vertical and inclined walls</t>
  </si>
  <si>
    <t>Back filling sand:FM&gt;1.50</t>
  </si>
  <si>
    <t>Khoa filter: 40mm to 20mm</t>
  </si>
  <si>
    <t>Khoa filter: 20mm to 5mm</t>
  </si>
  <si>
    <t>CC Block 30x30x30</t>
  </si>
  <si>
    <t>CC Block 40x40x20</t>
  </si>
  <si>
    <t xml:space="preserve">Labour charge </t>
  </si>
  <si>
    <t>Earth Work in embankment construction</t>
  </si>
  <si>
    <t>Earth Work in Channel excavation</t>
  </si>
  <si>
    <t>Extra rate for additoinal lift</t>
  </si>
  <si>
    <t>Extra rate for additoinal lead</t>
  </si>
  <si>
    <t>Ring bundh Constructiuon</t>
  </si>
  <si>
    <t>Cement mortar gauge</t>
  </si>
  <si>
    <t>Ring bundh remover</t>
  </si>
  <si>
    <t>Back filling sand:FM&gt;.80</t>
  </si>
  <si>
    <t>Back file by earth</t>
  </si>
  <si>
    <t>Fine dreasing and close turfing</t>
  </si>
  <si>
    <t>28-120-20</t>
  </si>
  <si>
    <t>28-100-20</t>
  </si>
  <si>
    <t>28-200-20</t>
  </si>
  <si>
    <t>16-520-20</t>
  </si>
  <si>
    <t>6 m</t>
  </si>
  <si>
    <t xml:space="preserve">Joyshiddhi </t>
  </si>
  <si>
    <t xml:space="preserve">Shankir Kha </t>
  </si>
  <si>
    <t>4 m</t>
  </si>
  <si>
    <t>40-650</t>
  </si>
  <si>
    <t>76-260-20</t>
  </si>
  <si>
    <t>76-240-40</t>
  </si>
  <si>
    <t xml:space="preserve">Shankir </t>
  </si>
  <si>
    <t>44-320-10</t>
  </si>
  <si>
    <t>44-270-20</t>
  </si>
  <si>
    <t>44-220-10</t>
  </si>
  <si>
    <t>28-200-10</t>
  </si>
  <si>
    <t>76-120-10</t>
  </si>
  <si>
    <t>16-520-10</t>
  </si>
  <si>
    <t>40-600-20</t>
  </si>
  <si>
    <t>76-260-10</t>
  </si>
  <si>
    <t>76-250-10</t>
  </si>
  <si>
    <t>60-260-35</t>
  </si>
  <si>
    <t>60-300-35</t>
  </si>
  <si>
    <t>76-230</t>
  </si>
  <si>
    <t>76-200</t>
  </si>
  <si>
    <t>Batnai</t>
  </si>
  <si>
    <t>DF</t>
  </si>
  <si>
    <t>profile</t>
  </si>
  <si>
    <t>Ring Bundh</t>
  </si>
  <si>
    <t>Bailing out</t>
  </si>
  <si>
    <t>Total Earth</t>
  </si>
  <si>
    <t>Excavator</t>
  </si>
  <si>
    <t>Manual</t>
  </si>
  <si>
    <t>Ring Bundh remove</t>
  </si>
  <si>
    <t>Erection of bamboo profile with full bamboo posts and pegs not less than 60mm in diameter and coir strings etc. complete as per direction of Engineer in charge.</t>
  </si>
  <si>
    <t>Each</t>
  </si>
  <si>
    <t>Two Hundred and Ninety point Zero Zero One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</si>
  <si>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</si>
  <si>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Ten point Zero Zero One</t>
  </si>
  <si>
    <t>12-310</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</si>
  <si>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</si>
  <si>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Four point Zero Zero One</t>
  </si>
  <si>
    <t>16-600</t>
  </si>
  <si>
    <t>Earth work by Mechanical Excavator (long Boom) in all kinds of soil in excavation/ re-excavation of channel/canal/khal etc. including disposal of spoil soil up to 30m away from point of excavation with rough dressing and leveling etc. complete as per direction of Engineer- in- charge.</t>
  </si>
  <si>
    <t>Ninety-Two point Zero Zero One</t>
  </si>
  <si>
    <t>Earth work by manual labour in all kinds of soil in excavation of channels with the initial lead of 30m and lift of 1.5 m including leveling dressing and throwing the spoils to profile with breaking clods, rough dressing, clearing jungles including cutting trees up to 200 mm girth, dug bailing etc. complete as per direction of Engineer in charge.</t>
  </si>
  <si>
    <t>One Hundred and Thirty-Five point Zero Zero One</t>
  </si>
  <si>
    <t>Earth work by Mechanical Excavator ( Long Boom ) in all kinds of soil in excavation / re-excavation of channel/canal/khal etc. Including disposal of spoil-soil upto 30m away from the point of excavation with rough dressing and levelling etc. complete as per direction of Engineer-in-Charge.</t>
  </si>
  <si>
    <t>One Hundred and Twenty-Three point Zero Zero One</t>
  </si>
  <si>
    <t>Earth work by manual labor in all kinds of soil in removing cross bundh/ ring bundh, including all leads and lifts complete and placing the spoils to a safe distance, (minimum 15m apart from the bank) as per direction of Engineer in charge</t>
  </si>
  <si>
    <t>One Hundred and Five point Zero Zero One</t>
  </si>
  <si>
    <t>Qualtity</t>
  </si>
  <si>
    <t>Approved Analysis Rate</t>
  </si>
  <si>
    <t>Preparetion of mobilization of the site for construction of submersable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</si>
  <si>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</si>
  <si>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Nine Lakh Sixty Thousand point Zero Zero One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</si>
  <si>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</si>
  <si>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</si>
  <si>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Two Thousand Four Hundred and Ninety-Seven point Eight Five Nine</t>
  </si>
  <si>
    <t>Demobilization and clean-up of the site upon completion of the works, as per Technical Specification, Contractor's Method Statement and as per direction of Engineer in Charge.</t>
  </si>
  <si>
    <t>One Lakh Twelve Thousand point Zero Zero One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</si>
  <si>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</si>
  <si>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One Lakh Eleven Thousand One Hundred point Zero Zero One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</si>
  <si>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</si>
  <si>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Ninety-Two Thousand point Zero Zero One</t>
  </si>
  <si>
    <t>Operate, maintain of plant and equipment such as generator for site electrification for the purpose stated in the technical specification and Contractor's Method Statement and as per direction of Engineer in Charge.</t>
  </si>
  <si>
    <t>One Lakh Ten Thousand Nine Hundred point Zero Zero One</t>
  </si>
  <si>
    <t>NSI</t>
  </si>
  <si>
    <t>Part Time Employment of environmental inspector for Implementation and reporting on environmental management plan provision for first aid box and medical assistant as per specification and direction of engineer in charge.</t>
  </si>
  <si>
    <t>Two Lakh point Zero Zero One</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</si>
  <si>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</si>
  <si>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One Thousand Two Hundred and Three point Zero Zero One</t>
  </si>
  <si>
    <t>Site preparation by manually removing all miscellaneous objectional materials form entire site and removing soil upto 15cm depth including uprooting stumps, jungle clearing, levelling dressing etc. complete as per direction of Engineer in charge.</t>
  </si>
  <si>
    <t>sqm</t>
  </si>
  <si>
    <t>Twenty-Seven point Seven Zero One</t>
  </si>
  <si>
    <t>Installation of pizeometer including supply of 40mm G.I. pipe, brass strainer, socket, labour, by wash boring, lowering, fixing the elevation and providing cover on the top of the well etc. complete as per direction of Engineer in charge.</t>
  </si>
  <si>
    <t>Two Thousand Five Hundred and Eighty-Four point Two Zero One</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</si>
  <si>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</si>
  <si>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Two Hundred and Forty-Six point Seven Zero One</t>
  </si>
  <si>
    <t>16-560</t>
  </si>
  <si>
    <t>Shoring for slope protection of foundation trench, canal, embankment, road, pond etc. as per design slopes, grades including removal of spoils to a safe distance as per direction of Engineer in charge. 16-560-20 : By bamboo post of 6.0m length, 60mm to 80mm dia, 20cm c/c driven 2.0m below ground, with drum sheet walling and average 70mm dia half split bamboo batten @ 2.0m c/c fixed with nails.</t>
  </si>
  <si>
    <t>Eight Hundred and Thirty-Seven point One Five One</t>
  </si>
  <si>
    <t>Supplying at site steel sheet piles of different sections including all taxes, freights, incidental charges etc. complete as per direction of Engineer in charge.</t>
  </si>
  <si>
    <t>M Ton</t>
  </si>
  <si>
    <t>Two Lakh Fifteen Thousand point Zero Zero One</t>
  </si>
  <si>
    <t>Cutting of steel sheet piles to design and length and shape as per requirement in design and drawing and as per direction of Engineer in charge. 44-320-10 Upto 10mm thick.</t>
  </si>
  <si>
    <t>Thirty-Nine point One Five Nine</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</si>
  <si>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</si>
  <si>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Seventeen Thousand Two Hundred and Eleven point One Six Nine</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</si>
  <si>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</si>
  <si>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One Thousand Two Hundred and Fifty point Seven Four Nine</t>
  </si>
  <si>
    <t>Painting of steel sheet piles, 2 coats of bitumen paint, including preparation of surface with sand paper, iron brush etc. including the cost of all materials and labour etc. complete as per direction of Engineer in charge.</t>
  </si>
  <si>
    <t>Two Hundred and Ninety-Three point Three Two Nine</t>
  </si>
  <si>
    <t>Supplying and placing 20mm thick hessian cloth impregnated with bitumen in expansion joints or on top of sheet piles as per specification and direction of Engineer in charge.</t>
  </si>
  <si>
    <t>Four Hundred and Sixty-One point Seven Nine Nine</t>
  </si>
  <si>
    <t>Supplying and laying single layer pholythene sheet in floor below cement concrete, RCC slab, on walls etc. complete in all respect as per direction of Engineer in charge. 44-220-10: Weighing minimum 1.0 kg. per 6.50 sqm.</t>
  </si>
  <si>
    <t>Thirty-One point Two One Nine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</si>
  <si>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</si>
  <si>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</si>
  <si>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Ten Thousand Nine Hundred and Fifty-Four point Four Seven Nine</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</si>
  <si>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</si>
  <si>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</si>
  <si>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Ten Thousand Six Hundred and One point One Eight Nine</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</si>
  <si>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</si>
  <si>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</si>
  <si>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Eleven Thousand Six Hundred and Seventy-Four point Four Eight Nine</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</si>
  <si>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</si>
  <si>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Seventy-Seven point Three Three Nine</t>
  </si>
  <si>
    <t>31 (a)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</si>
  <si>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</si>
  <si>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t>
  </si>
  <si>
    <t>Seven Hundred and Thirty-Five point Three Four Nine</t>
  </si>
  <si>
    <t>31(b)</t>
  </si>
  <si>
    <t>b) 36-150-10: Vertical and inclined walls, columns, piers with 60-80mm dia barrack bamboo props.</t>
  </si>
  <si>
    <t>Nine Hundred and Nine point Six Eight Nine</t>
  </si>
  <si>
    <t>31(c)</t>
  </si>
  <si>
    <t>(C) 36-150-20: Deck slab, operating deck slab, top slab of barrel upto 3.5m of height with 60-80mm dia barrack bamboo props.</t>
  </si>
  <si>
    <t>Nine Hundred and Twenty-One point Nine Zero Eight</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</si>
  <si>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</si>
  <si>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16-520-10 : Sand of FM&gt;= 1.50</t>
  </si>
  <si>
    <t>One Thousand Four Hundred and Twenty point Zero Six One</t>
  </si>
  <si>
    <t>33(a)</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</si>
  <si>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</si>
  <si>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Well graded between 40mm to 20mm size.</t>
  </si>
  <si>
    <t>Three Thousand Seven Hundred and Thirty point Four Six Nine</t>
  </si>
  <si>
    <t>33(b)</t>
  </si>
  <si>
    <t>B) Well graded between 20mm to 5mm size. (Combination of sub-item 10 and 30 or 20 and 30 shall be used)</t>
  </si>
  <si>
    <t>Four Thousand AND Seventy-Six point Zero Zero Nine</t>
  </si>
  <si>
    <t>34 (a)</t>
  </si>
  <si>
    <t>40-140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</si>
  <si>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t>
  </si>
  <si>
    <t>Three Hundred and Seventeen point Zero Zero One</t>
  </si>
  <si>
    <t>34 (b)</t>
  </si>
  <si>
    <t>B) 40-140-40: Block size 40cm x 40cm x 20cm</t>
  </si>
  <si>
    <t>Three Hundred and Eighty-One point Four Five Nine</t>
  </si>
  <si>
    <t>40-220</t>
  </si>
  <si>
    <t>Labour charge for protective works in laying C.C. blocks of different sizes including preparation of base, watering and ramming of base etc. complete as per direction of the Engineer in charge. 40-220-10 Within 200m</t>
  </si>
  <si>
    <t>One Thousand One Hundred and Forty-Five point Eight Seven Nine</t>
  </si>
  <si>
    <t>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foreffective erosion protection in hydraulic structures /river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damagesincluding supply of all materials, labours, equipments etc. complete as per direction of Engineer in charge.(Geotextile delivered at site should be certified by ISO and clearly labelled with brand name and grade printed at regular intervals accross the body of the fabric). 40-600-20 . Mass =&gt;250 gm/m², thickness(Under 2 kpa pressure) =&gt;2.00 mm, EoS&lt;=0.11mm, strip tensile strength =&gt;15 kn/m, grab strength =&gt;850 N, CBR puncture resistance =&gt;2200 N.</t>
  </si>
  <si>
    <t>One Hundred and Ninety point Four Six Nine</t>
  </si>
  <si>
    <t>16-140</t>
  </si>
  <si>
    <t>Earth work by manual labour in resectioning of embankment/ canal bank/ river slopes/road /compound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16-140-10: 0.00m to 3.00m height.</t>
  </si>
  <si>
    <t>One Hundred and Eighty-Seven point Seven Eight Nine</t>
  </si>
  <si>
    <t>Extra rate for every additional lift of 1.0m or part thereof beyond the initial lift of 1.5m (30cm negleted) for all kinds of earth work.</t>
  </si>
  <si>
    <t>pld/cum</t>
  </si>
  <si>
    <t>Ten point Eight Nine Nine</t>
  </si>
  <si>
    <t>Extra rate for every additional lead of 15m or part thereof beyond the initial lead of 30m upto a maximum of 19 leads (3m negleted) for all kinds of earth work.</t>
  </si>
  <si>
    <t>Fourteen point Five Six Nine</t>
  </si>
  <si>
    <t>Constructing at site, cement mortar gauge on masonry wall, including engraving in meter, decimeter &amp; centimeter, painting and figuring with black and red water proof paint, etc. complete as per direction of Engineer in charge.</t>
  </si>
  <si>
    <t>Seventy-Seven point Seven Two Nine</t>
  </si>
  <si>
    <t>16-540</t>
  </si>
  <si>
    <t>Back filling in hydraulic structures including all leads and lifts in 150mm layer including watering, ramming compacting to 30% relative density etc. complete by compactor or any other suitable method as per direction of Engineer in charge.</t>
  </si>
  <si>
    <t>Seven Hundred and Fifty-Seven point Seven Four Nine</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</si>
  <si>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</si>
  <si>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One Hundred and Fifty-Nine point Four Eight Nine</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</si>
  <si>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</si>
  <si>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Twenty-Six point One Six Nine</t>
  </si>
  <si>
    <t>04-620</t>
  </si>
  <si>
    <t>Filling of expansion joints upto a depth of 40mm with bitumen mixed with coarse sand (FM&gt;=2.5) in concrete works including supply of all materials etc. complete as per specification and direction of Engineer in charge. 04-620-20: 20mm wide.</t>
  </si>
  <si>
    <t>Sixty-Nine point Five Three Nine</t>
  </si>
  <si>
    <t>Supplying and laying sand as filter layers as per specific size ranges and gradation including preparation of surface, compacting in layer etc. complete with supply of all materials and as per direction of Engineer in charge.</t>
  </si>
  <si>
    <t>One Thousand Five Hundred and Seventy-Five point Eight Three Nine</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</si>
  <si>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</si>
  <si>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Forty-Four point Four One Nine</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</si>
  <si>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t>
  </si>
  <si>
    <t>Two Hundred and Thirty-Two point Nine Two Nine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</si>
  <si>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</si>
  <si>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t>
  </si>
  <si>
    <t>Ninety-Six Thousand Seven Hundred and Ninety-Nine point Nine Two Nine</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</si>
  <si>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</si>
  <si>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76-260-20: Size 1.95m x 1.35m or 1.95m x 1.65m</t>
  </si>
  <si>
    <t>Nine Thousand Nine Hundred and Ninety-One point Nine Zero Nine</t>
  </si>
  <si>
    <t>Labour charge for fitting &amp; fixing of MS vertical lift gate flap gate shutters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as per direction of Engineer in Charge</t>
  </si>
  <si>
    <t>Eight Thousand Four Hundred and Sixty-Three point Three Seven Nine</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</si>
  <si>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</si>
  <si>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Eighty-Four Thousand One Hundred and Thirty-Five point Eight Four Nine</t>
  </si>
  <si>
    <t>Supplying pressure treated wooden fall boards/stop logs of different size (not less than 15cm in depth) of Sal, Sundari, Garjan, Shishu or equivalant for regulator/sluices, including fixing in position with eye hook etc. complete as per direction of Engineer in charge.</t>
  </si>
  <si>
    <t>Sixty Thousand Nine Hundred and Sixty-Six point Three Nine Nine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</si>
  <si>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</si>
  <si>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80-260-20 : 50mm dia G.I. pipe line.</t>
  </si>
  <si>
    <t>Three Hundred and Thirty-Nine point Zero Zero One</t>
  </si>
  <si>
    <t>Epoxy paint 3 coats, of approved colour and specification over a priming coat to gate; hoisting device and embedded metal parts including scraping out rust and old paint with chisel, scraper, steel wire brush and emery paper etc. complete as per direction of Engineer in charge</t>
  </si>
  <si>
    <t>Three Hundred and Sixty-Two point Six Nine Nine</t>
  </si>
  <si>
    <t>76-250</t>
  </si>
  <si>
    <t>Manufacturing and supplying of MS flap Gate shutter of 8 mm thick MS skin plate and stiffener with minimum 75 mm x 75 mm x 10 mm MS angle as frame, horizontal and vertical beam 100 mm x 45 mm x 16 mm P-type rubber seal, fixed with 10 mm dia 63.5 mm MS counter sink and hax, nuts and bolts and 40 mm x 10 mm MS strip as clamp frilled spaces @ 150 mm c/c hinge assy with gate and wall bracket, link arm of 19 mm thick MS plate, 4 nos 24 mm dia x 150 mm stainless steel hinge pin with proper thread, nut, cotter pin and washer as per approved design including the cost of all materials of proper grade and brand new with a prime coat of redoxide where necessary as per specification and direction of Engineer in charge.</t>
  </si>
  <si>
    <t>Fifty-Nine Thousand Six Hundred and Seventy-Eight point Five Zero Nine</t>
  </si>
  <si>
    <t>60-260</t>
  </si>
  <si>
    <t>Manufacturing and supplying Standard machine made RCC Pipe of different diameter, length and thickness in construction of Drain/ Sluice/ Culvert/ Out let and any other works in leanest mix 1:1.5:3 with 15mm down graded stone shingles and sand of FM&gt;= 2.0 to attain a minimum 28 Days cylinder strength of 25 N/mm2 including breaking, screening, grading, laying in forms, consolidating, curing, including the cost of 6mm dia M.S. work for reinforcement and specification including tools. Plants, testing, stacking in measurable stack etc. complete as per design specification and direction of Engineer in charge.</t>
  </si>
  <si>
    <t>Two Thousand Six Hundred and Thirty-Six point Six Four Nine</t>
  </si>
  <si>
    <t>60-300</t>
  </si>
  <si>
    <t>Lying in position standard machine made R.C.C. Pipe of different diameter in construction of drain/ sluice / culvert/ outlet and any other work including fitting, fixing the socket where necessary, local handing, cutting, dressing, leveling, plumbing etc. complete as per design, specification and direction of Engineer in charge.</t>
  </si>
  <si>
    <t>Sixty-Six point Three Zero Nine</t>
  </si>
  <si>
    <t>Manufacturing, supplying, installation and fitting, fixing the vertical steel lift gate/ flap gate as per design and specification, including fabricating, reverting, welding, fixing rubber seal, providing required nuts and bolts including the cost of all materials etc. complete with a prime coat of red oxide where necessary as per direction of Engineer in charge, (Applicable only for size not specified in Item code 76-240 &amp; 76-250)</t>
  </si>
  <si>
    <t>Two Hundred and Ninety-Two point Seven Three Nine</t>
  </si>
  <si>
    <t>Manufacturing supplying &amp; installation of Hand Wheel type lifting device for slide gate with 63mm dia steel shaft, 108mm outer dia bronze nut taper roller bearing SKF-50216 etc. as per approved design in/c. supply of all components, labours with a prime coat of red oxide where necessary etc. comp. in/c. the cost of all materials as per specification &amp; direction of ENGINEER IN CHARGE.</t>
  </si>
  <si>
    <t>Forty-Six Thousand Eight Hundred and Twenty point Eight Three Nine</t>
  </si>
  <si>
    <t>76-630</t>
  </si>
  <si>
    <t>Supply and fitting and fixing 23cm wide P.V.C water stops having minimum strength of 13.80N /mm2 at 225% elongation and of approved quality in antraction and expansion joints with necessary arrangements for modification in shuttering and keeping the water stop in position etc. complete as per design, specification anddirection of Engineer in charge. 76-630-10: 3 bulb type.</t>
  </si>
  <si>
    <t>One Thousand One Hundred and Thirty-Three point Seven Four Nine</t>
  </si>
  <si>
    <t>sl</t>
  </si>
  <si>
    <t>code</t>
  </si>
  <si>
    <t>subcode</t>
  </si>
  <si>
    <t>des</t>
  </si>
  <si>
    <t>unit</t>
  </si>
  <si>
    <t>q</t>
  </si>
  <si>
    <t>rate</t>
  </si>
  <si>
    <t>rate2</t>
  </si>
  <si>
    <t>amount</t>
  </si>
  <si>
    <t>Inlet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</si>
</sst>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sz val="12"/>
      <color rgb="FF333333"/>
      <name val="ArialRegular"/>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3" fillId="0" borderId="1"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3"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xf>
    <xf numFmtId="0" fontId="0" fillId="0" borderId="0" xfId="0" applyAlignment="1">
      <alignment horizontal="center"/>
    </xf>
    <xf numFmtId="0" fontId="2" fillId="0" borderId="4" xfId="0" applyFont="1" applyBorder="1" applyAlignment="1">
      <alignment horizontal="center" vertical="center"/>
    </xf>
    <xf numFmtId="0" fontId="2" fillId="2" borderId="1" xfId="0" applyFont="1" applyFill="1" applyBorder="1" applyAlignment="1">
      <alignment horizontal="center"/>
    </xf>
    <xf numFmtId="0" fontId="4" fillId="2" borderId="1" xfId="0" applyFont="1" applyFill="1" applyBorder="1" applyAlignment="1">
      <alignment horizontal="center" vertical="center" wrapText="1"/>
    </xf>
    <xf numFmtId="0" fontId="0" fillId="2" borderId="1" xfId="0" applyFill="1" applyBorder="1"/>
    <xf numFmtId="0" fontId="0" fillId="2" borderId="1" xfId="0" applyFont="1" applyFill="1" applyBorder="1" applyAlignment="1">
      <alignment horizontal="center"/>
    </xf>
    <xf numFmtId="0" fontId="0" fillId="2" borderId="0" xfId="0" applyFont="1" applyFill="1" applyAlignment="1">
      <alignment horizontal="center"/>
    </xf>
    <xf numFmtId="0" fontId="0" fillId="2" borderId="1" xfId="0" applyFill="1" applyBorder="1" applyAlignment="1">
      <alignment horizontal="center"/>
    </xf>
    <xf numFmtId="49" fontId="0" fillId="2" borderId="1" xfId="0" applyNumberForma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0" fillId="3" borderId="1" xfId="0" applyFill="1" applyBorder="1" applyAlignment="1">
      <alignment horizontal="center"/>
    </xf>
    <xf numFmtId="49" fontId="0" fillId="3" borderId="1" xfId="0" applyNumberFormat="1" applyFill="1" applyBorder="1" applyAlignment="1">
      <alignment horizontal="center"/>
    </xf>
    <xf numFmtId="0" fontId="2" fillId="3" borderId="1" xfId="0" applyFont="1" applyFill="1" applyBorder="1" applyAlignment="1">
      <alignment horizontal="center" vertical="center" wrapText="1"/>
    </xf>
    <xf numFmtId="0" fontId="2" fillId="3" borderId="4" xfId="0" applyFont="1" applyFill="1" applyBorder="1" applyAlignment="1">
      <alignment horizontal="center"/>
    </xf>
    <xf numFmtId="0" fontId="2" fillId="3" borderId="3" xfId="0" applyFont="1" applyFill="1" applyBorder="1" applyAlignment="1">
      <alignment horizontal="center"/>
    </xf>
    <xf numFmtId="0" fontId="2" fillId="3" borderId="5" xfId="0" applyFont="1" applyFill="1" applyBorder="1" applyAlignment="1">
      <alignment horizontal="center"/>
    </xf>
    <xf numFmtId="0" fontId="2" fillId="3" borderId="3" xfId="0" applyFont="1" applyFill="1" applyBorder="1" applyAlignment="1">
      <alignment horizontal="center" vertical="center"/>
    </xf>
    <xf numFmtId="0" fontId="0" fillId="3" borderId="1" xfId="0" applyFill="1" applyBorder="1"/>
    <xf numFmtId="4" fontId="0" fillId="0" borderId="0" xfId="0" applyNumberFormat="1"/>
    <xf numFmtId="4" fontId="0" fillId="3" borderId="0" xfId="0" applyNumberFormat="1" applyFill="1"/>
    <xf numFmtId="0" fontId="3" fillId="0" borderId="1" xfId="0" applyFont="1" applyBorder="1" applyAlignment="1">
      <alignment horizontal="center" vertical="center" wrapText="1"/>
    </xf>
    <xf numFmtId="164" fontId="4" fillId="0" borderId="2" xfId="0" applyNumberFormat="1" applyFont="1" applyBorder="1" applyAlignment="1">
      <alignment vertical="center" wrapText="1"/>
    </xf>
    <xf numFmtId="0" fontId="4" fillId="0" borderId="2"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1" fillId="0" borderId="1" xfId="0" applyFont="1" applyBorder="1" applyAlignment="1">
      <alignment horizontal="center"/>
    </xf>
    <xf numFmtId="0" fontId="0" fillId="0" borderId="3" xfId="0" applyFill="1" applyBorder="1" applyAlignment="1">
      <alignment horizontal="center"/>
    </xf>
    <xf numFmtId="0" fontId="2" fillId="0" borderId="3" xfId="0" applyFont="1" applyBorder="1" applyAlignment="1">
      <alignment horizontal="center"/>
    </xf>
    <xf numFmtId="0" fontId="0" fillId="0"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9" zoomScale="130" zoomScaleNormal="130" workbookViewId="0">
      <selection activeCell="F11" sqref="F11"/>
    </sheetView>
  </sheetViews>
  <sheetFormatPr defaultRowHeight="15"/>
  <cols>
    <col min="2" max="2" width="12.7109375" customWidth="1"/>
    <col min="3" max="3" width="23.28515625" customWidth="1"/>
    <col min="5" max="5" width="9.5703125" bestFit="1" customWidth="1"/>
    <col min="6" max="6" width="13.5703125" bestFit="1" customWidth="1"/>
    <col min="7" max="7" width="13.85546875" customWidth="1"/>
    <col min="8" max="8" width="13.42578125" customWidth="1"/>
  </cols>
  <sheetData>
    <row r="1" spans="1:8" ht="18.75">
      <c r="A1" s="40" t="s">
        <v>0</v>
      </c>
      <c r="B1" s="40" t="s">
        <v>1</v>
      </c>
      <c r="C1" s="40" t="s">
        <v>2</v>
      </c>
      <c r="D1" s="40" t="s">
        <v>3</v>
      </c>
      <c r="E1" s="40" t="s">
        <v>4</v>
      </c>
      <c r="F1" s="39" t="s">
        <v>43</v>
      </c>
      <c r="G1" s="39"/>
    </row>
    <row r="2" spans="1:8">
      <c r="A2" s="40"/>
      <c r="B2" s="40"/>
      <c r="C2" s="40"/>
      <c r="D2" s="40"/>
      <c r="E2" s="40"/>
      <c r="F2" s="13" t="s">
        <v>44</v>
      </c>
      <c r="G2" s="1" t="s">
        <v>118</v>
      </c>
    </row>
    <row r="3" spans="1:8" ht="33.75" customHeight="1">
      <c r="A3" s="4">
        <v>1</v>
      </c>
      <c r="B3" s="4" t="s">
        <v>5</v>
      </c>
      <c r="C3" s="4"/>
      <c r="D3" s="4" t="s">
        <v>45</v>
      </c>
      <c r="E3" s="37">
        <v>290.00099999999998</v>
      </c>
      <c r="F3" s="2">
        <v>185</v>
      </c>
      <c r="G3" s="2">
        <v>35</v>
      </c>
      <c r="H3" s="2">
        <f>SUM(F3:G3)</f>
        <v>220</v>
      </c>
    </row>
    <row r="4" spans="1:8" ht="33.75" customHeight="1">
      <c r="A4" s="4">
        <v>2</v>
      </c>
      <c r="B4" s="4" t="s">
        <v>6</v>
      </c>
      <c r="C4" s="4"/>
      <c r="D4" s="4" t="s">
        <v>46</v>
      </c>
      <c r="E4" s="37">
        <v>110.001</v>
      </c>
      <c r="F4" s="4">
        <v>4662.860907759884</v>
      </c>
      <c r="G4" s="2">
        <v>895.13909224011718</v>
      </c>
      <c r="H4" s="2">
        <f>SUM(F4:G4)</f>
        <v>5558.0000000000009</v>
      </c>
    </row>
    <row r="5" spans="1:8" ht="33.75" customHeight="1">
      <c r="A5" s="4">
        <v>3</v>
      </c>
      <c r="B5" s="4" t="s">
        <v>11</v>
      </c>
      <c r="C5" s="4"/>
      <c r="D5" s="4" t="s">
        <v>46</v>
      </c>
      <c r="E5" s="38">
        <v>4.0010000000000003</v>
      </c>
      <c r="F5" s="4">
        <v>21389.553074670574</v>
      </c>
      <c r="G5" s="2">
        <v>4106.1969253294292</v>
      </c>
      <c r="H5" s="2">
        <f>SUM(F5:G5)</f>
        <v>25495.750000000004</v>
      </c>
    </row>
    <row r="6" spans="1:8" ht="33.75" customHeight="1">
      <c r="A6" s="4">
        <v>4</v>
      </c>
      <c r="B6" s="4" t="s">
        <v>10</v>
      </c>
      <c r="C6" s="4"/>
      <c r="D6" s="4" t="s">
        <v>46</v>
      </c>
      <c r="E6" s="38">
        <v>92.001000000000005</v>
      </c>
      <c r="F6" s="4">
        <v>175627.11899999998</v>
      </c>
      <c r="G6" s="2">
        <v>29719.703999999998</v>
      </c>
      <c r="H6" s="2">
        <f>SUM(F6:G6)</f>
        <v>205346.82299999997</v>
      </c>
    </row>
    <row r="7" spans="1:8" ht="33.75" customHeight="1">
      <c r="A7" s="4">
        <v>5</v>
      </c>
      <c r="B7" s="4" t="s">
        <v>7</v>
      </c>
      <c r="C7" s="4"/>
      <c r="D7" s="4" t="s">
        <v>46</v>
      </c>
      <c r="E7" s="37">
        <v>135.001</v>
      </c>
      <c r="F7" s="4">
        <v>29271.1865</v>
      </c>
      <c r="G7" s="2">
        <v>4953.2839999999997</v>
      </c>
      <c r="H7" s="2">
        <f>SUM(F7:G7)</f>
        <v>34224.470499999996</v>
      </c>
    </row>
    <row r="8" spans="1:8" ht="33.75" customHeight="1">
      <c r="A8" s="4">
        <v>6</v>
      </c>
      <c r="B8" s="4" t="s">
        <v>53</v>
      </c>
      <c r="C8" s="4"/>
      <c r="D8" s="4" t="s">
        <v>46</v>
      </c>
      <c r="E8" s="37">
        <v>123.001</v>
      </c>
      <c r="F8" s="4">
        <v>87813.559499999988</v>
      </c>
      <c r="G8" s="2">
        <v>14859.851999999999</v>
      </c>
      <c r="H8" s="2">
        <f>SUM(F8:G8)</f>
        <v>102673.41149999999</v>
      </c>
    </row>
    <row r="9" spans="1:8" ht="33.75" customHeight="1">
      <c r="A9" s="4">
        <v>7</v>
      </c>
      <c r="B9" s="4" t="s">
        <v>8</v>
      </c>
      <c r="C9" s="4"/>
      <c r="D9" s="4" t="s">
        <v>46</v>
      </c>
      <c r="E9" s="37">
        <v>105.001</v>
      </c>
      <c r="F9" s="4">
        <v>4196.5748169838953</v>
      </c>
      <c r="G9" s="2">
        <v>805.62518301610544</v>
      </c>
      <c r="H9" s="2">
        <f>SUM(F9:G9)</f>
        <v>5002.2000000000007</v>
      </c>
    </row>
    <row r="10" spans="1:8" ht="15.75">
      <c r="F10" s="4">
        <f>SUMPRODUCT($E$3:$E$9,F3:F9)</f>
        <v>32003459.357789375</v>
      </c>
      <c r="G10" s="4">
        <f>SUMPRODUCT($E$3:$E$9,G3:G9)</f>
        <v>5440354.0108656222</v>
      </c>
    </row>
    <row r="11" spans="1:8">
      <c r="F11" s="2">
        <f>F10/100000</f>
        <v>320.03459357789376</v>
      </c>
      <c r="G11" s="2">
        <f>G10/100000</f>
        <v>54.403540108656223</v>
      </c>
    </row>
    <row r="13" spans="1:8">
      <c r="F13">
        <v>8.5950000000000006</v>
      </c>
      <c r="G13">
        <v>1.65</v>
      </c>
      <c r="H13">
        <f>SUM(F12:G13)</f>
        <v>10.245000000000001</v>
      </c>
    </row>
    <row r="14" spans="1:8">
      <c r="E14" t="s">
        <v>119</v>
      </c>
      <c r="F14">
        <f>F13/10.245</f>
        <v>0.83894582723279665</v>
      </c>
      <c r="G14">
        <f>G13/10.245</f>
        <v>0.16105417276720352</v>
      </c>
    </row>
    <row r="15" spans="1:8">
      <c r="D15" t="s">
        <v>120</v>
      </c>
      <c r="E15">
        <v>220</v>
      </c>
      <c r="F15">
        <f>$E$15*F14</f>
        <v>184.56808199121525</v>
      </c>
      <c r="G15">
        <f>$E$15*G14</f>
        <v>35.431918008784777</v>
      </c>
    </row>
    <row r="16" spans="1:8">
      <c r="D16" t="s">
        <v>121</v>
      </c>
      <c r="E16">
        <v>5558</v>
      </c>
      <c r="F16">
        <f>$E$16*F14</f>
        <v>4662.860907759884</v>
      </c>
      <c r="G16">
        <f>$E$16*G14</f>
        <v>895.13909224011718</v>
      </c>
    </row>
    <row r="17" spans="4:8">
      <c r="D17" t="s">
        <v>122</v>
      </c>
      <c r="E17">
        <v>25495.75</v>
      </c>
      <c r="F17">
        <f>$E$17*F14</f>
        <v>21389.553074670574</v>
      </c>
      <c r="G17">
        <f>$E$17*G14</f>
        <v>4106.1969253294292</v>
      </c>
    </row>
    <row r="18" spans="4:8">
      <c r="D18" t="s">
        <v>123</v>
      </c>
      <c r="F18">
        <v>292711.86499999999</v>
      </c>
      <c r="G18">
        <v>49532.84</v>
      </c>
      <c r="H18">
        <f>SUM(F18:G18)</f>
        <v>342244.70499999996</v>
      </c>
    </row>
    <row r="19" spans="4:8">
      <c r="D19" t="s">
        <v>124</v>
      </c>
      <c r="F19">
        <f>F18*0.6</f>
        <v>175627.11899999998</v>
      </c>
      <c r="G19">
        <f>G18*0.6</f>
        <v>29719.703999999998</v>
      </c>
      <c r="H19">
        <f>SUM(F19:G19)</f>
        <v>205346.82299999997</v>
      </c>
    </row>
    <row r="20" spans="4:8">
      <c r="D20" t="s">
        <v>125</v>
      </c>
      <c r="F20">
        <f>F18*0.1</f>
        <v>29271.1865</v>
      </c>
      <c r="G20">
        <f>G18*0.1</f>
        <v>4953.2839999999997</v>
      </c>
      <c r="H20">
        <f>SUM(F20:G20)</f>
        <v>34224.470499999996</v>
      </c>
    </row>
    <row r="21" spans="4:8">
      <c r="D21" t="s">
        <v>124</v>
      </c>
      <c r="F21">
        <f>F18*0.3</f>
        <v>87813.559499999988</v>
      </c>
      <c r="G21">
        <f>G18*0.3</f>
        <v>14859.851999999999</v>
      </c>
      <c r="H21">
        <f>SUM(F21:G21)</f>
        <v>102673.41149999999</v>
      </c>
    </row>
    <row r="22" spans="4:8">
      <c r="D22" t="s">
        <v>126</v>
      </c>
      <c r="F22">
        <f>F16*0.9</f>
        <v>4196.5748169838953</v>
      </c>
      <c r="G22">
        <f>G16*0.9</f>
        <v>805.62518301610544</v>
      </c>
      <c r="H22">
        <f>SUM(F22:G22)</f>
        <v>5002.2000000000007</v>
      </c>
    </row>
  </sheetData>
  <mergeCells count="6">
    <mergeCell ref="F1:G1"/>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9" sqref="F9"/>
    </sheetView>
  </sheetViews>
  <sheetFormatPr defaultRowHeight="15"/>
  <cols>
    <col min="2" max="2" width="12.85546875" bestFit="1" customWidth="1"/>
    <col min="3" max="3" width="25.7109375" customWidth="1"/>
    <col min="6" max="6" width="11.85546875" bestFit="1" customWidth="1"/>
  </cols>
  <sheetData>
    <row r="1" spans="1:6" ht="18.75">
      <c r="A1" s="40" t="s">
        <v>0</v>
      </c>
      <c r="B1" s="40" t="s">
        <v>1</v>
      </c>
      <c r="C1" s="40" t="s">
        <v>2</v>
      </c>
      <c r="D1" s="40" t="s">
        <v>3</v>
      </c>
      <c r="E1" s="40" t="s">
        <v>4</v>
      </c>
      <c r="F1" s="5" t="s">
        <v>43</v>
      </c>
    </row>
    <row r="2" spans="1:6">
      <c r="A2" s="40"/>
      <c r="B2" s="40"/>
      <c r="C2" s="40"/>
      <c r="D2" s="40"/>
      <c r="E2" s="40"/>
      <c r="F2" s="3" t="s">
        <v>54</v>
      </c>
    </row>
    <row r="3" spans="1:6">
      <c r="A3" s="1">
        <v>1</v>
      </c>
      <c r="B3" s="1" t="s">
        <v>5</v>
      </c>
      <c r="C3" s="1"/>
      <c r="D3" s="1" t="s">
        <v>45</v>
      </c>
      <c r="E3" s="1"/>
      <c r="F3" s="1">
        <v>220</v>
      </c>
    </row>
    <row r="4" spans="1:6">
      <c r="A4" s="1">
        <v>2</v>
      </c>
      <c r="B4" s="1" t="s">
        <v>6</v>
      </c>
      <c r="C4" s="1"/>
      <c r="D4" s="1" t="s">
        <v>46</v>
      </c>
      <c r="E4" s="1"/>
      <c r="F4" s="1">
        <v>5558</v>
      </c>
    </row>
    <row r="5" spans="1:6">
      <c r="A5" s="1">
        <v>3</v>
      </c>
      <c r="B5" s="1" t="s">
        <v>11</v>
      </c>
      <c r="C5" s="1"/>
      <c r="D5" s="1" t="s">
        <v>46</v>
      </c>
      <c r="E5" s="1"/>
      <c r="F5" s="1">
        <v>25495.7</v>
      </c>
    </row>
    <row r="6" spans="1:6">
      <c r="A6" s="1">
        <v>4</v>
      </c>
      <c r="B6" s="1" t="s">
        <v>10</v>
      </c>
      <c r="C6" s="1"/>
      <c r="D6" s="1" t="s">
        <v>46</v>
      </c>
      <c r="E6" s="1"/>
      <c r="F6" s="1">
        <v>205346.823</v>
      </c>
    </row>
    <row r="7" spans="1:6">
      <c r="A7" s="1">
        <v>5</v>
      </c>
      <c r="B7" s="1" t="s">
        <v>7</v>
      </c>
      <c r="C7" s="1"/>
      <c r="D7" s="1" t="s">
        <v>46</v>
      </c>
      <c r="E7" s="1"/>
      <c r="F7" s="1">
        <v>34224.47</v>
      </c>
    </row>
    <row r="8" spans="1:6">
      <c r="A8" s="1">
        <v>6</v>
      </c>
      <c r="B8" s="1" t="s">
        <v>53</v>
      </c>
      <c r="C8" s="1"/>
      <c r="D8" s="1" t="s">
        <v>46</v>
      </c>
      <c r="E8" s="1"/>
      <c r="F8" s="1">
        <v>102673.41099999999</v>
      </c>
    </row>
    <row r="9" spans="1:6">
      <c r="A9" s="1">
        <v>7</v>
      </c>
      <c r="B9" s="1" t="s">
        <v>8</v>
      </c>
      <c r="C9" s="1"/>
      <c r="D9" s="1" t="s">
        <v>46</v>
      </c>
      <c r="E9" s="1"/>
      <c r="F9" s="1">
        <v>5002.2</v>
      </c>
    </row>
  </sheetData>
  <mergeCells count="5">
    <mergeCell ref="A1:A2"/>
    <mergeCell ref="B1:B2"/>
    <mergeCell ref="C1:C2"/>
    <mergeCell ref="D1:D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8" zoomScaleNormal="100" workbookViewId="0">
      <selection activeCell="F52" sqref="F52"/>
    </sheetView>
  </sheetViews>
  <sheetFormatPr defaultRowHeight="15"/>
  <cols>
    <col min="2" max="2" width="12.7109375" customWidth="1"/>
    <col min="3" max="3" width="39.140625" bestFit="1" customWidth="1"/>
    <col min="5" max="6" width="12.5703125" customWidth="1"/>
    <col min="7" max="7" width="17.28515625" customWidth="1"/>
  </cols>
  <sheetData>
    <row r="1" spans="1:12" ht="18.75" customHeight="1">
      <c r="A1" s="40" t="s">
        <v>0</v>
      </c>
      <c r="B1" s="40" t="s">
        <v>1</v>
      </c>
      <c r="C1" s="40" t="s">
        <v>2</v>
      </c>
      <c r="D1" s="40" t="s">
        <v>3</v>
      </c>
      <c r="E1" s="40" t="s">
        <v>4</v>
      </c>
      <c r="F1" s="5" t="s">
        <v>104</v>
      </c>
    </row>
    <row r="2" spans="1:12">
      <c r="A2" s="40"/>
      <c r="B2" s="40"/>
      <c r="C2" s="40"/>
      <c r="D2" s="40"/>
      <c r="E2" s="40"/>
      <c r="F2" s="3"/>
      <c r="J2" s="23" t="s">
        <v>0</v>
      </c>
      <c r="K2" s="23" t="s">
        <v>1</v>
      </c>
      <c r="L2" s="23" t="s">
        <v>4</v>
      </c>
    </row>
    <row r="3" spans="1:12" ht="25.5" customHeight="1">
      <c r="A3" s="24">
        <v>1</v>
      </c>
      <c r="B3" s="24" t="s">
        <v>12</v>
      </c>
      <c r="C3" s="25" t="s">
        <v>55</v>
      </c>
      <c r="D3" s="24" t="s">
        <v>45</v>
      </c>
      <c r="E3" s="26">
        <v>1203.001</v>
      </c>
      <c r="F3" s="26">
        <v>6</v>
      </c>
      <c r="G3" s="34">
        <f>E3*F3</f>
        <v>7218.0059999999994</v>
      </c>
      <c r="J3" s="23">
        <v>1</v>
      </c>
      <c r="K3" s="23" t="s">
        <v>12</v>
      </c>
      <c r="L3" s="23">
        <v>1203.001</v>
      </c>
    </row>
    <row r="4" spans="1:12" ht="25.5" customHeight="1">
      <c r="A4" s="24">
        <v>2</v>
      </c>
      <c r="B4" s="24" t="s">
        <v>13</v>
      </c>
      <c r="C4" s="25" t="s">
        <v>56</v>
      </c>
      <c r="D4" s="24" t="s">
        <v>57</v>
      </c>
      <c r="E4" s="26">
        <v>27.701000000000001</v>
      </c>
      <c r="F4" s="26">
        <v>16250</v>
      </c>
      <c r="G4" s="34">
        <f t="shared" ref="G4:G48" si="0">E4*F4</f>
        <v>450141.25</v>
      </c>
      <c r="J4" s="23">
        <v>2</v>
      </c>
      <c r="K4" s="23" t="s">
        <v>13</v>
      </c>
      <c r="L4" s="23">
        <v>27.701000000000001</v>
      </c>
    </row>
    <row r="5" spans="1:12" ht="25.5" customHeight="1">
      <c r="A5" s="24">
        <v>3</v>
      </c>
      <c r="B5" s="24" t="s">
        <v>35</v>
      </c>
      <c r="C5" s="25"/>
      <c r="D5" s="24" t="s">
        <v>51</v>
      </c>
      <c r="E5" s="26">
        <v>69.539000000000001</v>
      </c>
      <c r="F5" s="26">
        <v>38.4</v>
      </c>
      <c r="G5" s="34">
        <f t="shared" si="0"/>
        <v>2670.2975999999999</v>
      </c>
      <c r="J5" s="23">
        <v>30</v>
      </c>
      <c r="K5" s="23" t="s">
        <v>32</v>
      </c>
      <c r="L5" s="23">
        <v>77.728999999999999</v>
      </c>
    </row>
    <row r="6" spans="1:12" ht="25.5" customHeight="1">
      <c r="A6" s="24">
        <v>4</v>
      </c>
      <c r="B6" s="24" t="s">
        <v>14</v>
      </c>
      <c r="C6" s="25" t="s">
        <v>58</v>
      </c>
      <c r="D6" s="24" t="s">
        <v>45</v>
      </c>
      <c r="E6" s="26">
        <v>2584.201</v>
      </c>
      <c r="F6" s="26">
        <v>6</v>
      </c>
      <c r="G6" s="34">
        <f t="shared" si="0"/>
        <v>15505.206</v>
      </c>
      <c r="J6" s="23">
        <v>34</v>
      </c>
      <c r="K6" s="23" t="s">
        <v>35</v>
      </c>
      <c r="L6" s="23">
        <v>69.539000000000001</v>
      </c>
    </row>
    <row r="7" spans="1:12" ht="25.5" customHeight="1">
      <c r="A7" s="24">
        <v>5</v>
      </c>
      <c r="B7" s="24" t="s">
        <v>15</v>
      </c>
      <c r="C7" s="25" t="s">
        <v>59</v>
      </c>
      <c r="D7" s="24" t="s">
        <v>46</v>
      </c>
      <c r="E7" s="26">
        <v>246.70099999999999</v>
      </c>
      <c r="F7" s="26">
        <v>15429.41</v>
      </c>
      <c r="G7" s="35">
        <f t="shared" si="0"/>
        <v>3806450.87641</v>
      </c>
      <c r="J7" s="23">
        <v>3</v>
      </c>
      <c r="K7" s="23" t="s">
        <v>14</v>
      </c>
      <c r="L7" s="23">
        <v>2584.201</v>
      </c>
    </row>
    <row r="8" spans="1:12" ht="25.5" customHeight="1">
      <c r="A8" s="24">
        <v>6</v>
      </c>
      <c r="B8" s="24" t="s">
        <v>47</v>
      </c>
      <c r="C8" s="25" t="s">
        <v>60</v>
      </c>
      <c r="D8" s="24" t="s">
        <v>57</v>
      </c>
      <c r="E8" s="26">
        <v>837.15099999999995</v>
      </c>
      <c r="F8" s="26">
        <v>405.6</v>
      </c>
      <c r="G8" s="34">
        <f t="shared" si="0"/>
        <v>339548.44559999998</v>
      </c>
      <c r="J8" s="23">
        <v>8</v>
      </c>
      <c r="K8" s="23" t="s">
        <v>49</v>
      </c>
      <c r="L8" s="23">
        <v>17211.169000000002</v>
      </c>
    </row>
    <row r="9" spans="1:12" ht="25.5" customHeight="1">
      <c r="A9" s="24">
        <v>7</v>
      </c>
      <c r="B9" s="24" t="s">
        <v>11</v>
      </c>
      <c r="C9" s="25" t="s">
        <v>61</v>
      </c>
      <c r="D9" s="24" t="s">
        <v>46</v>
      </c>
      <c r="E9" s="26">
        <v>4.0010000000000003</v>
      </c>
      <c r="F9" s="26">
        <v>91748.32</v>
      </c>
      <c r="G9" s="34">
        <f t="shared" si="0"/>
        <v>367085.02832000004</v>
      </c>
      <c r="J9" s="23">
        <v>27</v>
      </c>
      <c r="K9" s="23" t="s">
        <v>30</v>
      </c>
      <c r="L9" s="23">
        <v>187.78899999999999</v>
      </c>
    </row>
    <row r="10" spans="1:12" ht="25.5" customHeight="1">
      <c r="A10" s="24">
        <v>8</v>
      </c>
      <c r="B10" s="24" t="s">
        <v>20</v>
      </c>
      <c r="C10" s="25" t="s">
        <v>62</v>
      </c>
      <c r="D10" s="24" t="s">
        <v>48</v>
      </c>
      <c r="E10" s="26">
        <v>215000.00099999999</v>
      </c>
      <c r="F10" s="26">
        <v>24.19</v>
      </c>
      <c r="G10" s="34">
        <f t="shared" si="0"/>
        <v>5200850.0241900003</v>
      </c>
      <c r="J10" s="23">
        <v>29</v>
      </c>
      <c r="K10" s="23" t="s">
        <v>9</v>
      </c>
      <c r="L10" s="23">
        <v>14.569000000000001</v>
      </c>
    </row>
    <row r="11" spans="1:12" ht="25.5" customHeight="1">
      <c r="A11" s="24">
        <v>9</v>
      </c>
      <c r="B11" s="24" t="s">
        <v>17</v>
      </c>
      <c r="C11" s="25" t="s">
        <v>63</v>
      </c>
      <c r="D11" s="24" t="s">
        <v>51</v>
      </c>
      <c r="E11" s="26">
        <v>39.158999999999999</v>
      </c>
      <c r="F11" s="26">
        <v>114.24</v>
      </c>
      <c r="G11" s="34">
        <f t="shared" si="0"/>
        <v>4473.5241599999999</v>
      </c>
      <c r="J11" s="23">
        <v>28</v>
      </c>
      <c r="K11" s="23" t="s">
        <v>31</v>
      </c>
      <c r="L11" s="23">
        <v>10.898999999999999</v>
      </c>
    </row>
    <row r="12" spans="1:12" ht="25.5" customHeight="1">
      <c r="A12" s="24">
        <v>10</v>
      </c>
      <c r="B12" s="24" t="s">
        <v>49</v>
      </c>
      <c r="C12" s="25" t="s">
        <v>64</v>
      </c>
      <c r="D12" s="24" t="s">
        <v>45</v>
      </c>
      <c r="E12" s="26">
        <v>17211.169000000002</v>
      </c>
      <c r="F12" s="26">
        <v>11</v>
      </c>
      <c r="G12" s="34">
        <f t="shared" si="0"/>
        <v>189322.85900000003</v>
      </c>
      <c r="J12" s="23">
        <v>4</v>
      </c>
      <c r="K12" s="23" t="s">
        <v>15</v>
      </c>
      <c r="L12" s="23">
        <v>246.70099999999999</v>
      </c>
    </row>
    <row r="13" spans="1:12" ht="25.5" customHeight="1">
      <c r="A13" s="24">
        <v>11</v>
      </c>
      <c r="B13" s="24" t="s">
        <v>65</v>
      </c>
      <c r="C13" s="25" t="s">
        <v>66</v>
      </c>
      <c r="D13" s="24" t="s">
        <v>57</v>
      </c>
      <c r="E13" s="26">
        <v>1250.749</v>
      </c>
      <c r="F13" s="26">
        <v>176.4</v>
      </c>
      <c r="G13" s="34">
        <f t="shared" si="0"/>
        <v>220632.12360000002</v>
      </c>
      <c r="J13" s="23">
        <v>20</v>
      </c>
      <c r="K13" s="23" t="s">
        <v>110</v>
      </c>
      <c r="L13" s="23">
        <v>1420.0609999999999</v>
      </c>
    </row>
    <row r="14" spans="1:12" ht="25.5" customHeight="1">
      <c r="A14" s="24">
        <v>12</v>
      </c>
      <c r="B14" s="24" t="s">
        <v>18</v>
      </c>
      <c r="C14" s="25" t="s">
        <v>67</v>
      </c>
      <c r="D14" s="24" t="s">
        <v>57</v>
      </c>
      <c r="E14" s="26"/>
      <c r="F14" s="26">
        <v>685.44</v>
      </c>
      <c r="G14" s="34">
        <f t="shared" si="0"/>
        <v>0</v>
      </c>
      <c r="J14" s="23">
        <v>32</v>
      </c>
      <c r="K14" s="23" t="s">
        <v>33</v>
      </c>
      <c r="L14" s="23">
        <v>159.489</v>
      </c>
    </row>
    <row r="15" spans="1:12" ht="25.5" customHeight="1">
      <c r="A15" s="24">
        <v>13</v>
      </c>
      <c r="B15" s="24" t="s">
        <v>41</v>
      </c>
      <c r="C15" s="25"/>
      <c r="D15" s="24" t="s">
        <v>57</v>
      </c>
      <c r="E15" s="26">
        <v>362.69900000000001</v>
      </c>
      <c r="F15" s="26">
        <v>78.81</v>
      </c>
      <c r="G15" s="34">
        <f t="shared" si="0"/>
        <v>28584.308190000003</v>
      </c>
      <c r="J15" s="23">
        <v>31</v>
      </c>
      <c r="K15" s="23" t="s">
        <v>52</v>
      </c>
      <c r="L15" s="23">
        <v>757.74900000000002</v>
      </c>
    </row>
    <row r="16" spans="1:12" ht="25.5" customHeight="1">
      <c r="A16" s="24">
        <v>14</v>
      </c>
      <c r="B16" s="24" t="s">
        <v>19</v>
      </c>
      <c r="C16" s="25" t="s">
        <v>68</v>
      </c>
      <c r="D16" s="24" t="s">
        <v>57</v>
      </c>
      <c r="E16" s="26">
        <v>461.79899999999998</v>
      </c>
      <c r="F16" s="26">
        <v>85.68</v>
      </c>
      <c r="G16" s="34">
        <f t="shared" si="0"/>
        <v>39566.938320000001</v>
      </c>
      <c r="J16" s="23">
        <v>5</v>
      </c>
      <c r="K16" s="23" t="s">
        <v>47</v>
      </c>
      <c r="L16" s="23">
        <v>837.15099999999995</v>
      </c>
    </row>
    <row r="17" spans="1:12" ht="25.5" customHeight="1">
      <c r="A17" s="24">
        <v>15</v>
      </c>
      <c r="B17" s="24" t="s">
        <v>20</v>
      </c>
      <c r="C17" s="25" t="s">
        <v>69</v>
      </c>
      <c r="D17" s="24" t="s">
        <v>57</v>
      </c>
      <c r="E17" s="26">
        <v>39.158999999999999</v>
      </c>
      <c r="F17" s="26">
        <v>568.88</v>
      </c>
      <c r="G17" s="34">
        <f t="shared" si="0"/>
        <v>22276.771919999999</v>
      </c>
      <c r="J17" s="23">
        <v>14</v>
      </c>
      <c r="K17" s="23" t="s">
        <v>94</v>
      </c>
      <c r="L17" s="23">
        <v>10601.189</v>
      </c>
    </row>
    <row r="18" spans="1:12" ht="25.5" customHeight="1">
      <c r="A18" s="24">
        <v>16</v>
      </c>
      <c r="B18" s="24" t="s">
        <v>93</v>
      </c>
      <c r="C18" s="25" t="s">
        <v>70</v>
      </c>
      <c r="D18" s="24" t="s">
        <v>46</v>
      </c>
      <c r="E18" s="26">
        <v>10601.189</v>
      </c>
      <c r="F18" s="26">
        <v>57.08</v>
      </c>
      <c r="G18" s="34">
        <f t="shared" si="0"/>
        <v>605115.86812</v>
      </c>
      <c r="J18" s="23">
        <v>13</v>
      </c>
      <c r="K18" s="23" t="s">
        <v>93</v>
      </c>
      <c r="L18" s="23">
        <v>10954.478999999999</v>
      </c>
    </row>
    <row r="19" spans="1:12" ht="25.5" customHeight="1">
      <c r="A19" s="24">
        <v>17</v>
      </c>
      <c r="B19" s="24" t="s">
        <v>94</v>
      </c>
      <c r="C19" s="25" t="s">
        <v>71</v>
      </c>
      <c r="D19" s="24" t="s">
        <v>46</v>
      </c>
      <c r="E19" s="26">
        <v>10954.478999999999</v>
      </c>
      <c r="F19" s="26">
        <v>1.988</v>
      </c>
      <c r="G19" s="34">
        <f t="shared" si="0"/>
        <v>21777.504251999999</v>
      </c>
      <c r="J19" s="23">
        <v>15</v>
      </c>
      <c r="K19" s="23" t="s">
        <v>108</v>
      </c>
      <c r="L19" s="23">
        <v>11674.489</v>
      </c>
    </row>
    <row r="20" spans="1:12" ht="25.5" customHeight="1">
      <c r="A20" s="24">
        <v>18</v>
      </c>
      <c r="B20" s="24" t="s">
        <v>95</v>
      </c>
      <c r="C20" s="25" t="s">
        <v>72</v>
      </c>
      <c r="D20" s="24" t="s">
        <v>46</v>
      </c>
      <c r="E20" s="26">
        <v>11674.489</v>
      </c>
      <c r="F20" s="26">
        <v>501.70499999999998</v>
      </c>
      <c r="G20" s="34">
        <f t="shared" si="0"/>
        <v>5857149.5037449999</v>
      </c>
      <c r="J20" s="23">
        <v>18</v>
      </c>
      <c r="K20" s="23" t="s">
        <v>22</v>
      </c>
      <c r="L20" s="23">
        <v>909.68899999999996</v>
      </c>
    </row>
    <row r="21" spans="1:12" ht="25.5" customHeight="1">
      <c r="A21" s="24">
        <v>19</v>
      </c>
      <c r="B21" s="24" t="s">
        <v>73</v>
      </c>
      <c r="C21" s="25" t="s">
        <v>74</v>
      </c>
      <c r="D21" s="24" t="s">
        <v>50</v>
      </c>
      <c r="E21" s="26">
        <v>77.338999999999999</v>
      </c>
      <c r="F21" s="26">
        <v>60643.26</v>
      </c>
      <c r="G21" s="34">
        <f t="shared" si="0"/>
        <v>4690089.0851400001</v>
      </c>
      <c r="J21" s="23">
        <v>19</v>
      </c>
      <c r="K21" s="23" t="s">
        <v>23</v>
      </c>
      <c r="L21" s="23">
        <v>921.90800000000002</v>
      </c>
    </row>
    <row r="22" spans="1:12" ht="25.5" customHeight="1">
      <c r="A22" s="25">
        <v>20</v>
      </c>
      <c r="B22" s="24" t="s">
        <v>21</v>
      </c>
      <c r="C22" s="28" t="s">
        <v>75</v>
      </c>
      <c r="D22" s="24" t="s">
        <v>57</v>
      </c>
      <c r="E22" s="26">
        <v>735.34900000000005</v>
      </c>
      <c r="F22" s="26">
        <v>252.43799999999999</v>
      </c>
      <c r="G22" s="34">
        <f t="shared" si="0"/>
        <v>185630.03086200001</v>
      </c>
      <c r="J22" s="23">
        <v>17</v>
      </c>
      <c r="K22" s="23" t="s">
        <v>21</v>
      </c>
      <c r="L22" s="23">
        <v>735.34900000000005</v>
      </c>
    </row>
    <row r="23" spans="1:12" ht="25.5" customHeight="1">
      <c r="A23" s="25">
        <v>21</v>
      </c>
      <c r="B23" s="24" t="s">
        <v>22</v>
      </c>
      <c r="C23" s="28" t="s">
        <v>76</v>
      </c>
      <c r="D23" s="24" t="s">
        <v>57</v>
      </c>
      <c r="E23" s="26">
        <v>909.68899999999996</v>
      </c>
      <c r="F23" s="26">
        <v>1180.95</v>
      </c>
      <c r="G23" s="34">
        <f t="shared" si="0"/>
        <v>1074297.2245499999</v>
      </c>
      <c r="J23" s="23">
        <v>24</v>
      </c>
      <c r="K23" s="23" t="s">
        <v>27</v>
      </c>
      <c r="L23" s="23">
        <v>381.459</v>
      </c>
    </row>
    <row r="24" spans="1:12" ht="25.5" customHeight="1">
      <c r="A24" s="25">
        <v>22</v>
      </c>
      <c r="B24" s="24" t="s">
        <v>23</v>
      </c>
      <c r="C24" s="28"/>
      <c r="D24" s="24" t="s">
        <v>57</v>
      </c>
      <c r="E24" s="26">
        <v>921.90800000000002</v>
      </c>
      <c r="F24" s="26">
        <v>68.650000000000006</v>
      </c>
      <c r="G24" s="34">
        <f t="shared" si="0"/>
        <v>63288.984200000006</v>
      </c>
      <c r="J24" s="23">
        <v>23</v>
      </c>
      <c r="K24" s="23" t="s">
        <v>26</v>
      </c>
      <c r="L24" s="23">
        <v>317.00099999999998</v>
      </c>
    </row>
    <row r="25" spans="1:12" ht="25.5" customHeight="1">
      <c r="A25" s="25">
        <v>23</v>
      </c>
      <c r="B25" s="24" t="s">
        <v>42</v>
      </c>
      <c r="C25" s="28"/>
      <c r="D25" s="24" t="s">
        <v>51</v>
      </c>
      <c r="E25" s="26">
        <v>1133.749</v>
      </c>
      <c r="F25" s="26">
        <v>36.299999999999997</v>
      </c>
      <c r="G25" s="34">
        <f t="shared" si="0"/>
        <v>41155.0887</v>
      </c>
      <c r="J25" s="23">
        <v>25</v>
      </c>
      <c r="K25" s="23" t="s">
        <v>28</v>
      </c>
      <c r="L25" s="23">
        <v>1145.8789999999999</v>
      </c>
    </row>
    <row r="26" spans="1:12" ht="25.5" customHeight="1">
      <c r="A26" s="24">
        <v>24</v>
      </c>
      <c r="B26" s="24" t="s">
        <v>96</v>
      </c>
      <c r="C26" s="25" t="s">
        <v>77</v>
      </c>
      <c r="D26" s="24" t="s">
        <v>46</v>
      </c>
      <c r="E26" s="26">
        <v>1420.0609999999999</v>
      </c>
      <c r="F26" s="26">
        <v>1667.01</v>
      </c>
      <c r="G26" s="34">
        <f t="shared" si="0"/>
        <v>2367255.8876099996</v>
      </c>
      <c r="J26" s="23">
        <v>26</v>
      </c>
      <c r="K26" s="23" t="s">
        <v>111</v>
      </c>
      <c r="L26" s="23">
        <v>190.46899999999999</v>
      </c>
    </row>
    <row r="27" spans="1:12" ht="25.5" customHeight="1">
      <c r="A27" s="24">
        <v>25</v>
      </c>
      <c r="B27" s="26" t="s">
        <v>24</v>
      </c>
      <c r="C27" s="25" t="s">
        <v>78</v>
      </c>
      <c r="D27" s="26" t="s">
        <v>46</v>
      </c>
      <c r="E27" s="26">
        <v>3730.4690000000001</v>
      </c>
      <c r="F27" s="26">
        <v>64.572999999999993</v>
      </c>
      <c r="G27" s="34">
        <f t="shared" si="0"/>
        <v>240887.57473699999</v>
      </c>
      <c r="J27" s="23">
        <v>21</v>
      </c>
      <c r="K27" s="23" t="s">
        <v>24</v>
      </c>
      <c r="L27" s="23">
        <v>3730.4690000000001</v>
      </c>
    </row>
    <row r="28" spans="1:12" ht="25.5" customHeight="1">
      <c r="A28" s="24">
        <v>26</v>
      </c>
      <c r="B28" s="26" t="s">
        <v>25</v>
      </c>
      <c r="C28" s="25" t="s">
        <v>79</v>
      </c>
      <c r="D28" s="26" t="s">
        <v>46</v>
      </c>
      <c r="E28" s="26">
        <v>4076.009</v>
      </c>
      <c r="F28" s="26">
        <v>70.040000000000006</v>
      </c>
      <c r="G28" s="34">
        <f t="shared" si="0"/>
        <v>285483.67036000005</v>
      </c>
      <c r="J28" s="23">
        <v>22</v>
      </c>
      <c r="K28" s="23" t="s">
        <v>25</v>
      </c>
      <c r="L28" s="23">
        <v>4076.009</v>
      </c>
    </row>
    <row r="29" spans="1:12" ht="25.5" customHeight="1">
      <c r="A29" s="29">
        <v>27</v>
      </c>
      <c r="B29" s="24" t="s">
        <v>29</v>
      </c>
      <c r="C29" s="25"/>
      <c r="D29" s="26" t="s">
        <v>57</v>
      </c>
      <c r="E29" s="26">
        <v>190.46899999999999</v>
      </c>
      <c r="F29" s="26">
        <v>190.08</v>
      </c>
      <c r="G29" s="34">
        <f t="shared" si="0"/>
        <v>36204.347520000003</v>
      </c>
      <c r="J29" s="23">
        <v>35</v>
      </c>
      <c r="K29" s="23" t="s">
        <v>101</v>
      </c>
      <c r="L29" s="23">
        <v>1575.8389999999999</v>
      </c>
    </row>
    <row r="30" spans="1:12" ht="25.5" customHeight="1">
      <c r="A30" s="30">
        <v>28</v>
      </c>
      <c r="B30" s="24" t="s">
        <v>101</v>
      </c>
      <c r="C30" s="25"/>
      <c r="D30" s="26" t="s">
        <v>46</v>
      </c>
      <c r="E30" s="26">
        <v>1575.8389999999999</v>
      </c>
      <c r="F30" s="26">
        <v>13.83</v>
      </c>
      <c r="G30" s="34">
        <f t="shared" si="0"/>
        <v>21793.853370000001</v>
      </c>
      <c r="J30" s="23">
        <v>6</v>
      </c>
      <c r="K30" s="23" t="s">
        <v>20</v>
      </c>
      <c r="L30" s="23">
        <v>215000.00099999999</v>
      </c>
    </row>
    <row r="31" spans="1:12" ht="25.5" customHeight="1">
      <c r="A31" s="31">
        <v>29</v>
      </c>
      <c r="B31" s="24" t="s">
        <v>102</v>
      </c>
      <c r="C31" s="25"/>
      <c r="D31" s="26"/>
      <c r="E31" s="26">
        <v>9991.9290000000001</v>
      </c>
      <c r="F31" s="26">
        <v>10</v>
      </c>
      <c r="G31" s="34">
        <f t="shared" si="0"/>
        <v>99919.290000000008</v>
      </c>
      <c r="J31" s="23">
        <v>12</v>
      </c>
      <c r="K31" s="23" t="s">
        <v>107</v>
      </c>
      <c r="L31" s="23">
        <v>31.219000000000001</v>
      </c>
    </row>
    <row r="32" spans="1:12" ht="25.5" customHeight="1">
      <c r="A32" s="24">
        <v>30</v>
      </c>
      <c r="B32" s="24" t="s">
        <v>38</v>
      </c>
      <c r="C32" s="32"/>
      <c r="D32" s="26" t="s">
        <v>45</v>
      </c>
      <c r="E32" s="26">
        <v>84135.849000000002</v>
      </c>
      <c r="F32" s="26">
        <v>10</v>
      </c>
      <c r="G32" s="34">
        <f t="shared" si="0"/>
        <v>841358.49</v>
      </c>
      <c r="J32" s="23">
        <v>9</v>
      </c>
      <c r="K32" s="23" t="s">
        <v>106</v>
      </c>
      <c r="L32" s="23">
        <v>1250.749</v>
      </c>
    </row>
    <row r="33" spans="1:12" ht="25.5" customHeight="1">
      <c r="A33" s="24">
        <v>31</v>
      </c>
      <c r="B33" s="24" t="s">
        <v>30</v>
      </c>
      <c r="C33" s="32" t="s">
        <v>83</v>
      </c>
      <c r="D33" s="26" t="s">
        <v>46</v>
      </c>
      <c r="E33" s="26">
        <v>187.78899999999999</v>
      </c>
      <c r="F33" s="26">
        <v>2425</v>
      </c>
      <c r="G33" s="34">
        <f t="shared" si="0"/>
        <v>455388.32499999995</v>
      </c>
      <c r="J33" s="27">
        <v>11</v>
      </c>
      <c r="K33" s="27" t="s">
        <v>19</v>
      </c>
      <c r="L33" s="27">
        <v>461.79899999999998</v>
      </c>
    </row>
    <row r="34" spans="1:12" ht="25.5" customHeight="1">
      <c r="A34" s="24">
        <v>32</v>
      </c>
      <c r="B34" s="24" t="s">
        <v>7</v>
      </c>
      <c r="C34" s="32" t="s">
        <v>84</v>
      </c>
      <c r="D34" s="26" t="s">
        <v>46</v>
      </c>
      <c r="E34" s="26">
        <v>135.001</v>
      </c>
      <c r="F34" s="26">
        <v>14663</v>
      </c>
      <c r="G34" s="34">
        <f t="shared" si="0"/>
        <v>1979519.6630000002</v>
      </c>
      <c r="J34" s="23">
        <v>7</v>
      </c>
      <c r="K34" s="23" t="s">
        <v>105</v>
      </c>
      <c r="L34" s="23">
        <v>39.158999999999999</v>
      </c>
    </row>
    <row r="35" spans="1:12" ht="25.5" customHeight="1">
      <c r="A35" s="24">
        <v>33</v>
      </c>
      <c r="B35" s="24" t="s">
        <v>31</v>
      </c>
      <c r="C35" s="32" t="s">
        <v>85</v>
      </c>
      <c r="D35" s="26" t="s">
        <v>46</v>
      </c>
      <c r="E35" s="26">
        <v>10.898999999999999</v>
      </c>
      <c r="F35" s="26">
        <v>7331.5</v>
      </c>
      <c r="G35" s="34">
        <f t="shared" si="0"/>
        <v>79906.018499999991</v>
      </c>
      <c r="J35" s="23">
        <v>33</v>
      </c>
      <c r="K35" s="23" t="s">
        <v>34</v>
      </c>
      <c r="L35" s="23">
        <v>26.169</v>
      </c>
    </row>
    <row r="36" spans="1:12" ht="25.5" customHeight="1">
      <c r="A36" s="25">
        <v>34</v>
      </c>
      <c r="B36" s="24" t="s">
        <v>26</v>
      </c>
      <c r="C36" s="25" t="s">
        <v>80</v>
      </c>
      <c r="D36" s="26" t="s">
        <v>45</v>
      </c>
      <c r="E36" s="26">
        <v>317.00099999999998</v>
      </c>
      <c r="F36" s="26">
        <v>12050</v>
      </c>
      <c r="G36" s="34">
        <f t="shared" si="0"/>
        <v>3819862.05</v>
      </c>
      <c r="J36" s="23">
        <v>46</v>
      </c>
      <c r="K36" s="23" t="s">
        <v>114</v>
      </c>
      <c r="L36" s="23">
        <v>2636.6489999999999</v>
      </c>
    </row>
    <row r="37" spans="1:12" ht="25.5" customHeight="1">
      <c r="A37" s="25">
        <v>35</v>
      </c>
      <c r="B37" s="24" t="s">
        <v>27</v>
      </c>
      <c r="C37" s="25" t="s">
        <v>81</v>
      </c>
      <c r="D37" s="26" t="s">
        <v>45</v>
      </c>
      <c r="E37" s="26">
        <v>381.459</v>
      </c>
      <c r="F37" s="26">
        <v>855</v>
      </c>
      <c r="G37" s="34">
        <f t="shared" si="0"/>
        <v>326147.44500000001</v>
      </c>
      <c r="J37" s="23">
        <v>47</v>
      </c>
      <c r="K37" s="23" t="s">
        <v>115</v>
      </c>
      <c r="L37" s="23">
        <v>66.308999999999997</v>
      </c>
    </row>
    <row r="38" spans="1:12" ht="25.5" customHeight="1">
      <c r="A38" s="24">
        <v>36</v>
      </c>
      <c r="B38" s="24" t="s">
        <v>28</v>
      </c>
      <c r="C38" s="25" t="s">
        <v>82</v>
      </c>
      <c r="D38" s="26" t="s">
        <v>45</v>
      </c>
      <c r="E38" s="26">
        <v>1145.8789999999999</v>
      </c>
      <c r="F38" s="26">
        <v>352.72</v>
      </c>
      <c r="G38" s="34">
        <f t="shared" si="0"/>
        <v>404174.44088000001</v>
      </c>
      <c r="J38" s="23">
        <v>42</v>
      </c>
      <c r="K38" s="23" t="s">
        <v>39</v>
      </c>
      <c r="L38" s="23">
        <v>60966.398999999998</v>
      </c>
    </row>
    <row r="39" spans="1:12" ht="25.5" customHeight="1">
      <c r="A39" s="24">
        <v>37</v>
      </c>
      <c r="B39" s="24" t="s">
        <v>36</v>
      </c>
      <c r="C39" s="25"/>
      <c r="D39" s="26" t="s">
        <v>50</v>
      </c>
      <c r="E39" s="26">
        <v>144.41900000000001</v>
      </c>
      <c r="F39" s="26">
        <v>9006.5</v>
      </c>
      <c r="G39" s="34">
        <f t="shared" si="0"/>
        <v>1300709.7235000001</v>
      </c>
      <c r="J39" s="23">
        <v>10</v>
      </c>
      <c r="K39" s="23" t="s">
        <v>18</v>
      </c>
      <c r="L39" s="23">
        <v>293.32900000000001</v>
      </c>
    </row>
    <row r="40" spans="1:12" ht="25.5" customHeight="1">
      <c r="A40" s="24">
        <v>38</v>
      </c>
      <c r="B40" s="24" t="s">
        <v>37</v>
      </c>
      <c r="C40" s="25"/>
      <c r="D40" s="26" t="s">
        <v>51</v>
      </c>
      <c r="E40" s="26">
        <v>232.929</v>
      </c>
      <c r="F40" s="26">
        <v>32.5</v>
      </c>
      <c r="G40" s="34">
        <f t="shared" si="0"/>
        <v>7570.1925000000001</v>
      </c>
      <c r="J40" s="23">
        <v>44</v>
      </c>
      <c r="K40" s="23" t="s">
        <v>41</v>
      </c>
      <c r="L40" s="23">
        <v>362.69900000000001</v>
      </c>
    </row>
    <row r="41" spans="1:12" ht="25.5" customHeight="1">
      <c r="A41" s="24">
        <v>39</v>
      </c>
      <c r="B41" s="24" t="s">
        <v>103</v>
      </c>
      <c r="C41" s="25"/>
      <c r="D41" s="26" t="s">
        <v>45</v>
      </c>
      <c r="E41" s="26">
        <v>96799.929000000004</v>
      </c>
      <c r="F41" s="26">
        <v>10</v>
      </c>
      <c r="G41" s="34">
        <f t="shared" si="0"/>
        <v>967999.29</v>
      </c>
      <c r="J41" s="23">
        <v>16</v>
      </c>
      <c r="K41" s="23" t="s">
        <v>109</v>
      </c>
      <c r="L41" s="23">
        <v>77.338999999999999</v>
      </c>
    </row>
    <row r="42" spans="1:12" ht="25.5" customHeight="1">
      <c r="A42" s="24">
        <v>40</v>
      </c>
      <c r="B42" s="24" t="s">
        <v>32</v>
      </c>
      <c r="C42" s="24" t="s">
        <v>88</v>
      </c>
      <c r="D42" s="26" t="s">
        <v>51</v>
      </c>
      <c r="E42" s="26">
        <v>77.728999999999999</v>
      </c>
      <c r="F42" s="26">
        <v>15.2</v>
      </c>
      <c r="G42" s="34">
        <f t="shared" si="0"/>
        <v>1181.4808</v>
      </c>
      <c r="J42" s="23">
        <v>36</v>
      </c>
      <c r="K42" s="23" t="s">
        <v>36</v>
      </c>
      <c r="L42" s="23">
        <v>144.41900000000001</v>
      </c>
    </row>
    <row r="43" spans="1:12" ht="25.5" customHeight="1">
      <c r="A43" s="24">
        <v>41</v>
      </c>
      <c r="B43" s="24" t="s">
        <v>8</v>
      </c>
      <c r="C43" s="24" t="s">
        <v>89</v>
      </c>
      <c r="D43" s="26" t="s">
        <v>46</v>
      </c>
      <c r="E43" s="26">
        <v>105.001</v>
      </c>
      <c r="F43" s="26">
        <v>5022.38</v>
      </c>
      <c r="G43" s="34">
        <f t="shared" si="0"/>
        <v>527354.92238</v>
      </c>
      <c r="J43" s="23">
        <v>41</v>
      </c>
      <c r="K43" s="23" t="s">
        <v>38</v>
      </c>
      <c r="L43" s="23">
        <v>84135.849000000002</v>
      </c>
    </row>
    <row r="44" spans="1:12" ht="25.5" customHeight="1">
      <c r="A44" s="24">
        <v>42</v>
      </c>
      <c r="B44" s="24" t="s">
        <v>52</v>
      </c>
      <c r="C44" s="24" t="s">
        <v>90</v>
      </c>
      <c r="D44" s="26" t="s">
        <v>46</v>
      </c>
      <c r="E44" s="26">
        <v>757.74900000000002</v>
      </c>
      <c r="F44" s="26">
        <v>2680.81</v>
      </c>
      <c r="G44" s="34">
        <f t="shared" si="0"/>
        <v>2031381.09669</v>
      </c>
      <c r="J44" s="23">
        <v>49</v>
      </c>
      <c r="K44" s="23" t="s">
        <v>117</v>
      </c>
      <c r="L44" s="23">
        <v>46820.839</v>
      </c>
    </row>
    <row r="45" spans="1:12" ht="25.5" customHeight="1">
      <c r="A45" s="24">
        <v>43</v>
      </c>
      <c r="B45" s="24" t="s">
        <v>33</v>
      </c>
      <c r="C45" s="24" t="s">
        <v>91</v>
      </c>
      <c r="D45" s="26" t="s">
        <v>46</v>
      </c>
      <c r="E45" s="26">
        <v>159.489</v>
      </c>
      <c r="F45" s="26">
        <v>5829.58</v>
      </c>
      <c r="G45" s="34">
        <f t="shared" si="0"/>
        <v>929753.88462000003</v>
      </c>
      <c r="J45" s="23">
        <v>48</v>
      </c>
      <c r="K45" s="23" t="s">
        <v>116</v>
      </c>
      <c r="L45" s="23">
        <v>292.73899999999998</v>
      </c>
    </row>
    <row r="46" spans="1:12" ht="25.5" customHeight="1">
      <c r="A46" s="24">
        <v>44</v>
      </c>
      <c r="B46" s="24" t="s">
        <v>39</v>
      </c>
      <c r="C46" s="24"/>
      <c r="D46" s="26" t="s">
        <v>46</v>
      </c>
      <c r="E46" s="26">
        <v>60966.398999999998</v>
      </c>
      <c r="F46" s="26">
        <v>9.6690000000000005</v>
      </c>
      <c r="G46" s="34">
        <f t="shared" si="0"/>
        <v>589484.11193100002</v>
      </c>
      <c r="J46" s="23">
        <v>38</v>
      </c>
      <c r="K46" s="23" t="s">
        <v>103</v>
      </c>
      <c r="L46" s="23">
        <v>96799.929000000004</v>
      </c>
    </row>
    <row r="47" spans="1:12" ht="25.5" customHeight="1">
      <c r="A47" s="24">
        <v>45</v>
      </c>
      <c r="B47" s="24" t="s">
        <v>34</v>
      </c>
      <c r="C47" s="24" t="s">
        <v>92</v>
      </c>
      <c r="D47" s="26" t="s">
        <v>57</v>
      </c>
      <c r="E47" s="26">
        <v>26.169</v>
      </c>
      <c r="F47" s="26">
        <v>1708</v>
      </c>
      <c r="G47" s="34">
        <f t="shared" si="0"/>
        <v>44696.652000000002</v>
      </c>
      <c r="J47" s="23">
        <v>45</v>
      </c>
      <c r="K47" s="23" t="s">
        <v>113</v>
      </c>
      <c r="L47" s="23">
        <v>59678.508999999998</v>
      </c>
    </row>
    <row r="48" spans="1:12" ht="25.5" customHeight="1">
      <c r="A48" s="24">
        <v>46</v>
      </c>
      <c r="B48" s="24" t="s">
        <v>40</v>
      </c>
      <c r="C48" s="33"/>
      <c r="D48" s="26" t="s">
        <v>51</v>
      </c>
      <c r="E48" s="26">
        <v>339.00099999999998</v>
      </c>
      <c r="F48" s="26">
        <v>8.4</v>
      </c>
      <c r="G48" s="34">
        <f t="shared" si="0"/>
        <v>2847.6084000000001</v>
      </c>
      <c r="J48" s="23">
        <v>40</v>
      </c>
      <c r="K48" s="23" t="s">
        <v>112</v>
      </c>
      <c r="L48" s="23">
        <v>8463.3790000000008</v>
      </c>
    </row>
    <row r="49" spans="6:12">
      <c r="F49">
        <f>SUMPRODUCT($E$3:$E$48,F3:F48)</f>
        <v>40593708.967677012</v>
      </c>
      <c r="J49" s="23">
        <v>39</v>
      </c>
      <c r="K49" s="23" t="s">
        <v>102</v>
      </c>
      <c r="L49" s="23">
        <v>9991.9290000000001</v>
      </c>
    </row>
    <row r="50" spans="6:12">
      <c r="F50">
        <f>F49/100000</f>
        <v>405.93708967677014</v>
      </c>
      <c r="J50" s="23">
        <v>50</v>
      </c>
      <c r="K50" s="23" t="s">
        <v>42</v>
      </c>
      <c r="L50" s="23">
        <v>1133.749</v>
      </c>
    </row>
    <row r="51" spans="6:12">
      <c r="J51" s="23">
        <v>37</v>
      </c>
      <c r="K51" s="23" t="s">
        <v>37</v>
      </c>
      <c r="L51" s="23">
        <v>232.929</v>
      </c>
    </row>
    <row r="52" spans="6:12">
      <c r="J52" s="23">
        <v>43</v>
      </c>
      <c r="K52" s="23" t="s">
        <v>40</v>
      </c>
      <c r="L52" s="23">
        <v>339.00099999999998</v>
      </c>
    </row>
  </sheetData>
  <sortState ref="J3:L52">
    <sortCondition ref="K3:K52"/>
  </sortState>
  <mergeCells count="5">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zoomScaleNormal="100" workbookViewId="0">
      <selection activeCell="H41" sqref="H41"/>
    </sheetView>
  </sheetViews>
  <sheetFormatPr defaultRowHeight="15"/>
  <cols>
    <col min="2" max="2" width="12.7109375" customWidth="1"/>
    <col min="3" max="3" width="39.140625" bestFit="1" customWidth="1"/>
    <col min="5" max="5" width="13.5703125" customWidth="1"/>
    <col min="6" max="6" width="14.5703125" bestFit="1" customWidth="1"/>
    <col min="7" max="7" width="22.140625" bestFit="1" customWidth="1"/>
    <col min="8" max="8" width="14.5703125" bestFit="1" customWidth="1"/>
  </cols>
  <sheetData>
    <row r="1" spans="1:13" ht="18.75" customHeight="1">
      <c r="A1" s="40" t="s">
        <v>0</v>
      </c>
      <c r="B1" s="40" t="s">
        <v>1</v>
      </c>
      <c r="C1" s="40" t="s">
        <v>2</v>
      </c>
      <c r="D1" s="40" t="s">
        <v>3</v>
      </c>
      <c r="E1" s="40" t="s">
        <v>4</v>
      </c>
      <c r="F1" s="5" t="s">
        <v>98</v>
      </c>
      <c r="G1" s="5" t="s">
        <v>99</v>
      </c>
      <c r="H1" s="5" t="s">
        <v>99</v>
      </c>
    </row>
    <row r="2" spans="1:13">
      <c r="A2" s="40"/>
      <c r="B2" s="40"/>
      <c r="C2" s="40"/>
      <c r="D2" s="40"/>
      <c r="E2" s="40"/>
      <c r="F2" s="41" t="s">
        <v>97</v>
      </c>
      <c r="G2" s="41"/>
      <c r="H2" s="1" t="s">
        <v>100</v>
      </c>
    </row>
    <row r="3" spans="1:13" ht="25.5" customHeight="1">
      <c r="A3" s="4">
        <v>1</v>
      </c>
      <c r="B3" s="4" t="s">
        <v>12</v>
      </c>
      <c r="C3" s="6" t="s">
        <v>55</v>
      </c>
      <c r="D3" s="4" t="s">
        <v>45</v>
      </c>
      <c r="E3" s="4">
        <v>1203.001</v>
      </c>
      <c r="F3" s="2">
        <v>5</v>
      </c>
      <c r="G3" s="2">
        <v>5</v>
      </c>
      <c r="H3" s="1">
        <v>5</v>
      </c>
      <c r="K3" s="22" t="s">
        <v>0</v>
      </c>
      <c r="L3" s="22" t="s">
        <v>1</v>
      </c>
      <c r="M3" s="22" t="s">
        <v>4</v>
      </c>
    </row>
    <row r="4" spans="1:13" ht="25.5" customHeight="1">
      <c r="A4" s="4">
        <v>2</v>
      </c>
      <c r="B4" s="4" t="s">
        <v>13</v>
      </c>
      <c r="C4" s="6" t="s">
        <v>56</v>
      </c>
      <c r="D4" s="4" t="s">
        <v>57</v>
      </c>
      <c r="E4" s="4">
        <v>27.701000000000001</v>
      </c>
      <c r="F4" s="4">
        <v>11000</v>
      </c>
      <c r="G4" s="4">
        <v>11000</v>
      </c>
      <c r="H4" s="1">
        <v>9000</v>
      </c>
      <c r="K4" s="22">
        <v>1</v>
      </c>
      <c r="L4" s="22" t="s">
        <v>12</v>
      </c>
      <c r="M4" s="22">
        <v>1203.001</v>
      </c>
    </row>
    <row r="5" spans="1:13" ht="25.5" customHeight="1">
      <c r="A5" s="4">
        <v>3</v>
      </c>
      <c r="B5" s="4" t="s">
        <v>14</v>
      </c>
      <c r="C5" s="6" t="s">
        <v>58</v>
      </c>
      <c r="D5" s="4" t="s">
        <v>45</v>
      </c>
      <c r="E5" s="4">
        <v>2584.201</v>
      </c>
      <c r="F5" s="9">
        <v>6</v>
      </c>
      <c r="G5" s="4">
        <v>6</v>
      </c>
      <c r="H5" s="1">
        <v>6</v>
      </c>
      <c r="K5" s="22">
        <v>2</v>
      </c>
      <c r="L5" s="22" t="s">
        <v>13</v>
      </c>
      <c r="M5" s="22">
        <v>27.701000000000001</v>
      </c>
    </row>
    <row r="6" spans="1:13" ht="25.5" customHeight="1">
      <c r="A6" s="4">
        <v>4</v>
      </c>
      <c r="B6" s="4" t="s">
        <v>15</v>
      </c>
      <c r="C6" s="6" t="s">
        <v>59</v>
      </c>
      <c r="D6" s="4" t="s">
        <v>46</v>
      </c>
      <c r="E6" s="4">
        <v>246.70099999999999</v>
      </c>
      <c r="F6" s="4">
        <v>2465.71</v>
      </c>
      <c r="G6" s="4">
        <v>6360.75</v>
      </c>
      <c r="H6" s="1">
        <v>1963.93</v>
      </c>
      <c r="K6" s="22">
        <v>3</v>
      </c>
      <c r="L6" s="22" t="s">
        <v>14</v>
      </c>
      <c r="M6" s="22">
        <v>2584.201</v>
      </c>
    </row>
    <row r="7" spans="1:13" ht="25.5" customHeight="1">
      <c r="A7" s="4">
        <v>5</v>
      </c>
      <c r="B7" s="4" t="s">
        <v>47</v>
      </c>
      <c r="C7" s="6" t="s">
        <v>60</v>
      </c>
      <c r="D7" s="4" t="s">
        <v>57</v>
      </c>
      <c r="E7" s="4">
        <v>837.15099999999995</v>
      </c>
      <c r="F7" s="4">
        <v>322.8</v>
      </c>
      <c r="G7" s="4">
        <v>468</v>
      </c>
      <c r="H7" s="1">
        <v>345.6</v>
      </c>
      <c r="K7" s="22">
        <v>4</v>
      </c>
      <c r="L7" s="22" t="s">
        <v>15</v>
      </c>
      <c r="M7" s="22">
        <v>246.70099999999999</v>
      </c>
    </row>
    <row r="8" spans="1:13" ht="25.5" customHeight="1">
      <c r="A8" s="17">
        <v>6</v>
      </c>
      <c r="B8" s="17" t="s">
        <v>11</v>
      </c>
      <c r="C8" s="7" t="s">
        <v>61</v>
      </c>
      <c r="D8" s="17" t="s">
        <v>46</v>
      </c>
      <c r="E8" s="18">
        <v>4.0010000000000003</v>
      </c>
      <c r="F8" s="17">
        <v>73398.649999999994</v>
      </c>
      <c r="G8" s="17">
        <v>146797.29999999999</v>
      </c>
      <c r="H8" s="19">
        <v>50971.29</v>
      </c>
      <c r="K8" s="22">
        <v>5</v>
      </c>
      <c r="L8" s="22" t="s">
        <v>47</v>
      </c>
      <c r="M8" s="22">
        <v>837.15099999999995</v>
      </c>
    </row>
    <row r="9" spans="1:13" ht="25.5" customHeight="1">
      <c r="A9" s="4">
        <v>7</v>
      </c>
      <c r="B9" s="4" t="s">
        <v>16</v>
      </c>
      <c r="C9" s="6" t="s">
        <v>62</v>
      </c>
      <c r="D9" s="4" t="s">
        <v>48</v>
      </c>
      <c r="E9" s="4">
        <v>215000.00099999999</v>
      </c>
      <c r="F9" s="4">
        <v>12.96</v>
      </c>
      <c r="G9" s="4">
        <v>22.175999999999998</v>
      </c>
      <c r="H9" s="1">
        <v>17.568000000000001</v>
      </c>
      <c r="K9" s="22">
        <v>6</v>
      </c>
      <c r="L9" s="22" t="s">
        <v>20</v>
      </c>
      <c r="M9" s="22">
        <v>215000.00099999999</v>
      </c>
    </row>
    <row r="10" spans="1:13" ht="25.5" customHeight="1">
      <c r="A10" s="4">
        <v>8</v>
      </c>
      <c r="B10" s="4" t="s">
        <v>105</v>
      </c>
      <c r="C10" s="6" t="s">
        <v>63</v>
      </c>
      <c r="D10" s="4" t="s">
        <v>51</v>
      </c>
      <c r="E10" s="4">
        <v>39.158999999999999</v>
      </c>
      <c r="F10" s="4">
        <v>61.2</v>
      </c>
      <c r="G10" s="4">
        <v>104.72</v>
      </c>
      <c r="H10" s="1">
        <v>82.96</v>
      </c>
      <c r="K10" s="22">
        <v>7</v>
      </c>
      <c r="L10" s="22" t="s">
        <v>105</v>
      </c>
      <c r="M10" s="22">
        <v>39.158999999999999</v>
      </c>
    </row>
    <row r="11" spans="1:13" ht="25.5" customHeight="1">
      <c r="A11" s="4">
        <v>9</v>
      </c>
      <c r="B11" s="4" t="s">
        <v>49</v>
      </c>
      <c r="C11" s="6" t="s">
        <v>64</v>
      </c>
      <c r="D11" s="4" t="s">
        <v>45</v>
      </c>
      <c r="E11" s="4">
        <v>17211.169000000002</v>
      </c>
      <c r="F11" s="4">
        <v>10</v>
      </c>
      <c r="G11" s="4">
        <v>10</v>
      </c>
      <c r="H11" s="1">
        <v>8</v>
      </c>
      <c r="K11" s="22">
        <v>8</v>
      </c>
      <c r="L11" s="22" t="s">
        <v>49</v>
      </c>
      <c r="M11" s="22">
        <v>17211.169000000002</v>
      </c>
    </row>
    <row r="12" spans="1:13" ht="25.5" customHeight="1">
      <c r="A12" s="4">
        <v>10</v>
      </c>
      <c r="B12" s="4" t="s">
        <v>65</v>
      </c>
      <c r="C12" s="7" t="s">
        <v>66</v>
      </c>
      <c r="D12" s="4" t="s">
        <v>57</v>
      </c>
      <c r="E12" s="4">
        <v>1250.749</v>
      </c>
      <c r="F12" s="4">
        <v>94.5</v>
      </c>
      <c r="G12" s="4">
        <v>161.69999999999999</v>
      </c>
      <c r="H12" s="1">
        <v>128.1</v>
      </c>
      <c r="K12" s="22">
        <v>9</v>
      </c>
      <c r="L12" s="22" t="s">
        <v>106</v>
      </c>
      <c r="M12" s="22">
        <v>1250.749</v>
      </c>
    </row>
    <row r="13" spans="1:13" ht="25.5" customHeight="1">
      <c r="A13" s="4">
        <v>11</v>
      </c>
      <c r="B13" s="4" t="s">
        <v>18</v>
      </c>
      <c r="C13" s="6" t="s">
        <v>67</v>
      </c>
      <c r="D13" s="4" t="s">
        <v>57</v>
      </c>
      <c r="E13" s="4">
        <v>293.32900000000001</v>
      </c>
      <c r="F13" s="4">
        <v>367.2</v>
      </c>
      <c r="G13" s="4">
        <v>628.32000000000005</v>
      </c>
      <c r="H13" s="1">
        <v>497.78</v>
      </c>
      <c r="K13" s="22">
        <v>10</v>
      </c>
      <c r="L13" s="22" t="s">
        <v>18</v>
      </c>
      <c r="M13" s="22">
        <v>293.32900000000001</v>
      </c>
    </row>
    <row r="14" spans="1:13" ht="25.5" customHeight="1">
      <c r="A14" s="4">
        <v>12</v>
      </c>
      <c r="B14" s="4" t="s">
        <v>19</v>
      </c>
      <c r="C14" s="6" t="s">
        <v>68</v>
      </c>
      <c r="D14" s="4" t="s">
        <v>57</v>
      </c>
      <c r="E14" s="4">
        <v>461.79899999999998</v>
      </c>
      <c r="F14" s="4">
        <v>45.9</v>
      </c>
      <c r="G14" s="4">
        <v>78.540000000000006</v>
      </c>
      <c r="H14" s="1">
        <v>62.22</v>
      </c>
      <c r="K14" s="22">
        <v>11</v>
      </c>
      <c r="L14" s="22" t="s">
        <v>19</v>
      </c>
      <c r="M14" s="22">
        <v>461.79899999999998</v>
      </c>
    </row>
    <row r="15" spans="1:13" ht="25.5" customHeight="1">
      <c r="A15" s="4">
        <v>13</v>
      </c>
      <c r="B15" s="4" t="s">
        <v>20</v>
      </c>
      <c r="C15" s="6" t="s">
        <v>69</v>
      </c>
      <c r="D15" s="4" t="s">
        <v>57</v>
      </c>
      <c r="E15" s="4">
        <v>31.219000000000001</v>
      </c>
      <c r="F15" s="4">
        <v>294.67</v>
      </c>
      <c r="G15" s="4">
        <v>466.03</v>
      </c>
      <c r="H15" s="1">
        <v>369.43</v>
      </c>
      <c r="K15" s="22">
        <v>12</v>
      </c>
      <c r="L15" s="22" t="s">
        <v>107</v>
      </c>
      <c r="M15" s="22">
        <v>31.219000000000001</v>
      </c>
    </row>
    <row r="16" spans="1:13" ht="25.5" customHeight="1">
      <c r="A16" s="4">
        <v>14</v>
      </c>
      <c r="B16" s="4" t="s">
        <v>93</v>
      </c>
      <c r="C16" s="6" t="s">
        <v>70</v>
      </c>
      <c r="D16" s="4" t="s">
        <v>46</v>
      </c>
      <c r="E16" s="4">
        <v>10954.478999999999</v>
      </c>
      <c r="F16" s="4">
        <v>31.51</v>
      </c>
      <c r="G16" s="4">
        <v>51.584000000000003</v>
      </c>
      <c r="H16" s="1">
        <v>41.15</v>
      </c>
      <c r="K16" s="22">
        <v>13</v>
      </c>
      <c r="L16" s="22" t="s">
        <v>93</v>
      </c>
      <c r="M16" s="22">
        <v>10954.478999999999</v>
      </c>
    </row>
    <row r="17" spans="1:13" ht="25.5" customHeight="1">
      <c r="A17" s="4">
        <v>15</v>
      </c>
      <c r="B17" s="4" t="s">
        <v>94</v>
      </c>
      <c r="C17" s="6" t="s">
        <v>71</v>
      </c>
      <c r="D17" s="4" t="s">
        <v>46</v>
      </c>
      <c r="E17" s="4">
        <v>10601.189</v>
      </c>
      <c r="F17" s="4">
        <v>1.246</v>
      </c>
      <c r="G17" s="4">
        <v>1.996</v>
      </c>
      <c r="H17" s="1">
        <v>1.702</v>
      </c>
      <c r="K17" s="22">
        <v>14</v>
      </c>
      <c r="L17" s="22" t="s">
        <v>94</v>
      </c>
      <c r="M17" s="22">
        <v>10601.189</v>
      </c>
    </row>
    <row r="18" spans="1:13" ht="25.5" customHeight="1">
      <c r="A18" s="4">
        <v>16</v>
      </c>
      <c r="B18" s="4" t="s">
        <v>95</v>
      </c>
      <c r="C18" s="6" t="s">
        <v>72</v>
      </c>
      <c r="D18" s="4" t="s">
        <v>46</v>
      </c>
      <c r="E18" s="4">
        <v>11674.489</v>
      </c>
      <c r="F18" s="4">
        <v>1887.2570000000001</v>
      </c>
      <c r="G18" s="4">
        <v>403.58</v>
      </c>
      <c r="H18" s="1">
        <v>256.45699999999999</v>
      </c>
      <c r="K18" s="22">
        <v>15</v>
      </c>
      <c r="L18" s="22" t="s">
        <v>108</v>
      </c>
      <c r="M18" s="22">
        <v>11674.489</v>
      </c>
    </row>
    <row r="19" spans="1:13" ht="25.5" customHeight="1">
      <c r="A19" s="4">
        <v>17</v>
      </c>
      <c r="B19" s="4" t="s">
        <v>73</v>
      </c>
      <c r="C19" s="6" t="s">
        <v>74</v>
      </c>
      <c r="D19" s="4" t="s">
        <v>50</v>
      </c>
      <c r="E19" s="4">
        <v>77.338999999999999</v>
      </c>
      <c r="F19" s="4">
        <v>15014.83</v>
      </c>
      <c r="G19" s="4">
        <v>39966.39</v>
      </c>
      <c r="H19" s="1">
        <v>34102.33</v>
      </c>
      <c r="K19" s="22">
        <v>16</v>
      </c>
      <c r="L19" s="22" t="s">
        <v>109</v>
      </c>
      <c r="M19" s="22">
        <v>77.338999999999999</v>
      </c>
    </row>
    <row r="20" spans="1:13" ht="25.5" customHeight="1">
      <c r="A20" s="6">
        <v>18</v>
      </c>
      <c r="B20" s="4" t="s">
        <v>21</v>
      </c>
      <c r="C20" s="8" t="s">
        <v>75</v>
      </c>
      <c r="D20" s="4" t="s">
        <v>57</v>
      </c>
      <c r="E20" s="4">
        <v>735.34900000000005</v>
      </c>
      <c r="F20" s="4">
        <v>150.44300000000001</v>
      </c>
      <c r="G20" s="4">
        <v>246.46299999999999</v>
      </c>
      <c r="H20" s="1">
        <v>202.27</v>
      </c>
      <c r="K20" s="22">
        <v>17</v>
      </c>
      <c r="L20" s="22" t="s">
        <v>21</v>
      </c>
      <c r="M20" s="22">
        <v>735.34900000000005</v>
      </c>
    </row>
    <row r="21" spans="1:13" ht="25.5" customHeight="1">
      <c r="A21" s="6">
        <v>19</v>
      </c>
      <c r="B21" s="4" t="s">
        <v>22</v>
      </c>
      <c r="C21" s="8" t="s">
        <v>76</v>
      </c>
      <c r="D21" s="4" t="s">
        <v>57</v>
      </c>
      <c r="E21" s="4">
        <v>909.68899999999996</v>
      </c>
      <c r="F21" s="4">
        <v>394.24</v>
      </c>
      <c r="G21" s="4">
        <v>1060.1400000000001</v>
      </c>
      <c r="H21" s="1">
        <v>680.24</v>
      </c>
      <c r="K21" s="22">
        <v>18</v>
      </c>
      <c r="L21" s="22" t="s">
        <v>22</v>
      </c>
      <c r="M21" s="22">
        <v>909.68899999999996</v>
      </c>
    </row>
    <row r="22" spans="1:13" ht="25.5" customHeight="1">
      <c r="A22" s="4">
        <v>20</v>
      </c>
      <c r="B22" s="4" t="s">
        <v>96</v>
      </c>
      <c r="C22" s="6" t="s">
        <v>77</v>
      </c>
      <c r="D22" s="4" t="s">
        <v>46</v>
      </c>
      <c r="E22" s="4">
        <v>1420.0609999999999</v>
      </c>
      <c r="F22" s="4">
        <v>468.66</v>
      </c>
      <c r="G22" s="4">
        <v>228.51</v>
      </c>
      <c r="H22" s="1">
        <v>105.64</v>
      </c>
      <c r="K22" s="22">
        <v>19</v>
      </c>
      <c r="L22" s="22" t="s">
        <v>23</v>
      </c>
      <c r="M22" s="22">
        <v>921.90800000000002</v>
      </c>
    </row>
    <row r="23" spans="1:13" ht="25.5" customHeight="1">
      <c r="A23" s="4">
        <v>21</v>
      </c>
      <c r="B23" s="2" t="s">
        <v>24</v>
      </c>
      <c r="C23" s="6" t="s">
        <v>78</v>
      </c>
      <c r="D23" s="2" t="s">
        <v>46</v>
      </c>
      <c r="E23" s="2">
        <v>3730.4690000000001</v>
      </c>
      <c r="F23" s="2">
        <v>24.67</v>
      </c>
      <c r="G23" s="2">
        <v>63.95</v>
      </c>
      <c r="H23" s="1">
        <v>27.67</v>
      </c>
      <c r="K23" s="22">
        <v>20</v>
      </c>
      <c r="L23" s="22" t="s">
        <v>110</v>
      </c>
      <c r="M23" s="22">
        <v>1420.0609999999999</v>
      </c>
    </row>
    <row r="24" spans="1:13" ht="25.5" customHeight="1">
      <c r="A24" s="4">
        <v>22</v>
      </c>
      <c r="B24" s="2" t="s">
        <v>25</v>
      </c>
      <c r="C24" s="6" t="s">
        <v>79</v>
      </c>
      <c r="D24" s="2" t="s">
        <v>46</v>
      </c>
      <c r="E24" s="2">
        <v>4076.009</v>
      </c>
      <c r="F24" s="2">
        <v>24.67</v>
      </c>
      <c r="G24" s="2">
        <v>63.95</v>
      </c>
      <c r="H24" s="1">
        <v>27.67</v>
      </c>
      <c r="K24" s="22">
        <v>21</v>
      </c>
      <c r="L24" s="22" t="s">
        <v>24</v>
      </c>
      <c r="M24" s="22">
        <v>3730.4690000000001</v>
      </c>
    </row>
    <row r="25" spans="1:13" ht="25.5" customHeight="1">
      <c r="A25" s="16">
        <v>23</v>
      </c>
      <c r="B25" s="9" t="s">
        <v>26</v>
      </c>
      <c r="C25" s="6" t="s">
        <v>80</v>
      </c>
      <c r="D25" s="2" t="s">
        <v>45</v>
      </c>
      <c r="E25" s="2">
        <v>317.00099999999998</v>
      </c>
      <c r="F25" s="2">
        <v>5460</v>
      </c>
      <c r="G25" s="2">
        <v>13088</v>
      </c>
      <c r="H25" s="1">
        <v>5583</v>
      </c>
      <c r="K25" s="22">
        <v>22</v>
      </c>
      <c r="L25" s="22" t="s">
        <v>25</v>
      </c>
      <c r="M25" s="22">
        <v>4076.009</v>
      </c>
    </row>
    <row r="26" spans="1:13" ht="25.5" customHeight="1">
      <c r="A26" s="12">
        <v>24</v>
      </c>
      <c r="B26" s="9" t="s">
        <v>27</v>
      </c>
      <c r="C26" s="6" t="s">
        <v>81</v>
      </c>
      <c r="D26" s="2" t="s">
        <v>45</v>
      </c>
      <c r="E26" s="2">
        <v>381.459</v>
      </c>
      <c r="F26" s="2">
        <v>2432</v>
      </c>
      <c r="G26" s="2">
        <v>3463</v>
      </c>
      <c r="H26" s="1">
        <v>2910</v>
      </c>
      <c r="K26" s="22">
        <v>23</v>
      </c>
      <c r="L26" s="22" t="s">
        <v>26</v>
      </c>
      <c r="M26" s="22">
        <v>317.00099999999998</v>
      </c>
    </row>
    <row r="27" spans="1:13" ht="25.5" customHeight="1">
      <c r="A27" s="11">
        <v>25</v>
      </c>
      <c r="B27" s="9" t="s">
        <v>28</v>
      </c>
      <c r="C27" s="6" t="s">
        <v>82</v>
      </c>
      <c r="D27" s="2" t="s">
        <v>45</v>
      </c>
      <c r="E27" s="2">
        <v>1145.8789999999999</v>
      </c>
      <c r="F27" s="2">
        <v>225.23</v>
      </c>
      <c r="G27" s="2">
        <v>464.21</v>
      </c>
      <c r="H27" s="1">
        <v>290.39999999999998</v>
      </c>
      <c r="K27" s="22">
        <v>24</v>
      </c>
      <c r="L27" s="22" t="s">
        <v>27</v>
      </c>
      <c r="M27" s="22">
        <v>381.459</v>
      </c>
    </row>
    <row r="28" spans="1:13" ht="25.5" customHeight="1">
      <c r="A28" s="4">
        <v>26</v>
      </c>
      <c r="B28" s="9" t="s">
        <v>29</v>
      </c>
      <c r="C28" s="12"/>
      <c r="D28" s="2" t="s">
        <v>57</v>
      </c>
      <c r="E28" s="2">
        <v>190.46899999999999</v>
      </c>
      <c r="F28" s="2">
        <v>409.56</v>
      </c>
      <c r="G28" s="2">
        <v>583.26</v>
      </c>
      <c r="H28" s="1">
        <v>527.33000000000004</v>
      </c>
      <c r="K28" s="22">
        <v>25</v>
      </c>
      <c r="L28" s="22" t="s">
        <v>28</v>
      </c>
      <c r="M28" s="22">
        <v>1145.8789999999999</v>
      </c>
    </row>
    <row r="29" spans="1:13" ht="25.5" customHeight="1">
      <c r="A29" s="4">
        <v>27</v>
      </c>
      <c r="B29" s="9" t="s">
        <v>30</v>
      </c>
      <c r="C29" s="6" t="s">
        <v>83</v>
      </c>
      <c r="D29" s="2" t="s">
        <v>46</v>
      </c>
      <c r="E29" s="15">
        <v>187.78899999999999</v>
      </c>
      <c r="F29" s="2">
        <v>753.88</v>
      </c>
      <c r="G29" s="2">
        <v>618.72</v>
      </c>
      <c r="H29" s="1">
        <v>5590</v>
      </c>
      <c r="K29" s="22">
        <v>26</v>
      </c>
      <c r="L29" s="22" t="s">
        <v>111</v>
      </c>
      <c r="M29" s="22">
        <v>190.46899999999999</v>
      </c>
    </row>
    <row r="30" spans="1:13" ht="25.5" customHeight="1">
      <c r="A30" s="17">
        <v>28</v>
      </c>
      <c r="B30" s="17" t="s">
        <v>7</v>
      </c>
      <c r="C30" s="7" t="s">
        <v>84</v>
      </c>
      <c r="D30" s="20" t="s">
        <v>46</v>
      </c>
      <c r="E30" s="21">
        <v>135.001</v>
      </c>
      <c r="F30" s="20">
        <v>4100.6499999999996</v>
      </c>
      <c r="G30" s="22">
        <v>16302</v>
      </c>
      <c r="H30" s="19">
        <v>3080.01</v>
      </c>
      <c r="K30" s="22">
        <v>27</v>
      </c>
      <c r="L30" s="22" t="s">
        <v>30</v>
      </c>
      <c r="M30" s="22">
        <v>187.78899999999999</v>
      </c>
    </row>
    <row r="31" spans="1:13" ht="25.5" customHeight="1">
      <c r="A31" s="4">
        <v>29</v>
      </c>
      <c r="B31" s="9" t="s">
        <v>31</v>
      </c>
      <c r="C31" s="6" t="s">
        <v>85</v>
      </c>
      <c r="D31" s="2" t="s">
        <v>46</v>
      </c>
      <c r="E31" s="2">
        <v>10.898999999999999</v>
      </c>
      <c r="F31" s="2">
        <v>4100.6499999999996</v>
      </c>
      <c r="G31" s="2">
        <v>16302</v>
      </c>
      <c r="H31" s="1">
        <v>3080.01</v>
      </c>
      <c r="K31" s="22">
        <v>28</v>
      </c>
      <c r="L31" s="22" t="s">
        <v>31</v>
      </c>
      <c r="M31" s="22">
        <v>10.898999999999999</v>
      </c>
    </row>
    <row r="32" spans="1:13" ht="25.5" customHeight="1">
      <c r="A32" s="4">
        <v>30</v>
      </c>
      <c r="B32" s="9" t="s">
        <v>6</v>
      </c>
      <c r="C32" s="4" t="s">
        <v>87</v>
      </c>
      <c r="D32" s="2" t="s">
        <v>46</v>
      </c>
      <c r="E32" s="2">
        <v>110.001</v>
      </c>
      <c r="F32" s="2">
        <v>3166.29</v>
      </c>
      <c r="G32" s="2">
        <v>1179.47</v>
      </c>
      <c r="H32" s="1">
        <v>3616.07</v>
      </c>
      <c r="K32" s="22">
        <v>29</v>
      </c>
      <c r="L32" s="22" t="s">
        <v>9</v>
      </c>
      <c r="M32" s="22">
        <v>14.569000000000001</v>
      </c>
    </row>
    <row r="33" spans="1:13" ht="25.5" customHeight="1">
      <c r="A33" s="4">
        <v>31</v>
      </c>
      <c r="B33" s="9" t="s">
        <v>9</v>
      </c>
      <c r="C33" s="6" t="s">
        <v>86</v>
      </c>
      <c r="D33" s="2" t="s">
        <v>46</v>
      </c>
      <c r="E33" s="2">
        <v>14.569000000000001</v>
      </c>
      <c r="F33" s="2">
        <v>3166.29</v>
      </c>
      <c r="G33" s="2">
        <v>1179.47</v>
      </c>
      <c r="H33" s="1">
        <v>3616.07</v>
      </c>
      <c r="K33" s="22">
        <v>30</v>
      </c>
      <c r="L33" s="22" t="s">
        <v>32</v>
      </c>
      <c r="M33" s="22">
        <v>77.728999999999999</v>
      </c>
    </row>
    <row r="34" spans="1:13" ht="25.5" customHeight="1">
      <c r="A34" s="4">
        <v>32</v>
      </c>
      <c r="B34" s="9" t="s">
        <v>32</v>
      </c>
      <c r="C34" s="4" t="s">
        <v>88</v>
      </c>
      <c r="D34" s="2" t="s">
        <v>51</v>
      </c>
      <c r="E34" s="2">
        <v>77.728999999999999</v>
      </c>
      <c r="F34" s="2">
        <v>5.4</v>
      </c>
      <c r="G34" s="2">
        <v>8.8000000000000007</v>
      </c>
      <c r="H34" s="1">
        <v>6.6</v>
      </c>
      <c r="K34" s="22">
        <v>31</v>
      </c>
      <c r="L34" s="22" t="s">
        <v>52</v>
      </c>
      <c r="M34" s="22">
        <v>757.74900000000002</v>
      </c>
    </row>
    <row r="35" spans="1:13" ht="25.5" customHeight="1">
      <c r="A35" s="10">
        <v>33</v>
      </c>
      <c r="B35" s="9" t="s">
        <v>8</v>
      </c>
      <c r="C35" s="4" t="s">
        <v>89</v>
      </c>
      <c r="D35" s="2" t="s">
        <v>46</v>
      </c>
      <c r="E35" s="2">
        <v>105.001</v>
      </c>
      <c r="F35" s="2">
        <v>3373.53</v>
      </c>
      <c r="G35" s="2">
        <v>861.02</v>
      </c>
      <c r="H35" s="1"/>
      <c r="K35" s="22">
        <v>32</v>
      </c>
      <c r="L35" s="22" t="s">
        <v>33</v>
      </c>
      <c r="M35" s="22">
        <v>159.489</v>
      </c>
    </row>
    <row r="36" spans="1:13" ht="25.5" customHeight="1">
      <c r="A36" s="11">
        <v>34</v>
      </c>
      <c r="B36" s="9" t="s">
        <v>52</v>
      </c>
      <c r="C36" s="4" t="s">
        <v>90</v>
      </c>
      <c r="D36" s="2" t="s">
        <v>46</v>
      </c>
      <c r="E36" s="2">
        <v>757.74900000000002</v>
      </c>
      <c r="F36" s="2">
        <v>706.94</v>
      </c>
      <c r="G36" s="2">
        <v>1021.42</v>
      </c>
      <c r="H36" s="1">
        <v>1035.44</v>
      </c>
      <c r="K36" s="22">
        <v>33</v>
      </c>
      <c r="L36" s="22" t="s">
        <v>34</v>
      </c>
      <c r="M36" s="22">
        <v>26.169</v>
      </c>
    </row>
    <row r="37" spans="1:13" ht="25.5" customHeight="1">
      <c r="A37" s="4">
        <v>35</v>
      </c>
      <c r="B37" s="9" t="s">
        <v>33</v>
      </c>
      <c r="C37" s="4" t="s">
        <v>91</v>
      </c>
      <c r="D37" s="2" t="s">
        <v>46</v>
      </c>
      <c r="E37" s="2">
        <v>159.489</v>
      </c>
      <c r="F37" s="2">
        <v>105.73</v>
      </c>
      <c r="G37" s="2">
        <v>3534.3</v>
      </c>
      <c r="H37" s="1">
        <v>817.96</v>
      </c>
      <c r="K37" s="22">
        <v>34</v>
      </c>
      <c r="L37" s="22" t="s">
        <v>35</v>
      </c>
      <c r="M37" s="22">
        <v>69.539000000000001</v>
      </c>
    </row>
    <row r="38" spans="1:13" ht="25.5" customHeight="1">
      <c r="A38" s="4">
        <v>36</v>
      </c>
      <c r="B38" s="9" t="s">
        <v>34</v>
      </c>
      <c r="C38" s="4" t="s">
        <v>92</v>
      </c>
      <c r="D38" s="2" t="s">
        <v>57</v>
      </c>
      <c r="E38" s="2">
        <v>26.169</v>
      </c>
      <c r="F38" s="2">
        <v>378.2</v>
      </c>
      <c r="G38" s="2">
        <v>404</v>
      </c>
      <c r="H38" s="1">
        <v>1062</v>
      </c>
      <c r="K38" s="22">
        <v>35</v>
      </c>
      <c r="L38" s="22" t="s">
        <v>101</v>
      </c>
      <c r="M38" s="22">
        <v>1575.8389999999999</v>
      </c>
    </row>
    <row r="39" spans="1:13">
      <c r="F39" s="2">
        <f>SUMPRODUCT($E$3:$E$38,F3:F38)</f>
        <v>34641383.451753989</v>
      </c>
      <c r="G39" s="2">
        <f t="shared" ref="G39:H39" si="0">SUMPRODUCT($E$3:$E$38,G3:G38)</f>
        <v>28807948.569393005</v>
      </c>
      <c r="H39" s="2">
        <f t="shared" si="0"/>
        <v>18952974.883928999</v>
      </c>
      <c r="K39" s="22">
        <v>36</v>
      </c>
      <c r="L39" s="22" t="s">
        <v>36</v>
      </c>
      <c r="M39" s="22">
        <v>144.41900000000001</v>
      </c>
    </row>
    <row r="40" spans="1:13">
      <c r="F40" s="2">
        <f>F39/100000</f>
        <v>346.4138345175399</v>
      </c>
      <c r="G40" s="2">
        <f t="shared" ref="G40:H40" si="1">G39/100000</f>
        <v>288.07948569393005</v>
      </c>
      <c r="H40" s="2">
        <f t="shared" si="1"/>
        <v>189.52974883928999</v>
      </c>
      <c r="K40" s="22">
        <v>37</v>
      </c>
      <c r="L40" s="22" t="s">
        <v>37</v>
      </c>
      <c r="M40" s="22">
        <v>232.929</v>
      </c>
    </row>
    <row r="41" spans="1:13">
      <c r="K41" s="22">
        <v>38</v>
      </c>
      <c r="L41" s="22" t="s">
        <v>103</v>
      </c>
      <c r="M41" s="22">
        <v>96799.929000000004</v>
      </c>
    </row>
    <row r="42" spans="1:13">
      <c r="K42" s="22">
        <v>39</v>
      </c>
      <c r="L42" s="22" t="s">
        <v>102</v>
      </c>
      <c r="M42" s="22">
        <v>9991.9290000000001</v>
      </c>
    </row>
    <row r="43" spans="1:13">
      <c r="K43" s="22">
        <v>40</v>
      </c>
      <c r="L43" s="22" t="s">
        <v>112</v>
      </c>
      <c r="M43" s="22">
        <v>8463.3790000000008</v>
      </c>
    </row>
    <row r="44" spans="1:13">
      <c r="K44" s="22">
        <v>41</v>
      </c>
      <c r="L44" s="22" t="s">
        <v>38</v>
      </c>
      <c r="M44" s="22">
        <v>84135.849000000002</v>
      </c>
    </row>
    <row r="45" spans="1:13">
      <c r="K45" s="22">
        <v>42</v>
      </c>
      <c r="L45" s="22" t="s">
        <v>39</v>
      </c>
      <c r="M45" s="22">
        <v>60966.398999999998</v>
      </c>
    </row>
    <row r="46" spans="1:13">
      <c r="K46" s="22">
        <v>43</v>
      </c>
      <c r="L46" s="22" t="s">
        <v>40</v>
      </c>
      <c r="M46" s="22">
        <v>339.00099999999998</v>
      </c>
    </row>
    <row r="47" spans="1:13">
      <c r="K47" s="22">
        <v>44</v>
      </c>
      <c r="L47" s="22" t="s">
        <v>41</v>
      </c>
      <c r="M47" s="22">
        <v>362.69900000000001</v>
      </c>
    </row>
    <row r="48" spans="1:13">
      <c r="K48" s="22">
        <v>45</v>
      </c>
      <c r="L48" s="22" t="s">
        <v>113</v>
      </c>
      <c r="M48" s="22">
        <v>59678.508999999998</v>
      </c>
    </row>
    <row r="49" spans="11:13">
      <c r="K49" s="22">
        <v>46</v>
      </c>
      <c r="L49" s="22" t="s">
        <v>114</v>
      </c>
      <c r="M49" s="22">
        <v>2636.6489999999999</v>
      </c>
    </row>
    <row r="50" spans="11:13">
      <c r="K50" s="22">
        <v>47</v>
      </c>
      <c r="L50" s="22" t="s">
        <v>115</v>
      </c>
      <c r="M50" s="22">
        <v>66.308999999999997</v>
      </c>
    </row>
    <row r="51" spans="11:13">
      <c r="K51" s="22">
        <v>48</v>
      </c>
      <c r="L51" s="22" t="s">
        <v>116</v>
      </c>
      <c r="M51" s="22">
        <v>292.73899999999998</v>
      </c>
    </row>
    <row r="52" spans="11:13">
      <c r="K52" s="22">
        <v>49</v>
      </c>
      <c r="L52" s="22" t="s">
        <v>117</v>
      </c>
      <c r="M52" s="22">
        <v>46820.839</v>
      </c>
    </row>
    <row r="53" spans="11:13">
      <c r="K53" s="22">
        <v>50</v>
      </c>
      <c r="L53" s="22" t="s">
        <v>42</v>
      </c>
      <c r="M53" s="22">
        <v>1133.749</v>
      </c>
    </row>
  </sheetData>
  <mergeCells count="6">
    <mergeCell ref="F2:G2"/>
    <mergeCell ref="A1:A2"/>
    <mergeCell ref="B1:B2"/>
    <mergeCell ref="C1:C2"/>
    <mergeCell ref="D1:D2"/>
    <mergeCell ref="E1:E2"/>
  </mergeCells>
  <pageMargins left="0.25" right="0.25" top="0.75" bottom="0.75" header="0.3" footer="0.3"/>
  <pageSetup scale="8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A21" zoomScaleNormal="100" workbookViewId="0">
      <selection activeCell="N30" sqref="N30"/>
    </sheetView>
  </sheetViews>
  <sheetFormatPr defaultRowHeight="15"/>
  <cols>
    <col min="2" max="2" width="12.7109375" customWidth="1"/>
    <col min="3" max="3" width="39.140625" bestFit="1" customWidth="1"/>
    <col min="6" max="6" width="14.5703125" bestFit="1" customWidth="1"/>
  </cols>
  <sheetData>
    <row r="1" spans="1:10" ht="18.75" customHeight="1">
      <c r="A1" s="40" t="s">
        <v>0</v>
      </c>
      <c r="B1" s="40" t="s">
        <v>1</v>
      </c>
      <c r="C1" s="40" t="s">
        <v>2</v>
      </c>
      <c r="D1" s="40" t="s">
        <v>3</v>
      </c>
      <c r="E1" s="40" t="s">
        <v>4</v>
      </c>
      <c r="F1" s="5" t="s">
        <v>144</v>
      </c>
    </row>
    <row r="2" spans="1:10">
      <c r="A2" s="40"/>
      <c r="B2" s="40"/>
      <c r="C2" s="40"/>
      <c r="D2" s="40"/>
      <c r="E2" s="40"/>
      <c r="F2" s="14"/>
    </row>
    <row r="3" spans="1:10" ht="25.5" customHeight="1">
      <c r="A3" s="4">
        <v>1</v>
      </c>
      <c r="B3" s="4" t="s">
        <v>12</v>
      </c>
      <c r="C3" s="6" t="s">
        <v>55</v>
      </c>
      <c r="D3" s="4" t="s">
        <v>45</v>
      </c>
      <c r="E3" s="4">
        <v>1203.001</v>
      </c>
      <c r="F3" s="2">
        <v>3</v>
      </c>
      <c r="I3" t="s">
        <v>12</v>
      </c>
      <c r="J3">
        <v>1203.001</v>
      </c>
    </row>
    <row r="4" spans="1:10" ht="25.5" customHeight="1">
      <c r="A4" s="4">
        <v>2</v>
      </c>
      <c r="B4" s="4" t="s">
        <v>13</v>
      </c>
      <c r="C4" s="6" t="s">
        <v>56</v>
      </c>
      <c r="D4" s="4" t="s">
        <v>57</v>
      </c>
      <c r="E4" s="4">
        <v>27.701000000000001</v>
      </c>
      <c r="F4" s="4">
        <v>4900</v>
      </c>
      <c r="I4" t="s">
        <v>13</v>
      </c>
      <c r="J4">
        <v>27.701000000000001</v>
      </c>
    </row>
    <row r="5" spans="1:10" ht="25.5" customHeight="1">
      <c r="A5" s="4">
        <v>3</v>
      </c>
      <c r="B5" s="4" t="s">
        <v>15</v>
      </c>
      <c r="C5" s="6" t="s">
        <v>59</v>
      </c>
      <c r="D5" s="4" t="s">
        <v>46</v>
      </c>
      <c r="E5" s="4">
        <v>246.70099999999999</v>
      </c>
      <c r="F5" s="4">
        <v>984.17</v>
      </c>
      <c r="I5" t="s">
        <v>15</v>
      </c>
      <c r="J5">
        <v>246.70099999999999</v>
      </c>
    </row>
    <row r="6" spans="1:10" ht="25.5" customHeight="1">
      <c r="A6" s="4">
        <v>4</v>
      </c>
      <c r="B6" s="4" t="s">
        <v>47</v>
      </c>
      <c r="C6" s="6" t="s">
        <v>60</v>
      </c>
      <c r="D6" s="4" t="s">
        <v>57</v>
      </c>
      <c r="E6" s="4">
        <v>837.15099999999995</v>
      </c>
      <c r="F6" s="4">
        <v>61.5</v>
      </c>
      <c r="I6" t="s">
        <v>47</v>
      </c>
      <c r="J6">
        <v>837.15099999999995</v>
      </c>
    </row>
    <row r="7" spans="1:10" ht="25.5" customHeight="1">
      <c r="A7" s="4">
        <v>5</v>
      </c>
      <c r="B7" s="4" t="s">
        <v>11</v>
      </c>
      <c r="C7" s="6" t="s">
        <v>61</v>
      </c>
      <c r="D7" s="4" t="s">
        <v>46</v>
      </c>
      <c r="E7" s="4">
        <v>4.0010000000000003</v>
      </c>
      <c r="F7" s="4">
        <v>40777.03</v>
      </c>
      <c r="I7" t="s">
        <v>11</v>
      </c>
      <c r="J7">
        <v>4.0010000000000003</v>
      </c>
    </row>
    <row r="8" spans="1:10" ht="25.5" customHeight="1">
      <c r="A8" s="4">
        <v>6</v>
      </c>
      <c r="B8" s="4" t="s">
        <v>49</v>
      </c>
      <c r="C8" s="6" t="s">
        <v>64</v>
      </c>
      <c r="D8" s="4" t="s">
        <v>45</v>
      </c>
      <c r="E8" s="4">
        <v>17211.169000000002</v>
      </c>
      <c r="F8" s="4">
        <v>6</v>
      </c>
      <c r="I8" t="s">
        <v>49</v>
      </c>
      <c r="J8">
        <v>17211.169000000002</v>
      </c>
    </row>
    <row r="9" spans="1:10" ht="25.5" customHeight="1">
      <c r="A9" s="4">
        <v>7</v>
      </c>
      <c r="B9" s="4" t="s">
        <v>107</v>
      </c>
      <c r="C9" s="6" t="s">
        <v>69</v>
      </c>
      <c r="D9" s="4" t="s">
        <v>57</v>
      </c>
      <c r="E9" s="4">
        <v>31.219000000000001</v>
      </c>
      <c r="F9" s="4">
        <v>84.76</v>
      </c>
      <c r="I9" t="s">
        <v>107</v>
      </c>
      <c r="J9">
        <v>31.219000000000001</v>
      </c>
    </row>
    <row r="10" spans="1:10" ht="25.5" customHeight="1">
      <c r="A10" s="4">
        <v>8</v>
      </c>
      <c r="B10" s="4" t="s">
        <v>93</v>
      </c>
      <c r="C10" s="6" t="s">
        <v>70</v>
      </c>
      <c r="D10" s="4" t="s">
        <v>46</v>
      </c>
      <c r="E10" s="4">
        <v>10954.478999999999</v>
      </c>
      <c r="F10" s="4">
        <v>12.12</v>
      </c>
      <c r="I10" t="s">
        <v>93</v>
      </c>
      <c r="J10">
        <v>10954.478999999999</v>
      </c>
    </row>
    <row r="11" spans="1:10" ht="25.5" customHeight="1">
      <c r="A11" s="4">
        <v>9</v>
      </c>
      <c r="B11" s="4" t="s">
        <v>94</v>
      </c>
      <c r="C11" s="6" t="s">
        <v>71</v>
      </c>
      <c r="D11" s="4" t="s">
        <v>46</v>
      </c>
      <c r="E11" s="4">
        <v>10601.189</v>
      </c>
      <c r="F11" s="4">
        <v>0.85699999999999998</v>
      </c>
      <c r="I11" t="s">
        <v>94</v>
      </c>
      <c r="J11">
        <v>10601.189</v>
      </c>
    </row>
    <row r="12" spans="1:10" ht="25.5" customHeight="1">
      <c r="A12" s="4">
        <v>10</v>
      </c>
      <c r="B12" s="4" t="s">
        <v>95</v>
      </c>
      <c r="C12" s="6" t="s">
        <v>72</v>
      </c>
      <c r="D12" s="4" t="s">
        <v>46</v>
      </c>
      <c r="E12" s="4">
        <v>11674.489</v>
      </c>
      <c r="F12" s="4">
        <v>60.624000000000002</v>
      </c>
      <c r="I12" t="s">
        <v>108</v>
      </c>
      <c r="J12">
        <v>11674.489</v>
      </c>
    </row>
    <row r="13" spans="1:10" ht="25.5" customHeight="1">
      <c r="A13" s="4">
        <v>11</v>
      </c>
      <c r="B13" s="4" t="s">
        <v>109</v>
      </c>
      <c r="C13" s="6" t="s">
        <v>74</v>
      </c>
      <c r="D13" s="4" t="s">
        <v>50</v>
      </c>
      <c r="E13" s="4">
        <v>77.338999999999999</v>
      </c>
      <c r="F13" s="4">
        <v>6387.99</v>
      </c>
      <c r="I13" t="s">
        <v>109</v>
      </c>
      <c r="J13">
        <v>77.338999999999999</v>
      </c>
    </row>
    <row r="14" spans="1:10" ht="25.5" customHeight="1">
      <c r="A14" s="4">
        <v>12</v>
      </c>
      <c r="B14" s="4" t="s">
        <v>21</v>
      </c>
      <c r="C14" s="8" t="s">
        <v>75</v>
      </c>
      <c r="D14" s="4" t="s">
        <v>57</v>
      </c>
      <c r="E14" s="4">
        <v>735.34900000000005</v>
      </c>
      <c r="F14" s="4">
        <v>158.34</v>
      </c>
      <c r="I14" t="s">
        <v>21</v>
      </c>
      <c r="J14">
        <v>735.34900000000005</v>
      </c>
    </row>
    <row r="15" spans="1:10" ht="25.5" customHeight="1">
      <c r="A15" s="4">
        <v>13</v>
      </c>
      <c r="B15" s="4" t="s">
        <v>22</v>
      </c>
      <c r="C15" s="8" t="s">
        <v>76</v>
      </c>
      <c r="D15" s="4" t="s">
        <v>57</v>
      </c>
      <c r="E15" s="4">
        <v>921.90800000000002</v>
      </c>
      <c r="F15" s="4">
        <v>172.39</v>
      </c>
      <c r="I15" t="s">
        <v>23</v>
      </c>
      <c r="J15">
        <v>921.90800000000002</v>
      </c>
    </row>
    <row r="16" spans="1:10" ht="25.5" customHeight="1">
      <c r="A16" s="4">
        <v>14</v>
      </c>
      <c r="B16" s="4" t="s">
        <v>96</v>
      </c>
      <c r="C16" s="6" t="s">
        <v>77</v>
      </c>
      <c r="D16" s="4" t="s">
        <v>46</v>
      </c>
      <c r="E16" s="4">
        <v>1420.0609999999999</v>
      </c>
      <c r="F16" s="4">
        <v>13.19</v>
      </c>
      <c r="I16" t="s">
        <v>110</v>
      </c>
      <c r="J16">
        <v>1420.0609999999999</v>
      </c>
    </row>
    <row r="17" spans="1:10" ht="25.5" customHeight="1">
      <c r="A17" s="4">
        <v>15</v>
      </c>
      <c r="B17" s="4" t="s">
        <v>96</v>
      </c>
      <c r="C17" s="6"/>
      <c r="D17" s="4" t="s">
        <v>46</v>
      </c>
      <c r="E17" s="4">
        <v>1420.0609999999999</v>
      </c>
      <c r="F17" s="4">
        <v>261.73</v>
      </c>
      <c r="I17" t="s">
        <v>24</v>
      </c>
      <c r="J17">
        <v>3730.4690000000001</v>
      </c>
    </row>
    <row r="18" spans="1:10" ht="25.5" customHeight="1">
      <c r="A18" s="4">
        <v>16</v>
      </c>
      <c r="B18" s="2" t="s">
        <v>24</v>
      </c>
      <c r="C18" s="6" t="s">
        <v>78</v>
      </c>
      <c r="D18" s="2" t="s">
        <v>46</v>
      </c>
      <c r="E18" s="2">
        <v>3730.4690000000001</v>
      </c>
      <c r="F18" s="2">
        <v>5.4</v>
      </c>
      <c r="I18" t="s">
        <v>25</v>
      </c>
      <c r="J18">
        <v>4076.009</v>
      </c>
    </row>
    <row r="19" spans="1:10" ht="25.5" customHeight="1">
      <c r="A19" s="4">
        <v>17</v>
      </c>
      <c r="B19" s="2" t="s">
        <v>25</v>
      </c>
      <c r="C19" s="6" t="s">
        <v>79</v>
      </c>
      <c r="D19" s="2" t="s">
        <v>46</v>
      </c>
      <c r="E19" s="2">
        <v>4076.009</v>
      </c>
      <c r="F19" s="2">
        <v>5.4</v>
      </c>
      <c r="I19" t="s">
        <v>26</v>
      </c>
      <c r="J19">
        <v>317.00099999999998</v>
      </c>
    </row>
    <row r="20" spans="1:10" ht="25.5" customHeight="1">
      <c r="A20" s="4">
        <v>18</v>
      </c>
      <c r="B20" s="9" t="s">
        <v>26</v>
      </c>
      <c r="C20" s="6" t="s">
        <v>80</v>
      </c>
      <c r="D20" s="2" t="s">
        <v>45</v>
      </c>
      <c r="E20" s="2">
        <v>317.00099999999998</v>
      </c>
      <c r="F20" s="2">
        <v>1140</v>
      </c>
      <c r="I20" t="s">
        <v>36</v>
      </c>
      <c r="J20">
        <v>144.41900000000001</v>
      </c>
    </row>
    <row r="21" spans="1:10" ht="25.5" customHeight="1">
      <c r="A21" s="4">
        <v>19</v>
      </c>
      <c r="B21" s="9" t="s">
        <v>36</v>
      </c>
      <c r="C21" s="6"/>
      <c r="D21" s="2" t="s">
        <v>45</v>
      </c>
      <c r="E21" s="2">
        <v>144.41900000000001</v>
      </c>
      <c r="F21" s="2">
        <v>510.32</v>
      </c>
      <c r="I21" t="s">
        <v>41</v>
      </c>
      <c r="J21">
        <v>362.69900000000001</v>
      </c>
    </row>
    <row r="22" spans="1:10" ht="25.5" customHeight="1">
      <c r="A22" s="4">
        <v>20</v>
      </c>
      <c r="B22" s="9" t="s">
        <v>41</v>
      </c>
      <c r="C22" s="6"/>
      <c r="D22" s="2" t="s">
        <v>57</v>
      </c>
      <c r="E22" s="2">
        <v>362.69900000000001</v>
      </c>
      <c r="F22" s="2">
        <v>6.55</v>
      </c>
      <c r="I22" t="s">
        <v>28</v>
      </c>
      <c r="J22">
        <v>1145.8789999999999</v>
      </c>
    </row>
    <row r="23" spans="1:10" ht="25.5" customHeight="1">
      <c r="A23" s="4">
        <v>21</v>
      </c>
      <c r="B23" s="9" t="s">
        <v>28</v>
      </c>
      <c r="C23" s="6" t="s">
        <v>82</v>
      </c>
      <c r="D23" s="2" t="s">
        <v>45</v>
      </c>
      <c r="E23" s="2">
        <v>1145.8789999999999</v>
      </c>
      <c r="F23" s="2">
        <v>30.79</v>
      </c>
      <c r="I23" t="s">
        <v>30</v>
      </c>
      <c r="J23">
        <v>187.78899999999999</v>
      </c>
    </row>
    <row r="24" spans="1:10" ht="25.5" customHeight="1">
      <c r="A24" s="4">
        <v>22</v>
      </c>
      <c r="B24" s="9" t="s">
        <v>30</v>
      </c>
      <c r="C24" s="6" t="s">
        <v>83</v>
      </c>
      <c r="D24" s="2" t="s">
        <v>46</v>
      </c>
      <c r="E24" s="2">
        <v>187.78899999999999</v>
      </c>
      <c r="F24" s="42">
        <v>1190</v>
      </c>
      <c r="I24" t="s">
        <v>7</v>
      </c>
      <c r="J24">
        <v>135.001</v>
      </c>
    </row>
    <row r="25" spans="1:10" ht="25.5" customHeight="1">
      <c r="A25" s="4">
        <v>23</v>
      </c>
      <c r="B25" s="9" t="s">
        <v>7</v>
      </c>
      <c r="C25" s="6" t="s">
        <v>84</v>
      </c>
      <c r="D25" s="2" t="s">
        <v>46</v>
      </c>
      <c r="E25" s="2">
        <v>135.001</v>
      </c>
      <c r="F25" s="2">
        <v>867.65</v>
      </c>
      <c r="I25" t="s">
        <v>6</v>
      </c>
      <c r="J25">
        <v>110.001</v>
      </c>
    </row>
    <row r="26" spans="1:10" ht="25.5" customHeight="1">
      <c r="A26" s="4">
        <v>24</v>
      </c>
      <c r="B26" s="9" t="s">
        <v>6</v>
      </c>
      <c r="C26" s="4" t="s">
        <v>87</v>
      </c>
      <c r="D26" s="2" t="s">
        <v>46</v>
      </c>
      <c r="E26" s="2">
        <v>110.001</v>
      </c>
      <c r="F26" s="2">
        <v>1802.39</v>
      </c>
      <c r="I26" t="s">
        <v>113</v>
      </c>
      <c r="J26">
        <v>59678.508999999998</v>
      </c>
    </row>
    <row r="27" spans="1:10" ht="25.5" customHeight="1">
      <c r="A27" s="4">
        <v>25</v>
      </c>
      <c r="B27" s="9" t="s">
        <v>113</v>
      </c>
      <c r="C27" s="4"/>
      <c r="D27" s="2" t="s">
        <v>45</v>
      </c>
      <c r="E27" s="2">
        <v>59678.508999999998</v>
      </c>
      <c r="F27" s="2">
        <v>1</v>
      </c>
      <c r="I27" t="s">
        <v>112</v>
      </c>
      <c r="J27">
        <v>8463.3790000000008</v>
      </c>
    </row>
    <row r="28" spans="1:10" ht="25.5" customHeight="1">
      <c r="A28" s="4">
        <v>26</v>
      </c>
      <c r="B28" s="9" t="s">
        <v>112</v>
      </c>
      <c r="C28" s="4"/>
      <c r="D28" s="2" t="s">
        <v>45</v>
      </c>
      <c r="E28" s="2">
        <v>8463.3790000000008</v>
      </c>
      <c r="F28" s="2">
        <v>1</v>
      </c>
      <c r="I28" t="s">
        <v>52</v>
      </c>
      <c r="J28">
        <v>757.74900000000002</v>
      </c>
    </row>
    <row r="29" spans="1:10" ht="25.5" customHeight="1">
      <c r="A29" s="4">
        <v>27</v>
      </c>
      <c r="B29" s="9" t="s">
        <v>52</v>
      </c>
      <c r="C29" s="4" t="s">
        <v>90</v>
      </c>
      <c r="D29" s="2" t="s">
        <v>46</v>
      </c>
      <c r="E29" s="2">
        <v>757.74900000000002</v>
      </c>
      <c r="F29" s="2">
        <v>307.8</v>
      </c>
      <c r="I29" t="s">
        <v>33</v>
      </c>
      <c r="J29">
        <v>159.489</v>
      </c>
    </row>
    <row r="30" spans="1:10" ht="25.5" customHeight="1">
      <c r="A30" s="4">
        <v>28</v>
      </c>
      <c r="B30" s="9" t="s">
        <v>33</v>
      </c>
      <c r="C30" s="4" t="s">
        <v>91</v>
      </c>
      <c r="D30" s="2" t="s">
        <v>46</v>
      </c>
      <c r="E30" s="2">
        <v>159.489</v>
      </c>
      <c r="F30" s="2">
        <v>435.46</v>
      </c>
      <c r="I30" t="s">
        <v>39</v>
      </c>
      <c r="J30">
        <v>60966.398999999998</v>
      </c>
    </row>
    <row r="31" spans="1:10" ht="25.5" customHeight="1">
      <c r="A31" s="4">
        <v>29</v>
      </c>
      <c r="B31" s="9" t="s">
        <v>39</v>
      </c>
      <c r="C31" s="43"/>
      <c r="D31" s="2" t="s">
        <v>46</v>
      </c>
      <c r="E31" s="2">
        <v>60966.398999999998</v>
      </c>
      <c r="F31" s="2">
        <v>1.8700000000000001E-2</v>
      </c>
      <c r="I31" t="s">
        <v>34</v>
      </c>
      <c r="J31">
        <v>26.169</v>
      </c>
    </row>
    <row r="32" spans="1:10" ht="25.5" customHeight="1">
      <c r="A32" s="4">
        <v>30</v>
      </c>
      <c r="B32" s="9" t="s">
        <v>34</v>
      </c>
      <c r="C32" s="43" t="s">
        <v>92</v>
      </c>
      <c r="D32" s="2" t="s">
        <v>57</v>
      </c>
      <c r="E32" s="2">
        <v>26.169</v>
      </c>
      <c r="F32" s="9">
        <v>1696</v>
      </c>
    </row>
    <row r="33" spans="6:6">
      <c r="F33">
        <f>SUMPRODUCT($E$3:$E$32,F3:F32)</f>
        <v>4182212.3352203006</v>
      </c>
    </row>
    <row r="34" spans="6:6">
      <c r="F34">
        <f>F33/100000</f>
        <v>41.822123352203008</v>
      </c>
    </row>
  </sheetData>
  <mergeCells count="5">
    <mergeCell ref="A1:A2"/>
    <mergeCell ref="B1:B2"/>
    <mergeCell ref="C1:C2"/>
    <mergeCell ref="D1:D2"/>
    <mergeCell ref="E1:E2"/>
  </mergeCells>
  <pageMargins left="0.25" right="0.25" top="0.75" bottom="0.75" header="0.3" footer="0.3"/>
  <pageSetup paperSize="9" scale="8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topLeftCell="A17" zoomScaleNormal="100" workbookViewId="0">
      <selection activeCell="F28" sqref="F28"/>
    </sheetView>
  </sheetViews>
  <sheetFormatPr defaultRowHeight="15"/>
  <cols>
    <col min="2" max="2" width="12.7109375" customWidth="1"/>
    <col min="3" max="3" width="39.140625" bestFit="1" customWidth="1"/>
    <col min="6" max="6" width="14.5703125" bestFit="1" customWidth="1"/>
  </cols>
  <sheetData>
    <row r="1" spans="1:11" ht="18.75" customHeight="1">
      <c r="A1" s="40" t="s">
        <v>0</v>
      </c>
      <c r="B1" s="40" t="s">
        <v>1</v>
      </c>
      <c r="C1" s="40" t="s">
        <v>2</v>
      </c>
      <c r="D1" s="40" t="s">
        <v>3</v>
      </c>
      <c r="E1" s="40" t="s">
        <v>4</v>
      </c>
      <c r="F1" s="36" t="s">
        <v>144</v>
      </c>
    </row>
    <row r="2" spans="1:11">
      <c r="A2" s="40"/>
      <c r="B2" s="40"/>
      <c r="C2" s="40"/>
      <c r="D2" s="40"/>
      <c r="E2" s="40"/>
      <c r="F2" s="14"/>
    </row>
    <row r="3" spans="1:11" ht="25.5" customHeight="1">
      <c r="A3" s="4">
        <v>1</v>
      </c>
      <c r="B3" s="4" t="s">
        <v>13</v>
      </c>
      <c r="C3" s="6" t="s">
        <v>56</v>
      </c>
      <c r="D3" s="4" t="s">
        <v>57</v>
      </c>
      <c r="E3" s="4">
        <v>27.701000000000001</v>
      </c>
      <c r="F3" s="4">
        <v>3000</v>
      </c>
      <c r="J3" t="s">
        <v>13</v>
      </c>
      <c r="K3">
        <v>27.701000000000001</v>
      </c>
    </row>
    <row r="4" spans="1:11" ht="25.5" customHeight="1">
      <c r="A4" s="4">
        <v>2</v>
      </c>
      <c r="B4" s="4" t="s">
        <v>12</v>
      </c>
      <c r="C4" s="6" t="s">
        <v>55</v>
      </c>
      <c r="D4" s="4" t="s">
        <v>45</v>
      </c>
      <c r="E4" s="4">
        <v>1203.001</v>
      </c>
      <c r="F4" s="2">
        <v>45</v>
      </c>
      <c r="J4" t="s">
        <v>12</v>
      </c>
      <c r="K4">
        <v>1203.001</v>
      </c>
    </row>
    <row r="5" spans="1:11" ht="25.5" customHeight="1">
      <c r="A5" s="4">
        <v>3</v>
      </c>
      <c r="B5" s="4" t="s">
        <v>15</v>
      </c>
      <c r="C5" s="6" t="s">
        <v>59</v>
      </c>
      <c r="D5" s="4" t="s">
        <v>46</v>
      </c>
      <c r="E5" s="4">
        <v>246.70099999999999</v>
      </c>
      <c r="F5" s="4">
        <v>3843.92</v>
      </c>
      <c r="J5" t="s">
        <v>15</v>
      </c>
      <c r="K5">
        <v>246.70099999999999</v>
      </c>
    </row>
    <row r="6" spans="1:11" ht="25.5" customHeight="1">
      <c r="A6" s="4">
        <v>4</v>
      </c>
      <c r="B6" s="4" t="s">
        <v>96</v>
      </c>
      <c r="C6" s="6" t="s">
        <v>77</v>
      </c>
      <c r="D6" s="4" t="s">
        <v>46</v>
      </c>
      <c r="E6" s="4">
        <v>837.15099999999995</v>
      </c>
      <c r="F6" s="4">
        <v>106.73699999999999</v>
      </c>
      <c r="J6" t="s">
        <v>47</v>
      </c>
      <c r="K6">
        <v>837.15099999999995</v>
      </c>
    </row>
    <row r="7" spans="1:11" ht="25.5" customHeight="1">
      <c r="A7" s="4">
        <v>5</v>
      </c>
      <c r="B7" s="4" t="s">
        <v>107</v>
      </c>
      <c r="C7" s="6" t="s">
        <v>69</v>
      </c>
      <c r="D7" s="4" t="s">
        <v>57</v>
      </c>
      <c r="E7" s="4">
        <v>31.219000000000001</v>
      </c>
      <c r="F7" s="4">
        <v>188.9</v>
      </c>
      <c r="J7" t="s">
        <v>107</v>
      </c>
      <c r="K7">
        <v>31.219000000000001</v>
      </c>
    </row>
    <row r="8" spans="1:11" ht="25.5" customHeight="1">
      <c r="A8" s="4">
        <v>6</v>
      </c>
      <c r="B8" s="4" t="s">
        <v>93</v>
      </c>
      <c r="C8" s="6" t="s">
        <v>70</v>
      </c>
      <c r="D8" s="4" t="s">
        <v>46</v>
      </c>
      <c r="E8" s="4">
        <v>10954.478999999999</v>
      </c>
      <c r="F8" s="4">
        <v>50.753999999999998</v>
      </c>
      <c r="J8" t="s">
        <v>93</v>
      </c>
      <c r="K8">
        <v>10954.478999999999</v>
      </c>
    </row>
    <row r="9" spans="1:11" ht="25.5" customHeight="1">
      <c r="A9" s="4">
        <v>7</v>
      </c>
      <c r="B9" s="4" t="s">
        <v>94</v>
      </c>
      <c r="C9" s="6" t="s">
        <v>71</v>
      </c>
      <c r="D9" s="4" t="s">
        <v>46</v>
      </c>
      <c r="E9" s="4">
        <v>10601.189</v>
      </c>
      <c r="F9" s="4">
        <v>4.2</v>
      </c>
      <c r="J9" t="s">
        <v>94</v>
      </c>
      <c r="K9">
        <v>10601.189</v>
      </c>
    </row>
    <row r="10" spans="1:11" ht="25.5" customHeight="1">
      <c r="A10" s="4">
        <v>8</v>
      </c>
      <c r="B10" s="4" t="s">
        <v>109</v>
      </c>
      <c r="C10" s="6" t="s">
        <v>74</v>
      </c>
      <c r="D10" s="4" t="s">
        <v>50</v>
      </c>
      <c r="E10" s="4">
        <v>77.338999999999999</v>
      </c>
      <c r="F10" s="4">
        <v>17415.75</v>
      </c>
      <c r="J10" t="s">
        <v>109</v>
      </c>
      <c r="K10">
        <v>77.338999999999999</v>
      </c>
    </row>
    <row r="11" spans="1:11" ht="25.5" customHeight="1">
      <c r="A11" s="4">
        <v>9</v>
      </c>
      <c r="B11" s="4" t="s">
        <v>95</v>
      </c>
      <c r="C11" s="6" t="s">
        <v>72</v>
      </c>
      <c r="D11" s="4" t="s">
        <v>46</v>
      </c>
      <c r="E11" s="4">
        <v>11674.489</v>
      </c>
      <c r="F11" s="4">
        <v>229.435</v>
      </c>
      <c r="J11" t="s">
        <v>108</v>
      </c>
      <c r="K11">
        <v>11674.489</v>
      </c>
    </row>
    <row r="12" spans="1:11" ht="25.5" customHeight="1">
      <c r="A12" s="4">
        <v>10</v>
      </c>
      <c r="B12" s="4" t="s">
        <v>21</v>
      </c>
      <c r="C12" s="8" t="s">
        <v>75</v>
      </c>
      <c r="D12" s="4" t="s">
        <v>57</v>
      </c>
      <c r="E12" s="4">
        <v>735.34900000000005</v>
      </c>
      <c r="F12" s="4">
        <v>489.60599999999999</v>
      </c>
      <c r="J12" t="s">
        <v>21</v>
      </c>
      <c r="K12">
        <v>735.34900000000005</v>
      </c>
    </row>
    <row r="13" spans="1:11" ht="25.5" customHeight="1">
      <c r="A13" s="4">
        <v>11</v>
      </c>
      <c r="B13" s="4" t="s">
        <v>22</v>
      </c>
      <c r="C13" s="8" t="s">
        <v>76</v>
      </c>
      <c r="D13" s="4" t="s">
        <v>57</v>
      </c>
      <c r="E13" s="4">
        <v>909.68899999999996</v>
      </c>
      <c r="F13" s="4">
        <v>566.52</v>
      </c>
      <c r="J13" t="s">
        <v>22</v>
      </c>
      <c r="K13">
        <v>909.68899999999996</v>
      </c>
    </row>
    <row r="14" spans="1:11" ht="25.5" customHeight="1">
      <c r="A14" s="4"/>
      <c r="B14" s="4" t="s">
        <v>25</v>
      </c>
      <c r="C14" s="8"/>
      <c r="D14" s="4" t="s">
        <v>46</v>
      </c>
      <c r="E14" s="4">
        <v>4076.009</v>
      </c>
      <c r="F14" s="4">
        <v>14.4</v>
      </c>
      <c r="J14" t="s">
        <v>25</v>
      </c>
      <c r="K14">
        <v>4076.009</v>
      </c>
    </row>
    <row r="15" spans="1:11" ht="25.5" customHeight="1">
      <c r="A15" s="4">
        <v>12</v>
      </c>
      <c r="B15" s="4" t="s">
        <v>11</v>
      </c>
      <c r="C15" s="6" t="s">
        <v>61</v>
      </c>
      <c r="D15" s="4" t="s">
        <v>46</v>
      </c>
      <c r="E15" s="4">
        <v>4.0010000000000003</v>
      </c>
      <c r="F15" s="2">
        <v>244662.17</v>
      </c>
      <c r="J15" t="s">
        <v>11</v>
      </c>
      <c r="K15">
        <v>4.0010000000000003</v>
      </c>
    </row>
    <row r="16" spans="1:11" ht="25.5" customHeight="1">
      <c r="A16" s="4">
        <v>13</v>
      </c>
      <c r="B16" s="9" t="s">
        <v>36</v>
      </c>
      <c r="C16" s="6"/>
      <c r="D16" s="2" t="s">
        <v>45</v>
      </c>
      <c r="E16" s="2">
        <v>144.41900000000001</v>
      </c>
      <c r="F16" s="2">
        <v>782.82</v>
      </c>
      <c r="J16" t="s">
        <v>36</v>
      </c>
      <c r="K16">
        <v>144.41900000000001</v>
      </c>
    </row>
    <row r="17" spans="1:11" ht="25.5" customHeight="1">
      <c r="A17" s="4">
        <v>14</v>
      </c>
      <c r="B17" s="9" t="s">
        <v>26</v>
      </c>
      <c r="C17" s="6" t="s">
        <v>80</v>
      </c>
      <c r="D17" s="2" t="s">
        <v>45</v>
      </c>
      <c r="E17" s="2">
        <v>317.00099999999998</v>
      </c>
      <c r="F17" s="9">
        <v>1515</v>
      </c>
      <c r="J17" t="s">
        <v>26</v>
      </c>
      <c r="K17">
        <v>317.00099999999998</v>
      </c>
    </row>
    <row r="18" spans="1:11" ht="25.5" customHeight="1">
      <c r="A18" s="4">
        <v>15</v>
      </c>
      <c r="B18" s="9" t="s">
        <v>28</v>
      </c>
      <c r="C18" s="6" t="s">
        <v>82</v>
      </c>
      <c r="D18" s="2" t="s">
        <v>45</v>
      </c>
      <c r="E18" s="2">
        <v>1145.8789999999999</v>
      </c>
      <c r="F18" s="2">
        <v>40.909999999999997</v>
      </c>
      <c r="J18" t="s">
        <v>28</v>
      </c>
      <c r="K18">
        <v>1145.8789999999999</v>
      </c>
    </row>
    <row r="19" spans="1:11" ht="25.5" customHeight="1">
      <c r="A19" s="4">
        <v>16</v>
      </c>
      <c r="B19" s="9" t="s">
        <v>114</v>
      </c>
      <c r="C19" s="6"/>
      <c r="D19" s="2" t="s">
        <v>51</v>
      </c>
      <c r="E19" s="2">
        <v>2636.6489999999999</v>
      </c>
      <c r="F19" s="2">
        <v>108</v>
      </c>
      <c r="J19" t="s">
        <v>114</v>
      </c>
      <c r="K19">
        <v>2636.6489999999999</v>
      </c>
    </row>
    <row r="20" spans="1:11" ht="25.5" customHeight="1">
      <c r="A20" s="4">
        <v>17</v>
      </c>
      <c r="B20" s="9" t="s">
        <v>115</v>
      </c>
      <c r="C20" s="6"/>
      <c r="D20" s="2" t="s">
        <v>51</v>
      </c>
      <c r="E20" s="2">
        <v>66.308999999999997</v>
      </c>
      <c r="F20" s="2">
        <v>108</v>
      </c>
      <c r="J20" t="s">
        <v>115</v>
      </c>
      <c r="K20">
        <v>66.308999999999997</v>
      </c>
    </row>
    <row r="21" spans="1:11" ht="25.5" customHeight="1">
      <c r="A21" s="4">
        <v>18</v>
      </c>
      <c r="B21" s="9" t="s">
        <v>52</v>
      </c>
      <c r="C21" s="4" t="s">
        <v>90</v>
      </c>
      <c r="D21" s="2" t="s">
        <v>46</v>
      </c>
      <c r="E21" s="2">
        <v>757.74900000000002</v>
      </c>
      <c r="F21" s="2">
        <v>1094.07</v>
      </c>
      <c r="J21" t="s">
        <v>52</v>
      </c>
      <c r="K21">
        <v>757.74900000000002</v>
      </c>
    </row>
    <row r="22" spans="1:11" ht="25.5" customHeight="1">
      <c r="A22" s="4">
        <v>19</v>
      </c>
      <c r="B22" s="9" t="s">
        <v>8</v>
      </c>
      <c r="C22" s="4" t="s">
        <v>89</v>
      </c>
      <c r="D22" s="2" t="s">
        <v>46</v>
      </c>
      <c r="E22" s="2">
        <v>105.001</v>
      </c>
      <c r="F22" s="2">
        <v>1964.61</v>
      </c>
      <c r="J22" t="s">
        <v>8</v>
      </c>
      <c r="K22">
        <v>105.001</v>
      </c>
    </row>
    <row r="23" spans="1:11" ht="25.5" customHeight="1">
      <c r="A23" s="2">
        <v>20</v>
      </c>
      <c r="B23" s="9" t="s">
        <v>116</v>
      </c>
      <c r="C23" s="2"/>
      <c r="D23" s="44" t="s">
        <v>50</v>
      </c>
      <c r="E23" s="2">
        <v>292.73899999999998</v>
      </c>
      <c r="F23" s="2">
        <v>3322.8</v>
      </c>
      <c r="J23" t="s">
        <v>116</v>
      </c>
      <c r="K23">
        <v>292.73899999999998</v>
      </c>
    </row>
    <row r="24" spans="1:11" ht="25.5" customHeight="1">
      <c r="A24" s="2">
        <v>21</v>
      </c>
      <c r="B24" s="9" t="s">
        <v>117</v>
      </c>
      <c r="C24" s="2"/>
      <c r="D24" s="44" t="s">
        <v>45</v>
      </c>
      <c r="E24" s="2">
        <v>46820.839</v>
      </c>
      <c r="F24" s="2">
        <v>15</v>
      </c>
      <c r="J24" t="s">
        <v>117</v>
      </c>
      <c r="K24">
        <v>46820.839</v>
      </c>
    </row>
    <row r="25" spans="1:11" ht="25.5" customHeight="1">
      <c r="A25" s="4">
        <v>22</v>
      </c>
      <c r="B25" s="9" t="s">
        <v>112</v>
      </c>
      <c r="C25" s="4"/>
      <c r="D25" s="2" t="s">
        <v>45</v>
      </c>
      <c r="E25" s="2">
        <v>9991.9089999999997</v>
      </c>
      <c r="F25" s="2">
        <v>30</v>
      </c>
      <c r="J25" t="s">
        <v>102</v>
      </c>
      <c r="K25">
        <v>9991.9089999999997</v>
      </c>
    </row>
    <row r="26" spans="1:11" ht="25.5" customHeight="1">
      <c r="A26" s="4">
        <v>23</v>
      </c>
      <c r="B26" s="9" t="s">
        <v>30</v>
      </c>
      <c r="C26" s="6" t="s">
        <v>83</v>
      </c>
      <c r="D26" s="2" t="s">
        <v>46</v>
      </c>
      <c r="E26" s="2">
        <v>187.78899999999999</v>
      </c>
      <c r="F26" s="44">
        <v>1037.33</v>
      </c>
      <c r="J26" t="s">
        <v>30</v>
      </c>
      <c r="K26">
        <v>187.78899999999999</v>
      </c>
    </row>
    <row r="27" spans="1:11">
      <c r="F27">
        <f>SUMPRODUCT($E$3:$E$26,F3:F26)</f>
        <v>11856733.669862</v>
      </c>
    </row>
    <row r="28" spans="1:11">
      <c r="F28">
        <f>F27/100000</f>
        <v>118.56733669862</v>
      </c>
    </row>
  </sheetData>
  <mergeCells count="5">
    <mergeCell ref="A1:A2"/>
    <mergeCell ref="B1:B2"/>
    <mergeCell ref="C1:C2"/>
    <mergeCell ref="D1:D2"/>
    <mergeCell ref="E1:E2"/>
  </mergeCells>
  <pageMargins left="0.25" right="0.25" top="0.75" bottom="0.75" header="0.3" footer="0.3"/>
  <pageSetup scale="8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topLeftCell="A22" workbookViewId="0">
      <selection activeCell="H7" sqref="H7"/>
    </sheetView>
  </sheetViews>
  <sheetFormatPr defaultRowHeight="15"/>
  <cols>
    <col min="2" max="2" width="23.42578125" customWidth="1"/>
    <col min="3" max="3" width="16.42578125" customWidth="1"/>
  </cols>
  <sheetData>
    <row r="1" spans="1:3">
      <c r="A1" s="2" t="s">
        <v>0</v>
      </c>
      <c r="B1" s="2" t="s">
        <v>1</v>
      </c>
      <c r="C1" s="2" t="s">
        <v>4</v>
      </c>
    </row>
    <row r="2" spans="1:3">
      <c r="A2" s="2">
        <v>1</v>
      </c>
      <c r="B2" s="2" t="s">
        <v>12</v>
      </c>
      <c r="C2" s="2">
        <v>1203.001</v>
      </c>
    </row>
    <row r="3" spans="1:3">
      <c r="A3" s="2">
        <v>2</v>
      </c>
      <c r="B3" s="2" t="s">
        <v>13</v>
      </c>
      <c r="C3" s="2">
        <v>27.701000000000001</v>
      </c>
    </row>
    <row r="4" spans="1:3">
      <c r="A4" s="2">
        <v>30</v>
      </c>
      <c r="B4" s="2" t="s">
        <v>32</v>
      </c>
      <c r="C4" s="2">
        <v>77.728999999999999</v>
      </c>
    </row>
    <row r="5" spans="1:3">
      <c r="A5" s="2">
        <v>34</v>
      </c>
      <c r="B5" s="2" t="s">
        <v>35</v>
      </c>
      <c r="C5" s="2">
        <v>69.539000000000001</v>
      </c>
    </row>
    <row r="6" spans="1:3">
      <c r="A6" s="2">
        <v>3</v>
      </c>
      <c r="B6" s="2" t="s">
        <v>14</v>
      </c>
      <c r="C6" s="2">
        <v>2584.201</v>
      </c>
    </row>
    <row r="7" spans="1:3">
      <c r="A7" s="2">
        <v>8</v>
      </c>
      <c r="B7" s="2" t="s">
        <v>49</v>
      </c>
      <c r="C7" s="2">
        <v>17211.169000000002</v>
      </c>
    </row>
    <row r="8" spans="1:3">
      <c r="A8" s="2">
        <v>27</v>
      </c>
      <c r="B8" s="2" t="s">
        <v>30</v>
      </c>
      <c r="C8" s="2">
        <v>187.78899999999999</v>
      </c>
    </row>
    <row r="9" spans="1:3">
      <c r="A9" s="2">
        <v>29</v>
      </c>
      <c r="B9" s="2" t="s">
        <v>9</v>
      </c>
      <c r="C9" s="2">
        <v>14.569000000000001</v>
      </c>
    </row>
    <row r="10" spans="1:3">
      <c r="A10" s="2">
        <v>28</v>
      </c>
      <c r="B10" s="2" t="s">
        <v>31</v>
      </c>
      <c r="C10" s="2">
        <v>10.898999999999999</v>
      </c>
    </row>
    <row r="11" spans="1:3">
      <c r="A11" s="2">
        <v>4</v>
      </c>
      <c r="B11" s="2" t="s">
        <v>15</v>
      </c>
      <c r="C11" s="2">
        <v>246.70099999999999</v>
      </c>
    </row>
    <row r="12" spans="1:3">
      <c r="A12" s="2">
        <v>20</v>
      </c>
      <c r="B12" s="2" t="s">
        <v>110</v>
      </c>
      <c r="C12" s="2">
        <v>1420.0609999999999</v>
      </c>
    </row>
    <row r="13" spans="1:3">
      <c r="A13" s="2">
        <v>32</v>
      </c>
      <c r="B13" s="2" t="s">
        <v>33</v>
      </c>
      <c r="C13" s="2">
        <v>159.489</v>
      </c>
    </row>
    <row r="14" spans="1:3">
      <c r="A14" s="2">
        <v>31</v>
      </c>
      <c r="B14" s="2" t="s">
        <v>52</v>
      </c>
      <c r="C14" s="2">
        <v>757.74900000000002</v>
      </c>
    </row>
    <row r="15" spans="1:3">
      <c r="A15" s="2">
        <v>5</v>
      </c>
      <c r="B15" s="2" t="s">
        <v>47</v>
      </c>
      <c r="C15" s="2">
        <v>837.15099999999995</v>
      </c>
    </row>
    <row r="16" spans="1:3">
      <c r="A16" s="2">
        <v>14</v>
      </c>
      <c r="B16" s="2" t="s">
        <v>94</v>
      </c>
      <c r="C16" s="2">
        <v>10601.189</v>
      </c>
    </row>
    <row r="17" spans="1:3">
      <c r="A17" s="2">
        <v>13</v>
      </c>
      <c r="B17" s="2" t="s">
        <v>93</v>
      </c>
      <c r="C17" s="2">
        <v>10954.478999999999</v>
      </c>
    </row>
    <row r="18" spans="1:3">
      <c r="A18" s="2">
        <v>15</v>
      </c>
      <c r="B18" s="2" t="s">
        <v>108</v>
      </c>
      <c r="C18" s="2">
        <v>11674.489</v>
      </c>
    </row>
    <row r="19" spans="1:3">
      <c r="A19" s="2">
        <v>18</v>
      </c>
      <c r="B19" s="2" t="s">
        <v>22</v>
      </c>
      <c r="C19" s="2">
        <v>909.68899999999996</v>
      </c>
    </row>
    <row r="20" spans="1:3">
      <c r="A20" s="2">
        <v>19</v>
      </c>
      <c r="B20" s="2" t="s">
        <v>23</v>
      </c>
      <c r="C20" s="2">
        <v>921.90800000000002</v>
      </c>
    </row>
    <row r="21" spans="1:3">
      <c r="A21" s="2">
        <v>17</v>
      </c>
      <c r="B21" s="2" t="s">
        <v>21</v>
      </c>
      <c r="C21" s="2">
        <v>735.34900000000005</v>
      </c>
    </row>
    <row r="22" spans="1:3">
      <c r="A22" s="2">
        <v>24</v>
      </c>
      <c r="B22" s="2" t="s">
        <v>27</v>
      </c>
      <c r="C22" s="2">
        <v>381.459</v>
      </c>
    </row>
    <row r="23" spans="1:3">
      <c r="A23" s="2">
        <v>23</v>
      </c>
      <c r="B23" s="2" t="s">
        <v>26</v>
      </c>
      <c r="C23" s="2">
        <v>317.00099999999998</v>
      </c>
    </row>
    <row r="24" spans="1:3">
      <c r="A24" s="2">
        <v>25</v>
      </c>
      <c r="B24" s="2" t="s">
        <v>28</v>
      </c>
      <c r="C24" s="2">
        <v>1145.8789999999999</v>
      </c>
    </row>
    <row r="25" spans="1:3">
      <c r="A25" s="2">
        <v>26</v>
      </c>
      <c r="B25" s="2" t="s">
        <v>111</v>
      </c>
      <c r="C25" s="2">
        <v>190.46899999999999</v>
      </c>
    </row>
    <row r="26" spans="1:3">
      <c r="A26" s="2">
        <v>21</v>
      </c>
      <c r="B26" s="2" t="s">
        <v>24</v>
      </c>
      <c r="C26" s="2">
        <v>3730.4690000000001</v>
      </c>
    </row>
    <row r="27" spans="1:3">
      <c r="A27" s="2">
        <v>22</v>
      </c>
      <c r="B27" s="2" t="s">
        <v>25</v>
      </c>
      <c r="C27" s="2">
        <v>4076.009</v>
      </c>
    </row>
    <row r="28" spans="1:3">
      <c r="A28" s="2">
        <v>35</v>
      </c>
      <c r="B28" s="2" t="s">
        <v>101</v>
      </c>
      <c r="C28" s="2">
        <v>1575.8389999999999</v>
      </c>
    </row>
    <row r="29" spans="1:3">
      <c r="A29" s="2">
        <v>6</v>
      </c>
      <c r="B29" s="2" t="s">
        <v>20</v>
      </c>
      <c r="C29" s="2">
        <v>215000.00099999999</v>
      </c>
    </row>
    <row r="30" spans="1:3">
      <c r="A30" s="2">
        <v>12</v>
      </c>
      <c r="B30" s="2" t="s">
        <v>107</v>
      </c>
      <c r="C30" s="2">
        <v>31.219000000000001</v>
      </c>
    </row>
    <row r="31" spans="1:3">
      <c r="A31" s="2">
        <v>9</v>
      </c>
      <c r="B31" s="2" t="s">
        <v>106</v>
      </c>
      <c r="C31" s="2">
        <v>1250.749</v>
      </c>
    </row>
    <row r="32" spans="1:3">
      <c r="A32" s="2">
        <v>11</v>
      </c>
      <c r="B32" s="2" t="s">
        <v>19</v>
      </c>
      <c r="C32" s="2">
        <v>461.79899999999998</v>
      </c>
    </row>
    <row r="33" spans="1:3">
      <c r="A33" s="2">
        <v>7</v>
      </c>
      <c r="B33" s="2" t="s">
        <v>105</v>
      </c>
      <c r="C33" s="2">
        <v>39.158999999999999</v>
      </c>
    </row>
    <row r="34" spans="1:3">
      <c r="A34" s="2">
        <v>33</v>
      </c>
      <c r="B34" s="2" t="s">
        <v>34</v>
      </c>
      <c r="C34" s="2">
        <v>26.169</v>
      </c>
    </row>
    <row r="35" spans="1:3">
      <c r="A35" s="2">
        <v>46</v>
      </c>
      <c r="B35" s="2" t="s">
        <v>114</v>
      </c>
      <c r="C35" s="2">
        <v>2636.6489999999999</v>
      </c>
    </row>
    <row r="36" spans="1:3">
      <c r="A36" s="2">
        <v>47</v>
      </c>
      <c r="B36" s="2" t="s">
        <v>115</v>
      </c>
      <c r="C36" s="2">
        <v>66.308999999999997</v>
      </c>
    </row>
    <row r="37" spans="1:3">
      <c r="A37" s="2">
        <v>42</v>
      </c>
      <c r="B37" s="2" t="s">
        <v>39</v>
      </c>
      <c r="C37" s="2">
        <v>60966.398999999998</v>
      </c>
    </row>
    <row r="38" spans="1:3">
      <c r="A38" s="2">
        <v>10</v>
      </c>
      <c r="B38" s="2" t="s">
        <v>18</v>
      </c>
      <c r="C38" s="2">
        <v>293.32900000000001</v>
      </c>
    </row>
    <row r="39" spans="1:3">
      <c r="A39" s="2">
        <v>44</v>
      </c>
      <c r="B39" s="2" t="s">
        <v>41</v>
      </c>
      <c r="C39" s="2">
        <v>362.69900000000001</v>
      </c>
    </row>
    <row r="40" spans="1:3">
      <c r="A40" s="2">
        <v>16</v>
      </c>
      <c r="B40" s="2" t="s">
        <v>109</v>
      </c>
      <c r="C40" s="2">
        <v>77.338999999999999</v>
      </c>
    </row>
    <row r="41" spans="1:3">
      <c r="A41" s="2">
        <v>36</v>
      </c>
      <c r="B41" s="2" t="s">
        <v>36</v>
      </c>
      <c r="C41" s="2">
        <v>144.41900000000001</v>
      </c>
    </row>
    <row r="42" spans="1:3">
      <c r="A42" s="2">
        <v>41</v>
      </c>
      <c r="B42" s="2" t="s">
        <v>38</v>
      </c>
      <c r="C42" s="2">
        <v>84135.849000000002</v>
      </c>
    </row>
    <row r="43" spans="1:3">
      <c r="A43" s="2">
        <v>49</v>
      </c>
      <c r="B43" s="2" t="s">
        <v>117</v>
      </c>
      <c r="C43" s="2">
        <v>46820.839</v>
      </c>
    </row>
    <row r="44" spans="1:3">
      <c r="A44" s="2">
        <v>48</v>
      </c>
      <c r="B44" s="2" t="s">
        <v>116</v>
      </c>
      <c r="C44" s="2">
        <v>292.73899999999998</v>
      </c>
    </row>
    <row r="45" spans="1:3">
      <c r="A45" s="2">
        <v>38</v>
      </c>
      <c r="B45" s="2" t="s">
        <v>103</v>
      </c>
      <c r="C45" s="2">
        <v>96799.929000000004</v>
      </c>
    </row>
    <row r="46" spans="1:3">
      <c r="A46" s="2">
        <v>45</v>
      </c>
      <c r="B46" s="2" t="s">
        <v>113</v>
      </c>
      <c r="C46" s="2">
        <v>59678.508999999998</v>
      </c>
    </row>
    <row r="47" spans="1:3">
      <c r="A47" s="2">
        <v>40</v>
      </c>
      <c r="B47" s="2" t="s">
        <v>112</v>
      </c>
      <c r="C47" s="2">
        <v>8463.3790000000008</v>
      </c>
    </row>
    <row r="48" spans="1:3">
      <c r="A48" s="2">
        <v>39</v>
      </c>
      <c r="B48" s="2" t="s">
        <v>102</v>
      </c>
      <c r="C48" s="2">
        <v>9991.9290000000001</v>
      </c>
    </row>
    <row r="49" spans="1:3">
      <c r="A49" s="2">
        <v>50</v>
      </c>
      <c r="B49" s="2" t="s">
        <v>42</v>
      </c>
      <c r="C49" s="2">
        <v>1133.749</v>
      </c>
    </row>
    <row r="50" spans="1:3">
      <c r="A50" s="2">
        <v>37</v>
      </c>
      <c r="B50" s="2" t="s">
        <v>37</v>
      </c>
      <c r="C50" s="2">
        <v>232.929</v>
      </c>
    </row>
    <row r="51" spans="1:3">
      <c r="A51" s="2">
        <v>43</v>
      </c>
      <c r="B51" s="2" t="s">
        <v>40</v>
      </c>
      <c r="C51" s="2">
        <v>339.00099999999998</v>
      </c>
    </row>
  </sheetData>
  <sortState ref="A2:C51">
    <sortCondition ref="B2:B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opLeftCell="A52" zoomScale="115" zoomScaleNormal="115" workbookViewId="0">
      <selection activeCell="I67" sqref="I67"/>
    </sheetView>
  </sheetViews>
  <sheetFormatPr defaultRowHeight="15"/>
  <cols>
    <col min="3" max="3" width="34.85546875" customWidth="1"/>
    <col min="7" max="7" width="13.42578125" customWidth="1"/>
    <col min="8" max="8" width="24.85546875" customWidth="1"/>
    <col min="9" max="9" width="11.42578125" customWidth="1"/>
  </cols>
  <sheetData>
    <row r="1" spans="1:10">
      <c r="A1" t="s">
        <v>292</v>
      </c>
      <c r="B1" t="s">
        <v>293</v>
      </c>
      <c r="C1" t="s">
        <v>294</v>
      </c>
      <c r="D1" t="s">
        <v>295</v>
      </c>
      <c r="E1" t="s">
        <v>296</v>
      </c>
      <c r="F1" t="s">
        <v>297</v>
      </c>
      <c r="G1" t="s">
        <v>298</v>
      </c>
      <c r="H1" t="s">
        <v>299</v>
      </c>
      <c r="I1" t="s">
        <v>300</v>
      </c>
      <c r="J1" s="15" t="s">
        <v>301</v>
      </c>
    </row>
    <row r="2" spans="1:10">
      <c r="A2">
        <v>16</v>
      </c>
      <c r="B2" t="s">
        <v>13</v>
      </c>
      <c r="C2" s="15" t="s">
        <v>13</v>
      </c>
      <c r="D2" t="s">
        <v>165</v>
      </c>
      <c r="E2" t="s">
        <v>166</v>
      </c>
      <c r="F2" s="15">
        <v>55150</v>
      </c>
      <c r="G2">
        <v>27.701000000000001</v>
      </c>
      <c r="H2" t="s">
        <v>167</v>
      </c>
      <c r="I2">
        <v>1527710.15</v>
      </c>
      <c r="J2">
        <v>1</v>
      </c>
    </row>
    <row r="3" spans="1:10">
      <c r="A3">
        <v>15</v>
      </c>
      <c r="B3" t="s">
        <v>12</v>
      </c>
      <c r="C3" s="15" t="s">
        <v>12</v>
      </c>
      <c r="D3" t="s">
        <v>163</v>
      </c>
      <c r="E3" t="s">
        <v>128</v>
      </c>
      <c r="F3" s="15">
        <v>69</v>
      </c>
      <c r="G3">
        <v>1203.001</v>
      </c>
      <c r="H3" t="s">
        <v>164</v>
      </c>
      <c r="I3">
        <v>83007.069000000003</v>
      </c>
      <c r="J3">
        <v>2</v>
      </c>
    </row>
    <row r="4" spans="1:10">
      <c r="A4">
        <v>18</v>
      </c>
      <c r="B4" t="s">
        <v>15</v>
      </c>
      <c r="C4" s="15" t="s">
        <v>15</v>
      </c>
      <c r="D4" t="s">
        <v>170</v>
      </c>
      <c r="E4" t="s">
        <v>46</v>
      </c>
      <c r="F4" s="15">
        <v>31047.89</v>
      </c>
      <c r="G4">
        <v>246.70099999999999</v>
      </c>
      <c r="H4" t="s">
        <v>171</v>
      </c>
      <c r="I4">
        <v>7659545.5109999999</v>
      </c>
      <c r="J4">
        <v>3</v>
      </c>
    </row>
    <row r="5" spans="1:10">
      <c r="A5">
        <v>19</v>
      </c>
      <c r="B5" t="s">
        <v>172</v>
      </c>
      <c r="C5" s="15" t="s">
        <v>47</v>
      </c>
      <c r="D5" t="s">
        <v>173</v>
      </c>
      <c r="E5" t="s">
        <v>166</v>
      </c>
      <c r="F5" s="15">
        <v>1603.5</v>
      </c>
      <c r="G5">
        <v>837.15099999999995</v>
      </c>
      <c r="H5" t="s">
        <v>174</v>
      </c>
      <c r="I5">
        <v>1342371.628</v>
      </c>
      <c r="J5">
        <v>4</v>
      </c>
    </row>
    <row r="6" spans="1:10">
      <c r="A6">
        <v>26</v>
      </c>
      <c r="B6" t="s">
        <v>20</v>
      </c>
      <c r="C6" s="15" t="s">
        <v>107</v>
      </c>
      <c r="D6" t="s">
        <v>188</v>
      </c>
      <c r="E6" t="s">
        <v>166</v>
      </c>
      <c r="F6" s="15">
        <v>1972.67</v>
      </c>
      <c r="G6">
        <v>31.219000000000001</v>
      </c>
      <c r="H6" t="s">
        <v>189</v>
      </c>
      <c r="I6">
        <v>61584.785000000003</v>
      </c>
      <c r="J6">
        <v>5</v>
      </c>
    </row>
    <row r="7" spans="1:10">
      <c r="A7">
        <v>27</v>
      </c>
      <c r="B7" t="s">
        <v>190</v>
      </c>
      <c r="C7" s="15" t="s">
        <v>93</v>
      </c>
      <c r="D7" t="s">
        <v>191</v>
      </c>
      <c r="E7" t="s">
        <v>46</v>
      </c>
      <c r="F7" s="15">
        <v>244.19</v>
      </c>
      <c r="G7">
        <v>10954.478999999999</v>
      </c>
      <c r="H7" t="s">
        <v>192</v>
      </c>
      <c r="I7">
        <v>2674974.227</v>
      </c>
      <c r="J7">
        <v>6</v>
      </c>
    </row>
    <row r="8" spans="1:10">
      <c r="A8">
        <v>28</v>
      </c>
      <c r="B8" t="s">
        <v>193</v>
      </c>
      <c r="C8" s="15" t="s">
        <v>94</v>
      </c>
      <c r="D8" t="s">
        <v>194</v>
      </c>
      <c r="E8" t="s">
        <v>46</v>
      </c>
      <c r="F8" s="15">
        <v>11.989000000000001</v>
      </c>
      <c r="G8">
        <v>10601.189</v>
      </c>
      <c r="H8" t="s">
        <v>195</v>
      </c>
      <c r="I8">
        <v>127097.655</v>
      </c>
      <c r="J8">
        <v>7</v>
      </c>
    </row>
    <row r="9" spans="1:10">
      <c r="A9">
        <v>30</v>
      </c>
      <c r="B9" t="s">
        <v>73</v>
      </c>
      <c r="C9" s="15" t="s">
        <v>109</v>
      </c>
      <c r="D9" t="s">
        <v>199</v>
      </c>
      <c r="E9" t="s">
        <v>50</v>
      </c>
      <c r="F9" s="15">
        <v>173530.55</v>
      </c>
      <c r="G9">
        <v>77.338999999999999</v>
      </c>
      <c r="H9" t="s">
        <v>200</v>
      </c>
      <c r="I9">
        <v>13420679.206</v>
      </c>
      <c r="J9">
        <v>8</v>
      </c>
    </row>
    <row r="10" spans="1:10">
      <c r="A10">
        <v>29</v>
      </c>
      <c r="B10" t="s">
        <v>196</v>
      </c>
      <c r="C10" s="15" t="s">
        <v>108</v>
      </c>
      <c r="D10" t="s">
        <v>197</v>
      </c>
      <c r="E10" t="s">
        <v>46</v>
      </c>
      <c r="F10" s="15">
        <v>1640.0630000000001</v>
      </c>
      <c r="G10">
        <v>11674.489</v>
      </c>
      <c r="H10" t="s">
        <v>198</v>
      </c>
      <c r="I10">
        <v>19146897.453000002</v>
      </c>
      <c r="J10">
        <v>9</v>
      </c>
    </row>
    <row r="11" spans="1:10">
      <c r="A11" t="s">
        <v>201</v>
      </c>
      <c r="B11" t="s">
        <v>202</v>
      </c>
      <c r="C11" s="15" t="s">
        <v>21</v>
      </c>
      <c r="D11" t="s">
        <v>203</v>
      </c>
      <c r="E11" t="s">
        <v>166</v>
      </c>
      <c r="F11" s="15">
        <v>1499.546</v>
      </c>
      <c r="G11">
        <v>735.34900000000005</v>
      </c>
      <c r="H11" t="s">
        <v>204</v>
      </c>
      <c r="I11">
        <v>1102689.652</v>
      </c>
      <c r="J11">
        <v>10</v>
      </c>
    </row>
    <row r="12" spans="1:10">
      <c r="A12" t="s">
        <v>205</v>
      </c>
      <c r="B12" t="s">
        <v>202</v>
      </c>
      <c r="C12" s="15" t="s">
        <v>22</v>
      </c>
      <c r="D12" t="s">
        <v>206</v>
      </c>
      <c r="E12" t="s">
        <v>166</v>
      </c>
      <c r="F12" s="15">
        <v>4054.48</v>
      </c>
      <c r="G12">
        <v>909.68899999999996</v>
      </c>
      <c r="H12" t="s">
        <v>207</v>
      </c>
      <c r="I12">
        <v>3688315.8569999998</v>
      </c>
      <c r="J12">
        <v>11</v>
      </c>
    </row>
    <row r="13" spans="1:10">
      <c r="A13" t="s">
        <v>218</v>
      </c>
      <c r="B13" t="s">
        <v>215</v>
      </c>
      <c r="C13" s="15" t="s">
        <v>25</v>
      </c>
      <c r="D13" t="s">
        <v>219</v>
      </c>
      <c r="E13" t="s">
        <v>46</v>
      </c>
      <c r="F13" s="15">
        <v>206.13</v>
      </c>
      <c r="G13">
        <v>4076.009</v>
      </c>
      <c r="H13" t="s">
        <v>220</v>
      </c>
      <c r="I13">
        <v>840187.73499999999</v>
      </c>
      <c r="J13">
        <v>12</v>
      </c>
    </row>
    <row r="14" spans="1:10">
      <c r="A14">
        <v>3</v>
      </c>
      <c r="B14" t="s">
        <v>132</v>
      </c>
      <c r="C14" s="15" t="s">
        <v>11</v>
      </c>
      <c r="D14" t="s">
        <v>133</v>
      </c>
      <c r="E14" t="s">
        <v>46</v>
      </c>
      <c r="F14" s="15">
        <v>673850.46</v>
      </c>
      <c r="G14">
        <v>4.0010000000000003</v>
      </c>
      <c r="H14" t="s">
        <v>134</v>
      </c>
      <c r="I14">
        <v>2696075.69</v>
      </c>
      <c r="J14">
        <v>13</v>
      </c>
    </row>
    <row r="15" spans="1:10">
      <c r="A15">
        <v>46</v>
      </c>
      <c r="B15" t="s">
        <v>36</v>
      </c>
      <c r="C15" s="15" t="s">
        <v>36</v>
      </c>
      <c r="D15" t="s">
        <v>255</v>
      </c>
      <c r="E15" t="s">
        <v>50</v>
      </c>
      <c r="F15" s="15">
        <v>10299.64</v>
      </c>
      <c r="G15">
        <v>144.41900000000001</v>
      </c>
      <c r="H15" t="s">
        <v>256</v>
      </c>
      <c r="I15">
        <v>1487463.709</v>
      </c>
      <c r="J15">
        <v>14</v>
      </c>
    </row>
    <row r="16" spans="1:10">
      <c r="A16" t="s">
        <v>221</v>
      </c>
      <c r="B16" t="s">
        <v>222</v>
      </c>
      <c r="C16" s="15" t="s">
        <v>26</v>
      </c>
      <c r="D16" t="s">
        <v>223</v>
      </c>
      <c r="E16" t="s">
        <v>45</v>
      </c>
      <c r="F16" s="15">
        <v>38836</v>
      </c>
      <c r="G16">
        <v>317.00099999999998</v>
      </c>
      <c r="H16" t="s">
        <v>224</v>
      </c>
      <c r="I16">
        <v>12311050.835999999</v>
      </c>
      <c r="J16">
        <v>15</v>
      </c>
    </row>
    <row r="17" spans="1:10">
      <c r="A17">
        <v>35</v>
      </c>
      <c r="B17" t="s">
        <v>228</v>
      </c>
      <c r="C17" s="15" t="s">
        <v>28</v>
      </c>
      <c r="D17" t="s">
        <v>229</v>
      </c>
      <c r="E17" t="s">
        <v>46</v>
      </c>
      <c r="F17" s="15">
        <v>1404.26</v>
      </c>
      <c r="G17">
        <v>1145.8789999999999</v>
      </c>
      <c r="H17" t="s">
        <v>230</v>
      </c>
      <c r="I17">
        <v>1609112.0449999999</v>
      </c>
      <c r="J17">
        <v>16</v>
      </c>
    </row>
    <row r="18" spans="1:10">
      <c r="A18">
        <v>56</v>
      </c>
      <c r="B18" t="s">
        <v>279</v>
      </c>
      <c r="C18" s="15" t="s">
        <v>114</v>
      </c>
      <c r="D18" t="s">
        <v>280</v>
      </c>
      <c r="E18" t="s">
        <v>51</v>
      </c>
      <c r="F18" s="15">
        <v>108</v>
      </c>
      <c r="G18">
        <v>2636.6489999999999</v>
      </c>
      <c r="H18" t="s">
        <v>281</v>
      </c>
      <c r="I18">
        <v>284758.092</v>
      </c>
      <c r="J18">
        <v>17</v>
      </c>
    </row>
    <row r="19" spans="1:10">
      <c r="A19">
        <v>57</v>
      </c>
      <c r="B19" t="s">
        <v>282</v>
      </c>
      <c r="C19" s="15" t="s">
        <v>115</v>
      </c>
      <c r="D19" t="s">
        <v>283</v>
      </c>
      <c r="E19" t="s">
        <v>51</v>
      </c>
      <c r="F19" s="15">
        <v>108</v>
      </c>
      <c r="G19">
        <v>66.308999999999997</v>
      </c>
      <c r="H19" t="s">
        <v>284</v>
      </c>
      <c r="I19">
        <v>7161.3720000000003</v>
      </c>
      <c r="J19">
        <v>18</v>
      </c>
    </row>
    <row r="20" spans="1:10">
      <c r="A20">
        <v>41</v>
      </c>
      <c r="B20" t="s">
        <v>243</v>
      </c>
      <c r="C20" s="15" t="s">
        <v>52</v>
      </c>
      <c r="D20" t="s">
        <v>244</v>
      </c>
      <c r="E20" t="s">
        <v>46</v>
      </c>
      <c r="F20" s="15">
        <v>6846.48</v>
      </c>
      <c r="G20">
        <v>757.74900000000002</v>
      </c>
      <c r="H20" t="s">
        <v>245</v>
      </c>
      <c r="I20">
        <v>5187913.3739999998</v>
      </c>
      <c r="J20">
        <v>19</v>
      </c>
    </row>
    <row r="21" spans="1:10">
      <c r="A21">
        <v>7</v>
      </c>
      <c r="B21" t="s">
        <v>8</v>
      </c>
      <c r="C21" s="15" t="s">
        <v>8</v>
      </c>
      <c r="D21" t="s">
        <v>142</v>
      </c>
      <c r="E21" t="s">
        <v>46</v>
      </c>
      <c r="F21" s="15">
        <v>16223.74</v>
      </c>
      <c r="G21">
        <v>105.001</v>
      </c>
      <c r="H21" t="s">
        <v>143</v>
      </c>
      <c r="I21">
        <v>1703508.9240000001</v>
      </c>
      <c r="J21">
        <v>20</v>
      </c>
    </row>
    <row r="22" spans="1:10">
      <c r="A22">
        <v>58</v>
      </c>
      <c r="B22" t="s">
        <v>116</v>
      </c>
      <c r="C22" s="15" t="s">
        <v>116</v>
      </c>
      <c r="D22" t="s">
        <v>285</v>
      </c>
      <c r="E22" t="s">
        <v>50</v>
      </c>
      <c r="F22" s="15">
        <v>3322.8</v>
      </c>
      <c r="G22">
        <v>292.73899999999998</v>
      </c>
      <c r="H22" t="s">
        <v>286</v>
      </c>
      <c r="I22">
        <v>972713.14899999998</v>
      </c>
      <c r="J22">
        <v>21</v>
      </c>
    </row>
    <row r="23" spans="1:10">
      <c r="A23">
        <v>59</v>
      </c>
      <c r="B23" t="s">
        <v>117</v>
      </c>
      <c r="C23" s="15" t="s">
        <v>117</v>
      </c>
      <c r="D23" t="s">
        <v>287</v>
      </c>
      <c r="E23" t="s">
        <v>45</v>
      </c>
      <c r="F23" s="15">
        <v>15</v>
      </c>
      <c r="G23">
        <v>46820.839</v>
      </c>
      <c r="H23" t="s">
        <v>288</v>
      </c>
      <c r="I23">
        <v>702312.58499999996</v>
      </c>
      <c r="J23">
        <v>22</v>
      </c>
    </row>
    <row r="24" spans="1:10">
      <c r="A24">
        <v>49</v>
      </c>
      <c r="B24" t="s">
        <v>262</v>
      </c>
      <c r="C24" s="15" t="s">
        <v>102</v>
      </c>
      <c r="D24" t="s">
        <v>263</v>
      </c>
      <c r="E24" t="s">
        <v>45</v>
      </c>
      <c r="F24" s="15">
        <v>10</v>
      </c>
      <c r="G24">
        <v>9991.9089999999997</v>
      </c>
      <c r="H24" t="s">
        <v>264</v>
      </c>
      <c r="I24">
        <v>99919.09</v>
      </c>
      <c r="J24">
        <v>23</v>
      </c>
    </row>
    <row r="25" spans="1:10">
      <c r="A25">
        <v>37</v>
      </c>
      <c r="B25" t="s">
        <v>233</v>
      </c>
      <c r="C25" s="15" t="s">
        <v>30</v>
      </c>
      <c r="D25" t="s">
        <v>234</v>
      </c>
      <c r="E25" t="s">
        <v>46</v>
      </c>
      <c r="F25" s="15">
        <v>11614.93</v>
      </c>
      <c r="G25">
        <v>187.78899999999999</v>
      </c>
      <c r="H25" t="s">
        <v>235</v>
      </c>
      <c r="I25">
        <v>2181156.09</v>
      </c>
      <c r="J25">
        <v>24</v>
      </c>
    </row>
    <row r="26" spans="1:10">
      <c r="A26">
        <v>40</v>
      </c>
      <c r="B26" t="s">
        <v>32</v>
      </c>
      <c r="C26" s="15" t="s">
        <v>32</v>
      </c>
      <c r="D26" t="s">
        <v>241</v>
      </c>
      <c r="E26" t="s">
        <v>51</v>
      </c>
      <c r="F26" s="15">
        <v>36</v>
      </c>
      <c r="G26">
        <v>77.728999999999999</v>
      </c>
      <c r="H26" t="s">
        <v>242</v>
      </c>
      <c r="I26">
        <v>2798.2440000000001</v>
      </c>
    </row>
    <row r="27" spans="1:10">
      <c r="A27">
        <v>44</v>
      </c>
      <c r="B27" t="s">
        <v>250</v>
      </c>
      <c r="C27" s="15" t="s">
        <v>35</v>
      </c>
      <c r="D27" t="s">
        <v>251</v>
      </c>
      <c r="E27" t="s">
        <v>51</v>
      </c>
      <c r="F27" s="15">
        <v>38.4</v>
      </c>
      <c r="G27">
        <v>69.539000000000001</v>
      </c>
      <c r="H27" t="s">
        <v>252</v>
      </c>
      <c r="I27">
        <v>2670.2979999999998</v>
      </c>
    </row>
    <row r="28" spans="1:10">
      <c r="A28">
        <v>17</v>
      </c>
      <c r="B28" t="s">
        <v>14</v>
      </c>
      <c r="C28" s="15" t="s">
        <v>14</v>
      </c>
      <c r="D28" t="s">
        <v>168</v>
      </c>
      <c r="E28" t="s">
        <v>45</v>
      </c>
      <c r="F28" s="15">
        <v>24</v>
      </c>
      <c r="G28">
        <v>2584.201</v>
      </c>
      <c r="H28" t="s">
        <v>169</v>
      </c>
      <c r="I28">
        <v>62020.824000000001</v>
      </c>
    </row>
    <row r="29" spans="1:10">
      <c r="A29">
        <v>22</v>
      </c>
      <c r="B29" t="s">
        <v>49</v>
      </c>
      <c r="C29" s="15" t="s">
        <v>49</v>
      </c>
      <c r="D29" t="s">
        <v>180</v>
      </c>
      <c r="E29" t="s">
        <v>45</v>
      </c>
      <c r="F29" s="15">
        <v>45</v>
      </c>
      <c r="G29">
        <v>17211.169000000002</v>
      </c>
      <c r="H29" t="s">
        <v>181</v>
      </c>
      <c r="I29">
        <v>774502.60499999998</v>
      </c>
    </row>
    <row r="30" spans="1:10">
      <c r="A30">
        <v>1</v>
      </c>
      <c r="B30" t="s">
        <v>5</v>
      </c>
      <c r="C30" s="15" t="s">
        <v>5</v>
      </c>
      <c r="D30" t="s">
        <v>127</v>
      </c>
      <c r="E30" t="s">
        <v>128</v>
      </c>
      <c r="F30" s="15">
        <v>220</v>
      </c>
      <c r="G30">
        <v>290.00099999999998</v>
      </c>
      <c r="H30" t="s">
        <v>129</v>
      </c>
      <c r="I30">
        <v>63800.22</v>
      </c>
    </row>
    <row r="31" spans="1:10">
      <c r="A31">
        <v>5</v>
      </c>
      <c r="B31" t="s">
        <v>7</v>
      </c>
      <c r="C31" s="15" t="s">
        <v>7</v>
      </c>
      <c r="D31" t="s">
        <v>138</v>
      </c>
      <c r="E31" t="s">
        <v>46</v>
      </c>
      <c r="F31" s="15">
        <v>73237.48</v>
      </c>
      <c r="G31">
        <v>135.001</v>
      </c>
      <c r="H31" t="s">
        <v>139</v>
      </c>
      <c r="I31">
        <v>9887133.0370000005</v>
      </c>
    </row>
    <row r="32" spans="1:10">
      <c r="A32">
        <v>39</v>
      </c>
      <c r="B32" t="s">
        <v>9</v>
      </c>
      <c r="C32" s="15" t="s">
        <v>9</v>
      </c>
      <c r="D32" t="s">
        <v>239</v>
      </c>
      <c r="E32" t="s">
        <v>237</v>
      </c>
      <c r="F32" s="15">
        <v>7961.83</v>
      </c>
      <c r="G32">
        <v>14.569000000000001</v>
      </c>
      <c r="H32" t="s">
        <v>240</v>
      </c>
      <c r="I32">
        <v>115995.901</v>
      </c>
    </row>
    <row r="33" spans="1:9">
      <c r="A33">
        <v>38</v>
      </c>
      <c r="B33" t="s">
        <v>31</v>
      </c>
      <c r="C33" s="15" t="s">
        <v>31</v>
      </c>
      <c r="D33" t="s">
        <v>236</v>
      </c>
      <c r="E33" t="s">
        <v>237</v>
      </c>
      <c r="F33" s="15">
        <v>30814.16</v>
      </c>
      <c r="G33">
        <v>10.898999999999999</v>
      </c>
      <c r="H33" t="s">
        <v>238</v>
      </c>
      <c r="I33">
        <v>335843.53</v>
      </c>
    </row>
    <row r="34" spans="1:9">
      <c r="A34">
        <v>2</v>
      </c>
      <c r="B34" t="s">
        <v>6</v>
      </c>
      <c r="C34" s="15" t="s">
        <v>6</v>
      </c>
      <c r="D34" t="s">
        <v>130</v>
      </c>
      <c r="E34" t="s">
        <v>46</v>
      </c>
      <c r="F34" s="15">
        <v>15322.22</v>
      </c>
      <c r="G34">
        <v>110.001</v>
      </c>
      <c r="H34" t="s">
        <v>131</v>
      </c>
      <c r="I34">
        <v>1685459.5220000001</v>
      </c>
    </row>
    <row r="35" spans="1:9">
      <c r="A35">
        <v>32</v>
      </c>
      <c r="B35" t="s">
        <v>211</v>
      </c>
      <c r="C35" s="15" t="s">
        <v>110</v>
      </c>
      <c r="D35" t="s">
        <v>212</v>
      </c>
      <c r="E35" t="s">
        <v>46</v>
      </c>
      <c r="F35" s="15">
        <v>2838.28</v>
      </c>
      <c r="G35">
        <v>1420.0609999999999</v>
      </c>
      <c r="H35" t="s">
        <v>213</v>
      </c>
      <c r="I35">
        <v>4030530.7349999999</v>
      </c>
    </row>
    <row r="36" spans="1:9">
      <c r="A36">
        <v>42</v>
      </c>
      <c r="B36" t="s">
        <v>33</v>
      </c>
      <c r="C36" s="15" t="s">
        <v>33</v>
      </c>
      <c r="D36" t="s">
        <v>246</v>
      </c>
      <c r="E36" t="s">
        <v>46</v>
      </c>
      <c r="F36" s="15">
        <v>10723.03</v>
      </c>
      <c r="G36">
        <v>159.489</v>
      </c>
      <c r="H36" t="s">
        <v>247</v>
      </c>
      <c r="I36">
        <v>1710205.3319999999</v>
      </c>
    </row>
    <row r="37" spans="1:9">
      <c r="A37">
        <v>4</v>
      </c>
      <c r="B37" t="s">
        <v>135</v>
      </c>
      <c r="C37" s="15" t="s">
        <v>10</v>
      </c>
      <c r="D37" t="s">
        <v>136</v>
      </c>
      <c r="E37" t="s">
        <v>46</v>
      </c>
      <c r="F37" s="15">
        <v>205346.823</v>
      </c>
      <c r="G37">
        <v>92.001000000000005</v>
      </c>
      <c r="H37" t="s">
        <v>137</v>
      </c>
      <c r="I37">
        <v>18892113.063000001</v>
      </c>
    </row>
    <row r="38" spans="1:9">
      <c r="A38">
        <v>6</v>
      </c>
      <c r="B38" t="s">
        <v>135</v>
      </c>
      <c r="C38" s="15" t="s">
        <v>53</v>
      </c>
      <c r="D38" t="s">
        <v>140</v>
      </c>
      <c r="E38" t="s">
        <v>46</v>
      </c>
      <c r="F38" s="15">
        <v>102673.41099999999</v>
      </c>
      <c r="G38">
        <v>123.001</v>
      </c>
      <c r="H38" t="s">
        <v>141</v>
      </c>
      <c r="I38">
        <v>12628932.226</v>
      </c>
    </row>
    <row r="39" spans="1:9">
      <c r="A39" t="s">
        <v>208</v>
      </c>
      <c r="B39" t="s">
        <v>202</v>
      </c>
      <c r="C39" s="15" t="s">
        <v>23</v>
      </c>
      <c r="D39" t="s">
        <v>209</v>
      </c>
      <c r="E39" t="s">
        <v>166</v>
      </c>
      <c r="F39" s="15">
        <v>82.55</v>
      </c>
      <c r="G39">
        <v>921.90800000000002</v>
      </c>
      <c r="H39" t="s">
        <v>210</v>
      </c>
      <c r="I39">
        <v>76103.505000000005</v>
      </c>
    </row>
    <row r="40" spans="1:9">
      <c r="A40" t="s">
        <v>225</v>
      </c>
      <c r="B40" t="s">
        <v>222</v>
      </c>
      <c r="C40" s="15" t="s">
        <v>27</v>
      </c>
      <c r="D40" t="s">
        <v>226</v>
      </c>
      <c r="E40" t="s">
        <v>45</v>
      </c>
      <c r="F40" s="15">
        <v>9660</v>
      </c>
      <c r="G40">
        <v>381.459</v>
      </c>
      <c r="H40" t="s">
        <v>227</v>
      </c>
      <c r="I40">
        <v>3684893.94</v>
      </c>
    </row>
    <row r="41" spans="1:9">
      <c r="A41">
        <v>36</v>
      </c>
      <c r="B41" t="s">
        <v>29</v>
      </c>
      <c r="C41" s="15" t="s">
        <v>111</v>
      </c>
      <c r="D41" t="s">
        <v>231</v>
      </c>
      <c r="E41" t="s">
        <v>166</v>
      </c>
      <c r="F41" s="15">
        <v>1710.23</v>
      </c>
      <c r="G41">
        <v>190.46899999999999</v>
      </c>
      <c r="H41" t="s">
        <v>232</v>
      </c>
      <c r="I41">
        <v>325745.79800000001</v>
      </c>
    </row>
    <row r="42" spans="1:9">
      <c r="A42" t="s">
        <v>214</v>
      </c>
      <c r="B42" t="s">
        <v>215</v>
      </c>
      <c r="C42" s="15" t="s">
        <v>24</v>
      </c>
      <c r="D42" t="s">
        <v>216</v>
      </c>
      <c r="E42" t="s">
        <v>46</v>
      </c>
      <c r="F42" s="15">
        <v>186.26</v>
      </c>
      <c r="G42">
        <v>3730.4690000000001</v>
      </c>
      <c r="H42" t="s">
        <v>217</v>
      </c>
      <c r="I42">
        <v>694837.15599999996</v>
      </c>
    </row>
    <row r="43" spans="1:9">
      <c r="A43">
        <v>45</v>
      </c>
      <c r="B43" t="s">
        <v>101</v>
      </c>
      <c r="C43" s="15" t="s">
        <v>101</v>
      </c>
      <c r="D43" t="s">
        <v>253</v>
      </c>
      <c r="E43" t="s">
        <v>46</v>
      </c>
      <c r="F43" s="15">
        <v>13.831</v>
      </c>
      <c r="G43">
        <v>1575.8389999999999</v>
      </c>
      <c r="H43" t="s">
        <v>254</v>
      </c>
      <c r="I43">
        <v>21795.429</v>
      </c>
    </row>
    <row r="44" spans="1:9">
      <c r="A44">
        <v>20</v>
      </c>
      <c r="B44" t="s">
        <v>16</v>
      </c>
      <c r="C44" s="15" t="s">
        <v>16</v>
      </c>
      <c r="D44" t="s">
        <v>175</v>
      </c>
      <c r="E44" t="s">
        <v>176</v>
      </c>
      <c r="F44" s="15">
        <v>76.894000000000005</v>
      </c>
      <c r="G44">
        <v>215000.00099999999</v>
      </c>
      <c r="H44" t="s">
        <v>177</v>
      </c>
      <c r="I44">
        <v>16532210.077</v>
      </c>
    </row>
    <row r="45" spans="1:9">
      <c r="A45">
        <v>23</v>
      </c>
      <c r="B45" t="s">
        <v>65</v>
      </c>
      <c r="C45" s="15" t="s">
        <v>106</v>
      </c>
      <c r="D45" t="s">
        <v>182</v>
      </c>
      <c r="E45" t="s">
        <v>166</v>
      </c>
      <c r="F45" s="15">
        <v>560.70000000000005</v>
      </c>
      <c r="G45">
        <v>1250.749</v>
      </c>
      <c r="H45" t="s">
        <v>183</v>
      </c>
      <c r="I45">
        <v>701294.96400000004</v>
      </c>
    </row>
    <row r="46" spans="1:9">
      <c r="A46">
        <v>25</v>
      </c>
      <c r="B46" t="s">
        <v>19</v>
      </c>
      <c r="C46" s="15" t="s">
        <v>19</v>
      </c>
      <c r="D46" t="s">
        <v>186</v>
      </c>
      <c r="E46" t="s">
        <v>166</v>
      </c>
      <c r="F46" s="15">
        <v>272.33999999999997</v>
      </c>
      <c r="G46">
        <v>461.79899999999998</v>
      </c>
      <c r="H46" t="s">
        <v>187</v>
      </c>
      <c r="I46">
        <v>125766.34</v>
      </c>
    </row>
    <row r="47" spans="1:9">
      <c r="A47">
        <v>21</v>
      </c>
      <c r="B47" t="s">
        <v>17</v>
      </c>
      <c r="C47" s="15" t="s">
        <v>105</v>
      </c>
      <c r="D47" t="s">
        <v>178</v>
      </c>
      <c r="E47" t="s">
        <v>51</v>
      </c>
      <c r="F47" s="15">
        <v>363.12</v>
      </c>
      <c r="G47">
        <v>39.158999999999999</v>
      </c>
      <c r="H47" t="s">
        <v>179</v>
      </c>
      <c r="I47">
        <v>14219.415999999999</v>
      </c>
    </row>
    <row r="48" spans="1:9">
      <c r="A48">
        <v>43</v>
      </c>
      <c r="B48" t="s">
        <v>34</v>
      </c>
      <c r="C48" s="15" t="s">
        <v>34</v>
      </c>
      <c r="D48" t="s">
        <v>248</v>
      </c>
      <c r="E48" t="s">
        <v>166</v>
      </c>
      <c r="F48" s="15">
        <v>5748.2</v>
      </c>
      <c r="G48">
        <v>26.169</v>
      </c>
      <c r="H48" t="s">
        <v>249</v>
      </c>
      <c r="I48">
        <v>150424.64600000001</v>
      </c>
    </row>
    <row r="49" spans="1:9">
      <c r="A49">
        <v>52</v>
      </c>
      <c r="B49" t="s">
        <v>39</v>
      </c>
      <c r="C49" s="15" t="s">
        <v>39</v>
      </c>
      <c r="D49" t="s">
        <v>269</v>
      </c>
      <c r="E49" t="s">
        <v>46</v>
      </c>
      <c r="F49" s="15">
        <v>9.6869999999999994</v>
      </c>
      <c r="G49">
        <v>60966.398999999998</v>
      </c>
      <c r="H49" t="s">
        <v>270</v>
      </c>
      <c r="I49">
        <v>590581.50699999998</v>
      </c>
    </row>
    <row r="50" spans="1:9">
      <c r="A50">
        <v>24</v>
      </c>
      <c r="B50" t="s">
        <v>18</v>
      </c>
      <c r="C50" s="15" t="s">
        <v>18</v>
      </c>
      <c r="D50" t="s">
        <v>184</v>
      </c>
      <c r="E50" t="s">
        <v>166</v>
      </c>
      <c r="F50" s="15">
        <v>2178.7199999999998</v>
      </c>
      <c r="G50">
        <v>293.32900000000001</v>
      </c>
      <c r="H50" t="s">
        <v>185</v>
      </c>
      <c r="I50">
        <v>639081.75899999996</v>
      </c>
    </row>
    <row r="51" spans="1:9">
      <c r="A51">
        <v>54</v>
      </c>
      <c r="B51" t="s">
        <v>41</v>
      </c>
      <c r="C51" s="15" t="s">
        <v>41</v>
      </c>
      <c r="D51" t="s">
        <v>274</v>
      </c>
      <c r="E51" t="s">
        <v>166</v>
      </c>
      <c r="F51" s="15">
        <v>85.36</v>
      </c>
      <c r="G51">
        <v>362.69900000000001</v>
      </c>
      <c r="H51" t="s">
        <v>275</v>
      </c>
      <c r="I51">
        <v>30959.987000000001</v>
      </c>
    </row>
    <row r="52" spans="1:9">
      <c r="A52">
        <v>51</v>
      </c>
      <c r="B52" t="s">
        <v>38</v>
      </c>
      <c r="C52" s="15" t="s">
        <v>38</v>
      </c>
      <c r="D52" t="s">
        <v>267</v>
      </c>
      <c r="E52" t="s">
        <v>45</v>
      </c>
      <c r="F52" s="15">
        <v>10</v>
      </c>
      <c r="G52">
        <v>84135.849000000002</v>
      </c>
      <c r="H52" t="s">
        <v>268</v>
      </c>
      <c r="I52">
        <v>841358.49</v>
      </c>
    </row>
    <row r="53" spans="1:9">
      <c r="A53">
        <v>48</v>
      </c>
      <c r="B53" t="s">
        <v>259</v>
      </c>
      <c r="C53" s="15" t="s">
        <v>103</v>
      </c>
      <c r="D53" t="s">
        <v>260</v>
      </c>
      <c r="E53" t="s">
        <v>45</v>
      </c>
      <c r="F53" s="15">
        <v>10</v>
      </c>
      <c r="G53">
        <v>96799.929000000004</v>
      </c>
      <c r="H53" t="s">
        <v>261</v>
      </c>
      <c r="I53">
        <v>967999.29</v>
      </c>
    </row>
    <row r="54" spans="1:9">
      <c r="A54">
        <v>55</v>
      </c>
      <c r="B54" t="s">
        <v>276</v>
      </c>
      <c r="C54" s="15" t="s">
        <v>113</v>
      </c>
      <c r="D54" t="s">
        <v>277</v>
      </c>
      <c r="E54" t="s">
        <v>45</v>
      </c>
      <c r="F54" s="15">
        <v>1</v>
      </c>
      <c r="G54">
        <v>59678.508999999998</v>
      </c>
      <c r="H54" t="s">
        <v>278</v>
      </c>
      <c r="I54">
        <v>59678.508999999998</v>
      </c>
    </row>
    <row r="55" spans="1:9">
      <c r="A55">
        <v>50</v>
      </c>
      <c r="B55" t="s">
        <v>262</v>
      </c>
      <c r="C55" s="15" t="s">
        <v>112</v>
      </c>
      <c r="D55" t="s">
        <v>265</v>
      </c>
      <c r="E55" t="s">
        <v>45</v>
      </c>
      <c r="F55" s="15">
        <v>31</v>
      </c>
      <c r="G55">
        <v>8463.3790000000008</v>
      </c>
      <c r="H55" t="s">
        <v>266</v>
      </c>
      <c r="I55">
        <v>262364.74900000001</v>
      </c>
    </row>
    <row r="56" spans="1:9">
      <c r="A56">
        <v>60</v>
      </c>
      <c r="B56" t="s">
        <v>289</v>
      </c>
      <c r="C56" s="15" t="s">
        <v>42</v>
      </c>
      <c r="D56" t="s">
        <v>290</v>
      </c>
      <c r="E56" t="s">
        <v>51</v>
      </c>
      <c r="F56" s="15">
        <v>76</v>
      </c>
      <c r="G56">
        <v>1133.749</v>
      </c>
      <c r="H56" t="s">
        <v>291</v>
      </c>
      <c r="I56">
        <v>86164.923999999999</v>
      </c>
    </row>
    <row r="57" spans="1:9">
      <c r="A57">
        <v>47</v>
      </c>
      <c r="B57" t="s">
        <v>37</v>
      </c>
      <c r="C57" s="15" t="s">
        <v>37</v>
      </c>
      <c r="D57" t="s">
        <v>257</v>
      </c>
      <c r="E57" t="s">
        <v>51</v>
      </c>
      <c r="F57" s="15">
        <v>32.5</v>
      </c>
      <c r="G57">
        <v>232.929</v>
      </c>
      <c r="H57" t="s">
        <v>258</v>
      </c>
      <c r="I57">
        <v>7570.1930000000002</v>
      </c>
    </row>
    <row r="58" spans="1:9">
      <c r="A58">
        <v>53</v>
      </c>
      <c r="B58" t="s">
        <v>271</v>
      </c>
      <c r="C58" s="15" t="s">
        <v>40</v>
      </c>
      <c r="D58" t="s">
        <v>272</v>
      </c>
      <c r="E58" t="s">
        <v>51</v>
      </c>
      <c r="F58" s="15">
        <v>8.4</v>
      </c>
      <c r="G58">
        <v>339.00099999999998</v>
      </c>
      <c r="H58" t="s">
        <v>273</v>
      </c>
      <c r="I58">
        <v>2847.6080000000002</v>
      </c>
    </row>
    <row r="59" spans="1:9">
      <c r="A59">
        <v>8</v>
      </c>
      <c r="B59" t="s">
        <v>145</v>
      </c>
      <c r="C59" s="15" t="s">
        <v>145</v>
      </c>
      <c r="D59" t="s">
        <v>146</v>
      </c>
      <c r="E59" t="s">
        <v>147</v>
      </c>
      <c r="F59" s="15">
        <v>1</v>
      </c>
      <c r="G59">
        <v>960000.00100000005</v>
      </c>
      <c r="H59" t="s">
        <v>148</v>
      </c>
      <c r="I59">
        <v>960000.00100000005</v>
      </c>
    </row>
    <row r="60" spans="1:9">
      <c r="A60">
        <v>9</v>
      </c>
      <c r="B60" t="s">
        <v>145</v>
      </c>
      <c r="C60" s="15" t="s">
        <v>145</v>
      </c>
      <c r="D60" t="s">
        <v>149</v>
      </c>
      <c r="E60" t="s">
        <v>150</v>
      </c>
      <c r="F60" s="15">
        <v>190</v>
      </c>
      <c r="G60">
        <v>2497.8589999999999</v>
      </c>
      <c r="H60" t="s">
        <v>151</v>
      </c>
      <c r="I60">
        <v>474593.21</v>
      </c>
    </row>
    <row r="61" spans="1:9">
      <c r="A61">
        <v>10</v>
      </c>
      <c r="B61" t="s">
        <v>145</v>
      </c>
      <c r="C61" s="15" t="s">
        <v>145</v>
      </c>
      <c r="D61" t="s">
        <v>152</v>
      </c>
      <c r="E61" t="s">
        <v>147</v>
      </c>
      <c r="F61" s="15">
        <v>1</v>
      </c>
      <c r="G61">
        <v>112000.001</v>
      </c>
      <c r="H61" t="s">
        <v>153</v>
      </c>
      <c r="I61">
        <v>112000.001</v>
      </c>
    </row>
    <row r="62" spans="1:9">
      <c r="A62">
        <v>11</v>
      </c>
      <c r="B62" t="s">
        <v>145</v>
      </c>
      <c r="C62" s="15" t="s">
        <v>145</v>
      </c>
      <c r="D62" t="s">
        <v>154</v>
      </c>
      <c r="E62" t="s">
        <v>147</v>
      </c>
      <c r="F62" s="15">
        <v>1</v>
      </c>
      <c r="G62">
        <v>111100.001</v>
      </c>
      <c r="H62" t="s">
        <v>155</v>
      </c>
      <c r="I62">
        <v>111100.001</v>
      </c>
    </row>
    <row r="63" spans="1:9">
      <c r="A63">
        <v>12</v>
      </c>
      <c r="B63" t="s">
        <v>145</v>
      </c>
      <c r="C63" s="15" t="s">
        <v>145</v>
      </c>
      <c r="D63" t="s">
        <v>156</v>
      </c>
      <c r="E63" t="s">
        <v>147</v>
      </c>
      <c r="F63" s="15">
        <v>1</v>
      </c>
      <c r="G63">
        <v>92000.001000000004</v>
      </c>
      <c r="H63" t="s">
        <v>157</v>
      </c>
      <c r="I63">
        <v>92000.001000000004</v>
      </c>
    </row>
    <row r="64" spans="1:9">
      <c r="A64">
        <v>13</v>
      </c>
      <c r="B64" t="s">
        <v>145</v>
      </c>
      <c r="C64" s="15" t="s">
        <v>145</v>
      </c>
      <c r="D64" t="s">
        <v>158</v>
      </c>
      <c r="E64" t="s">
        <v>147</v>
      </c>
      <c r="F64" s="15">
        <v>1</v>
      </c>
      <c r="G64">
        <v>110900.001</v>
      </c>
      <c r="H64" t="s">
        <v>159</v>
      </c>
      <c r="I64">
        <v>110900.001</v>
      </c>
    </row>
    <row r="65" spans="1:9">
      <c r="A65">
        <v>14</v>
      </c>
      <c r="B65" t="s">
        <v>160</v>
      </c>
      <c r="C65" s="15" t="s">
        <v>160</v>
      </c>
      <c r="D65" t="s">
        <v>161</v>
      </c>
      <c r="E65" t="s">
        <v>147</v>
      </c>
      <c r="F65" s="15">
        <v>1</v>
      </c>
      <c r="G65">
        <v>200000.00099999999</v>
      </c>
      <c r="H65" t="s">
        <v>162</v>
      </c>
      <c r="I65">
        <v>200000.00099999999</v>
      </c>
    </row>
  </sheetData>
  <sortState ref="A2:J65">
    <sortCondition ref="J2:J6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Khal</vt:lpstr>
      <vt:lpstr>River</vt:lpstr>
      <vt:lpstr>Regulatior.</vt:lpstr>
      <vt:lpstr>Couseway</vt:lpstr>
      <vt:lpstr>Box  Drainage</vt:lpstr>
      <vt:lpstr>Inlet</vt:lpstr>
      <vt:lpstr>Sheet3</vt:lpstr>
      <vt:lpstr>Sheet1</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2020-03-14T08:18:16Z</cp:lastPrinted>
  <dcterms:created xsi:type="dcterms:W3CDTF">2020-02-25T12:24:58Z</dcterms:created>
  <dcterms:modified xsi:type="dcterms:W3CDTF">2020-03-14T08:35:36Z</dcterms:modified>
</cp:coreProperties>
</file>