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tucture_Summary" sheetId="2" r:id="rId1"/>
    <sheet name="Budget_Type" sheetId="5" r:id="rId2"/>
    <sheet name="Sheet1" sheetId="1" r:id="rId3"/>
    <sheet name="Khal" sheetId="3" r:id="rId4"/>
    <sheet name="Sheet2" sheetId="4" r:id="rId5"/>
  </sheets>
  <definedNames>
    <definedName name="_xlnm.Print_Area" localSheetId="3">Khal!$A$2:$K$28</definedName>
    <definedName name="_xlnm.Print_Area" localSheetId="0">Stucture_Summary!$A$2:$K$88</definedName>
    <definedName name="_xlnm.Print_Titles" localSheetId="3">Khal!$2:$3</definedName>
    <definedName name="_xlnm.Print_Titles" localSheetId="0">Stucture_Summary!$3:$3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B8" i="5"/>
  <c r="O4" i="5"/>
  <c r="O5" i="5"/>
  <c r="O6" i="5"/>
  <c r="O7" i="5"/>
  <c r="O8" i="5"/>
  <c r="O3" i="5"/>
  <c r="N4" i="5"/>
  <c r="N5" i="5"/>
  <c r="N6" i="5"/>
  <c r="N7" i="5"/>
  <c r="N8" i="5"/>
  <c r="N3" i="5"/>
  <c r="G27" i="4" l="1"/>
  <c r="E27" i="4"/>
  <c r="H2" i="4"/>
  <c r="H3" i="4"/>
  <c r="H4" i="4"/>
  <c r="H8" i="4"/>
  <c r="H9" i="4"/>
  <c r="H16" i="4"/>
  <c r="H22" i="4"/>
  <c r="H25" i="4"/>
  <c r="H24" i="4"/>
  <c r="H17" i="4"/>
  <c r="H18" i="4"/>
  <c r="H19" i="4"/>
  <c r="H12" i="4"/>
  <c r="H13" i="4"/>
  <c r="H14" i="4"/>
  <c r="H15" i="4"/>
  <c r="H20" i="4"/>
  <c r="H5" i="4"/>
  <c r="H6" i="4"/>
  <c r="H7" i="4"/>
  <c r="H10" i="4"/>
  <c r="H11" i="4"/>
  <c r="H21" i="4"/>
  <c r="H26" i="4"/>
  <c r="H23" i="4"/>
  <c r="H27" i="4" l="1"/>
  <c r="K41" i="2"/>
  <c r="K42" i="2"/>
  <c r="K43" i="2"/>
  <c r="K44" i="2"/>
  <c r="K45" i="2"/>
  <c r="K46" i="2"/>
  <c r="K47" i="2"/>
  <c r="K48" i="2"/>
  <c r="K49" i="2"/>
  <c r="K32" i="2" l="1"/>
  <c r="G37" i="2"/>
  <c r="K26" i="2"/>
  <c r="K27" i="2"/>
  <c r="K28" i="2"/>
  <c r="K29" i="2"/>
  <c r="K25" i="2"/>
  <c r="K33" i="2" l="1"/>
  <c r="K36" i="2"/>
  <c r="K35" i="2"/>
  <c r="K34" i="2"/>
  <c r="L27" i="3" l="1"/>
  <c r="K38" i="3"/>
  <c r="I28" i="3"/>
  <c r="G28" i="3"/>
  <c r="F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8" i="3" l="1"/>
  <c r="K98" i="2"/>
  <c r="K88" i="2"/>
  <c r="I88" i="2"/>
  <c r="G88" i="2"/>
  <c r="F88" i="2"/>
  <c r="I77" i="2"/>
  <c r="G77" i="2"/>
  <c r="F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I50" i="2"/>
  <c r="G50" i="2"/>
  <c r="F50" i="2"/>
  <c r="K40" i="2"/>
  <c r="I37" i="2"/>
  <c r="F37" i="2"/>
  <c r="K31" i="2"/>
  <c r="K30" i="2"/>
  <c r="K24" i="2"/>
  <c r="I21" i="2"/>
  <c r="G21" i="2"/>
  <c r="F21" i="2"/>
  <c r="K20" i="2"/>
  <c r="K19" i="2"/>
  <c r="K18" i="2"/>
  <c r="K17" i="2"/>
  <c r="K16" i="2"/>
  <c r="K15" i="2"/>
  <c r="K14" i="2"/>
  <c r="K13" i="2"/>
  <c r="I10" i="2"/>
  <c r="G10" i="2"/>
  <c r="F10" i="2"/>
  <c r="K9" i="2"/>
  <c r="K8" i="2"/>
  <c r="K7" i="2"/>
  <c r="K6" i="2"/>
  <c r="K5" i="2"/>
  <c r="K4" i="2"/>
  <c r="K50" i="2" l="1"/>
  <c r="K77" i="2"/>
  <c r="K37" i="2"/>
  <c r="K21" i="2"/>
  <c r="K10" i="2"/>
</calcChain>
</file>

<file path=xl/sharedStrings.xml><?xml version="1.0" encoding="utf-8"?>
<sst xmlns="http://schemas.openxmlformats.org/spreadsheetml/2006/main" count="635" uniqueCount="197">
  <si>
    <t>Irrigation Inlet :82 Contract Value:756.57 Paid Bill:121.99 Amount Payable:634.58</t>
  </si>
  <si>
    <t>SL No</t>
  </si>
  <si>
    <t>Comp No</t>
  </si>
  <si>
    <t>Package Name</t>
  </si>
  <si>
    <t>Component</t>
  </si>
  <si>
    <t>Unit</t>
  </si>
  <si>
    <t>Qnty</t>
  </si>
  <si>
    <t>Contract Value</t>
  </si>
  <si>
    <t>STC Code</t>
  </si>
  <si>
    <t>Billed Amount</t>
  </si>
  <si>
    <t>Current Status</t>
  </si>
  <si>
    <t>Remaining Bill</t>
  </si>
  <si>
    <t>17a</t>
  </si>
  <si>
    <t>BWDB/Kish/HFMLIP/PW-17
Naogaon Haor (Part-B)</t>
  </si>
  <si>
    <t>Const. of Irrigation Inlet</t>
  </si>
  <si>
    <t>nos.</t>
  </si>
  <si>
    <t>OG</t>
  </si>
  <si>
    <t>20a</t>
  </si>
  <si>
    <t>BWDB/Kish/HFMLIP/PW-20
Nunni, Boro &amp; Noapara Haor</t>
  </si>
  <si>
    <t>Const. Irrigation Inlet</t>
  </si>
  <si>
    <t>20d</t>
  </si>
  <si>
    <t>20g</t>
  </si>
  <si>
    <t>22a</t>
  </si>
  <si>
    <t>BWDB/Kish/HFMLIP/PW-22
Badla Haor</t>
  </si>
  <si>
    <t>25a</t>
  </si>
  <si>
    <t>BWDB/Kish/HFMLIP/PW-25
Dakshiner Haor</t>
  </si>
  <si>
    <t>Sub-Total Inlet</t>
  </si>
  <si>
    <t>Regulator:9 Contract Value:2031.23 Paid Bill:864.21 Amount Payable:1167.02</t>
  </si>
  <si>
    <t>4a</t>
  </si>
  <si>
    <t>BWDB/Kish/HFMLIP/PW-04
Nunnir Haor (Part B&amp;C)</t>
  </si>
  <si>
    <t>Const. of New Regulators 1 vent (1.50mx1.80m)</t>
  </si>
  <si>
    <t>4b</t>
  </si>
  <si>
    <t>Const. of New Regulators 4 vent (1.50mx1.80m)</t>
  </si>
  <si>
    <t>10a</t>
  </si>
  <si>
    <t>BWDB/Kish/HFMLIP/PW-10
Noapara Haor</t>
  </si>
  <si>
    <t xml:space="preserve"> 1 No. Regulator 1-vent (1.5mx1.80m)</t>
  </si>
  <si>
    <t>11a</t>
  </si>
  <si>
    <t>BWDB/Kish/HFMLIP/PW-11
Noapara Haor</t>
  </si>
  <si>
    <t>Const. of New Regulators 2 vent (1.50mx1.80m)</t>
  </si>
  <si>
    <t>21a</t>
  </si>
  <si>
    <t>BWDB/Kish/HFMLIP/PW-21
(Badla Haor)</t>
  </si>
  <si>
    <t>23a</t>
  </si>
  <si>
    <t>BWDB/Kish/HFMLIP/PW-23
Chatal Haor</t>
  </si>
  <si>
    <t>Construction of 2-V Mozilla Khal Regulator</t>
  </si>
  <si>
    <t>23b</t>
  </si>
  <si>
    <t>Construction of 2-V Noaparakhali  Khal Regulator</t>
  </si>
  <si>
    <t>25b</t>
  </si>
  <si>
    <t>Const. of New Regulators 5 vent (1.50mx1.80m)</t>
  </si>
  <si>
    <t>Sub-Total Regulator</t>
  </si>
  <si>
    <t>9c</t>
  </si>
  <si>
    <t>BWDB/Kish/HFMLIP/PW-09
Boro Haor</t>
  </si>
  <si>
    <t>Construction of Box Drainnage Outlet</t>
  </si>
  <si>
    <t>Const. of Box Drainge Outlet</t>
  </si>
  <si>
    <t>20b</t>
  </si>
  <si>
    <t>20e</t>
  </si>
  <si>
    <t>Sub-Total Box Drainage Outlet</t>
  </si>
  <si>
    <t>Causeway:10    Contract Value:1865.695  Paid Bill:606.13 Amount Payable:1259.57</t>
  </si>
  <si>
    <t>9a</t>
  </si>
  <si>
    <t xml:space="preserve">Const. of New Causeway 4 m width </t>
  </si>
  <si>
    <t xml:space="preserve">Const. of New Causeway 6 m width </t>
  </si>
  <si>
    <t>10b</t>
  </si>
  <si>
    <t xml:space="preserve">Const. of New 1 No. 6 m width Causeway </t>
  </si>
  <si>
    <t>20c</t>
  </si>
  <si>
    <t>Const. of 4.0 m width Causeway</t>
  </si>
  <si>
    <t>20i</t>
  </si>
  <si>
    <t>22c</t>
  </si>
  <si>
    <t>25c</t>
  </si>
  <si>
    <t>Sub-Total Causeway</t>
  </si>
  <si>
    <t>Khal/River:75.856 km    Contract Value:2515.06  Paid Bill:1104.20 Amount Payable:1410.09</t>
  </si>
  <si>
    <t>6a1</t>
  </si>
  <si>
    <t>BWDB/Kish/HFMLIP/PW-06            
Nunnir Haor (Part-A)</t>
  </si>
  <si>
    <t>Katakhali Khal</t>
  </si>
  <si>
    <t>Km</t>
  </si>
  <si>
    <t>6a2</t>
  </si>
  <si>
    <t>Samarbari Khal</t>
  </si>
  <si>
    <t>6a3</t>
  </si>
  <si>
    <t>Mahinhandra Khal</t>
  </si>
  <si>
    <t>6a4</t>
  </si>
  <si>
    <t>Kata Khal</t>
  </si>
  <si>
    <t>6a5</t>
  </si>
  <si>
    <t>Kurigai Khal</t>
  </si>
  <si>
    <t>6a6</t>
  </si>
  <si>
    <t>Beri Gang</t>
  </si>
  <si>
    <t>12a1</t>
  </si>
  <si>
    <t>BWDB/Kish/HFMLIP/PW-12
Noapara Haor</t>
  </si>
  <si>
    <t>Lalpur Khal</t>
  </si>
  <si>
    <t>12a2</t>
  </si>
  <si>
    <t>Naluar Khal</t>
  </si>
  <si>
    <t>12a3</t>
  </si>
  <si>
    <t>Maherkona Khal</t>
  </si>
  <si>
    <t>12a4</t>
  </si>
  <si>
    <t>Nabinpur Khal</t>
  </si>
  <si>
    <t>12a5</t>
  </si>
  <si>
    <t>Jalalpur</t>
  </si>
  <si>
    <t>19a1</t>
  </si>
  <si>
    <t>BWDB/Kish/HFMLIP/PW-19
Noagon Haor (Part-A)</t>
  </si>
  <si>
    <t>Bera Chapra River</t>
  </si>
  <si>
    <t>19a2</t>
  </si>
  <si>
    <t>Ataplal River</t>
  </si>
  <si>
    <t>22d1</t>
  </si>
  <si>
    <t>Sajna Khal</t>
  </si>
  <si>
    <t>Chandpur Khal</t>
  </si>
  <si>
    <t>Baduti Khal</t>
  </si>
  <si>
    <t>Kanala Khal</t>
  </si>
  <si>
    <t>Kursi Khal</t>
  </si>
  <si>
    <t>Bamuna Khal</t>
  </si>
  <si>
    <t>Chouganga Khal</t>
  </si>
  <si>
    <t>Maora Khal</t>
  </si>
  <si>
    <t>Burimara Khal</t>
  </si>
  <si>
    <t>25d1</t>
  </si>
  <si>
    <t>Bantai River</t>
  </si>
  <si>
    <t>25d2</t>
  </si>
  <si>
    <t>Shankir Khal</t>
  </si>
  <si>
    <t>Sub-Total Khal/River</t>
  </si>
  <si>
    <t>Submersible Embankment:84.21 km    Contract Value:3653.70  Paid Bill:1328.52 Amount Payable:2325.18</t>
  </si>
  <si>
    <t>3a</t>
  </si>
  <si>
    <t>BWDB/Kish/HFMLIP/PW-03
Nunnir Haor (Part-A)</t>
  </si>
  <si>
    <t>Const. of Submersible Embankment</t>
  </si>
  <si>
    <t>5a</t>
  </si>
  <si>
    <t>BWDB/Kish/HFMLIP/PW-05
Nuunir Haor (Part A&amp;C)</t>
  </si>
  <si>
    <t>10c</t>
  </si>
  <si>
    <t>13a</t>
  </si>
  <si>
    <t>BWDB/Kish/HFMLIP/PW-13
Naogaon Haor (Part-A)</t>
  </si>
  <si>
    <t>16a</t>
  </si>
  <si>
    <t>BWDB/Kish/HFMLIP/PW-16
Noagaon Haor (Part-B)</t>
  </si>
  <si>
    <t>21b</t>
  </si>
  <si>
    <t>22e</t>
  </si>
  <si>
    <t>Sub-Total Submersible Embankment</t>
  </si>
  <si>
    <t>Inlet</t>
  </si>
  <si>
    <t>Regulator</t>
  </si>
  <si>
    <t>Outlet</t>
  </si>
  <si>
    <t>Causeway</t>
  </si>
  <si>
    <t>Khal/River</t>
  </si>
  <si>
    <t>Sub Emb</t>
  </si>
  <si>
    <t>22b1</t>
  </si>
  <si>
    <t>22b2</t>
  </si>
  <si>
    <t>22b3</t>
  </si>
  <si>
    <t>Box Drainage Outlet at Km 19.5</t>
  </si>
  <si>
    <t>Box Drainage Outlet at Km 22.5</t>
  </si>
  <si>
    <t>Box Drainage Outlet at Km 23.6</t>
  </si>
  <si>
    <t>20h1</t>
  </si>
  <si>
    <t>20h2</t>
  </si>
  <si>
    <t>17a1</t>
  </si>
  <si>
    <t>17a2</t>
  </si>
  <si>
    <t>17a3</t>
  </si>
  <si>
    <t>17a4</t>
  </si>
  <si>
    <t>17a5</t>
  </si>
  <si>
    <t>Box Drainage Outlet:13    Contract Value:535.08 Paid Bill:233.70 Amount Payable:301.18</t>
  </si>
  <si>
    <t>20f1</t>
  </si>
  <si>
    <t>20f2</t>
  </si>
  <si>
    <t>Const. of 4.0 m width Causeway at Chitra Khal</t>
  </si>
  <si>
    <t>Const. of 4.0 m width Causeway at Nabunpur Khal</t>
  </si>
  <si>
    <t>Const. of 4.0 m width Causeway at Dipjuri Khal</t>
  </si>
  <si>
    <t>Const. of 4.0 m width Causeway at Sudhi Khal</t>
  </si>
  <si>
    <t>9b1</t>
  </si>
  <si>
    <t>9b2</t>
  </si>
  <si>
    <t>Structue Name</t>
  </si>
  <si>
    <t>Bill Paid</t>
  </si>
  <si>
    <t>FSE Name</t>
  </si>
  <si>
    <t>Contractor</t>
  </si>
  <si>
    <t>Lalpur Khal -3.99 Km</t>
  </si>
  <si>
    <t>Maherkona Khal-3.00 Km</t>
  </si>
  <si>
    <t>Nabinpur Khal-2.8 Km</t>
  </si>
  <si>
    <t>Bera Chapra River-15.82 Km</t>
  </si>
  <si>
    <t>Ataplal River-7.111 Km</t>
  </si>
  <si>
    <t>Kursi Khal -2.9 Km</t>
  </si>
  <si>
    <t>Shankir Khal -8.895 Km</t>
  </si>
  <si>
    <t>Length</t>
  </si>
  <si>
    <t>2-vent</t>
  </si>
  <si>
    <t>1-vent</t>
  </si>
  <si>
    <t>4m</t>
  </si>
  <si>
    <t>3.99 Km</t>
  </si>
  <si>
    <t>3.00 Km</t>
  </si>
  <si>
    <t>2.8 Km</t>
  </si>
  <si>
    <t>15.82 Km</t>
  </si>
  <si>
    <t>7.11 Km</t>
  </si>
  <si>
    <t>2.9 Km</t>
  </si>
  <si>
    <t>8.895 Km</t>
  </si>
  <si>
    <t>10.383 Km</t>
  </si>
  <si>
    <t>12.214 Km</t>
  </si>
  <si>
    <t>11.98 Km</t>
  </si>
  <si>
    <t>10 Km</t>
  </si>
  <si>
    <t>14.12 Km</t>
  </si>
  <si>
    <t>11 Km</t>
  </si>
  <si>
    <t>4.51 Km</t>
  </si>
  <si>
    <t>Sl No</t>
  </si>
  <si>
    <t>Munshi</t>
  </si>
  <si>
    <t>Projection</t>
  </si>
  <si>
    <t>Anil</t>
  </si>
  <si>
    <t>Abul Latif</t>
  </si>
  <si>
    <t>Abdul Latif</t>
  </si>
  <si>
    <t>Irrigation Inlet</t>
  </si>
  <si>
    <t>Kishoregonj</t>
  </si>
  <si>
    <t>Netrokona</t>
  </si>
  <si>
    <t>Hobiganj</t>
  </si>
  <si>
    <t>Sunamgonj-1</t>
  </si>
  <si>
    <t>Sunamgonj-2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</si>
</sst>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43" fontId="5" fillId="0" borderId="5" xfId="1" applyFont="1" applyBorder="1" applyAlignment="1">
      <alignment horizontal="left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wrapText="1"/>
    </xf>
    <xf numFmtId="2" fontId="0" fillId="3" borderId="5" xfId="0" applyNumberFormat="1" applyFill="1" applyBorder="1" applyAlignment="1">
      <alignment horizontal="center" vertical="center" wrapText="1"/>
    </xf>
    <xf numFmtId="43" fontId="5" fillId="3" borderId="5" xfId="1" applyFont="1" applyFill="1" applyBorder="1" applyAlignment="1">
      <alignment horizontal="left" vertical="center" wrapText="1"/>
    </xf>
    <xf numFmtId="2" fontId="5" fillId="3" borderId="5" xfId="0" applyNumberFormat="1" applyFont="1" applyFill="1" applyBorder="1" applyAlignment="1">
      <alignment horizontal="center" vertical="center" wrapText="1"/>
    </xf>
    <xf numFmtId="0" fontId="0" fillId="3" borderId="5" xfId="0" applyFill="1" applyBorder="1"/>
    <xf numFmtId="0" fontId="4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43" fontId="5" fillId="0" borderId="6" xfId="1" applyFont="1" applyBorder="1" applyAlignment="1">
      <alignment horizontal="left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3" fontId="5" fillId="3" borderId="6" xfId="1" applyFont="1" applyFill="1" applyBorder="1" applyAlignment="1">
      <alignment horizontal="left" vertical="center" wrapText="1"/>
    </xf>
    <xf numFmtId="2" fontId="5" fillId="3" borderId="6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3" fontId="6" fillId="0" borderId="5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5" xfId="0" applyFont="1" applyBorder="1"/>
    <xf numFmtId="0" fontId="7" fillId="0" borderId="5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43" fontId="5" fillId="4" borderId="5" xfId="1" applyFont="1" applyFill="1" applyBorder="1" applyAlignment="1">
      <alignment horizontal="left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2" fontId="5" fillId="4" borderId="5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wrapText="1"/>
    </xf>
    <xf numFmtId="2" fontId="0" fillId="4" borderId="5" xfId="0" applyNumberFormat="1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wrapText="1"/>
    </xf>
    <xf numFmtId="0" fontId="11" fillId="0" borderId="5" xfId="0" applyFont="1" applyBorder="1" applyAlignment="1">
      <alignment horizontal="center" vertical="center"/>
    </xf>
    <xf numFmtId="2" fontId="11" fillId="4" borderId="5" xfId="0" applyNumberFormat="1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43" fontId="11" fillId="4" borderId="5" xfId="1" applyFont="1" applyFill="1" applyBorder="1" applyAlignment="1">
      <alignment horizontal="left" vertical="center" wrapText="1"/>
    </xf>
    <xf numFmtId="0" fontId="11" fillId="4" borderId="5" xfId="0" applyFont="1" applyFill="1" applyBorder="1"/>
    <xf numFmtId="0" fontId="12" fillId="0" borderId="5" xfId="0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wrapText="1"/>
    </xf>
    <xf numFmtId="0" fontId="12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wrapText="1"/>
    </xf>
    <xf numFmtId="43" fontId="12" fillId="4" borderId="5" xfId="1" applyFont="1" applyFill="1" applyBorder="1" applyAlignment="1">
      <alignment horizontal="left" vertical="center" wrapText="1"/>
    </xf>
    <xf numFmtId="2" fontId="12" fillId="4" borderId="5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2" fontId="11" fillId="4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0" xfId="0" applyFill="1" applyBorder="1" applyAlignment="1">
      <alignment horizontal="center"/>
    </xf>
    <xf numFmtId="0" fontId="13" fillId="4" borderId="3" xfId="0" applyFont="1" applyFill="1" applyBorder="1" applyAlignment="1">
      <alignment horizontal="center" wrapText="1"/>
    </xf>
    <xf numFmtId="0" fontId="14" fillId="4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5" borderId="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8"/>
  <sheetViews>
    <sheetView tabSelected="1" view="pageBreakPreview" zoomScale="70" zoomScaleNormal="70" zoomScaleSheetLayoutView="70" workbookViewId="0">
      <selection activeCell="F88" sqref="F88"/>
    </sheetView>
  </sheetViews>
  <sheetFormatPr defaultRowHeight="15" x14ac:dyDescent="0.25"/>
  <cols>
    <col min="1" max="1" width="22.140625" customWidth="1"/>
    <col min="2" max="2" width="18.140625" customWidth="1"/>
    <col min="3" max="3" width="40.28515625" customWidth="1"/>
    <col min="4" max="4" width="48.140625" customWidth="1"/>
    <col min="5" max="5" width="13.28515625" customWidth="1"/>
    <col min="6" max="6" width="16.140625" customWidth="1"/>
    <col min="7" max="7" width="23.42578125" customWidth="1"/>
    <col min="8" max="8" width="13" customWidth="1"/>
    <col min="9" max="9" width="17.140625" customWidth="1"/>
    <col min="10" max="10" width="19.5703125" customWidth="1"/>
    <col min="11" max="11" width="23.28515625" customWidth="1"/>
    <col min="12" max="17" width="9.140625" style="1"/>
  </cols>
  <sheetData>
    <row r="2" spans="1:17" ht="39.950000000000003" customHeight="1" x14ac:dyDescent="0.25">
      <c r="A2" s="92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4"/>
    </row>
    <row r="3" spans="1:17" ht="46.5" x14ac:dyDescent="0.25">
      <c r="A3" s="2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 spans="1:17" ht="35.450000000000003" customHeight="1" x14ac:dyDescent="0.25">
      <c r="A4" s="4">
        <v>17</v>
      </c>
      <c r="B4" s="4" t="s">
        <v>12</v>
      </c>
      <c r="C4" s="5" t="s">
        <v>13</v>
      </c>
      <c r="D4" s="6" t="s">
        <v>14</v>
      </c>
      <c r="E4" s="7" t="s">
        <v>15</v>
      </c>
      <c r="F4" s="7">
        <v>25</v>
      </c>
      <c r="G4" s="7">
        <v>274.45999999999998</v>
      </c>
      <c r="H4" s="7">
        <v>1</v>
      </c>
      <c r="I4" s="7">
        <v>117.08</v>
      </c>
      <c r="J4" s="7" t="s">
        <v>16</v>
      </c>
      <c r="K4" s="7">
        <f>G4-I4</f>
        <v>157.38</v>
      </c>
      <c r="L4" s="8"/>
      <c r="M4" s="8"/>
      <c r="N4" s="8"/>
      <c r="O4" s="9"/>
      <c r="P4" s="9"/>
      <c r="Q4" s="9"/>
    </row>
    <row r="5" spans="1:17" ht="35.450000000000003" customHeight="1" x14ac:dyDescent="0.25">
      <c r="A5" s="4">
        <v>20</v>
      </c>
      <c r="B5" s="4" t="s">
        <v>17</v>
      </c>
      <c r="C5" s="5" t="s">
        <v>18</v>
      </c>
      <c r="D5" s="6" t="s">
        <v>19</v>
      </c>
      <c r="E5" s="7" t="s">
        <v>15</v>
      </c>
      <c r="F5" s="7">
        <v>15</v>
      </c>
      <c r="G5" s="7">
        <v>118.56</v>
      </c>
      <c r="H5" s="7">
        <v>1</v>
      </c>
      <c r="I5" s="7">
        <v>4.91</v>
      </c>
      <c r="J5" s="7" t="s">
        <v>16</v>
      </c>
      <c r="K5" s="7">
        <f t="shared" ref="K5:K8" si="0">G5-I5</f>
        <v>113.65</v>
      </c>
      <c r="L5" s="8"/>
      <c r="M5" s="8"/>
      <c r="N5" s="8"/>
      <c r="O5" s="9"/>
      <c r="P5" s="9"/>
      <c r="Q5" s="9"/>
    </row>
    <row r="6" spans="1:17" ht="35.450000000000003" customHeight="1" x14ac:dyDescent="0.25">
      <c r="A6" s="4">
        <v>20</v>
      </c>
      <c r="B6" s="4" t="s">
        <v>20</v>
      </c>
      <c r="C6" s="5" t="s">
        <v>18</v>
      </c>
      <c r="D6" s="6" t="s">
        <v>19</v>
      </c>
      <c r="E6" s="7" t="s">
        <v>15</v>
      </c>
      <c r="F6" s="7">
        <v>7</v>
      </c>
      <c r="G6" s="7">
        <v>55.33</v>
      </c>
      <c r="H6" s="7">
        <v>1</v>
      </c>
      <c r="I6" s="7">
        <v>0</v>
      </c>
      <c r="J6" s="7" t="s">
        <v>16</v>
      </c>
      <c r="K6" s="7">
        <f t="shared" si="0"/>
        <v>55.33</v>
      </c>
      <c r="L6" s="8"/>
      <c r="M6" s="8"/>
      <c r="N6" s="8"/>
      <c r="O6" s="9"/>
      <c r="P6" s="9"/>
      <c r="Q6" s="9"/>
    </row>
    <row r="7" spans="1:17" ht="35.450000000000003" customHeight="1" x14ac:dyDescent="0.25">
      <c r="A7" s="4">
        <v>20</v>
      </c>
      <c r="B7" s="4" t="s">
        <v>21</v>
      </c>
      <c r="C7" s="5" t="s">
        <v>18</v>
      </c>
      <c r="D7" s="6" t="s">
        <v>19</v>
      </c>
      <c r="E7" s="7" t="s">
        <v>15</v>
      </c>
      <c r="F7" s="7">
        <v>14</v>
      </c>
      <c r="G7" s="7">
        <v>110.66</v>
      </c>
      <c r="H7" s="7">
        <v>1</v>
      </c>
      <c r="I7" s="7">
        <v>0</v>
      </c>
      <c r="J7" s="7" t="s">
        <v>16</v>
      </c>
      <c r="K7" s="7">
        <f t="shared" si="0"/>
        <v>110.66</v>
      </c>
      <c r="L7" s="8"/>
      <c r="M7" s="8"/>
      <c r="N7" s="8"/>
      <c r="O7" s="9"/>
      <c r="P7" s="9"/>
      <c r="Q7" s="9"/>
    </row>
    <row r="8" spans="1:17" ht="35.450000000000003" customHeight="1" x14ac:dyDescent="0.25">
      <c r="A8" s="4">
        <v>22</v>
      </c>
      <c r="B8" s="4" t="s">
        <v>22</v>
      </c>
      <c r="C8" s="5" t="s">
        <v>23</v>
      </c>
      <c r="D8" s="6" t="s">
        <v>14</v>
      </c>
      <c r="E8" s="7" t="s">
        <v>15</v>
      </c>
      <c r="F8" s="7">
        <v>6</v>
      </c>
      <c r="G8" s="7">
        <v>72.88</v>
      </c>
      <c r="H8" s="7">
        <v>1</v>
      </c>
      <c r="I8" s="7">
        <v>0</v>
      </c>
      <c r="J8" s="7" t="s">
        <v>16</v>
      </c>
      <c r="K8" s="7">
        <f t="shared" si="0"/>
        <v>72.88</v>
      </c>
      <c r="L8" s="8"/>
      <c r="M8" s="8"/>
      <c r="N8" s="8"/>
      <c r="O8" s="9"/>
      <c r="P8" s="9"/>
      <c r="Q8" s="9"/>
    </row>
    <row r="9" spans="1:17" ht="35.450000000000003" customHeight="1" x14ac:dyDescent="0.25">
      <c r="A9" s="4">
        <v>25</v>
      </c>
      <c r="B9" s="4" t="s">
        <v>24</v>
      </c>
      <c r="C9" s="5" t="s">
        <v>25</v>
      </c>
      <c r="D9" s="6" t="s">
        <v>14</v>
      </c>
      <c r="E9" s="7" t="s">
        <v>15</v>
      </c>
      <c r="F9" s="7">
        <v>15</v>
      </c>
      <c r="G9" s="7">
        <v>124.68</v>
      </c>
      <c r="H9" s="7">
        <v>1</v>
      </c>
      <c r="I9" s="7">
        <v>0</v>
      </c>
      <c r="J9" s="7" t="s">
        <v>16</v>
      </c>
      <c r="K9" s="7">
        <f>G9-I9</f>
        <v>124.68</v>
      </c>
      <c r="L9" s="8"/>
      <c r="M9" s="8"/>
      <c r="N9" s="8"/>
      <c r="O9" s="9"/>
      <c r="P9" s="9"/>
      <c r="Q9" s="9"/>
    </row>
    <row r="10" spans="1:17" ht="35.450000000000003" customHeight="1" x14ac:dyDescent="0.25">
      <c r="A10" s="92" t="s">
        <v>26</v>
      </c>
      <c r="B10" s="93"/>
      <c r="C10" s="93"/>
      <c r="D10" s="94"/>
      <c r="E10" s="10"/>
      <c r="F10" s="10">
        <f>SUM(F4:F9)</f>
        <v>82</v>
      </c>
      <c r="G10" s="10">
        <f>SUM(G4:G9)</f>
        <v>756.56999999999994</v>
      </c>
      <c r="H10" s="10"/>
      <c r="I10" s="10">
        <f>SUM(I4:I9)</f>
        <v>121.99</v>
      </c>
      <c r="J10" s="10"/>
      <c r="K10" s="10">
        <f>SUM(K4:K9)</f>
        <v>634.57999999999993</v>
      </c>
      <c r="L10" s="8"/>
      <c r="M10" s="8"/>
      <c r="N10" s="8"/>
      <c r="O10" s="9"/>
      <c r="P10" s="9"/>
      <c r="Q10" s="9"/>
    </row>
    <row r="11" spans="1:17" ht="35.450000000000003" customHeight="1" x14ac:dyDescent="0.25">
      <c r="A11" s="92" t="s">
        <v>27</v>
      </c>
      <c r="B11" s="93"/>
      <c r="C11" s="93"/>
      <c r="D11" s="93"/>
      <c r="E11" s="93"/>
      <c r="F11" s="93"/>
      <c r="G11" s="93"/>
      <c r="H11" s="93"/>
      <c r="I11" s="93"/>
      <c r="J11" s="93"/>
      <c r="K11" s="94"/>
      <c r="L11" s="8"/>
      <c r="M11" s="8"/>
      <c r="N11" s="8"/>
      <c r="O11" s="9"/>
      <c r="P11" s="9"/>
      <c r="Q11" s="9"/>
    </row>
    <row r="12" spans="1:17" ht="44.1" customHeight="1" x14ac:dyDescent="0.25">
      <c r="A12" s="2" t="s">
        <v>1</v>
      </c>
      <c r="B12" s="2" t="s">
        <v>2</v>
      </c>
      <c r="C12" s="2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  <c r="L12" s="8"/>
      <c r="M12" s="8"/>
      <c r="N12" s="8"/>
      <c r="O12" s="9"/>
      <c r="P12" s="9"/>
      <c r="Q12" s="9"/>
    </row>
    <row r="13" spans="1:17" ht="35.450000000000003" customHeight="1" x14ac:dyDescent="0.25">
      <c r="A13" s="11">
        <v>4</v>
      </c>
      <c r="B13" s="12" t="s">
        <v>28</v>
      </c>
      <c r="C13" s="13" t="s">
        <v>29</v>
      </c>
      <c r="D13" s="14" t="s">
        <v>30</v>
      </c>
      <c r="E13" s="15" t="s">
        <v>15</v>
      </c>
      <c r="F13" s="15">
        <v>2</v>
      </c>
      <c r="G13" s="15">
        <v>198</v>
      </c>
      <c r="H13" s="15">
        <v>3</v>
      </c>
      <c r="I13" s="15">
        <v>179.54</v>
      </c>
      <c r="J13" s="15" t="s">
        <v>16</v>
      </c>
      <c r="K13" s="15">
        <f>G13-I13</f>
        <v>18.460000000000008</v>
      </c>
      <c r="L13" s="8"/>
      <c r="M13" s="8"/>
      <c r="N13" s="8"/>
      <c r="O13" s="9"/>
      <c r="P13" s="9"/>
      <c r="Q13" s="9"/>
    </row>
    <row r="14" spans="1:17" ht="35.450000000000003" customHeight="1" x14ac:dyDescent="0.25">
      <c r="A14" s="11">
        <v>4</v>
      </c>
      <c r="B14" s="16" t="s">
        <v>31</v>
      </c>
      <c r="C14" s="13" t="s">
        <v>29</v>
      </c>
      <c r="D14" s="14" t="s">
        <v>32</v>
      </c>
      <c r="E14" s="15" t="s">
        <v>15</v>
      </c>
      <c r="F14" s="15">
        <v>1</v>
      </c>
      <c r="G14" s="15">
        <v>255.65</v>
      </c>
      <c r="H14" s="15">
        <v>3</v>
      </c>
      <c r="I14" s="15">
        <v>231.82</v>
      </c>
      <c r="J14" s="15" t="s">
        <v>16</v>
      </c>
      <c r="K14" s="15">
        <f t="shared" ref="K14:K20" si="1">G14-I14</f>
        <v>23.830000000000013</v>
      </c>
      <c r="L14" s="8"/>
      <c r="M14" s="8"/>
      <c r="N14" s="8"/>
      <c r="O14" s="9"/>
      <c r="P14" s="9"/>
      <c r="Q14" s="9"/>
    </row>
    <row r="15" spans="1:17" ht="35.450000000000003" customHeight="1" x14ac:dyDescent="0.25">
      <c r="A15" s="11">
        <v>10</v>
      </c>
      <c r="B15" s="16" t="s">
        <v>33</v>
      </c>
      <c r="C15" s="13" t="s">
        <v>34</v>
      </c>
      <c r="D15" s="14" t="s">
        <v>35</v>
      </c>
      <c r="E15" s="15" t="s">
        <v>15</v>
      </c>
      <c r="F15" s="15">
        <v>1</v>
      </c>
      <c r="G15" s="15">
        <v>114</v>
      </c>
      <c r="H15" s="15">
        <v>3</v>
      </c>
      <c r="I15" s="15">
        <v>14.22</v>
      </c>
      <c r="J15" s="15" t="s">
        <v>16</v>
      </c>
      <c r="K15" s="15">
        <f t="shared" si="1"/>
        <v>99.78</v>
      </c>
      <c r="L15" s="8"/>
      <c r="M15" s="8"/>
      <c r="N15" s="8"/>
      <c r="O15" s="9"/>
      <c r="P15" s="9"/>
      <c r="Q15" s="9"/>
    </row>
    <row r="16" spans="1:17" ht="35.450000000000003" customHeight="1" x14ac:dyDescent="0.25">
      <c r="A16" s="11">
        <v>11</v>
      </c>
      <c r="B16" s="17" t="s">
        <v>36</v>
      </c>
      <c r="C16" s="13" t="s">
        <v>37</v>
      </c>
      <c r="D16" s="14" t="s">
        <v>38</v>
      </c>
      <c r="E16" s="15" t="s">
        <v>15</v>
      </c>
      <c r="F16" s="15">
        <v>1</v>
      </c>
      <c r="G16" s="15">
        <v>274.5</v>
      </c>
      <c r="H16" s="15">
        <v>3</v>
      </c>
      <c r="I16" s="15">
        <v>134.1</v>
      </c>
      <c r="J16" s="15" t="s">
        <v>16</v>
      </c>
      <c r="K16" s="15">
        <f t="shared" si="1"/>
        <v>140.4</v>
      </c>
      <c r="L16" s="8"/>
      <c r="M16" s="8"/>
      <c r="N16" s="8"/>
      <c r="O16" s="9"/>
      <c r="P16" s="9"/>
      <c r="Q16" s="9"/>
    </row>
    <row r="17" spans="1:17" ht="35.450000000000003" customHeight="1" x14ac:dyDescent="0.25">
      <c r="A17" s="11">
        <v>21</v>
      </c>
      <c r="B17" s="12" t="s">
        <v>39</v>
      </c>
      <c r="C17" s="13" t="s">
        <v>40</v>
      </c>
      <c r="D17" s="14" t="s">
        <v>38</v>
      </c>
      <c r="E17" s="15" t="s">
        <v>15</v>
      </c>
      <c r="F17" s="15">
        <v>1</v>
      </c>
      <c r="G17" s="15">
        <v>225</v>
      </c>
      <c r="H17" s="15">
        <v>3</v>
      </c>
      <c r="I17" s="15">
        <v>0</v>
      </c>
      <c r="J17" s="15" t="s">
        <v>16</v>
      </c>
      <c r="K17" s="15">
        <f t="shared" si="1"/>
        <v>225</v>
      </c>
      <c r="L17" s="8"/>
      <c r="M17" s="8"/>
      <c r="N17" s="8"/>
      <c r="O17" s="9"/>
      <c r="P17" s="9"/>
      <c r="Q17" s="9"/>
    </row>
    <row r="18" spans="1:17" ht="35.450000000000003" customHeight="1" x14ac:dyDescent="0.25">
      <c r="A18" s="18">
        <v>23</v>
      </c>
      <c r="B18" s="19" t="s">
        <v>41</v>
      </c>
      <c r="C18" s="20" t="s">
        <v>42</v>
      </c>
      <c r="D18" s="21" t="s">
        <v>43</v>
      </c>
      <c r="E18" s="22" t="s">
        <v>15</v>
      </c>
      <c r="F18" s="22">
        <v>1</v>
      </c>
      <c r="G18" s="22">
        <v>298.3</v>
      </c>
      <c r="H18" s="22">
        <v>3</v>
      </c>
      <c r="I18" s="22">
        <v>0</v>
      </c>
      <c r="J18" s="22" t="s">
        <v>16</v>
      </c>
      <c r="K18" s="22">
        <f t="shared" si="1"/>
        <v>298.3</v>
      </c>
      <c r="L18" s="8"/>
      <c r="M18" s="8"/>
      <c r="N18" s="8"/>
      <c r="O18" s="9"/>
      <c r="P18" s="9"/>
      <c r="Q18" s="9"/>
    </row>
    <row r="19" spans="1:17" ht="35.450000000000003" customHeight="1" x14ac:dyDescent="0.25">
      <c r="A19" s="23">
        <v>23</v>
      </c>
      <c r="B19" s="19" t="s">
        <v>44</v>
      </c>
      <c r="C19" s="20" t="s">
        <v>42</v>
      </c>
      <c r="D19" s="21" t="s">
        <v>45</v>
      </c>
      <c r="E19" s="22" t="s">
        <v>15</v>
      </c>
      <c r="F19" s="22">
        <v>1</v>
      </c>
      <c r="G19" s="22">
        <v>230.33</v>
      </c>
      <c r="H19" s="22">
        <v>3</v>
      </c>
      <c r="I19" s="22">
        <v>0</v>
      </c>
      <c r="J19" s="22" t="s">
        <v>16</v>
      </c>
      <c r="K19" s="22">
        <f t="shared" si="1"/>
        <v>230.33</v>
      </c>
      <c r="L19" s="8"/>
      <c r="M19" s="8"/>
      <c r="N19" s="8"/>
      <c r="O19" s="9"/>
      <c r="P19" s="9"/>
      <c r="Q19" s="9"/>
    </row>
    <row r="20" spans="1:17" ht="35.450000000000003" customHeight="1" x14ac:dyDescent="0.25">
      <c r="A20" s="24">
        <v>25</v>
      </c>
      <c r="B20" s="16" t="s">
        <v>46</v>
      </c>
      <c r="C20" s="13" t="s">
        <v>25</v>
      </c>
      <c r="D20" s="14" t="s">
        <v>47</v>
      </c>
      <c r="E20" s="15" t="s">
        <v>15</v>
      </c>
      <c r="F20" s="15">
        <v>1</v>
      </c>
      <c r="G20" s="15">
        <v>396.96</v>
      </c>
      <c r="H20" s="15">
        <v>3</v>
      </c>
      <c r="I20" s="15">
        <v>304.52999999999997</v>
      </c>
      <c r="J20" s="15" t="s">
        <v>16</v>
      </c>
      <c r="K20" s="15">
        <f t="shared" si="1"/>
        <v>92.43</v>
      </c>
      <c r="L20" s="8"/>
      <c r="M20" s="8"/>
      <c r="N20" s="8"/>
      <c r="O20" s="9"/>
      <c r="P20" s="9"/>
      <c r="Q20" s="9"/>
    </row>
    <row r="21" spans="1:17" ht="35.450000000000003" customHeight="1" x14ac:dyDescent="0.25">
      <c r="A21" s="95" t="s">
        <v>48</v>
      </c>
      <c r="B21" s="95"/>
      <c r="C21" s="95"/>
      <c r="D21" s="95"/>
      <c r="E21" s="10"/>
      <c r="F21" s="10">
        <f>SUM(F13:F20)</f>
        <v>9</v>
      </c>
      <c r="G21" s="10">
        <f>SUM(G13:G20)</f>
        <v>1992.74</v>
      </c>
      <c r="H21" s="10"/>
      <c r="I21" s="10">
        <f>SUM(I13:I20)</f>
        <v>864.21</v>
      </c>
      <c r="J21" s="10"/>
      <c r="K21" s="10">
        <f>SUM(K13:K20)</f>
        <v>1128.53</v>
      </c>
      <c r="L21" s="8"/>
      <c r="M21" s="8"/>
      <c r="N21" s="8"/>
      <c r="O21" s="9"/>
      <c r="P21" s="9"/>
      <c r="Q21" s="9"/>
    </row>
    <row r="22" spans="1:17" ht="35.450000000000003" customHeight="1" x14ac:dyDescent="0.25">
      <c r="A22" s="95" t="s">
        <v>147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8"/>
      <c r="M22" s="8"/>
      <c r="N22" s="8"/>
      <c r="O22" s="9"/>
      <c r="P22" s="9"/>
      <c r="Q22" s="9"/>
    </row>
    <row r="23" spans="1:17" ht="50.1" customHeight="1" x14ac:dyDescent="0.25">
      <c r="A23" s="3" t="s">
        <v>1</v>
      </c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3" t="s">
        <v>11</v>
      </c>
      <c r="L23" s="8"/>
      <c r="M23" s="8"/>
      <c r="N23" s="8"/>
      <c r="O23" s="9"/>
      <c r="P23" s="9"/>
      <c r="Q23" s="9"/>
    </row>
    <row r="24" spans="1:17" ht="35.450000000000003" customHeight="1" x14ac:dyDescent="0.25">
      <c r="A24" s="73">
        <v>9</v>
      </c>
      <c r="B24" s="73" t="s">
        <v>49</v>
      </c>
      <c r="C24" s="56" t="s">
        <v>50</v>
      </c>
      <c r="D24" s="56" t="s">
        <v>51</v>
      </c>
      <c r="E24" s="52" t="s">
        <v>15</v>
      </c>
      <c r="F24" s="52">
        <v>1</v>
      </c>
      <c r="G24" s="52">
        <v>77.25</v>
      </c>
      <c r="H24" s="52">
        <v>4</v>
      </c>
      <c r="I24" s="52">
        <v>22.46</v>
      </c>
      <c r="J24" s="52" t="s">
        <v>16</v>
      </c>
      <c r="K24" s="52">
        <f>G24-I24</f>
        <v>54.79</v>
      </c>
      <c r="L24" s="8"/>
      <c r="M24" s="8"/>
      <c r="N24" s="8"/>
      <c r="O24" s="9"/>
      <c r="P24" s="9"/>
      <c r="Q24" s="9"/>
    </row>
    <row r="25" spans="1:17" ht="35.450000000000003" customHeight="1" x14ac:dyDescent="0.25">
      <c r="A25" s="96">
        <v>17</v>
      </c>
      <c r="B25" s="73" t="s">
        <v>142</v>
      </c>
      <c r="C25" s="56" t="s">
        <v>13</v>
      </c>
      <c r="D25" s="56" t="s">
        <v>52</v>
      </c>
      <c r="E25" s="52" t="s">
        <v>15</v>
      </c>
      <c r="F25" s="52">
        <v>1</v>
      </c>
      <c r="G25" s="52">
        <v>35.49</v>
      </c>
      <c r="H25" s="52">
        <v>4</v>
      </c>
      <c r="I25" s="52">
        <v>16.48</v>
      </c>
      <c r="J25" s="52" t="s">
        <v>16</v>
      </c>
      <c r="K25" s="52">
        <f>G25-I25</f>
        <v>19.010000000000002</v>
      </c>
      <c r="L25" s="8"/>
      <c r="M25" s="8"/>
      <c r="N25" s="8"/>
      <c r="O25" s="9"/>
      <c r="P25" s="9"/>
      <c r="Q25" s="9"/>
    </row>
    <row r="26" spans="1:17" ht="35.450000000000003" customHeight="1" x14ac:dyDescent="0.25">
      <c r="A26" s="97"/>
      <c r="B26" s="73" t="s">
        <v>143</v>
      </c>
      <c r="C26" s="56" t="s">
        <v>13</v>
      </c>
      <c r="D26" s="56" t="s">
        <v>52</v>
      </c>
      <c r="E26" s="52" t="s">
        <v>15</v>
      </c>
      <c r="F26" s="52">
        <v>1</v>
      </c>
      <c r="G26" s="52">
        <v>35.49</v>
      </c>
      <c r="H26" s="52">
        <v>4</v>
      </c>
      <c r="I26" s="52">
        <v>16.48</v>
      </c>
      <c r="J26" s="52" t="s">
        <v>16</v>
      </c>
      <c r="K26" s="52">
        <f t="shared" ref="K26:K29" si="2">G26-I26</f>
        <v>19.010000000000002</v>
      </c>
      <c r="L26" s="8"/>
      <c r="M26" s="8"/>
      <c r="N26" s="8"/>
      <c r="O26" s="9"/>
      <c r="P26" s="9"/>
      <c r="Q26" s="9"/>
    </row>
    <row r="27" spans="1:17" ht="35.450000000000003" customHeight="1" x14ac:dyDescent="0.25">
      <c r="A27" s="97"/>
      <c r="B27" s="73" t="s">
        <v>144</v>
      </c>
      <c r="C27" s="56" t="s">
        <v>13</v>
      </c>
      <c r="D27" s="56" t="s">
        <v>52</v>
      </c>
      <c r="E27" s="52" t="s">
        <v>15</v>
      </c>
      <c r="F27" s="52">
        <v>1</v>
      </c>
      <c r="G27" s="52">
        <v>35.49</v>
      </c>
      <c r="H27" s="52">
        <v>4</v>
      </c>
      <c r="I27" s="52">
        <v>16.48</v>
      </c>
      <c r="J27" s="52" t="s">
        <v>16</v>
      </c>
      <c r="K27" s="52">
        <f t="shared" si="2"/>
        <v>19.010000000000002</v>
      </c>
      <c r="L27" s="8"/>
      <c r="M27" s="8"/>
      <c r="N27" s="8"/>
      <c r="O27" s="9"/>
      <c r="P27" s="9"/>
      <c r="Q27" s="9"/>
    </row>
    <row r="28" spans="1:17" ht="35.450000000000003" customHeight="1" x14ac:dyDescent="0.25">
      <c r="A28" s="97"/>
      <c r="B28" s="73" t="s">
        <v>145</v>
      </c>
      <c r="C28" s="56" t="s">
        <v>13</v>
      </c>
      <c r="D28" s="56" t="s">
        <v>52</v>
      </c>
      <c r="E28" s="52" t="s">
        <v>15</v>
      </c>
      <c r="F28" s="52">
        <v>1</v>
      </c>
      <c r="G28" s="52">
        <v>35.49</v>
      </c>
      <c r="H28" s="52">
        <v>4</v>
      </c>
      <c r="I28" s="52">
        <v>16.48</v>
      </c>
      <c r="J28" s="52" t="s">
        <v>16</v>
      </c>
      <c r="K28" s="52">
        <f t="shared" si="2"/>
        <v>19.010000000000002</v>
      </c>
      <c r="L28" s="8"/>
      <c r="M28" s="8"/>
      <c r="N28" s="8"/>
      <c r="O28" s="9"/>
      <c r="P28" s="9"/>
      <c r="Q28" s="9"/>
    </row>
    <row r="29" spans="1:17" ht="35.450000000000003" customHeight="1" x14ac:dyDescent="0.25">
      <c r="A29" s="98"/>
      <c r="B29" s="73" t="s">
        <v>146</v>
      </c>
      <c r="C29" s="56" t="s">
        <v>13</v>
      </c>
      <c r="D29" s="56" t="s">
        <v>52</v>
      </c>
      <c r="E29" s="52" t="s">
        <v>15</v>
      </c>
      <c r="F29" s="52">
        <v>1</v>
      </c>
      <c r="G29" s="52">
        <v>35.49</v>
      </c>
      <c r="H29" s="52">
        <v>4</v>
      </c>
      <c r="I29" s="52">
        <v>16.48</v>
      </c>
      <c r="J29" s="52" t="s">
        <v>16</v>
      </c>
      <c r="K29" s="52">
        <f t="shared" si="2"/>
        <v>19.010000000000002</v>
      </c>
      <c r="L29" s="8"/>
      <c r="M29" s="8"/>
      <c r="N29" s="8"/>
      <c r="O29" s="9"/>
      <c r="P29" s="9"/>
      <c r="Q29" s="9"/>
    </row>
    <row r="30" spans="1:17" ht="35.450000000000003" customHeight="1" x14ac:dyDescent="0.25">
      <c r="A30" s="96">
        <v>20</v>
      </c>
      <c r="B30" s="73" t="s">
        <v>53</v>
      </c>
      <c r="C30" s="56" t="s">
        <v>18</v>
      </c>
      <c r="D30" s="56" t="s">
        <v>52</v>
      </c>
      <c r="E30" s="52" t="s">
        <v>15</v>
      </c>
      <c r="F30" s="52">
        <v>1</v>
      </c>
      <c r="G30" s="52">
        <v>42.6</v>
      </c>
      <c r="H30" s="52">
        <v>4</v>
      </c>
      <c r="I30" s="52">
        <v>32.21</v>
      </c>
      <c r="J30" s="52" t="s">
        <v>16</v>
      </c>
      <c r="K30" s="52">
        <f t="shared" ref="K30:K36" si="3">G30-I30</f>
        <v>10.39</v>
      </c>
      <c r="L30" s="8"/>
      <c r="M30" s="8"/>
      <c r="N30" s="8"/>
      <c r="O30" s="9"/>
      <c r="P30" s="9"/>
      <c r="Q30" s="9"/>
    </row>
    <row r="31" spans="1:17" ht="35.450000000000003" customHeight="1" x14ac:dyDescent="0.25">
      <c r="A31" s="97"/>
      <c r="B31" s="73" t="s">
        <v>54</v>
      </c>
      <c r="C31" s="56" t="s">
        <v>18</v>
      </c>
      <c r="D31" s="56" t="s">
        <v>52</v>
      </c>
      <c r="E31" s="52" t="s">
        <v>15</v>
      </c>
      <c r="F31" s="52">
        <v>1</v>
      </c>
      <c r="G31" s="52">
        <v>42.6</v>
      </c>
      <c r="H31" s="52">
        <v>4</v>
      </c>
      <c r="I31" s="52">
        <v>32.21</v>
      </c>
      <c r="J31" s="52" t="s">
        <v>16</v>
      </c>
      <c r="K31" s="52">
        <f t="shared" si="3"/>
        <v>10.39</v>
      </c>
      <c r="L31" s="8"/>
      <c r="M31" s="8"/>
      <c r="N31" s="8"/>
      <c r="O31" s="9"/>
      <c r="P31" s="9"/>
      <c r="Q31" s="9"/>
    </row>
    <row r="32" spans="1:17" ht="35.450000000000003" customHeight="1" x14ac:dyDescent="0.25">
      <c r="A32" s="97"/>
      <c r="B32" s="73" t="s">
        <v>140</v>
      </c>
      <c r="C32" s="56" t="s">
        <v>18</v>
      </c>
      <c r="D32" s="56" t="s">
        <v>52</v>
      </c>
      <c r="E32" s="52" t="s">
        <v>15</v>
      </c>
      <c r="F32" s="52">
        <v>1</v>
      </c>
      <c r="G32" s="52">
        <v>42.6</v>
      </c>
      <c r="H32" s="52">
        <v>4</v>
      </c>
      <c r="I32" s="52">
        <v>32.21</v>
      </c>
      <c r="J32" s="52" t="s">
        <v>16</v>
      </c>
      <c r="K32" s="52">
        <f t="shared" si="3"/>
        <v>10.39</v>
      </c>
      <c r="L32" s="8"/>
      <c r="M32" s="8"/>
      <c r="N32" s="8"/>
      <c r="O32" s="9"/>
      <c r="P32" s="9"/>
      <c r="Q32" s="9"/>
    </row>
    <row r="33" spans="1:17" ht="35.450000000000003" customHeight="1" x14ac:dyDescent="0.25">
      <c r="A33" s="98"/>
      <c r="B33" s="73" t="s">
        <v>141</v>
      </c>
      <c r="C33" s="56" t="s">
        <v>18</v>
      </c>
      <c r="D33" s="56" t="s">
        <v>52</v>
      </c>
      <c r="E33" s="52" t="s">
        <v>15</v>
      </c>
      <c r="F33" s="52">
        <v>1</v>
      </c>
      <c r="G33" s="52">
        <v>42.6</v>
      </c>
      <c r="H33" s="52">
        <v>4</v>
      </c>
      <c r="I33" s="52">
        <v>32.21</v>
      </c>
      <c r="J33" s="52" t="s">
        <v>16</v>
      </c>
      <c r="K33" s="55">
        <f t="shared" si="3"/>
        <v>10.39</v>
      </c>
      <c r="L33" s="8"/>
      <c r="M33" s="8"/>
      <c r="N33" s="8"/>
      <c r="O33" s="9"/>
      <c r="P33" s="9"/>
      <c r="Q33" s="9"/>
    </row>
    <row r="34" spans="1:17" ht="45.75" customHeight="1" x14ac:dyDescent="0.25">
      <c r="A34" s="96">
        <v>22</v>
      </c>
      <c r="B34" s="75" t="s">
        <v>134</v>
      </c>
      <c r="C34" s="63" t="s">
        <v>23</v>
      </c>
      <c r="D34" s="63" t="s">
        <v>137</v>
      </c>
      <c r="E34" s="63" t="s">
        <v>15</v>
      </c>
      <c r="F34" s="63">
        <v>1</v>
      </c>
      <c r="G34" s="63">
        <v>36.659999999999997</v>
      </c>
      <c r="H34" s="63">
        <v>4</v>
      </c>
      <c r="I34" s="63">
        <v>0</v>
      </c>
      <c r="J34" s="63" t="s">
        <v>16</v>
      </c>
      <c r="K34" s="63">
        <f t="shared" si="3"/>
        <v>36.659999999999997</v>
      </c>
      <c r="L34" s="8"/>
      <c r="M34" s="8"/>
      <c r="N34" s="8"/>
      <c r="O34" s="9"/>
      <c r="P34" s="9"/>
      <c r="Q34" s="9"/>
    </row>
    <row r="35" spans="1:17" ht="45" customHeight="1" x14ac:dyDescent="0.25">
      <c r="A35" s="97"/>
      <c r="B35" s="75" t="s">
        <v>135</v>
      </c>
      <c r="C35" s="63" t="s">
        <v>23</v>
      </c>
      <c r="D35" s="63" t="s">
        <v>138</v>
      </c>
      <c r="E35" s="63" t="s">
        <v>15</v>
      </c>
      <c r="F35" s="63">
        <v>1</v>
      </c>
      <c r="G35" s="63">
        <v>36.659999999999997</v>
      </c>
      <c r="H35" s="63">
        <v>4</v>
      </c>
      <c r="I35" s="63">
        <v>0</v>
      </c>
      <c r="J35" s="63" t="s">
        <v>16</v>
      </c>
      <c r="K35" s="63">
        <f t="shared" si="3"/>
        <v>36.659999999999997</v>
      </c>
      <c r="L35" s="8"/>
      <c r="M35" s="8"/>
      <c r="N35" s="8"/>
      <c r="O35" s="9"/>
      <c r="P35" s="9"/>
      <c r="Q35" s="9"/>
    </row>
    <row r="36" spans="1:17" ht="47.25" customHeight="1" x14ac:dyDescent="0.25">
      <c r="A36" s="98"/>
      <c r="B36" s="75" t="s">
        <v>136</v>
      </c>
      <c r="C36" s="63" t="s">
        <v>23</v>
      </c>
      <c r="D36" s="63" t="s">
        <v>139</v>
      </c>
      <c r="E36" s="63" t="s">
        <v>15</v>
      </c>
      <c r="F36" s="63">
        <v>1</v>
      </c>
      <c r="G36" s="63">
        <v>36.659999999999997</v>
      </c>
      <c r="H36" s="63">
        <v>4</v>
      </c>
      <c r="I36" s="63">
        <v>0</v>
      </c>
      <c r="J36" s="63" t="s">
        <v>16</v>
      </c>
      <c r="K36" s="63">
        <f t="shared" si="3"/>
        <v>36.659999999999997</v>
      </c>
      <c r="L36" s="8"/>
      <c r="M36" s="8"/>
      <c r="N36" s="8"/>
      <c r="O36" s="9"/>
      <c r="P36" s="9"/>
      <c r="Q36" s="9"/>
    </row>
    <row r="37" spans="1:17" ht="35.450000000000003" customHeight="1" x14ac:dyDescent="0.25">
      <c r="A37" s="95" t="s">
        <v>55</v>
      </c>
      <c r="B37" s="95"/>
      <c r="C37" s="95"/>
      <c r="D37" s="95"/>
      <c r="E37" s="10"/>
      <c r="F37" s="10">
        <f>SUM(F24:F36)</f>
        <v>13</v>
      </c>
      <c r="G37" s="10">
        <f>SUM(G24:G36)</f>
        <v>535.08000000000004</v>
      </c>
      <c r="H37" s="10"/>
      <c r="I37" s="10">
        <f>SUM(I24:I36)</f>
        <v>233.70000000000005</v>
      </c>
      <c r="J37" s="10"/>
      <c r="K37" s="10">
        <f>SUM(K24:K36)</f>
        <v>301.38</v>
      </c>
      <c r="L37" s="8"/>
      <c r="M37" s="8"/>
      <c r="N37" s="8"/>
      <c r="O37" s="9"/>
      <c r="P37" s="9"/>
      <c r="Q37" s="9"/>
    </row>
    <row r="38" spans="1:17" ht="35.450000000000003" customHeight="1" x14ac:dyDescent="0.25">
      <c r="A38" s="92" t="s">
        <v>56</v>
      </c>
      <c r="B38" s="93"/>
      <c r="C38" s="93"/>
      <c r="D38" s="93"/>
      <c r="E38" s="93"/>
      <c r="F38" s="93"/>
      <c r="G38" s="93"/>
      <c r="H38" s="93"/>
      <c r="I38" s="93"/>
      <c r="J38" s="93"/>
      <c r="K38" s="94"/>
      <c r="L38" s="8"/>
      <c r="M38" s="8"/>
      <c r="N38" s="8"/>
      <c r="O38" s="9"/>
      <c r="P38" s="9"/>
      <c r="Q38" s="9"/>
    </row>
    <row r="39" spans="1:17" ht="43.5" customHeight="1" x14ac:dyDescent="0.25">
      <c r="A39" s="3" t="s">
        <v>1</v>
      </c>
      <c r="B39" s="3" t="s">
        <v>2</v>
      </c>
      <c r="C39" s="3" t="s">
        <v>3</v>
      </c>
      <c r="D39" s="3" t="s">
        <v>4</v>
      </c>
      <c r="E39" s="3" t="s">
        <v>5</v>
      </c>
      <c r="F39" s="3" t="s">
        <v>6</v>
      </c>
      <c r="G39" s="3" t="s">
        <v>7</v>
      </c>
      <c r="H39" s="3" t="s">
        <v>8</v>
      </c>
      <c r="I39" s="3" t="s">
        <v>9</v>
      </c>
      <c r="J39" s="3" t="s">
        <v>10</v>
      </c>
      <c r="K39" s="3" t="s">
        <v>11</v>
      </c>
      <c r="L39" s="8"/>
      <c r="M39" s="8"/>
      <c r="N39" s="8"/>
      <c r="O39" s="9"/>
      <c r="P39" s="9"/>
      <c r="Q39" s="9"/>
    </row>
    <row r="40" spans="1:17" ht="35.450000000000003" customHeight="1" x14ac:dyDescent="0.25">
      <c r="A40" s="99">
        <v>9</v>
      </c>
      <c r="B40" s="4" t="s">
        <v>57</v>
      </c>
      <c r="C40" s="6" t="s">
        <v>50</v>
      </c>
      <c r="D40" s="6" t="s">
        <v>58</v>
      </c>
      <c r="E40" s="7" t="s">
        <v>15</v>
      </c>
      <c r="F40" s="7">
        <v>1</v>
      </c>
      <c r="G40" s="7">
        <v>193.13</v>
      </c>
      <c r="H40" s="7">
        <v>5</v>
      </c>
      <c r="I40" s="7">
        <v>56.15</v>
      </c>
      <c r="J40" s="7" t="s">
        <v>16</v>
      </c>
      <c r="K40" s="7">
        <f>G40-I40</f>
        <v>136.97999999999999</v>
      </c>
      <c r="L40" s="8"/>
      <c r="M40" s="8"/>
      <c r="N40" s="8"/>
      <c r="O40" s="9"/>
      <c r="P40" s="9"/>
      <c r="Q40" s="9"/>
    </row>
    <row r="41" spans="1:17" ht="35.450000000000003" customHeight="1" x14ac:dyDescent="0.25">
      <c r="A41" s="100"/>
      <c r="B41" s="73" t="s">
        <v>154</v>
      </c>
      <c r="C41" s="56" t="s">
        <v>50</v>
      </c>
      <c r="D41" s="56" t="s">
        <v>59</v>
      </c>
      <c r="E41" s="52"/>
      <c r="F41" s="52">
        <v>1</v>
      </c>
      <c r="G41" s="52">
        <v>231.76</v>
      </c>
      <c r="H41" s="52">
        <v>5</v>
      </c>
      <c r="I41" s="52">
        <v>67.38</v>
      </c>
      <c r="J41" s="52" t="s">
        <v>16</v>
      </c>
      <c r="K41" s="7">
        <f t="shared" ref="K41:K49" si="4">G41-I41</f>
        <v>164.38</v>
      </c>
      <c r="L41" s="8"/>
      <c r="M41" s="8"/>
      <c r="N41" s="8"/>
      <c r="O41" s="9"/>
      <c r="P41" s="9"/>
      <c r="Q41" s="9"/>
    </row>
    <row r="42" spans="1:17" ht="35.450000000000003" customHeight="1" x14ac:dyDescent="0.25">
      <c r="A42" s="101"/>
      <c r="B42" s="73" t="s">
        <v>155</v>
      </c>
      <c r="C42" s="56" t="s">
        <v>50</v>
      </c>
      <c r="D42" s="56" t="s">
        <v>59</v>
      </c>
      <c r="E42" s="52" t="s">
        <v>15</v>
      </c>
      <c r="F42" s="52">
        <v>1</v>
      </c>
      <c r="G42" s="52">
        <v>231.76</v>
      </c>
      <c r="H42" s="52">
        <v>5</v>
      </c>
      <c r="I42" s="52">
        <v>67.38</v>
      </c>
      <c r="J42" s="52" t="s">
        <v>16</v>
      </c>
      <c r="K42" s="7">
        <f t="shared" si="4"/>
        <v>164.38</v>
      </c>
      <c r="L42" s="8"/>
      <c r="M42" s="8"/>
      <c r="N42" s="8"/>
      <c r="O42" s="9"/>
      <c r="P42" s="9"/>
      <c r="Q42" s="9"/>
    </row>
    <row r="43" spans="1:17" ht="35.450000000000003" customHeight="1" x14ac:dyDescent="0.25">
      <c r="A43" s="4">
        <v>10</v>
      </c>
      <c r="B43" s="4" t="s">
        <v>60</v>
      </c>
      <c r="C43" s="6" t="s">
        <v>34</v>
      </c>
      <c r="D43" s="6" t="s">
        <v>61</v>
      </c>
      <c r="E43" s="7" t="s">
        <v>15</v>
      </c>
      <c r="F43" s="7">
        <v>1</v>
      </c>
      <c r="G43" s="7">
        <v>152</v>
      </c>
      <c r="H43" s="7">
        <v>5</v>
      </c>
      <c r="I43" s="7">
        <v>18.96</v>
      </c>
      <c r="J43" s="7" t="s">
        <v>16</v>
      </c>
      <c r="K43" s="7">
        <f t="shared" si="4"/>
        <v>133.04</v>
      </c>
      <c r="L43" s="8"/>
      <c r="M43" s="8"/>
      <c r="N43" s="8"/>
      <c r="O43" s="9"/>
      <c r="P43" s="9"/>
      <c r="Q43" s="9"/>
    </row>
    <row r="44" spans="1:17" ht="35.450000000000003" customHeight="1" x14ac:dyDescent="0.25">
      <c r="A44" s="73">
        <v>20</v>
      </c>
      <c r="B44" s="74" t="s">
        <v>62</v>
      </c>
      <c r="C44" s="61" t="s">
        <v>18</v>
      </c>
      <c r="D44" s="61" t="s">
        <v>150</v>
      </c>
      <c r="E44" s="59" t="s">
        <v>15</v>
      </c>
      <c r="F44" s="59">
        <v>1</v>
      </c>
      <c r="G44" s="59">
        <v>133.79</v>
      </c>
      <c r="H44" s="59">
        <v>5</v>
      </c>
      <c r="I44" s="59">
        <v>88.79</v>
      </c>
      <c r="J44" s="59" t="s">
        <v>16</v>
      </c>
      <c r="K44" s="59">
        <f t="shared" si="4"/>
        <v>44.999999999999986</v>
      </c>
      <c r="L44" s="8"/>
      <c r="M44" s="8"/>
      <c r="N44" s="8"/>
      <c r="O44" s="9"/>
      <c r="P44" s="9"/>
      <c r="Q44" s="9"/>
    </row>
    <row r="45" spans="1:17" ht="35.450000000000003" customHeight="1" x14ac:dyDescent="0.25">
      <c r="A45" s="73">
        <v>20</v>
      </c>
      <c r="B45" s="74" t="s">
        <v>148</v>
      </c>
      <c r="C45" s="61" t="s">
        <v>18</v>
      </c>
      <c r="D45" s="61" t="s">
        <v>151</v>
      </c>
      <c r="E45" s="59" t="s">
        <v>15</v>
      </c>
      <c r="F45" s="59">
        <v>1</v>
      </c>
      <c r="G45" s="59">
        <v>187.82</v>
      </c>
      <c r="H45" s="59">
        <v>5</v>
      </c>
      <c r="I45" s="59">
        <v>73.239999999999995</v>
      </c>
      <c r="J45" s="59" t="s">
        <v>16</v>
      </c>
      <c r="K45" s="59">
        <f t="shared" si="4"/>
        <v>114.58</v>
      </c>
      <c r="L45" s="8"/>
      <c r="M45" s="8"/>
      <c r="N45" s="8"/>
      <c r="O45" s="9"/>
      <c r="P45" s="9"/>
      <c r="Q45" s="9"/>
    </row>
    <row r="46" spans="1:17" ht="35.450000000000003" customHeight="1" x14ac:dyDescent="0.25">
      <c r="A46" s="73">
        <v>20</v>
      </c>
      <c r="B46" s="74" t="s">
        <v>149</v>
      </c>
      <c r="C46" s="61" t="s">
        <v>18</v>
      </c>
      <c r="D46" s="61" t="s">
        <v>152</v>
      </c>
      <c r="E46" s="59" t="s">
        <v>15</v>
      </c>
      <c r="F46" s="59">
        <v>1</v>
      </c>
      <c r="G46" s="59">
        <v>181.18</v>
      </c>
      <c r="H46" s="59">
        <v>5</v>
      </c>
      <c r="I46" s="59">
        <v>131.38999999999999</v>
      </c>
      <c r="J46" s="59" t="s">
        <v>16</v>
      </c>
      <c r="K46" s="59">
        <f t="shared" si="4"/>
        <v>49.79000000000002</v>
      </c>
      <c r="L46" s="8"/>
      <c r="M46" s="8"/>
      <c r="N46" s="8"/>
      <c r="O46" s="9"/>
      <c r="P46" s="9"/>
      <c r="Q46" s="9"/>
    </row>
    <row r="47" spans="1:17" ht="35.450000000000003" customHeight="1" x14ac:dyDescent="0.25">
      <c r="A47" s="73">
        <v>20</v>
      </c>
      <c r="B47" s="74" t="s">
        <v>64</v>
      </c>
      <c r="C47" s="61" t="s">
        <v>18</v>
      </c>
      <c r="D47" s="61" t="s">
        <v>153</v>
      </c>
      <c r="E47" s="59" t="s">
        <v>15</v>
      </c>
      <c r="F47" s="59">
        <v>1</v>
      </c>
      <c r="G47" s="59">
        <v>133.84</v>
      </c>
      <c r="H47" s="59">
        <v>5</v>
      </c>
      <c r="I47" s="59">
        <v>73.8</v>
      </c>
      <c r="J47" s="59" t="s">
        <v>16</v>
      </c>
      <c r="K47" s="59">
        <f t="shared" si="4"/>
        <v>60.040000000000006</v>
      </c>
      <c r="L47" s="8"/>
      <c r="M47" s="8"/>
      <c r="N47" s="8"/>
      <c r="O47" s="9"/>
      <c r="P47" s="9"/>
      <c r="Q47" s="9"/>
    </row>
    <row r="48" spans="1:17" ht="35.450000000000003" customHeight="1" x14ac:dyDescent="0.25">
      <c r="A48" s="60">
        <v>22</v>
      </c>
      <c r="B48" s="60" t="s">
        <v>65</v>
      </c>
      <c r="C48" s="76" t="s">
        <v>23</v>
      </c>
      <c r="D48" s="76" t="s">
        <v>63</v>
      </c>
      <c r="E48" s="77" t="s">
        <v>15</v>
      </c>
      <c r="F48" s="77">
        <v>1</v>
      </c>
      <c r="G48" s="77">
        <v>194.91</v>
      </c>
      <c r="H48" s="77">
        <v>5</v>
      </c>
      <c r="I48" s="77">
        <v>0</v>
      </c>
      <c r="J48" s="77" t="s">
        <v>16</v>
      </c>
      <c r="K48" s="77">
        <f t="shared" si="4"/>
        <v>194.91</v>
      </c>
      <c r="L48" s="8"/>
      <c r="M48" s="8"/>
      <c r="N48" s="8"/>
      <c r="O48" s="9"/>
      <c r="P48" s="9"/>
      <c r="Q48" s="9"/>
    </row>
    <row r="49" spans="1:17" ht="35.450000000000003" customHeight="1" x14ac:dyDescent="0.25">
      <c r="A49" s="4">
        <v>25</v>
      </c>
      <c r="B49" s="4" t="s">
        <v>66</v>
      </c>
      <c r="C49" s="6" t="s">
        <v>25</v>
      </c>
      <c r="D49" s="6" t="s">
        <v>63</v>
      </c>
      <c r="E49" s="7" t="s">
        <v>15</v>
      </c>
      <c r="F49" s="7">
        <v>1</v>
      </c>
      <c r="G49" s="7">
        <v>150.14500000000001</v>
      </c>
      <c r="H49" s="7">
        <v>5</v>
      </c>
      <c r="I49" s="7">
        <v>23.35</v>
      </c>
      <c r="J49" s="7" t="s">
        <v>16</v>
      </c>
      <c r="K49" s="7">
        <f t="shared" si="4"/>
        <v>126.79500000000002</v>
      </c>
      <c r="L49" s="8"/>
      <c r="M49" s="8"/>
      <c r="N49" s="8"/>
      <c r="O49" s="9"/>
      <c r="P49" s="9"/>
      <c r="Q49" s="9"/>
    </row>
    <row r="50" spans="1:17" ht="35.450000000000003" customHeight="1" x14ac:dyDescent="0.25">
      <c r="A50" s="95" t="s">
        <v>67</v>
      </c>
      <c r="B50" s="95"/>
      <c r="C50" s="95"/>
      <c r="D50" s="95"/>
      <c r="E50" s="10"/>
      <c r="F50" s="10">
        <f>SUM(F40:F49)</f>
        <v>10</v>
      </c>
      <c r="G50" s="25">
        <f>SUM(G40:G49)</f>
        <v>1790.335</v>
      </c>
      <c r="H50" s="25"/>
      <c r="I50" s="25">
        <f>SUM(I40:I49)</f>
        <v>600.44000000000005</v>
      </c>
      <c r="J50" s="25"/>
      <c r="K50" s="25">
        <f>SUM(K40:K49)</f>
        <v>1189.8950000000002</v>
      </c>
      <c r="L50" s="8"/>
      <c r="M50" s="8"/>
      <c r="N50" s="8"/>
      <c r="O50" s="9"/>
      <c r="P50" s="9"/>
      <c r="Q50" s="9"/>
    </row>
    <row r="51" spans="1:17" ht="35.450000000000003" customHeight="1" x14ac:dyDescent="0.25">
      <c r="A51" s="92" t="s">
        <v>68</v>
      </c>
      <c r="B51" s="93"/>
      <c r="C51" s="93"/>
      <c r="D51" s="93"/>
      <c r="E51" s="93"/>
      <c r="F51" s="93"/>
      <c r="G51" s="93"/>
      <c r="H51" s="93"/>
      <c r="I51" s="93"/>
      <c r="J51" s="93"/>
      <c r="K51" s="94"/>
      <c r="L51" s="8"/>
      <c r="M51" s="8"/>
      <c r="N51" s="8"/>
      <c r="O51" s="9"/>
      <c r="P51" s="9"/>
      <c r="Q51" s="9"/>
    </row>
    <row r="52" spans="1:17" ht="45.6" customHeight="1" x14ac:dyDescent="0.25">
      <c r="A52" s="2" t="s">
        <v>1</v>
      </c>
      <c r="B52" s="2" t="s">
        <v>2</v>
      </c>
      <c r="C52" s="2" t="s">
        <v>3</v>
      </c>
      <c r="D52" s="2" t="s">
        <v>4</v>
      </c>
      <c r="E52" s="2" t="s">
        <v>5</v>
      </c>
      <c r="F52" s="2" t="s">
        <v>6</v>
      </c>
      <c r="G52" s="2" t="s">
        <v>7</v>
      </c>
      <c r="H52" s="2" t="s">
        <v>8</v>
      </c>
      <c r="I52" s="2" t="s">
        <v>9</v>
      </c>
      <c r="J52" s="2" t="s">
        <v>10</v>
      </c>
      <c r="K52" s="2" t="s">
        <v>11</v>
      </c>
      <c r="L52" s="8"/>
      <c r="M52" s="8"/>
      <c r="N52" s="8"/>
      <c r="O52" s="9"/>
      <c r="P52" s="9"/>
      <c r="Q52" s="9"/>
    </row>
    <row r="53" spans="1:17" ht="45.6" customHeight="1" x14ac:dyDescent="0.25">
      <c r="A53" s="90">
        <v>6</v>
      </c>
      <c r="B53" s="26" t="s">
        <v>69</v>
      </c>
      <c r="C53" s="5" t="s">
        <v>70</v>
      </c>
      <c r="D53" s="27" t="s">
        <v>71</v>
      </c>
      <c r="E53" s="7" t="s">
        <v>72</v>
      </c>
      <c r="F53" s="7">
        <v>3.8</v>
      </c>
      <c r="G53" s="7">
        <v>69.510000000000005</v>
      </c>
      <c r="H53" s="7">
        <v>7</v>
      </c>
      <c r="I53" s="28">
        <v>63.51686177036563</v>
      </c>
      <c r="J53" s="7" t="s">
        <v>16</v>
      </c>
      <c r="K53" s="29">
        <f>G53-I53</f>
        <v>5.9931382296343756</v>
      </c>
      <c r="L53" s="8"/>
      <c r="M53" s="8"/>
      <c r="N53" s="8"/>
      <c r="O53" s="9"/>
      <c r="P53" s="9"/>
      <c r="Q53" s="9"/>
    </row>
    <row r="54" spans="1:17" ht="45.6" customHeight="1" x14ac:dyDescent="0.25">
      <c r="A54" s="102"/>
      <c r="B54" s="26" t="s">
        <v>73</v>
      </c>
      <c r="C54" s="5" t="s">
        <v>70</v>
      </c>
      <c r="D54" s="27" t="s">
        <v>74</v>
      </c>
      <c r="E54" s="7" t="s">
        <v>72</v>
      </c>
      <c r="F54" s="7">
        <v>3.89</v>
      </c>
      <c r="G54" s="7">
        <v>102.18</v>
      </c>
      <c r="H54" s="7">
        <v>7</v>
      </c>
      <c r="I54" s="28">
        <v>93.370060936497765</v>
      </c>
      <c r="J54" s="7" t="s">
        <v>16</v>
      </c>
      <c r="K54" s="30">
        <f t="shared" ref="K54:K58" si="5">G54-I54</f>
        <v>8.8099390635022417</v>
      </c>
      <c r="L54" s="8"/>
      <c r="M54" s="8"/>
      <c r="N54" s="8"/>
      <c r="O54" s="9"/>
      <c r="P54" s="9"/>
      <c r="Q54" s="9"/>
    </row>
    <row r="55" spans="1:17" ht="45.6" customHeight="1" x14ac:dyDescent="0.25">
      <c r="A55" s="102"/>
      <c r="B55" s="26" t="s">
        <v>75</v>
      </c>
      <c r="C55" s="5" t="s">
        <v>70</v>
      </c>
      <c r="D55" s="27" t="s">
        <v>76</v>
      </c>
      <c r="E55" s="7" t="s">
        <v>72</v>
      </c>
      <c r="F55" s="7">
        <v>0.9</v>
      </c>
      <c r="G55" s="7">
        <v>28.84</v>
      </c>
      <c r="H55" s="7">
        <v>7</v>
      </c>
      <c r="I55" s="28">
        <v>26.353420996365195</v>
      </c>
      <c r="J55" s="7" t="s">
        <v>16</v>
      </c>
      <c r="K55" s="30">
        <f t="shared" si="5"/>
        <v>2.4865790036348052</v>
      </c>
      <c r="L55" s="8"/>
      <c r="M55" s="8"/>
      <c r="N55" s="8"/>
      <c r="O55" s="9"/>
      <c r="P55" s="9"/>
      <c r="Q55" s="9"/>
    </row>
    <row r="56" spans="1:17" ht="45.6" customHeight="1" x14ac:dyDescent="0.25">
      <c r="A56" s="102"/>
      <c r="B56" s="26" t="s">
        <v>77</v>
      </c>
      <c r="C56" s="5" t="s">
        <v>70</v>
      </c>
      <c r="D56" s="27" t="s">
        <v>78</v>
      </c>
      <c r="E56" s="7" t="s">
        <v>72</v>
      </c>
      <c r="F56" s="7">
        <v>0.5</v>
      </c>
      <c r="G56" s="7">
        <v>16.45</v>
      </c>
      <c r="H56" s="7">
        <v>7</v>
      </c>
      <c r="I56" s="28">
        <v>15.031684306179175</v>
      </c>
      <c r="J56" s="7" t="s">
        <v>16</v>
      </c>
      <c r="K56" s="30">
        <f t="shared" si="5"/>
        <v>1.4183156938208246</v>
      </c>
      <c r="L56" s="8"/>
      <c r="M56" s="8"/>
      <c r="N56" s="8"/>
      <c r="O56" s="9"/>
      <c r="P56" s="9"/>
      <c r="Q56" s="9"/>
    </row>
    <row r="57" spans="1:17" ht="45.6" customHeight="1" x14ac:dyDescent="0.25">
      <c r="A57" s="102"/>
      <c r="B57" s="26" t="s">
        <v>79</v>
      </c>
      <c r="C57" s="5" t="s">
        <v>70</v>
      </c>
      <c r="D57" s="27" t="s">
        <v>80</v>
      </c>
      <c r="E57" s="7" t="s">
        <v>72</v>
      </c>
      <c r="F57" s="7">
        <v>7.35</v>
      </c>
      <c r="G57" s="7">
        <v>231.8</v>
      </c>
      <c r="H57" s="7">
        <v>7</v>
      </c>
      <c r="I57" s="28">
        <v>211.81425058798376</v>
      </c>
      <c r="J57" s="7" t="s">
        <v>16</v>
      </c>
      <c r="K57" s="30">
        <f t="shared" si="5"/>
        <v>19.985749412016247</v>
      </c>
      <c r="L57" s="8"/>
      <c r="M57" s="8"/>
      <c r="N57" s="8"/>
      <c r="O57" s="9"/>
      <c r="P57" s="9"/>
      <c r="Q57" s="9"/>
    </row>
    <row r="58" spans="1:17" ht="45.6" customHeight="1" x14ac:dyDescent="0.25">
      <c r="A58" s="91"/>
      <c r="B58" s="26" t="s">
        <v>81</v>
      </c>
      <c r="C58" s="5" t="s">
        <v>70</v>
      </c>
      <c r="D58" s="27" t="s">
        <v>82</v>
      </c>
      <c r="E58" s="7" t="s">
        <v>72</v>
      </c>
      <c r="F58" s="7">
        <v>3.56</v>
      </c>
      <c r="G58" s="7">
        <v>112.46</v>
      </c>
      <c r="H58" s="7">
        <v>7</v>
      </c>
      <c r="I58" s="28">
        <v>102.76372140260851</v>
      </c>
      <c r="J58" s="7" t="s">
        <v>16</v>
      </c>
      <c r="K58" s="30">
        <f t="shared" si="5"/>
        <v>9.6962785973914833</v>
      </c>
      <c r="L58" s="8"/>
      <c r="M58" s="8"/>
      <c r="N58" s="8"/>
      <c r="O58" s="9"/>
      <c r="P58" s="9"/>
      <c r="Q58" s="9"/>
    </row>
    <row r="59" spans="1:17" ht="45.6" customHeight="1" x14ac:dyDescent="0.25">
      <c r="A59" s="90">
        <v>12</v>
      </c>
      <c r="B59" s="26" t="s">
        <v>83</v>
      </c>
      <c r="C59" s="31" t="s">
        <v>84</v>
      </c>
      <c r="D59" s="32" t="s">
        <v>85</v>
      </c>
      <c r="E59" s="22" t="s">
        <v>72</v>
      </c>
      <c r="F59" s="22">
        <v>3.99</v>
      </c>
      <c r="G59" s="22">
        <v>166.7</v>
      </c>
      <c r="H59" s="22">
        <v>7</v>
      </c>
      <c r="I59" s="33">
        <v>43.85955538714159</v>
      </c>
      <c r="J59" s="22" t="s">
        <v>16</v>
      </c>
      <c r="K59" s="34">
        <f>G59-I59</f>
        <v>122.84044461285839</v>
      </c>
      <c r="L59" s="8"/>
      <c r="M59" s="8"/>
      <c r="N59" s="8"/>
      <c r="O59" s="9"/>
      <c r="P59" s="9"/>
      <c r="Q59" s="9"/>
    </row>
    <row r="60" spans="1:17" ht="45.6" customHeight="1" x14ac:dyDescent="0.25">
      <c r="A60" s="102"/>
      <c r="B60" s="26" t="s">
        <v>86</v>
      </c>
      <c r="C60" s="5" t="s">
        <v>84</v>
      </c>
      <c r="D60" s="27" t="s">
        <v>87</v>
      </c>
      <c r="E60" s="7" t="s">
        <v>72</v>
      </c>
      <c r="F60" s="7">
        <v>0.6</v>
      </c>
      <c r="G60" s="7">
        <v>17.47</v>
      </c>
      <c r="H60" s="7">
        <v>7</v>
      </c>
      <c r="I60" s="28">
        <v>4.5964393078186179</v>
      </c>
      <c r="J60" s="7" t="s">
        <v>16</v>
      </c>
      <c r="K60" s="30">
        <f t="shared" ref="K60:K64" si="6">G60-I60</f>
        <v>12.873560692181382</v>
      </c>
      <c r="L60" s="8"/>
      <c r="M60" s="8"/>
      <c r="N60" s="8"/>
      <c r="O60" s="9"/>
      <c r="P60" s="9"/>
      <c r="Q60" s="9"/>
    </row>
    <row r="61" spans="1:17" ht="45.6" customHeight="1" x14ac:dyDescent="0.25">
      <c r="A61" s="102"/>
      <c r="B61" s="26" t="s">
        <v>88</v>
      </c>
      <c r="C61" s="31" t="s">
        <v>84</v>
      </c>
      <c r="D61" s="32" t="s">
        <v>89</v>
      </c>
      <c r="E61" s="22" t="s">
        <v>72</v>
      </c>
      <c r="F61" s="22">
        <v>3</v>
      </c>
      <c r="G61" s="22">
        <v>98.06</v>
      </c>
      <c r="H61" s="22">
        <v>7</v>
      </c>
      <c r="I61" s="33">
        <v>25.800047997979032</v>
      </c>
      <c r="J61" s="22" t="s">
        <v>16</v>
      </c>
      <c r="K61" s="34">
        <f t="shared" si="6"/>
        <v>72.259952002020967</v>
      </c>
      <c r="L61" s="8"/>
      <c r="M61" s="8"/>
      <c r="N61" s="8"/>
      <c r="O61" s="9"/>
      <c r="P61" s="9"/>
      <c r="Q61" s="9"/>
    </row>
    <row r="62" spans="1:17" ht="45.6" customHeight="1" x14ac:dyDescent="0.25">
      <c r="A62" s="102"/>
      <c r="B62" s="26" t="s">
        <v>90</v>
      </c>
      <c r="C62" s="31" t="s">
        <v>84</v>
      </c>
      <c r="D62" s="32" t="s">
        <v>91</v>
      </c>
      <c r="E62" s="22" t="s">
        <v>72</v>
      </c>
      <c r="F62" s="22">
        <v>2.8</v>
      </c>
      <c r="G62" s="22">
        <v>109.32</v>
      </c>
      <c r="H62" s="22">
        <v>7</v>
      </c>
      <c r="I62" s="33">
        <v>28.762607048124288</v>
      </c>
      <c r="J62" s="22" t="s">
        <v>16</v>
      </c>
      <c r="K62" s="34">
        <f t="shared" si="6"/>
        <v>80.557392951875698</v>
      </c>
      <c r="L62" s="8"/>
      <c r="M62" s="8"/>
      <c r="N62" s="8"/>
      <c r="O62" s="9"/>
      <c r="P62" s="9"/>
      <c r="Q62" s="9"/>
    </row>
    <row r="63" spans="1:17" ht="45.6" customHeight="1" x14ac:dyDescent="0.25">
      <c r="A63" s="91"/>
      <c r="B63" s="26" t="s">
        <v>92</v>
      </c>
      <c r="C63" s="5" t="s">
        <v>84</v>
      </c>
      <c r="D63" s="27" t="s">
        <v>93</v>
      </c>
      <c r="E63" s="7" t="s">
        <v>72</v>
      </c>
      <c r="F63" s="7">
        <v>0.36699999999999999</v>
      </c>
      <c r="G63" s="7">
        <v>4.3</v>
      </c>
      <c r="H63" s="7">
        <v>7</v>
      </c>
      <c r="I63" s="28">
        <v>1.1313502589364659</v>
      </c>
      <c r="J63" s="7" t="s">
        <v>16</v>
      </c>
      <c r="K63" s="30">
        <f t="shared" si="6"/>
        <v>3.1686497410635339</v>
      </c>
      <c r="L63" s="8"/>
      <c r="M63" s="8"/>
      <c r="N63" s="8"/>
      <c r="O63" s="9"/>
      <c r="P63" s="9"/>
      <c r="Q63" s="9"/>
    </row>
    <row r="64" spans="1:17" ht="45.6" customHeight="1" x14ac:dyDescent="0.25">
      <c r="A64" s="90">
        <v>19</v>
      </c>
      <c r="B64" s="26" t="s">
        <v>94</v>
      </c>
      <c r="C64" s="35" t="s">
        <v>95</v>
      </c>
      <c r="D64" s="31" t="s">
        <v>96</v>
      </c>
      <c r="E64" s="22" t="s">
        <v>72</v>
      </c>
      <c r="F64" s="22">
        <v>15.82</v>
      </c>
      <c r="G64" s="22">
        <v>540.20000000000005</v>
      </c>
      <c r="H64" s="22">
        <v>7</v>
      </c>
      <c r="I64" s="33">
        <v>165.300642230253</v>
      </c>
      <c r="J64" s="22" t="s">
        <v>16</v>
      </c>
      <c r="K64" s="34">
        <f t="shared" si="6"/>
        <v>374.89935776974704</v>
      </c>
      <c r="L64" s="8"/>
      <c r="M64" s="8"/>
      <c r="N64" s="8"/>
      <c r="O64" s="9"/>
      <c r="P64" s="9"/>
      <c r="Q64" s="9"/>
    </row>
    <row r="65" spans="1:17" ht="45.6" customHeight="1" x14ac:dyDescent="0.25">
      <c r="A65" s="91"/>
      <c r="B65" s="26" t="s">
        <v>97</v>
      </c>
      <c r="C65" s="35" t="s">
        <v>95</v>
      </c>
      <c r="D65" s="31" t="s">
        <v>98</v>
      </c>
      <c r="E65" s="22" t="s">
        <v>72</v>
      </c>
      <c r="F65" s="22">
        <v>7.1109999999999998</v>
      </c>
      <c r="G65" s="22">
        <v>428.3</v>
      </c>
      <c r="H65" s="22">
        <v>7</v>
      </c>
      <c r="I65" s="33">
        <v>131.05935776974704</v>
      </c>
      <c r="J65" s="22" t="s">
        <v>16</v>
      </c>
      <c r="K65" s="34">
        <f>G65-I65</f>
        <v>297.240642230253</v>
      </c>
      <c r="L65" s="8"/>
      <c r="M65" s="8"/>
      <c r="N65" s="8"/>
      <c r="O65" s="9"/>
      <c r="P65" s="9"/>
      <c r="Q65" s="9"/>
    </row>
    <row r="66" spans="1:17" ht="45.6" customHeight="1" x14ac:dyDescent="0.25">
      <c r="A66" s="90">
        <v>22</v>
      </c>
      <c r="B66" s="36" t="s">
        <v>99</v>
      </c>
      <c r="C66" s="37" t="s">
        <v>23</v>
      </c>
      <c r="D66" s="37" t="s">
        <v>100</v>
      </c>
      <c r="E66" s="7" t="s">
        <v>72</v>
      </c>
      <c r="F66" s="38">
        <v>1</v>
      </c>
      <c r="G66" s="38">
        <v>21.69</v>
      </c>
      <c r="H66" s="38">
        <v>7</v>
      </c>
      <c r="I66" s="39">
        <v>0</v>
      </c>
      <c r="J66" s="38"/>
      <c r="K66" s="40">
        <f>G66-I66</f>
        <v>21.69</v>
      </c>
      <c r="L66" s="8"/>
      <c r="M66" s="8"/>
      <c r="N66" s="8"/>
      <c r="O66" s="9"/>
      <c r="P66" s="9"/>
      <c r="Q66" s="9"/>
    </row>
    <row r="67" spans="1:17" ht="45.6" customHeight="1" x14ac:dyDescent="0.25">
      <c r="A67" s="102"/>
      <c r="B67" s="4" t="s">
        <v>99</v>
      </c>
      <c r="C67" s="6" t="s">
        <v>23</v>
      </c>
      <c r="D67" s="6" t="s">
        <v>101</v>
      </c>
      <c r="E67" s="7" t="s">
        <v>72</v>
      </c>
      <c r="F67" s="7">
        <v>0.7</v>
      </c>
      <c r="G67" s="7">
        <v>32.74</v>
      </c>
      <c r="H67" s="38">
        <v>7</v>
      </c>
      <c r="I67" s="39">
        <v>0</v>
      </c>
      <c r="J67" s="7"/>
      <c r="K67" s="40">
        <f t="shared" ref="K67:K73" si="7">G67-I67</f>
        <v>32.74</v>
      </c>
      <c r="L67" s="8"/>
      <c r="M67" s="8"/>
      <c r="N67" s="8"/>
      <c r="O67" s="9"/>
      <c r="P67" s="9"/>
      <c r="Q67" s="9"/>
    </row>
    <row r="68" spans="1:17" ht="45.6" customHeight="1" x14ac:dyDescent="0.25">
      <c r="A68" s="102"/>
      <c r="B68" s="4" t="s">
        <v>99</v>
      </c>
      <c r="C68" s="6" t="s">
        <v>23</v>
      </c>
      <c r="D68" s="6" t="s">
        <v>102</v>
      </c>
      <c r="E68" s="7" t="s">
        <v>72</v>
      </c>
      <c r="F68" s="7">
        <v>1</v>
      </c>
      <c r="G68" s="7">
        <v>7.67</v>
      </c>
      <c r="H68" s="38">
        <v>7</v>
      </c>
      <c r="I68" s="39">
        <v>0</v>
      </c>
      <c r="J68" s="7"/>
      <c r="K68" s="40">
        <f t="shared" si="7"/>
        <v>7.67</v>
      </c>
      <c r="L68" s="8"/>
      <c r="M68" s="8"/>
      <c r="N68" s="8"/>
      <c r="O68" s="9"/>
      <c r="P68" s="9"/>
      <c r="Q68" s="9"/>
    </row>
    <row r="69" spans="1:17" ht="45.6" customHeight="1" x14ac:dyDescent="0.25">
      <c r="A69" s="102"/>
      <c r="B69" s="4" t="s">
        <v>99</v>
      </c>
      <c r="C69" s="6" t="s">
        <v>23</v>
      </c>
      <c r="D69" s="6" t="s">
        <v>103</v>
      </c>
      <c r="E69" s="7" t="s">
        <v>72</v>
      </c>
      <c r="F69" s="7">
        <v>0.58399999999999996</v>
      </c>
      <c r="G69" s="7">
        <v>9.84</v>
      </c>
      <c r="H69" s="38">
        <v>7</v>
      </c>
      <c r="I69" s="39">
        <v>0</v>
      </c>
      <c r="J69" s="7"/>
      <c r="K69" s="40">
        <f t="shared" si="7"/>
        <v>9.84</v>
      </c>
      <c r="L69" s="8"/>
      <c r="M69" s="8"/>
      <c r="N69" s="8"/>
      <c r="O69" s="9"/>
      <c r="P69" s="9"/>
      <c r="Q69" s="9"/>
    </row>
    <row r="70" spans="1:17" ht="45.6" customHeight="1" x14ac:dyDescent="0.25">
      <c r="A70" s="102"/>
      <c r="B70" s="4" t="s">
        <v>99</v>
      </c>
      <c r="C70" s="21" t="s">
        <v>23</v>
      </c>
      <c r="D70" s="21" t="s">
        <v>104</v>
      </c>
      <c r="E70" s="22" t="s">
        <v>72</v>
      </c>
      <c r="F70" s="22">
        <v>2.9</v>
      </c>
      <c r="G70" s="22">
        <v>99.77</v>
      </c>
      <c r="H70" s="41">
        <v>7</v>
      </c>
      <c r="I70" s="42">
        <v>0</v>
      </c>
      <c r="J70" s="22"/>
      <c r="K70" s="43">
        <f t="shared" si="7"/>
        <v>99.77</v>
      </c>
      <c r="L70" s="8"/>
      <c r="M70" s="8"/>
      <c r="N70" s="8"/>
      <c r="O70" s="9"/>
      <c r="P70" s="9"/>
      <c r="Q70" s="9"/>
    </row>
    <row r="71" spans="1:17" ht="45.6" customHeight="1" x14ac:dyDescent="0.25">
      <c r="A71" s="102"/>
      <c r="B71" s="4" t="s">
        <v>99</v>
      </c>
      <c r="C71" s="6" t="s">
        <v>23</v>
      </c>
      <c r="D71" s="6" t="s">
        <v>105</v>
      </c>
      <c r="E71" s="7" t="s">
        <v>72</v>
      </c>
      <c r="F71" s="7">
        <v>1.4</v>
      </c>
      <c r="G71" s="7">
        <v>14.93</v>
      </c>
      <c r="H71" s="38">
        <v>7</v>
      </c>
      <c r="I71" s="39">
        <v>0</v>
      </c>
      <c r="J71" s="7"/>
      <c r="K71" s="40">
        <f t="shared" si="7"/>
        <v>14.93</v>
      </c>
      <c r="L71" s="8"/>
      <c r="M71" s="8"/>
      <c r="N71" s="8"/>
      <c r="O71" s="9"/>
      <c r="P71" s="9"/>
      <c r="Q71" s="9"/>
    </row>
    <row r="72" spans="1:17" ht="45.6" customHeight="1" x14ac:dyDescent="0.25">
      <c r="A72" s="102"/>
      <c r="B72" s="4" t="s">
        <v>99</v>
      </c>
      <c r="C72" s="6" t="s">
        <v>23</v>
      </c>
      <c r="D72" s="6" t="s">
        <v>106</v>
      </c>
      <c r="E72" s="7" t="s">
        <v>72</v>
      </c>
      <c r="F72" s="7">
        <v>1.9</v>
      </c>
      <c r="G72" s="7">
        <v>4.59</v>
      </c>
      <c r="H72" s="38">
        <v>7</v>
      </c>
      <c r="I72" s="39">
        <v>0</v>
      </c>
      <c r="J72" s="7"/>
      <c r="K72" s="40">
        <f t="shared" si="7"/>
        <v>4.59</v>
      </c>
      <c r="L72" s="8"/>
      <c r="M72" s="8"/>
      <c r="N72" s="8"/>
      <c r="O72" s="9"/>
      <c r="P72" s="9"/>
      <c r="Q72" s="9"/>
    </row>
    <row r="73" spans="1:17" ht="45.6" customHeight="1" x14ac:dyDescent="0.25">
      <c r="A73" s="102"/>
      <c r="B73" s="4" t="s">
        <v>99</v>
      </c>
      <c r="C73" s="6" t="s">
        <v>23</v>
      </c>
      <c r="D73" s="6" t="s">
        <v>107</v>
      </c>
      <c r="E73" s="7" t="s">
        <v>72</v>
      </c>
      <c r="F73" s="7">
        <v>1.7</v>
      </c>
      <c r="G73" s="7">
        <v>18.3</v>
      </c>
      <c r="H73" s="38">
        <v>7</v>
      </c>
      <c r="I73" s="39">
        <v>0</v>
      </c>
      <c r="J73" s="7"/>
      <c r="K73" s="40">
        <f t="shared" si="7"/>
        <v>18.3</v>
      </c>
      <c r="L73" s="8"/>
      <c r="M73" s="8"/>
      <c r="N73" s="8"/>
      <c r="O73" s="9"/>
      <c r="P73" s="9"/>
      <c r="Q73" s="9"/>
    </row>
    <row r="74" spans="1:17" ht="45.6" customHeight="1" x14ac:dyDescent="0.25">
      <c r="A74" s="91"/>
      <c r="B74" s="4" t="s">
        <v>99</v>
      </c>
      <c r="C74" s="6" t="s">
        <v>23</v>
      </c>
      <c r="D74" s="6" t="s">
        <v>108</v>
      </c>
      <c r="E74" s="7" t="s">
        <v>72</v>
      </c>
      <c r="F74" s="7">
        <v>0.439</v>
      </c>
      <c r="G74" s="7">
        <v>5.51</v>
      </c>
      <c r="H74" s="38">
        <v>7</v>
      </c>
      <c r="I74" s="39">
        <v>0</v>
      </c>
      <c r="J74" s="7"/>
      <c r="K74" s="40">
        <f>G74-I74</f>
        <v>5.51</v>
      </c>
      <c r="L74" s="8"/>
      <c r="M74" s="8"/>
      <c r="N74" s="8"/>
      <c r="O74" s="9"/>
      <c r="P74" s="9"/>
      <c r="Q74" s="9"/>
    </row>
    <row r="75" spans="1:17" ht="45.6" customHeight="1" x14ac:dyDescent="0.25">
      <c r="A75" s="103">
        <v>25</v>
      </c>
      <c r="B75" s="44" t="s">
        <v>109</v>
      </c>
      <c r="C75" s="5" t="s">
        <v>25</v>
      </c>
      <c r="D75" s="6" t="s">
        <v>110</v>
      </c>
      <c r="E75" s="7" t="s">
        <v>72</v>
      </c>
      <c r="F75" s="7">
        <v>1.65</v>
      </c>
      <c r="G75" s="7">
        <v>54.4</v>
      </c>
      <c r="H75" s="38">
        <v>7</v>
      </c>
      <c r="I75" s="39">
        <v>27.726667200811903</v>
      </c>
      <c r="J75" s="7"/>
      <c r="K75" s="40">
        <f t="shared" ref="K75:K76" si="8">G75-I75</f>
        <v>26.673332799188096</v>
      </c>
      <c r="L75" s="8"/>
      <c r="M75" s="8"/>
      <c r="N75" s="8"/>
      <c r="O75" s="9"/>
      <c r="P75" s="9"/>
      <c r="Q75" s="9"/>
    </row>
    <row r="76" spans="1:17" ht="45.6" customHeight="1" x14ac:dyDescent="0.25">
      <c r="A76" s="104"/>
      <c r="B76" s="44" t="s">
        <v>111</v>
      </c>
      <c r="C76" s="31" t="s">
        <v>25</v>
      </c>
      <c r="D76" s="21" t="s">
        <v>112</v>
      </c>
      <c r="E76" s="22" t="s">
        <v>72</v>
      </c>
      <c r="F76" s="22">
        <v>8.8949999999999996</v>
      </c>
      <c r="G76" s="22">
        <v>320.02999999999997</v>
      </c>
      <c r="H76" s="41">
        <v>7</v>
      </c>
      <c r="I76" s="42">
        <v>163.1133327991881</v>
      </c>
      <c r="J76" s="22"/>
      <c r="K76" s="43">
        <f t="shared" si="8"/>
        <v>156.91666720081187</v>
      </c>
      <c r="L76" s="8"/>
      <c r="M76" s="8"/>
      <c r="N76" s="8"/>
      <c r="O76" s="9"/>
      <c r="P76" s="9"/>
      <c r="Q76" s="9"/>
    </row>
    <row r="77" spans="1:17" ht="35.450000000000003" customHeight="1" x14ac:dyDescent="0.25">
      <c r="A77" s="92" t="s">
        <v>113</v>
      </c>
      <c r="B77" s="93"/>
      <c r="C77" s="93"/>
      <c r="D77" s="94"/>
      <c r="E77" s="10"/>
      <c r="F77" s="10">
        <f>SUM(F53:F76)</f>
        <v>75.855999999999995</v>
      </c>
      <c r="G77" s="10">
        <f>SUM(G53:G76)</f>
        <v>2515.0600000000004</v>
      </c>
      <c r="H77" s="10"/>
      <c r="I77" s="45">
        <f>SUM(I53:I76)</f>
        <v>1104.2</v>
      </c>
      <c r="J77" s="10"/>
      <c r="K77" s="46">
        <f>SUM(K53:K76)</f>
        <v>1410.8599999999997</v>
      </c>
      <c r="L77" s="8"/>
      <c r="M77" s="8"/>
      <c r="N77" s="8"/>
      <c r="O77" s="9"/>
      <c r="P77" s="9"/>
      <c r="Q77" s="9"/>
    </row>
    <row r="78" spans="1:17" ht="35.450000000000003" customHeight="1" x14ac:dyDescent="0.25">
      <c r="A78" s="92" t="s">
        <v>114</v>
      </c>
      <c r="B78" s="93"/>
      <c r="C78" s="93"/>
      <c r="D78" s="93"/>
      <c r="E78" s="93"/>
      <c r="F78" s="93"/>
      <c r="G78" s="93"/>
      <c r="H78" s="93"/>
      <c r="I78" s="93"/>
      <c r="J78" s="93"/>
      <c r="K78" s="94"/>
      <c r="L78" s="8"/>
      <c r="M78" s="8"/>
      <c r="N78" s="8"/>
      <c r="O78" s="9"/>
      <c r="P78" s="9"/>
      <c r="Q78" s="9"/>
    </row>
    <row r="79" spans="1:17" s="47" customFormat="1" ht="51" customHeight="1" x14ac:dyDescent="0.25">
      <c r="A79" s="2" t="s">
        <v>1</v>
      </c>
      <c r="B79" s="2" t="s">
        <v>2</v>
      </c>
      <c r="C79" s="2" t="s">
        <v>3</v>
      </c>
      <c r="D79" s="2" t="s">
        <v>4</v>
      </c>
      <c r="E79" s="2" t="s">
        <v>5</v>
      </c>
      <c r="F79" s="2" t="s">
        <v>6</v>
      </c>
      <c r="G79" s="2" t="s">
        <v>7</v>
      </c>
      <c r="H79" s="2" t="s">
        <v>8</v>
      </c>
      <c r="I79" s="2" t="s">
        <v>9</v>
      </c>
      <c r="J79" s="2" t="s">
        <v>10</v>
      </c>
      <c r="K79" s="2" t="s">
        <v>11</v>
      </c>
      <c r="L79" s="8"/>
      <c r="M79" s="8"/>
      <c r="N79" s="8"/>
      <c r="O79" s="9"/>
      <c r="P79" s="9"/>
      <c r="Q79" s="9"/>
    </row>
    <row r="80" spans="1:17" ht="35.450000000000003" customHeight="1" x14ac:dyDescent="0.25">
      <c r="A80" s="4">
        <v>3</v>
      </c>
      <c r="B80" s="44" t="s">
        <v>115</v>
      </c>
      <c r="C80" s="5" t="s">
        <v>116</v>
      </c>
      <c r="D80" s="5" t="s">
        <v>117</v>
      </c>
      <c r="E80" s="7" t="s">
        <v>72</v>
      </c>
      <c r="F80" s="7">
        <v>10.382999999999999</v>
      </c>
      <c r="G80" s="7">
        <v>533.94000000000005</v>
      </c>
      <c r="H80" s="7">
        <v>11</v>
      </c>
      <c r="I80" s="7">
        <v>432.69</v>
      </c>
      <c r="J80" s="7" t="s">
        <v>16</v>
      </c>
      <c r="K80" s="7">
        <v>101.25000000000006</v>
      </c>
      <c r="L80" s="8"/>
      <c r="M80" s="8"/>
      <c r="N80" s="8"/>
      <c r="O80" s="9"/>
      <c r="P80" s="9"/>
      <c r="Q80" s="9"/>
    </row>
    <row r="81" spans="1:17" ht="35.450000000000003" customHeight="1" x14ac:dyDescent="0.25">
      <c r="A81" s="4">
        <v>5</v>
      </c>
      <c r="B81" s="26" t="s">
        <v>118</v>
      </c>
      <c r="C81" s="5" t="s">
        <v>119</v>
      </c>
      <c r="D81" s="5" t="s">
        <v>117</v>
      </c>
      <c r="E81" s="7" t="s">
        <v>72</v>
      </c>
      <c r="F81" s="7">
        <v>12.214</v>
      </c>
      <c r="G81" s="7">
        <v>577.36</v>
      </c>
      <c r="H81" s="7">
        <v>11</v>
      </c>
      <c r="I81" s="7">
        <v>349.59</v>
      </c>
      <c r="J81" s="7" t="s">
        <v>16</v>
      </c>
      <c r="K81" s="7">
        <v>227.77000000000004</v>
      </c>
      <c r="L81" s="8"/>
      <c r="M81" s="8"/>
      <c r="N81" s="8"/>
      <c r="O81" s="9"/>
      <c r="P81" s="9"/>
      <c r="Q81" s="9"/>
    </row>
    <row r="82" spans="1:17" ht="35.450000000000003" customHeight="1" x14ac:dyDescent="0.25">
      <c r="A82" s="4">
        <v>10</v>
      </c>
      <c r="B82" s="26" t="s">
        <v>120</v>
      </c>
      <c r="C82" s="82" t="s">
        <v>34</v>
      </c>
      <c r="D82" s="82" t="s">
        <v>117</v>
      </c>
      <c r="E82" s="83" t="s">
        <v>72</v>
      </c>
      <c r="F82" s="83">
        <v>11.98</v>
      </c>
      <c r="G82" s="83">
        <v>617.94000000000005</v>
      </c>
      <c r="H82" s="83">
        <v>11</v>
      </c>
      <c r="I82" s="83">
        <v>211.56</v>
      </c>
      <c r="J82" s="83" t="s">
        <v>16</v>
      </c>
      <c r="K82" s="83">
        <v>406.38000000000005</v>
      </c>
      <c r="L82" s="8"/>
      <c r="M82" s="8"/>
      <c r="N82" s="8"/>
      <c r="O82" s="9"/>
      <c r="P82" s="9"/>
      <c r="Q82" s="9"/>
    </row>
    <row r="83" spans="1:17" ht="35.450000000000003" customHeight="1" x14ac:dyDescent="0.25">
      <c r="A83" s="4">
        <v>13</v>
      </c>
      <c r="B83" s="36" t="s">
        <v>121</v>
      </c>
      <c r="C83" s="82" t="s">
        <v>122</v>
      </c>
      <c r="D83" s="82" t="s">
        <v>117</v>
      </c>
      <c r="E83" s="83" t="s">
        <v>72</v>
      </c>
      <c r="F83" s="83">
        <v>10</v>
      </c>
      <c r="G83" s="83">
        <v>576.66999999999996</v>
      </c>
      <c r="H83" s="83">
        <v>11</v>
      </c>
      <c r="I83" s="83">
        <v>86.55</v>
      </c>
      <c r="J83" s="83" t="s">
        <v>16</v>
      </c>
      <c r="K83" s="83">
        <v>490.11999999999995</v>
      </c>
      <c r="L83" s="8"/>
      <c r="M83" s="8"/>
      <c r="N83" s="8"/>
      <c r="O83" s="9"/>
      <c r="P83" s="9"/>
      <c r="Q83" s="9"/>
    </row>
    <row r="84" spans="1:17" ht="35.450000000000003" customHeight="1" x14ac:dyDescent="0.25">
      <c r="A84" s="4">
        <v>16</v>
      </c>
      <c r="B84" s="36" t="s">
        <v>123</v>
      </c>
      <c r="C84" s="5" t="s">
        <v>124</v>
      </c>
      <c r="D84" s="5" t="s">
        <v>117</v>
      </c>
      <c r="E84" s="7" t="s">
        <v>72</v>
      </c>
      <c r="F84" s="7">
        <v>14.12</v>
      </c>
      <c r="G84" s="7">
        <v>511.3</v>
      </c>
      <c r="H84" s="7">
        <v>11</v>
      </c>
      <c r="I84" s="7">
        <v>248.13</v>
      </c>
      <c r="J84" s="7" t="s">
        <v>16</v>
      </c>
      <c r="K84" s="7">
        <v>263.17</v>
      </c>
      <c r="L84" s="8"/>
      <c r="M84" s="8"/>
      <c r="N84" s="8"/>
      <c r="O84" s="9"/>
      <c r="P84" s="9"/>
      <c r="Q84" s="9"/>
    </row>
    <row r="85" spans="1:17" ht="35.450000000000003" customHeight="1" x14ac:dyDescent="0.25">
      <c r="A85" s="4">
        <v>21</v>
      </c>
      <c r="B85" s="44" t="s">
        <v>125</v>
      </c>
      <c r="C85" s="5" t="s">
        <v>40</v>
      </c>
      <c r="D85" s="5" t="s">
        <v>117</v>
      </c>
      <c r="E85" s="7" t="s">
        <v>72</v>
      </c>
      <c r="F85" s="7">
        <v>10</v>
      </c>
      <c r="G85" s="7">
        <v>478.31</v>
      </c>
      <c r="H85" s="7">
        <v>11</v>
      </c>
      <c r="I85" s="7">
        <v>0</v>
      </c>
      <c r="J85" s="7" t="s">
        <v>16</v>
      </c>
      <c r="K85" s="7">
        <v>478.31</v>
      </c>
      <c r="L85" s="8"/>
      <c r="M85" s="8"/>
      <c r="N85" s="8"/>
      <c r="O85" s="9"/>
      <c r="P85" s="9"/>
      <c r="Q85" s="9"/>
    </row>
    <row r="86" spans="1:17" ht="35.450000000000003" customHeight="1" x14ac:dyDescent="0.25">
      <c r="A86" s="4">
        <v>22</v>
      </c>
      <c r="B86" s="36" t="s">
        <v>126</v>
      </c>
      <c r="C86" s="5" t="s">
        <v>23</v>
      </c>
      <c r="D86" s="5" t="s">
        <v>117</v>
      </c>
      <c r="E86" s="7" t="s">
        <v>72</v>
      </c>
      <c r="F86" s="7">
        <v>11</v>
      </c>
      <c r="G86" s="7">
        <v>252.89</v>
      </c>
      <c r="H86" s="7">
        <v>11</v>
      </c>
      <c r="I86" s="7">
        <v>0</v>
      </c>
      <c r="J86" s="7" t="s">
        <v>16</v>
      </c>
      <c r="K86" s="7">
        <v>252.89</v>
      </c>
      <c r="L86" s="8"/>
      <c r="M86" s="8"/>
      <c r="N86" s="8"/>
      <c r="O86" s="9"/>
      <c r="P86" s="9"/>
      <c r="Q86" s="9"/>
    </row>
    <row r="87" spans="1:17" ht="35.450000000000003" customHeight="1" x14ac:dyDescent="0.25">
      <c r="A87" s="4">
        <v>23</v>
      </c>
      <c r="B87" s="4" t="s">
        <v>41</v>
      </c>
      <c r="C87" s="6" t="s">
        <v>42</v>
      </c>
      <c r="D87" s="5" t="s">
        <v>117</v>
      </c>
      <c r="E87" s="7" t="s">
        <v>72</v>
      </c>
      <c r="F87" s="7">
        <v>4.51</v>
      </c>
      <c r="G87" s="7">
        <v>105.29</v>
      </c>
      <c r="H87" s="7">
        <v>11</v>
      </c>
      <c r="I87" s="7">
        <v>0</v>
      </c>
      <c r="J87" s="7" t="s">
        <v>16</v>
      </c>
      <c r="K87" s="7">
        <v>105.29</v>
      </c>
      <c r="L87" s="8"/>
      <c r="M87" s="8"/>
      <c r="N87" s="8"/>
      <c r="O87" s="9"/>
      <c r="P87" s="9"/>
      <c r="Q87" s="9"/>
    </row>
    <row r="88" spans="1:17" ht="32.450000000000003" customHeight="1" x14ac:dyDescent="0.25">
      <c r="A88" s="95" t="s">
        <v>127</v>
      </c>
      <c r="B88" s="95"/>
      <c r="C88" s="95"/>
      <c r="D88" s="95"/>
      <c r="E88" s="48"/>
      <c r="F88" s="25">
        <f>SUM(F80:F87)</f>
        <v>84.207000000000008</v>
      </c>
      <c r="G88" s="25">
        <f>SUM(G80:G87)</f>
        <v>3653.7000000000003</v>
      </c>
      <c r="H88" s="48"/>
      <c r="I88" s="10">
        <f>SUM(I80:I87)</f>
        <v>1328.52</v>
      </c>
      <c r="J88" s="48"/>
      <c r="K88" s="10">
        <f>SUM(K80:K87)</f>
        <v>2325.1799999999998</v>
      </c>
    </row>
    <row r="92" spans="1:17" ht="21" x14ac:dyDescent="0.25">
      <c r="I92" s="49" t="s">
        <v>128</v>
      </c>
      <c r="J92" s="49">
        <v>82</v>
      </c>
      <c r="K92" s="49">
        <v>634.58000000000004</v>
      </c>
    </row>
    <row r="93" spans="1:17" ht="21" x14ac:dyDescent="0.25">
      <c r="I93" s="49" t="s">
        <v>129</v>
      </c>
      <c r="J93" s="49">
        <v>9</v>
      </c>
      <c r="K93" s="49">
        <v>1128.53</v>
      </c>
    </row>
    <row r="94" spans="1:17" ht="21" x14ac:dyDescent="0.25">
      <c r="I94" s="49" t="s">
        <v>130</v>
      </c>
      <c r="J94" s="49">
        <v>13</v>
      </c>
      <c r="K94" s="49">
        <v>307.63</v>
      </c>
    </row>
    <row r="95" spans="1:17" ht="21" x14ac:dyDescent="0.25">
      <c r="I95" s="49" t="s">
        <v>131</v>
      </c>
      <c r="J95" s="49">
        <v>10</v>
      </c>
      <c r="K95" s="50">
        <v>1259.57</v>
      </c>
    </row>
    <row r="96" spans="1:17" ht="21" x14ac:dyDescent="0.25">
      <c r="I96" s="49" t="s">
        <v>132</v>
      </c>
      <c r="J96" s="49">
        <v>74.61</v>
      </c>
      <c r="K96" s="49">
        <v>1575.34</v>
      </c>
    </row>
    <row r="97" spans="9:11" ht="21" x14ac:dyDescent="0.25">
      <c r="I97" s="49" t="s">
        <v>133</v>
      </c>
      <c r="J97" s="49">
        <v>84.21</v>
      </c>
      <c r="K97" s="49">
        <v>2325.1799999999998</v>
      </c>
    </row>
    <row r="98" spans="9:11" ht="21" x14ac:dyDescent="0.25">
      <c r="K98" s="49">
        <f>SUM(K92:K97)</f>
        <v>7230.83</v>
      </c>
    </row>
  </sheetData>
  <mergeCells count="21">
    <mergeCell ref="A66:A74"/>
    <mergeCell ref="A75:A76"/>
    <mergeCell ref="A77:D77"/>
    <mergeCell ref="A78:K78"/>
    <mergeCell ref="A88:D88"/>
    <mergeCell ref="A64:A65"/>
    <mergeCell ref="A2:K2"/>
    <mergeCell ref="A10:D10"/>
    <mergeCell ref="A11:K11"/>
    <mergeCell ref="A21:D21"/>
    <mergeCell ref="A22:K22"/>
    <mergeCell ref="A37:D37"/>
    <mergeCell ref="A34:A36"/>
    <mergeCell ref="A30:A33"/>
    <mergeCell ref="A25:A29"/>
    <mergeCell ref="A40:A42"/>
    <mergeCell ref="A38:K38"/>
    <mergeCell ref="A50:D50"/>
    <mergeCell ref="A51:K51"/>
    <mergeCell ref="A53:A58"/>
    <mergeCell ref="A59:A63"/>
  </mergeCells>
  <pageMargins left="0.7" right="0.7" top="0.75" bottom="0.75" header="0.3" footer="0.3"/>
  <pageSetup paperSize="9" scale="46" fitToHeight="5" orientation="landscape" r:id="rId1"/>
  <rowBreaks count="3" manualBreakCount="3">
    <brk id="21" max="10" man="1"/>
    <brk id="49" max="10" man="1"/>
    <brk id="50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145" zoomScaleNormal="145" workbookViewId="0">
      <selection activeCell="C15" sqref="C15"/>
    </sheetView>
  </sheetViews>
  <sheetFormatPr defaultRowHeight="15" x14ac:dyDescent="0.25"/>
  <cols>
    <col min="1" max="1" width="30.5703125" customWidth="1"/>
    <col min="2" max="2" width="14.140625" customWidth="1"/>
    <col min="3" max="3" width="12.7109375" customWidth="1"/>
    <col min="4" max="4" width="11.85546875" customWidth="1"/>
    <col min="5" max="5" width="15.85546875" customWidth="1"/>
    <col min="6" max="6" width="16.28515625" customWidth="1"/>
  </cols>
  <sheetData>
    <row r="1" spans="1:15" x14ac:dyDescent="0.25">
      <c r="A1" s="80"/>
      <c r="B1" s="79" t="s">
        <v>192</v>
      </c>
      <c r="C1" s="79" t="s">
        <v>193</v>
      </c>
      <c r="D1" s="79" t="s">
        <v>194</v>
      </c>
      <c r="E1" s="79" t="s">
        <v>195</v>
      </c>
      <c r="F1" s="79" t="s">
        <v>196</v>
      </c>
    </row>
    <row r="2" spans="1:15" x14ac:dyDescent="0.25">
      <c r="A2" s="80" t="s">
        <v>191</v>
      </c>
      <c r="B2" s="79">
        <v>479.74248000000006</v>
      </c>
      <c r="C2" s="80"/>
      <c r="D2" s="80"/>
      <c r="E2" s="80"/>
      <c r="F2" s="80"/>
    </row>
    <row r="3" spans="1:15" x14ac:dyDescent="0.25">
      <c r="A3" s="80" t="s">
        <v>129</v>
      </c>
      <c r="B3" s="79">
        <v>853.16867999999999</v>
      </c>
      <c r="C3" s="80"/>
      <c r="D3" s="80"/>
      <c r="E3" s="80"/>
      <c r="F3" s="80"/>
      <c r="K3" t="s">
        <v>128</v>
      </c>
      <c r="L3">
        <v>82</v>
      </c>
      <c r="M3">
        <v>634.58000000000004</v>
      </c>
      <c r="N3">
        <f>0.9*0.84</f>
        <v>0.75600000000000001</v>
      </c>
      <c r="O3">
        <f>M3*N3</f>
        <v>479.74248000000006</v>
      </c>
    </row>
    <row r="4" spans="1:15" x14ac:dyDescent="0.25">
      <c r="A4" s="80" t="s">
        <v>130</v>
      </c>
      <c r="B4" s="79">
        <v>232.56827999999999</v>
      </c>
      <c r="C4" s="80"/>
      <c r="D4" s="80"/>
      <c r="E4" s="80"/>
      <c r="F4" s="80"/>
      <c r="K4" t="s">
        <v>129</v>
      </c>
      <c r="L4">
        <v>9</v>
      </c>
      <c r="M4">
        <v>1128.53</v>
      </c>
      <c r="N4">
        <f t="shared" ref="N4:N8" si="0">0.9*0.84</f>
        <v>0.75600000000000001</v>
      </c>
      <c r="O4">
        <f t="shared" ref="O4:O8" si="1">M4*N4</f>
        <v>853.16867999999999</v>
      </c>
    </row>
    <row r="5" spans="1:15" x14ac:dyDescent="0.25">
      <c r="A5" s="80" t="s">
        <v>131</v>
      </c>
      <c r="B5" s="79">
        <v>952.23491999999999</v>
      </c>
      <c r="C5" s="80">
        <f>SUM(B3:B5)</f>
        <v>2037.9718800000001</v>
      </c>
      <c r="D5" s="80"/>
      <c r="E5" s="80"/>
      <c r="F5" s="80"/>
      <c r="K5" t="s">
        <v>130</v>
      </c>
      <c r="L5">
        <v>13</v>
      </c>
      <c r="M5">
        <v>307.63</v>
      </c>
      <c r="N5">
        <f t="shared" si="0"/>
        <v>0.75600000000000001</v>
      </c>
      <c r="O5">
        <f t="shared" si="1"/>
        <v>232.56827999999999</v>
      </c>
    </row>
    <row r="6" spans="1:15" x14ac:dyDescent="0.25">
      <c r="A6" s="80" t="s">
        <v>132</v>
      </c>
      <c r="B6" s="79">
        <v>1190.95704</v>
      </c>
      <c r="C6" s="80"/>
      <c r="D6" s="80"/>
      <c r="E6" s="80"/>
      <c r="F6" s="80"/>
      <c r="K6" t="s">
        <v>131</v>
      </c>
      <c r="L6">
        <v>10</v>
      </c>
      <c r="M6">
        <v>1259.57</v>
      </c>
      <c r="N6">
        <f t="shared" si="0"/>
        <v>0.75600000000000001</v>
      </c>
      <c r="O6">
        <f t="shared" si="1"/>
        <v>952.23491999999999</v>
      </c>
    </row>
    <row r="7" spans="1:15" x14ac:dyDescent="0.25">
      <c r="A7" s="80" t="s">
        <v>133</v>
      </c>
      <c r="B7" s="79">
        <v>1757.8360799999998</v>
      </c>
      <c r="C7" s="80"/>
      <c r="D7" s="80"/>
      <c r="E7" s="80"/>
      <c r="F7" s="80"/>
      <c r="K7" t="s">
        <v>132</v>
      </c>
      <c r="L7">
        <v>74.61</v>
      </c>
      <c r="M7">
        <v>1575.34</v>
      </c>
      <c r="N7">
        <f t="shared" si="0"/>
        <v>0.75600000000000001</v>
      </c>
      <c r="O7">
        <f t="shared" si="1"/>
        <v>1190.95704</v>
      </c>
    </row>
    <row r="8" spans="1:15" x14ac:dyDescent="0.25">
      <c r="B8" s="78">
        <f>SUM(B2:B7)</f>
        <v>5466.5074800000002</v>
      </c>
      <c r="K8" t="s">
        <v>133</v>
      </c>
      <c r="L8">
        <v>84.21</v>
      </c>
      <c r="M8">
        <v>2325.1799999999998</v>
      </c>
      <c r="N8">
        <f t="shared" si="0"/>
        <v>0.75600000000000001</v>
      </c>
      <c r="O8">
        <f t="shared" si="1"/>
        <v>1757.8360799999998</v>
      </c>
    </row>
    <row r="9" spans="1:15" x14ac:dyDescent="0.25">
      <c r="M9">
        <v>7230.83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view="pageBreakPreview" topLeftCell="A25" zoomScale="55" zoomScaleNormal="70" zoomScaleSheetLayoutView="55" workbookViewId="0">
      <selection activeCell="O27" sqref="O27"/>
    </sheetView>
  </sheetViews>
  <sheetFormatPr defaultRowHeight="15" x14ac:dyDescent="0.25"/>
  <cols>
    <col min="1" max="1" width="22.140625" customWidth="1"/>
    <col min="2" max="2" width="18.140625" customWidth="1"/>
    <col min="3" max="3" width="40.28515625" customWidth="1"/>
    <col min="4" max="4" width="48.140625" customWidth="1"/>
    <col min="5" max="5" width="13.28515625" customWidth="1"/>
    <col min="6" max="6" width="16.140625" customWidth="1"/>
    <col min="7" max="7" width="23.42578125" customWidth="1"/>
    <col min="8" max="8" width="13" customWidth="1"/>
    <col min="9" max="9" width="17.140625" customWidth="1"/>
    <col min="10" max="10" width="19.5703125" customWidth="1"/>
    <col min="11" max="11" width="23.28515625" customWidth="1"/>
    <col min="12" max="17" width="9.140625" style="1"/>
  </cols>
  <sheetData>
    <row r="2" spans="1:17" ht="35.450000000000003" customHeight="1" x14ac:dyDescent="0.25">
      <c r="A2" s="92" t="s">
        <v>68</v>
      </c>
      <c r="B2" s="93"/>
      <c r="C2" s="93"/>
      <c r="D2" s="93"/>
      <c r="E2" s="93"/>
      <c r="F2" s="93"/>
      <c r="G2" s="93"/>
      <c r="H2" s="93"/>
      <c r="I2" s="93"/>
      <c r="J2" s="93"/>
      <c r="K2" s="94"/>
      <c r="L2" s="8"/>
      <c r="M2" s="8"/>
      <c r="N2" s="8"/>
      <c r="O2" s="9"/>
      <c r="P2" s="9"/>
      <c r="Q2" s="9"/>
    </row>
    <row r="3" spans="1:17" ht="45.6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8"/>
      <c r="M3" s="8"/>
      <c r="N3" s="8"/>
      <c r="O3" s="9"/>
      <c r="P3" s="9"/>
      <c r="Q3" s="9"/>
    </row>
    <row r="4" spans="1:17" ht="45.6" customHeight="1" x14ac:dyDescent="0.25">
      <c r="A4" s="105">
        <v>6</v>
      </c>
      <c r="B4" s="4" t="s">
        <v>69</v>
      </c>
      <c r="C4" s="58" t="s">
        <v>70</v>
      </c>
      <c r="D4" s="57" t="s">
        <v>71</v>
      </c>
      <c r="E4" s="52" t="s">
        <v>72</v>
      </c>
      <c r="F4" s="52">
        <v>3.8</v>
      </c>
      <c r="G4" s="52">
        <v>69.510000000000005</v>
      </c>
      <c r="H4" s="52">
        <v>7</v>
      </c>
      <c r="I4" s="53">
        <v>63.51686177036563</v>
      </c>
      <c r="J4" s="52" t="s">
        <v>16</v>
      </c>
      <c r="K4" s="54">
        <f>G4-I4</f>
        <v>5.9931382296343756</v>
      </c>
      <c r="L4" s="8"/>
      <c r="M4" s="8"/>
      <c r="N4" s="8"/>
      <c r="O4" s="9"/>
      <c r="P4" s="9"/>
      <c r="Q4" s="9"/>
    </row>
    <row r="5" spans="1:17" ht="45.6" customHeight="1" x14ac:dyDescent="0.25">
      <c r="A5" s="105"/>
      <c r="B5" s="4" t="s">
        <v>73</v>
      </c>
      <c r="C5" s="58" t="s">
        <v>70</v>
      </c>
      <c r="D5" s="57" t="s">
        <v>74</v>
      </c>
      <c r="E5" s="52" t="s">
        <v>72</v>
      </c>
      <c r="F5" s="52">
        <v>3.89</v>
      </c>
      <c r="G5" s="52">
        <v>102.18</v>
      </c>
      <c r="H5" s="52">
        <v>7</v>
      </c>
      <c r="I5" s="53">
        <v>93.370060936497765</v>
      </c>
      <c r="J5" s="52" t="s">
        <v>16</v>
      </c>
      <c r="K5" s="55">
        <f t="shared" ref="K5:K9" si="0">G5-I5</f>
        <v>8.8099390635022417</v>
      </c>
      <c r="L5" s="8"/>
      <c r="M5" s="8"/>
      <c r="N5" s="8"/>
      <c r="O5" s="9"/>
      <c r="P5" s="9"/>
      <c r="Q5" s="9"/>
    </row>
    <row r="6" spans="1:17" ht="45.6" customHeight="1" x14ac:dyDescent="0.25">
      <c r="A6" s="105"/>
      <c r="B6" s="4" t="s">
        <v>75</v>
      </c>
      <c r="C6" s="58" t="s">
        <v>70</v>
      </c>
      <c r="D6" s="57" t="s">
        <v>76</v>
      </c>
      <c r="E6" s="52" t="s">
        <v>72</v>
      </c>
      <c r="F6" s="52">
        <v>0.9</v>
      </c>
      <c r="G6" s="52">
        <v>28.84</v>
      </c>
      <c r="H6" s="52">
        <v>7</v>
      </c>
      <c r="I6" s="53">
        <v>26.353420996365195</v>
      </c>
      <c r="J6" s="52" t="s">
        <v>16</v>
      </c>
      <c r="K6" s="55">
        <f t="shared" si="0"/>
        <v>2.4865790036348052</v>
      </c>
      <c r="L6" s="8"/>
      <c r="M6" s="8"/>
      <c r="N6" s="8"/>
      <c r="O6" s="9"/>
      <c r="P6" s="9"/>
      <c r="Q6" s="9"/>
    </row>
    <row r="7" spans="1:17" ht="45.6" customHeight="1" x14ac:dyDescent="0.25">
      <c r="A7" s="105"/>
      <c r="B7" s="4" t="s">
        <v>77</v>
      </c>
      <c r="C7" s="58" t="s">
        <v>70</v>
      </c>
      <c r="D7" s="57" t="s">
        <v>78</v>
      </c>
      <c r="E7" s="52" t="s">
        <v>72</v>
      </c>
      <c r="F7" s="52">
        <v>0.5</v>
      </c>
      <c r="G7" s="52">
        <v>16.45</v>
      </c>
      <c r="H7" s="52">
        <v>7</v>
      </c>
      <c r="I7" s="53">
        <v>15.031684306179175</v>
      </c>
      <c r="J7" s="52" t="s">
        <v>16</v>
      </c>
      <c r="K7" s="55">
        <f t="shared" si="0"/>
        <v>1.4183156938208246</v>
      </c>
      <c r="L7" s="8"/>
      <c r="M7" s="8"/>
      <c r="N7" s="8"/>
      <c r="O7" s="9"/>
      <c r="P7" s="9"/>
      <c r="Q7" s="9"/>
    </row>
    <row r="8" spans="1:17" ht="45.6" customHeight="1" x14ac:dyDescent="0.25">
      <c r="A8" s="105"/>
      <c r="B8" s="4" t="s">
        <v>79</v>
      </c>
      <c r="C8" s="58" t="s">
        <v>70</v>
      </c>
      <c r="D8" s="57" t="s">
        <v>80</v>
      </c>
      <c r="E8" s="52" t="s">
        <v>72</v>
      </c>
      <c r="F8" s="52">
        <v>7.35</v>
      </c>
      <c r="G8" s="52">
        <v>231.8</v>
      </c>
      <c r="H8" s="52">
        <v>7</v>
      </c>
      <c r="I8" s="53">
        <v>211.81425058798376</v>
      </c>
      <c r="J8" s="52" t="s">
        <v>16</v>
      </c>
      <c r="K8" s="55">
        <f t="shared" si="0"/>
        <v>19.985749412016247</v>
      </c>
      <c r="L8" s="8"/>
      <c r="M8" s="8"/>
      <c r="N8" s="8"/>
      <c r="O8" s="9"/>
      <c r="P8" s="9"/>
      <c r="Q8" s="9"/>
    </row>
    <row r="9" spans="1:17" ht="45.6" customHeight="1" x14ac:dyDescent="0.25">
      <c r="A9" s="105"/>
      <c r="B9" s="4" t="s">
        <v>81</v>
      </c>
      <c r="C9" s="58" t="s">
        <v>70</v>
      </c>
      <c r="D9" s="57" t="s">
        <v>82</v>
      </c>
      <c r="E9" s="52" t="s">
        <v>72</v>
      </c>
      <c r="F9" s="52">
        <v>3.56</v>
      </c>
      <c r="G9" s="52">
        <v>112.46</v>
      </c>
      <c r="H9" s="52">
        <v>7</v>
      </c>
      <c r="I9" s="53">
        <v>102.76372140260851</v>
      </c>
      <c r="J9" s="52" t="s">
        <v>16</v>
      </c>
      <c r="K9" s="55">
        <f t="shared" si="0"/>
        <v>9.6962785973914833</v>
      </c>
      <c r="L9" s="8"/>
      <c r="M9" s="8"/>
      <c r="N9" s="8"/>
      <c r="O9" s="9"/>
      <c r="P9" s="9"/>
      <c r="Q9" s="9"/>
    </row>
    <row r="10" spans="1:17" ht="45.6" customHeight="1" x14ac:dyDescent="0.35">
      <c r="A10" s="105">
        <v>12</v>
      </c>
      <c r="B10" s="62" t="s">
        <v>83</v>
      </c>
      <c r="C10" s="70" t="s">
        <v>84</v>
      </c>
      <c r="D10" s="63" t="s">
        <v>85</v>
      </c>
      <c r="E10" s="64" t="s">
        <v>72</v>
      </c>
      <c r="F10" s="64">
        <v>3.99</v>
      </c>
      <c r="G10" s="64">
        <v>166.7</v>
      </c>
      <c r="H10" s="64">
        <v>7</v>
      </c>
      <c r="I10" s="65">
        <v>43.85955538714159</v>
      </c>
      <c r="J10" s="64" t="s">
        <v>16</v>
      </c>
      <c r="K10" s="63">
        <f>G10-I10</f>
        <v>122.84044461285839</v>
      </c>
      <c r="L10" s="8"/>
      <c r="M10" s="8"/>
      <c r="N10" s="8"/>
      <c r="O10" s="9"/>
      <c r="P10" s="9"/>
      <c r="Q10" s="9"/>
    </row>
    <row r="11" spans="1:17" ht="45.6" customHeight="1" x14ac:dyDescent="0.25">
      <c r="A11" s="105"/>
      <c r="B11" s="4" t="s">
        <v>86</v>
      </c>
      <c r="C11" s="58" t="s">
        <v>84</v>
      </c>
      <c r="D11" s="57" t="s">
        <v>87</v>
      </c>
      <c r="E11" s="52" t="s">
        <v>72</v>
      </c>
      <c r="F11" s="52">
        <v>0.6</v>
      </c>
      <c r="G11" s="52">
        <v>17.47</v>
      </c>
      <c r="H11" s="52">
        <v>7</v>
      </c>
      <c r="I11" s="53">
        <v>4.5964393078186179</v>
      </c>
      <c r="J11" s="52" t="s">
        <v>16</v>
      </c>
      <c r="K11" s="55">
        <f t="shared" ref="K11:K15" si="1">G11-I11</f>
        <v>12.873560692181382</v>
      </c>
      <c r="L11" s="8"/>
      <c r="M11" s="8"/>
      <c r="N11" s="8"/>
      <c r="O11" s="9"/>
      <c r="P11" s="9"/>
      <c r="Q11" s="9"/>
    </row>
    <row r="12" spans="1:17" ht="45.6" customHeight="1" x14ac:dyDescent="0.35">
      <c r="A12" s="105"/>
      <c r="B12" s="62" t="s">
        <v>88</v>
      </c>
      <c r="C12" s="70" t="s">
        <v>84</v>
      </c>
      <c r="D12" s="63" t="s">
        <v>89</v>
      </c>
      <c r="E12" s="64" t="s">
        <v>72</v>
      </c>
      <c r="F12" s="64">
        <v>3</v>
      </c>
      <c r="G12" s="64">
        <v>98.06</v>
      </c>
      <c r="H12" s="64">
        <v>7</v>
      </c>
      <c r="I12" s="65">
        <v>25.800047997979032</v>
      </c>
      <c r="J12" s="64" t="s">
        <v>16</v>
      </c>
      <c r="K12" s="63">
        <f t="shared" si="1"/>
        <v>72.259952002020967</v>
      </c>
      <c r="L12" s="8"/>
      <c r="M12" s="8"/>
      <c r="N12" s="8"/>
      <c r="O12" s="9"/>
      <c r="P12" s="9"/>
      <c r="Q12" s="9"/>
    </row>
    <row r="13" spans="1:17" ht="45.6" customHeight="1" x14ac:dyDescent="0.35">
      <c r="A13" s="105"/>
      <c r="B13" s="62" t="s">
        <v>90</v>
      </c>
      <c r="C13" s="70" t="s">
        <v>84</v>
      </c>
      <c r="D13" s="63" t="s">
        <v>91</v>
      </c>
      <c r="E13" s="64" t="s">
        <v>72</v>
      </c>
      <c r="F13" s="64">
        <v>2.8</v>
      </c>
      <c r="G13" s="64">
        <v>109.32</v>
      </c>
      <c r="H13" s="64">
        <v>7</v>
      </c>
      <c r="I13" s="65">
        <v>28.762607048124288</v>
      </c>
      <c r="J13" s="64" t="s">
        <v>16</v>
      </c>
      <c r="K13" s="63">
        <f t="shared" si="1"/>
        <v>80.557392951875698</v>
      </c>
      <c r="L13" s="8"/>
      <c r="M13" s="8"/>
      <c r="N13" s="8"/>
      <c r="O13" s="9"/>
      <c r="P13" s="9"/>
      <c r="Q13" s="9"/>
    </row>
    <row r="14" spans="1:17" ht="45.6" customHeight="1" x14ac:dyDescent="0.25">
      <c r="A14" s="105"/>
      <c r="B14" s="4" t="s">
        <v>92</v>
      </c>
      <c r="C14" s="58" t="s">
        <v>84</v>
      </c>
      <c r="D14" s="57" t="s">
        <v>93</v>
      </c>
      <c r="E14" s="52" t="s">
        <v>72</v>
      </c>
      <c r="F14" s="52">
        <v>0.36699999999999999</v>
      </c>
      <c r="G14" s="52">
        <v>4.3</v>
      </c>
      <c r="H14" s="52">
        <v>7</v>
      </c>
      <c r="I14" s="53">
        <v>1.1313502589364659</v>
      </c>
      <c r="J14" s="52" t="s">
        <v>16</v>
      </c>
      <c r="K14" s="55">
        <f t="shared" si="1"/>
        <v>3.1686497410635339</v>
      </c>
      <c r="L14" s="8"/>
      <c r="M14" s="8"/>
      <c r="N14" s="8"/>
      <c r="O14" s="9"/>
      <c r="P14" s="9"/>
      <c r="Q14" s="9"/>
    </row>
    <row r="15" spans="1:17" ht="45.6" customHeight="1" x14ac:dyDescent="0.35">
      <c r="A15" s="105">
        <v>19</v>
      </c>
      <c r="B15" s="62" t="s">
        <v>94</v>
      </c>
      <c r="C15" s="66" t="s">
        <v>95</v>
      </c>
      <c r="D15" s="70" t="s">
        <v>96</v>
      </c>
      <c r="E15" s="64" t="s">
        <v>72</v>
      </c>
      <c r="F15" s="64">
        <v>15.82</v>
      </c>
      <c r="G15" s="64">
        <v>540.20000000000005</v>
      </c>
      <c r="H15" s="64">
        <v>7</v>
      </c>
      <c r="I15" s="65">
        <v>165.300642230253</v>
      </c>
      <c r="J15" s="64" t="s">
        <v>16</v>
      </c>
      <c r="K15" s="63">
        <f t="shared" si="1"/>
        <v>374.89935776974704</v>
      </c>
      <c r="L15" s="8"/>
      <c r="M15" s="8"/>
      <c r="N15" s="8"/>
      <c r="O15" s="9"/>
      <c r="P15" s="9"/>
      <c r="Q15" s="9"/>
    </row>
    <row r="16" spans="1:17" ht="45.6" customHeight="1" x14ac:dyDescent="0.35">
      <c r="A16" s="105"/>
      <c r="B16" s="62" t="s">
        <v>97</v>
      </c>
      <c r="C16" s="66" t="s">
        <v>95</v>
      </c>
      <c r="D16" s="70" t="s">
        <v>98</v>
      </c>
      <c r="E16" s="64" t="s">
        <v>72</v>
      </c>
      <c r="F16" s="64">
        <v>7.1109999999999998</v>
      </c>
      <c r="G16" s="64">
        <v>428.3</v>
      </c>
      <c r="H16" s="64">
        <v>7</v>
      </c>
      <c r="I16" s="65">
        <v>131.05935776974704</v>
      </c>
      <c r="J16" s="64" t="s">
        <v>16</v>
      </c>
      <c r="K16" s="63">
        <f>G16-I16</f>
        <v>297.240642230253</v>
      </c>
      <c r="L16" s="8"/>
      <c r="M16" s="8"/>
      <c r="N16" s="8"/>
      <c r="O16" s="9"/>
      <c r="P16" s="9"/>
      <c r="Q16" s="9"/>
    </row>
    <row r="17" spans="1:17" ht="45.6" customHeight="1" x14ac:dyDescent="0.25">
      <c r="A17" s="105">
        <v>22</v>
      </c>
      <c r="B17" s="4" t="s">
        <v>99</v>
      </c>
      <c r="C17" s="58" t="s">
        <v>23</v>
      </c>
      <c r="D17" s="58" t="s">
        <v>100</v>
      </c>
      <c r="E17" s="52" t="s">
        <v>72</v>
      </c>
      <c r="F17" s="52">
        <v>1</v>
      </c>
      <c r="G17" s="52">
        <v>21.69</v>
      </c>
      <c r="H17" s="52">
        <v>7</v>
      </c>
      <c r="I17" s="53">
        <v>0</v>
      </c>
      <c r="J17" s="52"/>
      <c r="K17" s="55">
        <f>G17-I17</f>
        <v>21.69</v>
      </c>
      <c r="L17" s="8"/>
      <c r="M17" s="8"/>
      <c r="N17" s="8"/>
      <c r="O17" s="9"/>
      <c r="P17" s="9"/>
      <c r="Q17" s="9"/>
    </row>
    <row r="18" spans="1:17" ht="45.6" customHeight="1" x14ac:dyDescent="0.25">
      <c r="A18" s="105"/>
      <c r="B18" s="4" t="s">
        <v>99</v>
      </c>
      <c r="C18" s="58" t="s">
        <v>23</v>
      </c>
      <c r="D18" s="58" t="s">
        <v>101</v>
      </c>
      <c r="E18" s="52" t="s">
        <v>72</v>
      </c>
      <c r="F18" s="52">
        <v>0.7</v>
      </c>
      <c r="G18" s="52">
        <v>32.74</v>
      </c>
      <c r="H18" s="52">
        <v>7</v>
      </c>
      <c r="I18" s="53">
        <v>0</v>
      </c>
      <c r="J18" s="52"/>
      <c r="K18" s="55">
        <f t="shared" ref="K18:K24" si="2">G18-I18</f>
        <v>32.74</v>
      </c>
      <c r="L18" s="8"/>
      <c r="M18" s="8"/>
      <c r="N18" s="8"/>
      <c r="O18" s="9"/>
      <c r="P18" s="9"/>
      <c r="Q18" s="9"/>
    </row>
    <row r="19" spans="1:17" ht="45.6" customHeight="1" x14ac:dyDescent="0.25">
      <c r="A19" s="105"/>
      <c r="B19" s="4" t="s">
        <v>99</v>
      </c>
      <c r="C19" s="58" t="s">
        <v>23</v>
      </c>
      <c r="D19" s="58" t="s">
        <v>102</v>
      </c>
      <c r="E19" s="52" t="s">
        <v>72</v>
      </c>
      <c r="F19" s="52">
        <v>1</v>
      </c>
      <c r="G19" s="52">
        <v>7.67</v>
      </c>
      <c r="H19" s="52">
        <v>7</v>
      </c>
      <c r="I19" s="53">
        <v>0</v>
      </c>
      <c r="J19" s="52"/>
      <c r="K19" s="55">
        <f t="shared" si="2"/>
        <v>7.67</v>
      </c>
      <c r="L19" s="8"/>
      <c r="M19" s="8"/>
      <c r="N19" s="8"/>
      <c r="O19" s="9"/>
      <c r="P19" s="9"/>
      <c r="Q19" s="9"/>
    </row>
    <row r="20" spans="1:17" ht="45.6" customHeight="1" x14ac:dyDescent="0.25">
      <c r="A20" s="105"/>
      <c r="B20" s="4" t="s">
        <v>99</v>
      </c>
      <c r="C20" s="58" t="s">
        <v>23</v>
      </c>
      <c r="D20" s="58" t="s">
        <v>103</v>
      </c>
      <c r="E20" s="52" t="s">
        <v>72</v>
      </c>
      <c r="F20" s="52">
        <v>0.58399999999999996</v>
      </c>
      <c r="G20" s="52">
        <v>9.84</v>
      </c>
      <c r="H20" s="52">
        <v>7</v>
      </c>
      <c r="I20" s="53">
        <v>0</v>
      </c>
      <c r="J20" s="52"/>
      <c r="K20" s="55">
        <f t="shared" si="2"/>
        <v>9.84</v>
      </c>
      <c r="L20" s="8"/>
      <c r="M20" s="8"/>
      <c r="N20" s="8"/>
      <c r="O20" s="9"/>
      <c r="P20" s="9"/>
      <c r="Q20" s="9"/>
    </row>
    <row r="21" spans="1:17" ht="45.6" customHeight="1" x14ac:dyDescent="0.35">
      <c r="A21" s="105"/>
      <c r="B21" s="67" t="s">
        <v>99</v>
      </c>
      <c r="C21" s="68" t="s">
        <v>23</v>
      </c>
      <c r="D21" s="68" t="s">
        <v>104</v>
      </c>
      <c r="E21" s="69" t="s">
        <v>72</v>
      </c>
      <c r="F21" s="69">
        <v>2.9</v>
      </c>
      <c r="G21" s="69">
        <v>99.77</v>
      </c>
      <c r="H21" s="69">
        <v>7</v>
      </c>
      <c r="I21" s="71">
        <v>0</v>
      </c>
      <c r="J21" s="69"/>
      <c r="K21" s="72">
        <f t="shared" si="2"/>
        <v>99.77</v>
      </c>
      <c r="L21" s="8"/>
      <c r="M21" s="8"/>
      <c r="N21" s="8"/>
      <c r="O21" s="9"/>
      <c r="P21" s="9"/>
      <c r="Q21" s="9"/>
    </row>
    <row r="22" spans="1:17" ht="45.6" customHeight="1" x14ac:dyDescent="0.25">
      <c r="A22" s="105"/>
      <c r="B22" s="4" t="s">
        <v>99</v>
      </c>
      <c r="C22" s="58" t="s">
        <v>23</v>
      </c>
      <c r="D22" s="58" t="s">
        <v>105</v>
      </c>
      <c r="E22" s="52" t="s">
        <v>72</v>
      </c>
      <c r="F22" s="52">
        <v>1.4</v>
      </c>
      <c r="G22" s="52">
        <v>14.93</v>
      </c>
      <c r="H22" s="52">
        <v>7</v>
      </c>
      <c r="I22" s="53">
        <v>0</v>
      </c>
      <c r="J22" s="52"/>
      <c r="K22" s="55">
        <f t="shared" si="2"/>
        <v>14.93</v>
      </c>
      <c r="L22" s="8"/>
      <c r="M22" s="8"/>
      <c r="N22" s="8"/>
      <c r="O22" s="9"/>
      <c r="P22" s="9"/>
      <c r="Q22" s="9"/>
    </row>
    <row r="23" spans="1:17" ht="45.6" customHeight="1" x14ac:dyDescent="0.25">
      <c r="A23" s="105"/>
      <c r="B23" s="4" t="s">
        <v>99</v>
      </c>
      <c r="C23" s="58" t="s">
        <v>23</v>
      </c>
      <c r="D23" s="58" t="s">
        <v>106</v>
      </c>
      <c r="E23" s="52" t="s">
        <v>72</v>
      </c>
      <c r="F23" s="52">
        <v>1.9</v>
      </c>
      <c r="G23" s="52">
        <v>4.59</v>
      </c>
      <c r="H23" s="52">
        <v>7</v>
      </c>
      <c r="I23" s="53">
        <v>0</v>
      </c>
      <c r="J23" s="52"/>
      <c r="K23" s="55">
        <f t="shared" si="2"/>
        <v>4.59</v>
      </c>
      <c r="L23" s="8"/>
      <c r="M23" s="8"/>
      <c r="N23" s="8"/>
      <c r="O23" s="9"/>
      <c r="P23" s="9"/>
      <c r="Q23" s="9"/>
    </row>
    <row r="24" spans="1:17" ht="45.6" customHeight="1" x14ac:dyDescent="0.25">
      <c r="A24" s="105"/>
      <c r="B24" s="4" t="s">
        <v>99</v>
      </c>
      <c r="C24" s="58" t="s">
        <v>23</v>
      </c>
      <c r="D24" s="58" t="s">
        <v>107</v>
      </c>
      <c r="E24" s="52" t="s">
        <v>72</v>
      </c>
      <c r="F24" s="52">
        <v>1.7</v>
      </c>
      <c r="G24" s="52">
        <v>18.3</v>
      </c>
      <c r="H24" s="52">
        <v>7</v>
      </c>
      <c r="I24" s="53">
        <v>0</v>
      </c>
      <c r="J24" s="52"/>
      <c r="K24" s="55">
        <f t="shared" si="2"/>
        <v>18.3</v>
      </c>
      <c r="L24" s="8"/>
      <c r="M24" s="8"/>
      <c r="N24" s="8"/>
      <c r="O24" s="9"/>
      <c r="P24" s="9"/>
      <c r="Q24" s="9"/>
    </row>
    <row r="25" spans="1:17" ht="45.6" customHeight="1" x14ac:dyDescent="0.25">
      <c r="A25" s="105"/>
      <c r="B25" s="4" t="s">
        <v>99</v>
      </c>
      <c r="C25" s="58" t="s">
        <v>23</v>
      </c>
      <c r="D25" s="58" t="s">
        <v>108</v>
      </c>
      <c r="E25" s="52" t="s">
        <v>72</v>
      </c>
      <c r="F25" s="52">
        <v>0.439</v>
      </c>
      <c r="G25" s="52">
        <v>5.51</v>
      </c>
      <c r="H25" s="52">
        <v>7</v>
      </c>
      <c r="I25" s="53">
        <v>0</v>
      </c>
      <c r="J25" s="52"/>
      <c r="K25" s="55">
        <f>G25-I25</f>
        <v>5.51</v>
      </c>
      <c r="L25" s="8"/>
      <c r="M25" s="8"/>
      <c r="N25" s="8"/>
      <c r="O25" s="9"/>
      <c r="P25" s="9"/>
      <c r="Q25" s="9"/>
    </row>
    <row r="26" spans="1:17" ht="45.6" customHeight="1" x14ac:dyDescent="0.25">
      <c r="A26" s="105">
        <v>25</v>
      </c>
      <c r="B26" s="4" t="s">
        <v>109</v>
      </c>
      <c r="C26" s="58" t="s">
        <v>25</v>
      </c>
      <c r="D26" s="58" t="s">
        <v>110</v>
      </c>
      <c r="E26" s="52" t="s">
        <v>72</v>
      </c>
      <c r="F26" s="52">
        <v>1.65</v>
      </c>
      <c r="G26" s="52">
        <v>54.4</v>
      </c>
      <c r="H26" s="52">
        <v>7</v>
      </c>
      <c r="I26" s="53">
        <v>27.726667200811903</v>
      </c>
      <c r="J26" s="52"/>
      <c r="K26" s="55">
        <f t="shared" ref="K26:K27" si="3">G26-I26</f>
        <v>26.673332799188096</v>
      </c>
      <c r="L26" s="8"/>
      <c r="M26" s="8"/>
      <c r="N26" s="8"/>
      <c r="O26" s="9"/>
      <c r="P26" s="9"/>
      <c r="Q26" s="9"/>
    </row>
    <row r="27" spans="1:17" ht="45.6" customHeight="1" x14ac:dyDescent="0.35">
      <c r="A27" s="105"/>
      <c r="B27" s="62" t="s">
        <v>111</v>
      </c>
      <c r="C27" s="70" t="s">
        <v>25</v>
      </c>
      <c r="D27" s="70" t="s">
        <v>112</v>
      </c>
      <c r="E27" s="64" t="s">
        <v>72</v>
      </c>
      <c r="F27" s="64">
        <v>8.8949999999999996</v>
      </c>
      <c r="G27" s="64">
        <v>320.02999999999997</v>
      </c>
      <c r="H27" s="64">
        <v>7</v>
      </c>
      <c r="I27" s="65">
        <v>163.1133327991881</v>
      </c>
      <c r="J27" s="64"/>
      <c r="K27" s="63">
        <f t="shared" si="3"/>
        <v>156.91666720081187</v>
      </c>
      <c r="L27" s="51">
        <f>SUM(K27,K21,K16,K15,K13,K12,K10)</f>
        <v>1204.4844567675671</v>
      </c>
      <c r="M27" s="8"/>
      <c r="N27" s="8"/>
      <c r="O27" s="9"/>
      <c r="P27" s="9"/>
      <c r="Q27" s="9"/>
    </row>
    <row r="28" spans="1:17" ht="35.450000000000003" customHeight="1" x14ac:dyDescent="0.25">
      <c r="A28" s="95" t="s">
        <v>113</v>
      </c>
      <c r="B28" s="95"/>
      <c r="C28" s="95"/>
      <c r="D28" s="95"/>
      <c r="E28" s="10"/>
      <c r="F28" s="10">
        <f>SUM(F4:F27)</f>
        <v>75.855999999999995</v>
      </c>
      <c r="G28" s="10">
        <f>SUM(G4:G27)</f>
        <v>2515.0600000000004</v>
      </c>
      <c r="H28" s="10"/>
      <c r="I28" s="45">
        <f>SUM(I4:I27)</f>
        <v>1104.2</v>
      </c>
      <c r="J28" s="10"/>
      <c r="K28" s="46">
        <f>SUM(K4:K27)</f>
        <v>1410.8599999999997</v>
      </c>
      <c r="L28" s="8"/>
      <c r="M28" s="8"/>
      <c r="N28" s="8"/>
      <c r="O28" s="9"/>
      <c r="P28" s="9"/>
      <c r="Q28" s="9"/>
    </row>
    <row r="32" spans="1:17" s="1" customFormat="1" ht="21" x14ac:dyDescent="0.25">
      <c r="A32"/>
      <c r="B32"/>
      <c r="C32"/>
      <c r="D32"/>
      <c r="E32"/>
      <c r="F32"/>
      <c r="G32"/>
      <c r="H32"/>
      <c r="I32" s="49" t="s">
        <v>128</v>
      </c>
      <c r="J32" s="49">
        <v>82</v>
      </c>
      <c r="K32" s="49">
        <v>634.58000000000004</v>
      </c>
    </row>
    <row r="33" spans="1:11" s="1" customFormat="1" ht="21" x14ac:dyDescent="0.25">
      <c r="A33"/>
      <c r="B33"/>
      <c r="C33"/>
      <c r="D33"/>
      <c r="E33"/>
      <c r="F33"/>
      <c r="G33"/>
      <c r="H33"/>
      <c r="I33" s="49" t="s">
        <v>129</v>
      </c>
      <c r="J33" s="49">
        <v>9</v>
      </c>
      <c r="K33" s="49">
        <v>1128.53</v>
      </c>
    </row>
    <row r="34" spans="1:11" s="1" customFormat="1" ht="21" x14ac:dyDescent="0.25">
      <c r="A34"/>
      <c r="B34"/>
      <c r="C34"/>
      <c r="D34"/>
      <c r="E34"/>
      <c r="F34"/>
      <c r="G34"/>
      <c r="H34"/>
      <c r="I34" s="49" t="s">
        <v>130</v>
      </c>
      <c r="J34" s="49">
        <v>13</v>
      </c>
      <c r="K34" s="49">
        <v>307.63</v>
      </c>
    </row>
    <row r="35" spans="1:11" s="1" customFormat="1" ht="21" x14ac:dyDescent="0.25">
      <c r="A35"/>
      <c r="B35"/>
      <c r="C35"/>
      <c r="D35"/>
      <c r="E35"/>
      <c r="F35"/>
      <c r="G35"/>
      <c r="H35"/>
      <c r="I35" s="49" t="s">
        <v>131</v>
      </c>
      <c r="J35" s="49">
        <v>10</v>
      </c>
      <c r="K35" s="50">
        <v>1259.57</v>
      </c>
    </row>
    <row r="36" spans="1:11" s="1" customFormat="1" ht="21" x14ac:dyDescent="0.25">
      <c r="A36"/>
      <c r="B36"/>
      <c r="C36"/>
      <c r="D36"/>
      <c r="E36"/>
      <c r="F36"/>
      <c r="G36"/>
      <c r="H36"/>
      <c r="I36" s="49" t="s">
        <v>132</v>
      </c>
      <c r="J36" s="49">
        <v>74.61</v>
      </c>
      <c r="K36" s="49">
        <v>1575.34</v>
      </c>
    </row>
    <row r="37" spans="1:11" s="1" customFormat="1" ht="21" x14ac:dyDescent="0.25">
      <c r="A37"/>
      <c r="B37"/>
      <c r="C37"/>
      <c r="D37"/>
      <c r="E37"/>
      <c r="F37"/>
      <c r="G37"/>
      <c r="H37"/>
      <c r="I37" s="49" t="s">
        <v>133</v>
      </c>
      <c r="J37" s="49">
        <v>84.21</v>
      </c>
      <c r="K37" s="49">
        <v>2325.1799999999998</v>
      </c>
    </row>
    <row r="38" spans="1:11" s="1" customFormat="1" ht="21" x14ac:dyDescent="0.25">
      <c r="A38"/>
      <c r="B38"/>
      <c r="C38"/>
      <c r="D38"/>
      <c r="E38"/>
      <c r="F38"/>
      <c r="G38"/>
      <c r="H38"/>
      <c r="I38"/>
      <c r="J38"/>
      <c r="K38" s="49">
        <f>SUM(K32:K37)</f>
        <v>7230.83</v>
      </c>
    </row>
  </sheetData>
  <mergeCells count="7">
    <mergeCell ref="A17:A25"/>
    <mergeCell ref="A26:A27"/>
    <mergeCell ref="A28:D28"/>
    <mergeCell ref="A2:K2"/>
    <mergeCell ref="A4:A9"/>
    <mergeCell ref="A10:A14"/>
    <mergeCell ref="A15:A16"/>
  </mergeCells>
  <pageMargins left="0.7" right="0.7" top="0.75" bottom="0.75" header="0.3" footer="0.3"/>
  <pageSetup paperSize="9" scale="48" fitToHeight="5" orientation="landscape" r:id="rId1"/>
  <rowBreaks count="2" manualBreakCount="2">
    <brk id="1" max="10" man="1"/>
    <brk id="16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85" zoomScaleNormal="85" workbookViewId="0">
      <selection activeCell="C17" sqref="C17"/>
    </sheetView>
  </sheetViews>
  <sheetFormatPr defaultRowHeight="15" x14ac:dyDescent="0.25"/>
  <cols>
    <col min="2" max="2" width="16.28515625" customWidth="1"/>
    <col min="3" max="3" width="46.140625" customWidth="1"/>
    <col min="4" max="4" width="18.7109375" customWidth="1"/>
    <col min="5" max="6" width="16" customWidth="1"/>
    <col min="7" max="7" width="29.140625" customWidth="1"/>
    <col min="8" max="8" width="22.140625" customWidth="1"/>
    <col min="9" max="9" width="33.28515625" customWidth="1"/>
    <col min="10" max="10" width="18.28515625" customWidth="1"/>
    <col min="11" max="11" width="31.85546875" customWidth="1"/>
  </cols>
  <sheetData>
    <row r="1" spans="1:11" x14ac:dyDescent="0.25">
      <c r="A1" s="80" t="s">
        <v>185</v>
      </c>
      <c r="B1" s="80" t="s">
        <v>3</v>
      </c>
      <c r="C1" s="80" t="s">
        <v>156</v>
      </c>
      <c r="D1" s="80" t="s">
        <v>167</v>
      </c>
      <c r="E1" s="80" t="s">
        <v>7</v>
      </c>
      <c r="F1" s="80" t="s">
        <v>8</v>
      </c>
      <c r="G1" s="79" t="s">
        <v>157</v>
      </c>
      <c r="H1" s="79" t="s">
        <v>11</v>
      </c>
      <c r="I1" s="79" t="s">
        <v>158</v>
      </c>
      <c r="J1" s="79" t="s">
        <v>159</v>
      </c>
      <c r="K1" s="84" t="s">
        <v>187</v>
      </c>
    </row>
    <row r="2" spans="1:11" ht="15" customHeight="1" x14ac:dyDescent="0.25">
      <c r="A2" s="79">
        <v>18</v>
      </c>
      <c r="B2" s="87">
        <v>3</v>
      </c>
      <c r="C2" s="87" t="s">
        <v>117</v>
      </c>
      <c r="D2" s="87" t="s">
        <v>178</v>
      </c>
      <c r="E2" s="87">
        <v>533.94000000000005</v>
      </c>
      <c r="F2" s="87">
        <v>11</v>
      </c>
      <c r="G2" s="87">
        <v>432.69</v>
      </c>
      <c r="H2" s="87">
        <f t="shared" ref="H2:H26" si="0">E2-G2</f>
        <v>101.25000000000006</v>
      </c>
      <c r="I2" s="87" t="s">
        <v>189</v>
      </c>
      <c r="J2" s="87"/>
      <c r="K2" s="88"/>
    </row>
    <row r="3" spans="1:11" ht="13.5" customHeight="1" x14ac:dyDescent="0.25">
      <c r="A3" s="79">
        <v>19</v>
      </c>
      <c r="B3" s="87">
        <v>5</v>
      </c>
      <c r="C3" s="87" t="s">
        <v>117</v>
      </c>
      <c r="D3" s="87" t="s">
        <v>179</v>
      </c>
      <c r="E3" s="87">
        <v>577.36</v>
      </c>
      <c r="F3" s="87">
        <v>11</v>
      </c>
      <c r="G3" s="87">
        <v>349.59</v>
      </c>
      <c r="H3" s="87">
        <f t="shared" si="0"/>
        <v>227.77000000000004</v>
      </c>
      <c r="I3" s="87" t="s">
        <v>190</v>
      </c>
      <c r="J3" s="87"/>
      <c r="K3" s="88"/>
    </row>
    <row r="4" spans="1:11" x14ac:dyDescent="0.25">
      <c r="A4" s="87">
        <v>20</v>
      </c>
      <c r="B4" s="87">
        <v>10</v>
      </c>
      <c r="C4" s="87" t="s">
        <v>117</v>
      </c>
      <c r="D4" s="87" t="s">
        <v>180</v>
      </c>
      <c r="E4" s="87">
        <v>617.94000000000005</v>
      </c>
      <c r="F4" s="87">
        <v>11</v>
      </c>
      <c r="G4" s="87">
        <v>211.56</v>
      </c>
      <c r="H4" s="87">
        <f t="shared" si="0"/>
        <v>406.38000000000005</v>
      </c>
      <c r="I4" s="87"/>
      <c r="J4" s="87"/>
      <c r="K4" s="88"/>
    </row>
    <row r="5" spans="1:11" x14ac:dyDescent="0.25">
      <c r="A5" s="79">
        <v>11</v>
      </c>
      <c r="B5" s="106">
        <v>12</v>
      </c>
      <c r="C5" s="87" t="s">
        <v>160</v>
      </c>
      <c r="D5" s="87" t="s">
        <v>171</v>
      </c>
      <c r="E5" s="87">
        <v>166.7</v>
      </c>
      <c r="F5" s="87">
        <v>7</v>
      </c>
      <c r="G5" s="87">
        <v>43.86</v>
      </c>
      <c r="H5" s="87">
        <f t="shared" si="0"/>
        <v>122.83999999999999</v>
      </c>
      <c r="I5" s="87"/>
      <c r="J5" s="87"/>
      <c r="K5" s="88"/>
    </row>
    <row r="6" spans="1:11" x14ac:dyDescent="0.25">
      <c r="A6" s="79">
        <v>12</v>
      </c>
      <c r="B6" s="107"/>
      <c r="C6" s="87" t="s">
        <v>161</v>
      </c>
      <c r="D6" s="87" t="s">
        <v>172</v>
      </c>
      <c r="E6" s="87">
        <v>98.06</v>
      </c>
      <c r="F6" s="87">
        <v>7</v>
      </c>
      <c r="G6" s="87">
        <v>25.8</v>
      </c>
      <c r="H6" s="87">
        <f t="shared" si="0"/>
        <v>72.260000000000005</v>
      </c>
      <c r="I6" s="87"/>
      <c r="J6" s="87"/>
      <c r="K6" s="88"/>
    </row>
    <row r="7" spans="1:11" x14ac:dyDescent="0.25">
      <c r="A7" s="79">
        <v>13</v>
      </c>
      <c r="B7" s="108"/>
      <c r="C7" s="87" t="s">
        <v>162</v>
      </c>
      <c r="D7" s="87" t="s">
        <v>173</v>
      </c>
      <c r="E7" s="87">
        <v>109.32</v>
      </c>
      <c r="F7" s="87">
        <v>7</v>
      </c>
      <c r="G7" s="87">
        <v>28.76</v>
      </c>
      <c r="H7" s="87">
        <f t="shared" si="0"/>
        <v>80.559999999999988</v>
      </c>
      <c r="I7" s="87"/>
      <c r="J7" s="87"/>
      <c r="K7" s="88"/>
    </row>
    <row r="8" spans="1:11" x14ac:dyDescent="0.25">
      <c r="A8" s="85">
        <v>21</v>
      </c>
      <c r="B8" s="86">
        <v>13</v>
      </c>
      <c r="C8" s="86" t="s">
        <v>117</v>
      </c>
      <c r="D8" s="86" t="s">
        <v>181</v>
      </c>
      <c r="E8" s="86">
        <v>576.66999999999996</v>
      </c>
      <c r="F8" s="86">
        <v>11</v>
      </c>
      <c r="G8" s="86">
        <v>86.55</v>
      </c>
      <c r="H8" s="86">
        <f t="shared" si="0"/>
        <v>490.11999999999995</v>
      </c>
      <c r="I8" s="86" t="s">
        <v>186</v>
      </c>
      <c r="J8" s="86"/>
      <c r="K8" s="87">
        <v>233.5</v>
      </c>
    </row>
    <row r="9" spans="1:11" x14ac:dyDescent="0.25">
      <c r="A9" s="79">
        <v>22</v>
      </c>
      <c r="B9" s="84">
        <v>16</v>
      </c>
      <c r="C9" s="79" t="s">
        <v>117</v>
      </c>
      <c r="D9" s="79" t="s">
        <v>182</v>
      </c>
      <c r="E9" s="79">
        <v>511.3</v>
      </c>
      <c r="F9" s="79">
        <v>11</v>
      </c>
      <c r="G9" s="79">
        <v>248.13</v>
      </c>
      <c r="H9" s="79">
        <f t="shared" si="0"/>
        <v>263.17</v>
      </c>
      <c r="I9" s="79"/>
      <c r="J9" s="79"/>
      <c r="K9" s="88"/>
    </row>
    <row r="10" spans="1:11" x14ac:dyDescent="0.25">
      <c r="A10" s="79">
        <v>14</v>
      </c>
      <c r="B10" s="109">
        <v>19</v>
      </c>
      <c r="C10" s="86" t="s">
        <v>163</v>
      </c>
      <c r="D10" s="86" t="s">
        <v>174</v>
      </c>
      <c r="E10" s="86">
        <v>540.20000000000005</v>
      </c>
      <c r="F10" s="86">
        <v>7</v>
      </c>
      <c r="G10" s="86">
        <v>165.3</v>
      </c>
      <c r="H10" s="86">
        <f t="shared" si="0"/>
        <v>374.90000000000003</v>
      </c>
      <c r="I10" s="86" t="s">
        <v>186</v>
      </c>
      <c r="J10" s="86"/>
      <c r="K10" s="87">
        <v>0</v>
      </c>
    </row>
    <row r="11" spans="1:11" x14ac:dyDescent="0.25">
      <c r="A11" s="79">
        <v>15</v>
      </c>
      <c r="B11" s="110"/>
      <c r="C11" s="86" t="s">
        <v>164</v>
      </c>
      <c r="D11" s="86" t="s">
        <v>175</v>
      </c>
      <c r="E11" s="86">
        <v>428.3</v>
      </c>
      <c r="F11" s="86">
        <v>7</v>
      </c>
      <c r="G11" s="86">
        <v>131.06</v>
      </c>
      <c r="H11" s="86">
        <f t="shared" si="0"/>
        <v>297.24</v>
      </c>
      <c r="I11" s="86" t="s">
        <v>186</v>
      </c>
      <c r="J11" s="86"/>
      <c r="K11" s="87">
        <v>0</v>
      </c>
    </row>
    <row r="12" spans="1:11" x14ac:dyDescent="0.25">
      <c r="A12" s="79">
        <v>6</v>
      </c>
      <c r="B12" s="106">
        <v>20</v>
      </c>
      <c r="C12" s="87" t="s">
        <v>150</v>
      </c>
      <c r="D12" s="87" t="s">
        <v>170</v>
      </c>
      <c r="E12" s="87">
        <v>133.79</v>
      </c>
      <c r="F12" s="87">
        <v>5</v>
      </c>
      <c r="G12" s="87">
        <v>88.79</v>
      </c>
      <c r="H12" s="87">
        <f t="shared" si="0"/>
        <v>44.999999999999986</v>
      </c>
      <c r="I12" s="87" t="s">
        <v>189</v>
      </c>
      <c r="J12" s="87"/>
      <c r="K12" s="88"/>
    </row>
    <row r="13" spans="1:11" x14ac:dyDescent="0.25">
      <c r="A13" s="79">
        <v>7</v>
      </c>
      <c r="B13" s="107"/>
      <c r="C13" s="87" t="s">
        <v>151</v>
      </c>
      <c r="D13" s="87" t="s">
        <v>170</v>
      </c>
      <c r="E13" s="87">
        <v>187.82</v>
      </c>
      <c r="F13" s="87">
        <v>5</v>
      </c>
      <c r="G13" s="87">
        <v>73.239999999999995</v>
      </c>
      <c r="H13" s="87">
        <f t="shared" si="0"/>
        <v>114.58</v>
      </c>
      <c r="I13" s="87" t="s">
        <v>189</v>
      </c>
      <c r="J13" s="87"/>
      <c r="K13" s="88"/>
    </row>
    <row r="14" spans="1:11" x14ac:dyDescent="0.25">
      <c r="A14" s="79">
        <v>8</v>
      </c>
      <c r="B14" s="107"/>
      <c r="C14" s="87" t="s">
        <v>152</v>
      </c>
      <c r="D14" s="87" t="s">
        <v>170</v>
      </c>
      <c r="E14" s="87">
        <v>181.18</v>
      </c>
      <c r="F14" s="87">
        <v>5</v>
      </c>
      <c r="G14" s="87">
        <v>131.38999999999999</v>
      </c>
      <c r="H14" s="87">
        <f t="shared" si="0"/>
        <v>49.79000000000002</v>
      </c>
      <c r="I14" s="87" t="s">
        <v>189</v>
      </c>
      <c r="J14" s="87"/>
      <c r="K14" s="88"/>
    </row>
    <row r="15" spans="1:11" x14ac:dyDescent="0.25">
      <c r="A15" s="79">
        <v>9</v>
      </c>
      <c r="B15" s="108"/>
      <c r="C15" s="87" t="s">
        <v>153</v>
      </c>
      <c r="D15" s="87" t="s">
        <v>170</v>
      </c>
      <c r="E15" s="87">
        <v>133.84</v>
      </c>
      <c r="F15" s="87">
        <v>5</v>
      </c>
      <c r="G15" s="87">
        <v>73.8</v>
      </c>
      <c r="H15" s="87">
        <f t="shared" si="0"/>
        <v>60.040000000000006</v>
      </c>
      <c r="I15" s="87" t="s">
        <v>189</v>
      </c>
      <c r="J15" s="87"/>
      <c r="K15" s="88"/>
    </row>
    <row r="16" spans="1:11" x14ac:dyDescent="0.25">
      <c r="A16" s="79">
        <v>23</v>
      </c>
      <c r="B16" s="87">
        <v>21</v>
      </c>
      <c r="C16" s="87" t="s">
        <v>117</v>
      </c>
      <c r="D16" s="87" t="s">
        <v>181</v>
      </c>
      <c r="E16" s="87">
        <v>478.31</v>
      </c>
      <c r="F16" s="87">
        <v>11</v>
      </c>
      <c r="G16" s="87">
        <v>0</v>
      </c>
      <c r="H16" s="87">
        <f t="shared" si="0"/>
        <v>478.31</v>
      </c>
      <c r="I16" s="87"/>
      <c r="J16" s="87"/>
      <c r="K16" s="88"/>
    </row>
    <row r="17" spans="1:12" x14ac:dyDescent="0.25">
      <c r="A17" s="79">
        <v>3</v>
      </c>
      <c r="B17" s="111">
        <v>22</v>
      </c>
      <c r="C17" s="79" t="s">
        <v>137</v>
      </c>
      <c r="D17" s="79" t="s">
        <v>169</v>
      </c>
      <c r="E17" s="79">
        <v>36.659999999999997</v>
      </c>
      <c r="F17" s="79">
        <v>4</v>
      </c>
      <c r="G17" s="79">
        <v>0</v>
      </c>
      <c r="H17" s="79">
        <f t="shared" si="0"/>
        <v>36.659999999999997</v>
      </c>
      <c r="I17" s="79"/>
      <c r="J17" s="79"/>
      <c r="K17" s="80"/>
    </row>
    <row r="18" spans="1:12" x14ac:dyDescent="0.25">
      <c r="A18" s="79">
        <v>4</v>
      </c>
      <c r="B18" s="112"/>
      <c r="C18" s="79" t="s">
        <v>138</v>
      </c>
      <c r="D18" s="79" t="s">
        <v>169</v>
      </c>
      <c r="E18" s="79">
        <v>36.659999999999997</v>
      </c>
      <c r="F18" s="79">
        <v>4</v>
      </c>
      <c r="G18" s="79">
        <v>0</v>
      </c>
      <c r="H18" s="79">
        <f t="shared" si="0"/>
        <v>36.659999999999997</v>
      </c>
      <c r="I18" s="79"/>
      <c r="J18" s="79"/>
      <c r="K18" s="80"/>
    </row>
    <row r="19" spans="1:12" x14ac:dyDescent="0.25">
      <c r="A19" s="79">
        <v>5</v>
      </c>
      <c r="B19" s="112"/>
      <c r="C19" s="79" t="s">
        <v>139</v>
      </c>
      <c r="D19" s="79" t="s">
        <v>169</v>
      </c>
      <c r="E19" s="79">
        <v>36.659999999999997</v>
      </c>
      <c r="F19" s="79">
        <v>4</v>
      </c>
      <c r="G19" s="79">
        <v>0</v>
      </c>
      <c r="H19" s="79">
        <f t="shared" si="0"/>
        <v>36.659999999999997</v>
      </c>
      <c r="I19" s="79"/>
      <c r="J19" s="79"/>
      <c r="K19" s="80"/>
    </row>
    <row r="20" spans="1:12" x14ac:dyDescent="0.25">
      <c r="A20" s="79">
        <v>10</v>
      </c>
      <c r="B20" s="112"/>
      <c r="C20" s="79" t="s">
        <v>63</v>
      </c>
      <c r="D20" s="79" t="s">
        <v>170</v>
      </c>
      <c r="E20" s="79">
        <v>194.91</v>
      </c>
      <c r="F20" s="79">
        <v>5</v>
      </c>
      <c r="G20" s="79">
        <v>0</v>
      </c>
      <c r="H20" s="79">
        <f t="shared" si="0"/>
        <v>194.91</v>
      </c>
      <c r="I20" s="79"/>
      <c r="J20" s="79"/>
      <c r="K20" s="80"/>
    </row>
    <row r="21" spans="1:12" x14ac:dyDescent="0.25">
      <c r="A21" s="79">
        <v>16</v>
      </c>
      <c r="B21" s="112"/>
      <c r="C21" s="79" t="s">
        <v>165</v>
      </c>
      <c r="D21" s="79" t="s">
        <v>176</v>
      </c>
      <c r="E21" s="79">
        <v>99.97</v>
      </c>
      <c r="F21" s="79">
        <v>7</v>
      </c>
      <c r="G21" s="79">
        <v>0</v>
      </c>
      <c r="H21" s="79">
        <f t="shared" si="0"/>
        <v>99.97</v>
      </c>
      <c r="I21" s="79"/>
      <c r="J21" s="79"/>
      <c r="K21" s="80"/>
    </row>
    <row r="22" spans="1:12" x14ac:dyDescent="0.25">
      <c r="A22" s="79">
        <v>24</v>
      </c>
      <c r="B22" s="113"/>
      <c r="C22" s="79" t="s">
        <v>117</v>
      </c>
      <c r="D22" s="79" t="s">
        <v>183</v>
      </c>
      <c r="E22" s="79">
        <v>252.89</v>
      </c>
      <c r="F22" s="79">
        <v>11</v>
      </c>
      <c r="G22" s="79">
        <v>0</v>
      </c>
      <c r="H22" s="79">
        <f t="shared" si="0"/>
        <v>252.89</v>
      </c>
      <c r="I22" s="79"/>
      <c r="J22" s="79"/>
      <c r="K22" s="80"/>
    </row>
    <row r="23" spans="1:12" x14ac:dyDescent="0.25">
      <c r="A23" s="79">
        <v>1</v>
      </c>
      <c r="B23" s="106">
        <v>23</v>
      </c>
      <c r="C23" s="89" t="s">
        <v>43</v>
      </c>
      <c r="D23" s="89" t="s">
        <v>168</v>
      </c>
      <c r="E23" s="87">
        <v>298.3</v>
      </c>
      <c r="F23" s="87">
        <v>3</v>
      </c>
      <c r="G23" s="87">
        <v>0</v>
      </c>
      <c r="H23" s="87">
        <f t="shared" si="0"/>
        <v>298.3</v>
      </c>
      <c r="I23" s="87" t="s">
        <v>188</v>
      </c>
      <c r="J23" s="87"/>
      <c r="K23" s="88"/>
    </row>
    <row r="24" spans="1:12" x14ac:dyDescent="0.25">
      <c r="A24" s="79">
        <v>2</v>
      </c>
      <c r="B24" s="107"/>
      <c r="C24" s="89" t="s">
        <v>45</v>
      </c>
      <c r="D24" s="89" t="s">
        <v>168</v>
      </c>
      <c r="E24" s="87">
        <v>230.33</v>
      </c>
      <c r="F24" s="87">
        <v>3</v>
      </c>
      <c r="G24" s="87">
        <v>0</v>
      </c>
      <c r="H24" s="87">
        <f t="shared" si="0"/>
        <v>230.33</v>
      </c>
      <c r="I24" s="87" t="s">
        <v>188</v>
      </c>
      <c r="J24" s="87"/>
      <c r="K24" s="88"/>
    </row>
    <row r="25" spans="1:12" x14ac:dyDescent="0.25">
      <c r="A25" s="79">
        <v>25</v>
      </c>
      <c r="B25" s="108"/>
      <c r="C25" s="87" t="s">
        <v>117</v>
      </c>
      <c r="D25" s="87" t="s">
        <v>184</v>
      </c>
      <c r="E25" s="87">
        <v>105.29</v>
      </c>
      <c r="F25" s="87">
        <v>11</v>
      </c>
      <c r="G25" s="87">
        <v>0</v>
      </c>
      <c r="H25" s="87">
        <f t="shared" si="0"/>
        <v>105.29</v>
      </c>
      <c r="I25" s="87" t="s">
        <v>188</v>
      </c>
      <c r="J25" s="87"/>
      <c r="K25" s="88"/>
    </row>
    <row r="26" spans="1:12" x14ac:dyDescent="0.25">
      <c r="A26" s="79">
        <v>17</v>
      </c>
      <c r="B26" s="87">
        <v>25</v>
      </c>
      <c r="C26" s="87" t="s">
        <v>166</v>
      </c>
      <c r="D26" s="87" t="s">
        <v>177</v>
      </c>
      <c r="E26" s="87">
        <v>320.02999999999997</v>
      </c>
      <c r="F26" s="87">
        <v>7</v>
      </c>
      <c r="G26" s="87">
        <v>163.11000000000001</v>
      </c>
      <c r="H26" s="87">
        <f t="shared" si="0"/>
        <v>156.91999999999996</v>
      </c>
      <c r="I26" s="87"/>
      <c r="J26" s="87"/>
      <c r="K26" s="88"/>
    </row>
    <row r="27" spans="1:12" x14ac:dyDescent="0.25">
      <c r="E27" s="78">
        <f>SUM(E2:E26)</f>
        <v>6886.4300000000012</v>
      </c>
      <c r="G27" s="78">
        <f>SUM(G2:G26)</f>
        <v>2253.6299999999997</v>
      </c>
      <c r="H27" s="81">
        <f>SUM(H2:H25)</f>
        <v>4475.8799999999983</v>
      </c>
    </row>
    <row r="30" spans="1:12" x14ac:dyDescent="0.25">
      <c r="C30" s="47"/>
      <c r="D30" s="47"/>
      <c r="E30" s="47"/>
      <c r="F30" s="47"/>
      <c r="G30" s="47"/>
      <c r="H30" s="47"/>
      <c r="I30" s="47"/>
      <c r="J30" s="47"/>
      <c r="K30" s="47"/>
      <c r="L30" s="47"/>
    </row>
    <row r="31" spans="1:12" x14ac:dyDescent="0.25">
      <c r="C31" s="47"/>
      <c r="D31" s="47"/>
      <c r="E31" s="47"/>
      <c r="F31" s="47"/>
      <c r="G31" s="47"/>
      <c r="H31" s="47"/>
      <c r="I31" s="47"/>
      <c r="J31" s="47"/>
      <c r="K31" s="47"/>
      <c r="L31" s="47"/>
    </row>
    <row r="32" spans="1:12" x14ac:dyDescent="0.25">
      <c r="C32" s="47"/>
      <c r="D32" s="47"/>
      <c r="E32" s="47"/>
      <c r="F32" s="47"/>
      <c r="G32" s="47"/>
      <c r="H32" s="47"/>
      <c r="I32" s="47"/>
      <c r="J32" s="47"/>
      <c r="K32" s="47"/>
      <c r="L32" s="47"/>
    </row>
    <row r="33" spans="3:12" x14ac:dyDescent="0.25"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3:12" x14ac:dyDescent="0.25"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3:12" x14ac:dyDescent="0.25">
      <c r="C35" s="47"/>
      <c r="D35" s="47"/>
      <c r="E35" s="47"/>
      <c r="F35" s="47"/>
      <c r="G35" s="47"/>
      <c r="H35" s="47"/>
      <c r="I35" s="47"/>
      <c r="J35" s="47"/>
      <c r="K35" s="47"/>
      <c r="L35" s="47"/>
    </row>
    <row r="36" spans="3:12" x14ac:dyDescent="0.25">
      <c r="C36" s="47"/>
      <c r="D36" s="47"/>
      <c r="E36" s="47"/>
      <c r="F36" s="47"/>
      <c r="G36" s="47"/>
      <c r="H36" s="47"/>
      <c r="I36" s="47"/>
      <c r="J36" s="47"/>
      <c r="K36" s="47"/>
      <c r="L36" s="47"/>
    </row>
    <row r="37" spans="3:12" x14ac:dyDescent="0.25">
      <c r="C37" s="47"/>
      <c r="D37" s="47"/>
      <c r="E37" s="47"/>
      <c r="F37" s="47"/>
      <c r="G37" s="47"/>
      <c r="H37" s="47"/>
      <c r="I37" s="47"/>
      <c r="J37" s="47"/>
      <c r="K37" s="47"/>
      <c r="L37" s="47"/>
    </row>
  </sheetData>
  <sortState ref="A2:J26">
    <sortCondition ref="B2:B26"/>
  </sortState>
  <mergeCells count="5">
    <mergeCell ref="B5:B7"/>
    <mergeCell ref="B10:B11"/>
    <mergeCell ref="B12:B15"/>
    <mergeCell ref="B17:B22"/>
    <mergeCell ref="B23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Stucture_Summary</vt:lpstr>
      <vt:lpstr>Budget_Type</vt:lpstr>
      <vt:lpstr>Sheet1</vt:lpstr>
      <vt:lpstr>Khal</vt:lpstr>
      <vt:lpstr>Sheet2</vt:lpstr>
      <vt:lpstr>Khal!Print_Area</vt:lpstr>
      <vt:lpstr>Stucture_Summary!Print_Area</vt:lpstr>
      <vt:lpstr>Khal!Print_Titles</vt:lpstr>
      <vt:lpstr>Stucture_Summary!Print_Titles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2020-03-01T07:27:15Z</dcterms:modified>
</cp:coreProperties>
</file>