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9425" windowHeight="10425"/>
  </bookViews>
  <sheets>
    <sheet name="Revised" sheetId="15" r:id="rId1"/>
    <sheet name="Kishoregonj" sheetId="1" r:id="rId2"/>
    <sheet name="HaorCode" sheetId="13" r:id="rId3"/>
    <sheet name="Structure_Type" sheetId="7" r:id="rId4"/>
    <sheet name="Tendered3" sheetId="10" r:id="rId5"/>
    <sheet name="Tendered" sheetId="12" r:id="rId6"/>
    <sheet name="Summary_Kishoregonje" sheetId="8" r:id="rId7"/>
    <sheet name="DPP_Cost" sheetId="9" r:id="rId8"/>
    <sheet name="Haor List" sheetId="2" r:id="rId9"/>
    <sheet name="Sheet2" sheetId="16" r:id="rId10"/>
    <sheet name="Sheet3" sheetId="3" r:id="rId11"/>
    <sheet name="Habigonj" sheetId="4" r:id="rId12"/>
    <sheet name="Netrokona" sheetId="5" r:id="rId13"/>
    <sheet name="Sunamgonj" sheetId="6" r:id="rId14"/>
    <sheet name="Sheet1" sheetId="14" r:id="rId15"/>
  </sheets>
  <definedNames>
    <definedName name="_xlnm._FilterDatabase" localSheetId="0" hidden="1">Revised!$A$1:$J$165</definedName>
    <definedName name="_xlnm._FilterDatabase" localSheetId="13" hidden="1">Sunamgonj!$A$1:$T$18</definedName>
    <definedName name="_xlnm.Print_Area" localSheetId="7">DPP_Cost!$A$1:$G$13</definedName>
    <definedName name="_xlnm.Print_Area" localSheetId="2">HaorCode!$A$1:$B$30</definedName>
    <definedName name="_xlnm.Print_Area" localSheetId="0">Revised!$A$1:$N$175</definedName>
    <definedName name="_xlnm.Print_Area" localSheetId="3">Structure_Type!$A$1:$C$20</definedName>
    <definedName name="_xlnm.Print_Titles" localSheetId="11">Habigonj!$1:$1</definedName>
    <definedName name="_xlnm.Print_Titles" localSheetId="1">Kishoregonj!$1:$1</definedName>
    <definedName name="_xlnm.Print_Titles" localSheetId="12">Netrokona!#REF!</definedName>
    <definedName name="_xlnm.Print_Titles" localSheetId="0">Revised!$1:$1</definedName>
    <definedName name="_xlnm.Print_Titles" localSheetId="13">Sunamgonj!#REF!</definedName>
    <definedName name="_xlnm.Print_Titles" localSheetId="5">Tendered!$1:$1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6" l="1"/>
  <c r="E5" i="16"/>
  <c r="C6" i="16"/>
  <c r="C5" i="16"/>
  <c r="E3" i="16"/>
  <c r="E2" i="16"/>
  <c r="E1" i="16"/>
  <c r="C2" i="16"/>
  <c r="C1" i="16"/>
  <c r="B3" i="16"/>
  <c r="D11" i="9" l="1"/>
  <c r="E11" i="9" s="1"/>
  <c r="D12" i="9"/>
  <c r="E12" i="9" s="1"/>
  <c r="E13" i="9"/>
  <c r="C11" i="9"/>
  <c r="C12" i="9"/>
  <c r="F13" i="9" l="1"/>
  <c r="F12" i="9"/>
  <c r="F11" i="9"/>
  <c r="G17" i="7" l="1"/>
  <c r="F17" i="7"/>
  <c r="G14" i="7"/>
  <c r="F14" i="7"/>
  <c r="G13" i="7"/>
  <c r="F13" i="7"/>
  <c r="G12" i="7"/>
  <c r="F12" i="7"/>
  <c r="G11" i="7"/>
  <c r="F11" i="7"/>
  <c r="G10" i="7"/>
  <c r="F10" i="7"/>
  <c r="G9" i="7"/>
  <c r="F9" i="7"/>
  <c r="F8" i="7"/>
  <c r="G7" i="7"/>
  <c r="F7" i="7"/>
  <c r="G6" i="7"/>
  <c r="F6" i="7"/>
  <c r="G5" i="7"/>
  <c r="F5" i="7"/>
  <c r="G4" i="7"/>
  <c r="F4" i="7"/>
  <c r="G3" i="7"/>
  <c r="F3" i="7"/>
  <c r="U15" i="4"/>
  <c r="E10" i="7" l="1"/>
  <c r="E9" i="7"/>
  <c r="E7" i="7"/>
  <c r="E6" i="7"/>
  <c r="E5" i="7"/>
  <c r="E4" i="7"/>
  <c r="E3" i="7"/>
  <c r="D3" i="7"/>
  <c r="J4" i="7" l="1"/>
  <c r="K4" i="7"/>
  <c r="J5" i="7"/>
  <c r="K5" i="7"/>
  <c r="J6" i="7"/>
  <c r="K6" i="7"/>
  <c r="J7" i="7"/>
  <c r="K7" i="7"/>
  <c r="J8" i="7"/>
  <c r="K8" i="7"/>
  <c r="J9" i="7"/>
  <c r="K9" i="7"/>
  <c r="J10" i="7"/>
  <c r="K10" i="7"/>
  <c r="J11" i="7"/>
  <c r="K11" i="7"/>
  <c r="J12" i="7"/>
  <c r="K12" i="7"/>
  <c r="J13" i="7"/>
  <c r="K13" i="7"/>
  <c r="J14" i="7"/>
  <c r="K14" i="7"/>
  <c r="J17" i="7"/>
  <c r="K17" i="7"/>
  <c r="K3" i="7"/>
  <c r="J3" i="7"/>
  <c r="I17" i="7" l="1"/>
  <c r="H17" i="7"/>
  <c r="E17" i="7"/>
  <c r="D17" i="7"/>
  <c r="I14" i="7"/>
  <c r="H14" i="7"/>
  <c r="E14" i="7"/>
  <c r="D14" i="7"/>
  <c r="I13" i="7"/>
  <c r="H13" i="7"/>
  <c r="E13" i="7"/>
  <c r="D13" i="7"/>
  <c r="I12" i="7"/>
  <c r="H12" i="7"/>
  <c r="E12" i="7"/>
  <c r="D12" i="7"/>
  <c r="I11" i="7"/>
  <c r="H11" i="7"/>
  <c r="E11" i="7"/>
  <c r="D11" i="7"/>
  <c r="I10" i="7"/>
  <c r="M10" i="7" s="1"/>
  <c r="D6" i="9" s="1"/>
  <c r="H10" i="7"/>
  <c r="D10" i="7"/>
  <c r="I9" i="7"/>
  <c r="M9" i="7" s="1"/>
  <c r="D5" i="9" s="1"/>
  <c r="H9" i="7"/>
  <c r="D9" i="7"/>
  <c r="I8" i="7"/>
  <c r="H8" i="7"/>
  <c r="G8" i="7"/>
  <c r="G21" i="7" s="1"/>
  <c r="E8" i="7"/>
  <c r="D8" i="7"/>
  <c r="I7" i="7"/>
  <c r="M7" i="7" s="1"/>
  <c r="H7" i="7"/>
  <c r="D7" i="7"/>
  <c r="I6" i="7"/>
  <c r="M6" i="7" s="1"/>
  <c r="H6" i="7"/>
  <c r="D6" i="7"/>
  <c r="I5" i="7"/>
  <c r="M5" i="7" s="1"/>
  <c r="H5" i="7"/>
  <c r="D5" i="7"/>
  <c r="I4" i="7"/>
  <c r="M4" i="7" s="1"/>
  <c r="D3" i="9" s="1"/>
  <c r="H4" i="7"/>
  <c r="D4" i="7"/>
  <c r="I3" i="7"/>
  <c r="M3" i="7" s="1"/>
  <c r="D2" i="9" s="1"/>
  <c r="H3" i="7"/>
  <c r="L3" i="7" s="1"/>
  <c r="C2" i="9" s="1"/>
  <c r="V66" i="1"/>
  <c r="U66" i="1"/>
  <c r="F5" i="9" l="1"/>
  <c r="E5" i="9"/>
  <c r="E6" i="9"/>
  <c r="F6" i="9"/>
  <c r="F2" i="9"/>
  <c r="E2" i="9"/>
  <c r="E3" i="9"/>
  <c r="F3" i="9"/>
  <c r="L4" i="7"/>
  <c r="C3" i="9" s="1"/>
  <c r="L6" i="7"/>
  <c r="L8" i="7"/>
  <c r="L10" i="7"/>
  <c r="C6" i="9" s="1"/>
  <c r="M12" i="7"/>
  <c r="M14" i="7"/>
  <c r="L5" i="7"/>
  <c r="L7" i="7"/>
  <c r="L9" i="7"/>
  <c r="C5" i="9" s="1"/>
  <c r="L11" i="7"/>
  <c r="C7" i="9" s="1"/>
  <c r="L13" i="7"/>
  <c r="C9" i="9" s="1"/>
  <c r="L17" i="7"/>
  <c r="M11" i="7"/>
  <c r="M13" i="7"/>
  <c r="M17" i="7"/>
  <c r="P17" i="7" s="1"/>
  <c r="M8" i="7"/>
  <c r="R8" i="7" s="1"/>
  <c r="E21" i="7"/>
  <c r="O5" i="7"/>
  <c r="P5" i="7"/>
  <c r="O10" i="7"/>
  <c r="P10" i="7"/>
  <c r="O6" i="7"/>
  <c r="P6" i="7"/>
  <c r="O4" i="7"/>
  <c r="P4" i="7"/>
  <c r="P3" i="7"/>
  <c r="O3" i="7"/>
  <c r="O7" i="7"/>
  <c r="P7" i="7"/>
  <c r="O9" i="7"/>
  <c r="P9" i="7"/>
  <c r="L12" i="7"/>
  <c r="C8" i="9" s="1"/>
  <c r="L14" i="7"/>
  <c r="C10" i="9" s="1"/>
  <c r="O11" i="7" l="1"/>
  <c r="D7" i="9"/>
  <c r="C4" i="9"/>
  <c r="O14" i="7"/>
  <c r="D10" i="9"/>
  <c r="P12" i="7"/>
  <c r="D8" i="9"/>
  <c r="D4" i="9"/>
  <c r="P13" i="7"/>
  <c r="D9" i="9"/>
  <c r="P14" i="7"/>
  <c r="O12" i="7"/>
  <c r="Q8" i="7"/>
  <c r="P11" i="7"/>
  <c r="O13" i="7"/>
  <c r="O17" i="7"/>
  <c r="M20" i="7"/>
  <c r="P8" i="7"/>
  <c r="O8" i="7"/>
  <c r="S8" i="7" s="1"/>
  <c r="D14" i="9" l="1"/>
  <c r="E4" i="9"/>
  <c r="F4" i="9"/>
  <c r="E8" i="9"/>
  <c r="F8" i="9"/>
  <c r="E10" i="9"/>
  <c r="F10" i="9"/>
  <c r="E7" i="9"/>
  <c r="F7" i="9"/>
  <c r="E9" i="9"/>
  <c r="F9" i="9"/>
  <c r="O20" i="7"/>
  <c r="P20" i="7"/>
  <c r="T8" i="7"/>
  <c r="F14" i="9" l="1"/>
  <c r="E14" i="9"/>
</calcChain>
</file>

<file path=xl/sharedStrings.xml><?xml version="1.0" encoding="utf-8"?>
<sst xmlns="http://schemas.openxmlformats.org/spreadsheetml/2006/main" count="3932" uniqueCount="406">
  <si>
    <t>Remarks</t>
  </si>
  <si>
    <t>Actual/ Tentative date of Complection</t>
  </si>
  <si>
    <t>Date of Signing  Contract</t>
  </si>
  <si>
    <t>Date of Invitation for Tender</t>
  </si>
  <si>
    <t>Date of Commence-ment as per Contract</t>
  </si>
  <si>
    <t>Date of Complection as per Contract</t>
  </si>
  <si>
    <t>Time Extention required period (If any)</t>
  </si>
  <si>
    <t>Required contract variation cost component wise 
(if any)</t>
  </si>
  <si>
    <t>Package No./Name of Haor</t>
  </si>
  <si>
    <t>BWDB/Kish/HFMLIP/PW-02
Chandpur Haor</t>
  </si>
  <si>
    <t>BWDB/Kish/HFMLIP/PW-03
Nunnir Haor (Part-A)</t>
  </si>
  <si>
    <t>BWDB/Kish/HFMLIP/PW-04
Nunnir Haor (Part B&amp;C)</t>
  </si>
  <si>
    <t>BWDB/Kish/HFMLIP/PW-05
Nuunir Haor (Part A&amp;C)</t>
  </si>
  <si>
    <t>BWDB/Kish/HFMLIP/PW-06            
Nunnir Haor (Part-A)</t>
  </si>
  <si>
    <t>BWDB/Kish/HFMLIP/PW-07
Boro Haor</t>
  </si>
  <si>
    <t>BWDB/Kish/HFMLIP/PW-09
Boro Haor</t>
  </si>
  <si>
    <t>BWDB/Kish/HFMLIP/PW-10
Noapara Haor</t>
  </si>
  <si>
    <t>BWDB/Kish/HFMLIP/PW-11
Noapara Haor</t>
  </si>
  <si>
    <t>BWDB/Kish/HFMLIP/PW-12
Noapara Haor</t>
  </si>
  <si>
    <t>BWDB/Kish/HFMLIP/PW-13
Naogaon Haor (Part-A)</t>
  </si>
  <si>
    <t>BWDB/Kish/HFMLIP/PW-14
Naogaon Haor (Part-A)</t>
  </si>
  <si>
    <t>BWDB/Kish/HFMLIP/PW-15
Naogaon Haor (Part-B)</t>
  </si>
  <si>
    <t>BWDB/Kish/HFMLIP/PW-16
Noagaon Haor (Part-B)</t>
  </si>
  <si>
    <t>BWDB/Kish/HFMLIP/PW-17
Naogaon Haor (Part-B)</t>
  </si>
  <si>
    <t>BWDB/Kish/HFMLIP/PW-18
Naogaon Haor (Part-B)</t>
  </si>
  <si>
    <t>BWDB/Kish/HFMLIP/PW-19
Noagon Haor (Part-A)</t>
  </si>
  <si>
    <t>BWDB/Kish/HFMLIP/PW-20
Nunni, Boro &amp; Noapara Haor</t>
  </si>
  <si>
    <t>BWDB/Kish/HFMLIP/PW-21
(Badla Haor)</t>
  </si>
  <si>
    <t>BWDB/Kish/HFMLIP/PW-22
Badla Haor</t>
  </si>
  <si>
    <t>BWDB/Kish/HFMLIP/PW-23
Chatal Haor</t>
  </si>
  <si>
    <t>BWDB/Kish/HFMLIP/PW-24
Dakshiner Haor</t>
  </si>
  <si>
    <t>BWDB/Kish/HFMLIP/PW-25
Dakshiner Haor</t>
  </si>
  <si>
    <t>BWDB/Kish/HFMLIP/PW-26
Sonair Haor</t>
  </si>
  <si>
    <t>BWDB/Kish/HFMLIP/PW-27</t>
  </si>
  <si>
    <t>BWDB/Kish/HFMLIP/PW-28
WMG Office Building</t>
  </si>
  <si>
    <t xml:space="preserve">PW-01 
4 Nos. Rehabilitation Haor
</t>
  </si>
  <si>
    <t>BWDB/Hobi/HFMLIP/PW-01
Bashira River</t>
  </si>
  <si>
    <t>BWDB/Hobi/HFMLIP/PW-02
Aralia Khal</t>
  </si>
  <si>
    <t>BWDB/Hobi/HFMLIP/PW-04
Mokhar Haor</t>
  </si>
  <si>
    <t>BWDB/Hobi/HFMLIP/PW-05
Mokhar Haor</t>
  </si>
  <si>
    <t>BWDB/Hobi/HFMLIP/PW-06
Mokhar Haor</t>
  </si>
  <si>
    <t>BWDB/Hobi/HFMLIP/PW-07
Mokhar Haor</t>
  </si>
  <si>
    <t>BWDB/Netra/HFMLIP/PW-01
Dampara &amp; Singer Beel(Re-hab)</t>
  </si>
  <si>
    <t>BWDB/Netra/HFMLIP/PW-02
Damara, Kangsha &amp; Singer Beel</t>
  </si>
  <si>
    <t>BWDB/Netra/HFMLIP/PW-03
Dampara, Kangsha &amp; Singer Beel</t>
  </si>
  <si>
    <t>BWDB/Netra/HFMLIP/PW-04
Khaliajuri Polder-2 &amp; Polder-4</t>
  </si>
  <si>
    <t>BWDB/Netra/HFMLIP/PW-05
Ganesh Haor</t>
  </si>
  <si>
    <t>BWDB/Netra/HFMLIP/PW-06
Ganesh Haor</t>
  </si>
  <si>
    <t>BWDB/Netra/HFMLIP/PW-07
Dharmapasah Rui Beel</t>
  </si>
  <si>
    <t>BWDB/Netra/HFMLIP/PW-08
Dharmapasah Rui Beel</t>
  </si>
  <si>
    <t>BWDB/Sunam/HFMLIP/PW-01
Dhakua Haor (Divn-2)</t>
  </si>
  <si>
    <t>BWDB/Sunam/HFMLIP/PW-02
Dhakua Haor (Divn-2)</t>
  </si>
  <si>
    <t>BWDB/Sunam/HFMLIP/PW-03
Dhakua Haor (Divn-1)</t>
  </si>
  <si>
    <t>BWDB/Sunam/HFMLIP/PW-04
Dharmapasha Rui Bill Haor (Divn-1)</t>
  </si>
  <si>
    <t>BWDB/Sunam/HFMLIP/PW-05
Dharmapasha Rui Bill Haor (Divn-1)</t>
  </si>
  <si>
    <t>BWDB/Sunam/HFMLIP/PW-06
Dharmapasha Rui Bill Haor (Divn-1)</t>
  </si>
  <si>
    <t>Component</t>
  </si>
  <si>
    <t>Unit</t>
  </si>
  <si>
    <t>Qnty</t>
  </si>
  <si>
    <t>Cost</t>
  </si>
  <si>
    <t>Const. of New Regulators 2 vent (1.50mx1.80m)</t>
  </si>
  <si>
    <t>nos.</t>
  </si>
  <si>
    <t>Re-excavation of Khal (New Haor)</t>
  </si>
  <si>
    <t>Km</t>
  </si>
  <si>
    <t>Const. of New Regulators 1 vent (1.50mx1.80m)</t>
  </si>
  <si>
    <t>Const. of Submertible Embankment</t>
  </si>
  <si>
    <t>Const. of New Regulators 4 vent (1.50mx1.80m)</t>
  </si>
  <si>
    <t>Const. of New Regulators 3 vent (1.50mx1.80m)</t>
  </si>
  <si>
    <t xml:space="preserve">Re-excavation of Khal </t>
  </si>
  <si>
    <t>Re-excavation of Khal (New)</t>
  </si>
  <si>
    <t>Const. of Box Drainge Outlet</t>
  </si>
  <si>
    <t>Const. of Irrigation Inlet</t>
  </si>
  <si>
    <t>Const. of 4.0 m width Causeway</t>
  </si>
  <si>
    <t>Const. of 6.6 m width Causeway</t>
  </si>
  <si>
    <t>Re-excavation of River by Dredger/ Mechanical (Berachapra 15.82 km + Ataplal 7.113 km)</t>
  </si>
  <si>
    <t>Const. Irrigation Inlet</t>
  </si>
  <si>
    <t>Rehab. Regulaors</t>
  </si>
  <si>
    <t>Const. of New Regulators 5 vent (1.50mx1.80m)</t>
  </si>
  <si>
    <t>Const. of 6.0 m width Causeway</t>
  </si>
  <si>
    <t>Re-excavation of Khal (9.20 km) and River (1.80 km)</t>
  </si>
  <si>
    <t>Const. of New Regulators 6 vent (1.50mx1.80m)</t>
  </si>
  <si>
    <t>Const. of WMG Training Office at Kishoregonj, Netrokona, Sunamgonj &amp; Hobigonj district.</t>
  </si>
  <si>
    <t>Const. of Submersible Embankment</t>
  </si>
  <si>
    <t>Const. of New Regulator 4 vent (1.50 mx1.80m)</t>
  </si>
  <si>
    <t>Const. of New Regulator 1 vent (1.50 mx1.80m)</t>
  </si>
  <si>
    <t>Const. of New Regulator 2 vent (1.50 mx1.80m)</t>
  </si>
  <si>
    <t>Const. of 4.0m wide Causeway</t>
  </si>
  <si>
    <t>Const. of 6.0m wide Causeway</t>
  </si>
  <si>
    <t>Const. of Box Drainage Outlet</t>
  </si>
  <si>
    <t>Re-excavation of River (New Haor)</t>
  </si>
  <si>
    <t xml:space="preserve">Re-Sectioning of Submersible Embankment </t>
  </si>
  <si>
    <t xml:space="preserve">Const. of Submersible Embankment </t>
  </si>
  <si>
    <t>Re-excavation of River (New Haor) (Piain River)</t>
  </si>
  <si>
    <t>Re-sectioning of Full Embankment</t>
  </si>
  <si>
    <t>Replacement of Reg. Gates &amp; other related works</t>
  </si>
  <si>
    <t>Re-excavation of Khal (Rehab)</t>
  </si>
  <si>
    <t>C onst. of Submersible Embankment</t>
  </si>
  <si>
    <t>Rehab. of submersible Embankment (Re-section 7.00 Km &amp; Const. 7.00 Km)</t>
  </si>
  <si>
    <t>Re-excavation of Khal/River (Rehab. Khal 2.295 km &amp; River 17.40 km)</t>
  </si>
  <si>
    <t>(a) Re-Inatallation of Reguator((one no. 2 vent 1.50mx1.80m )</t>
  </si>
  <si>
    <t>(B)  Causeway  (one no. 4.0m wide).</t>
  </si>
  <si>
    <t xml:space="preserve">153.89
</t>
  </si>
  <si>
    <t>Rehab. of submersible Embankment (Re-section Kairadhala-16.02 km &amp; Aralia-14.124 km and Const. Aralia-8.36 km)</t>
  </si>
  <si>
    <t>Re-excavation of Khal (Rehab. Kairdhala  &amp; Aralia Beel )</t>
  </si>
  <si>
    <t>Construction of Causeway for Aralia (4 m).</t>
  </si>
  <si>
    <t>Re-Sectioning of Full Embankment (Dampara-35.828+Singer Beel-10.69)</t>
  </si>
  <si>
    <t>Re-Excavation of Khal (Rehab.)
(a) Damapara Water Management Project.(13.27 Km)
(b) Kangsha River Scheme (30.98 Km)
(c) Singer Beel Scheme (6.133 Km)</t>
  </si>
  <si>
    <t>(a)  Re-Sectioning of Full Embankment (Kangsha)- 20.90 km.
(b) Re-Sectioning of Submersible Embankment (Singer beel)- 3.56 Km.</t>
  </si>
  <si>
    <t>Re-Installation of Regulator 5 vent (1.50mx1.80m, Dampara)</t>
  </si>
  <si>
    <t>Re-excavation of Khal (Rehab.) (including 4.925 km river dredging)</t>
  </si>
  <si>
    <t>Rehabilitation of existing Regulator 4 vent</t>
  </si>
  <si>
    <t>Re-excavation of Khal (New Haor)(4 Nos. Khal)</t>
  </si>
  <si>
    <t>1 vent regulator at Gazipur convedrted by 6.00 m causeway.</t>
  </si>
  <si>
    <t>Regulator c onverted by 6.00 m causeway</t>
  </si>
  <si>
    <t>2.40 Km length will be increased.</t>
  </si>
  <si>
    <t>Need rehabilitation of existing 3-vent regulator instead of reinstallation of 2-vent regulator.</t>
  </si>
  <si>
    <t>Need 6.0 m causeway instead of 4.0 m causeway.</t>
  </si>
  <si>
    <t>Length of embkt. will be increased by 1.50 m.</t>
  </si>
  <si>
    <t>Not need for re-sectioning of 7.75 Km embkt.</t>
  </si>
  <si>
    <t>Re-excavation of River (Lower Kongsha River 15.00 km &amp; Gunai River 11.44  Km)</t>
  </si>
  <si>
    <t>Re-excavation of River (Lower Kongsha River 15.00 km &amp; Gunai River 11.44 Km)</t>
  </si>
  <si>
    <t xml:space="preserve">Need more 6 nos. Khal for re-excavation extra cost will remain same. </t>
  </si>
  <si>
    <t xml:space="preserve">Const. of New Causeway 4 m width </t>
  </si>
  <si>
    <t xml:space="preserve">Const. of New Causeway 6 m width </t>
  </si>
  <si>
    <t>Regulators are converted to causeway.</t>
  </si>
  <si>
    <t>(B)  Causeway  (one no. 6.0m wide).</t>
  </si>
  <si>
    <t>1 no. additional 4 m width Causeway will be needed.</t>
  </si>
  <si>
    <t>Concerned XEN proposed to raise the height of embkt.</t>
  </si>
  <si>
    <t>Size of pitching block will be enhanced.</t>
  </si>
  <si>
    <t>XEN reported that no need 17.34 km embkt.</t>
  </si>
  <si>
    <t>KISH/PW-02</t>
  </si>
  <si>
    <t>KISH/PW-01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</si>
  <si>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</si>
  <si>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</si>
  <si>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</si>
  <si>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</si>
  <si>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</si>
  <si>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</si>
  <si>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</si>
  <si>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</si>
  <si>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</si>
  <si>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</si>
  <si>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</si>
  <si>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</si>
  <si>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</si>
  <si>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</si>
  <si>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</si>
  <si>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</si>
  <si>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</si>
  <si>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</si>
  <si>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</si>
  <si>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</si>
  <si>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</si>
  <si>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</si>
  <si>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</si>
  <si>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</si>
  <si>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Package</t>
  </si>
  <si>
    <t>Regulator</t>
  </si>
  <si>
    <t>Causeway</t>
  </si>
  <si>
    <t>SEMB_C</t>
  </si>
  <si>
    <t>Submersible Embankment Construction</t>
  </si>
  <si>
    <t>Submersible Embankment Rehabilitation</t>
  </si>
  <si>
    <t>Bridge</t>
  </si>
  <si>
    <t>REG_C</t>
  </si>
  <si>
    <t>DROU_C</t>
  </si>
  <si>
    <t>CW_C</t>
  </si>
  <si>
    <t>BRI_C</t>
  </si>
  <si>
    <t>SEMB_R</t>
  </si>
  <si>
    <t>EMB_R</t>
  </si>
  <si>
    <t>REX_KH_RIV_NEW</t>
  </si>
  <si>
    <t>Khal_River Reexcavation(New Haor)</t>
  </si>
  <si>
    <t>Khal_River Reexcavation(Rehab Haor)</t>
  </si>
  <si>
    <t>REX_KH_RIV_REHAB</t>
  </si>
  <si>
    <t>Construction of WMG</t>
  </si>
  <si>
    <t>WMG_OFF</t>
  </si>
  <si>
    <t>Embankment Rehablitation</t>
  </si>
  <si>
    <t>REG_R_NEW</t>
  </si>
  <si>
    <t>REG_R_REHAB</t>
  </si>
  <si>
    <t>Construction of Irrigation Inlet</t>
  </si>
  <si>
    <t>IRRI_C</t>
  </si>
  <si>
    <t>Box Drainage Outlet</t>
  </si>
  <si>
    <t>Rehab Regulator New Haor</t>
  </si>
  <si>
    <t>Rehab Regulator Rehab Haor</t>
  </si>
  <si>
    <t>Code</t>
  </si>
  <si>
    <t>Initial</t>
  </si>
  <si>
    <t>Chandpur Haor Sub-Project</t>
  </si>
  <si>
    <t>Kishoreganj</t>
  </si>
  <si>
    <t>Nunnir Haor Sub-Project</t>
  </si>
  <si>
    <t>Boro Haor Sub-Project</t>
  </si>
  <si>
    <t>Noapara Haor Sub-Project</t>
  </si>
  <si>
    <t>Naogaon Haor Sub-Project</t>
  </si>
  <si>
    <t>Badla Haor Sub-Project</t>
  </si>
  <si>
    <t>Chatal Haor Sub-Project</t>
  </si>
  <si>
    <t>Dakhshiner Haor Sub-Project</t>
  </si>
  <si>
    <t>Kishoreganj &amp; Habiganj</t>
  </si>
  <si>
    <t>Suniar  Haor Sub-Project</t>
  </si>
  <si>
    <t>Kishoreganj &amp; Netrokona</t>
  </si>
  <si>
    <t>Mokhar Haor Sub-Project</t>
  </si>
  <si>
    <t>Habiganj</t>
  </si>
  <si>
    <t>Ganesh Haor Sub-Project</t>
  </si>
  <si>
    <t>Netrokona</t>
  </si>
  <si>
    <t>Dharmapasha Rui Beel Sub-Project</t>
  </si>
  <si>
    <t>Sunamganj &amp;Netrokona</t>
  </si>
  <si>
    <t>Jaliar Haor Sub-Project</t>
  </si>
  <si>
    <t>Sunamganj</t>
  </si>
  <si>
    <t>Dhakua Haor Sub-Project</t>
  </si>
  <si>
    <t>Alalia-Bahadia Sub-Project</t>
  </si>
  <si>
    <t>Modkhola-Bairagir Char Sub-Project</t>
  </si>
  <si>
    <t>Ganakkhali Sub-Project</t>
  </si>
  <si>
    <t>Boraikhali Khal Sub-Project</t>
  </si>
  <si>
    <t>Koirdahla Ratna Sub-Project</t>
  </si>
  <si>
    <t>Guingajuri Sub-Project</t>
  </si>
  <si>
    <t>Aralia Khal Sub-Project</t>
  </si>
  <si>
    <t>Bashira River Re-excavation Sub-Project</t>
  </si>
  <si>
    <t>Dampara Water Management Scheme</t>
  </si>
  <si>
    <t>Kangsha River Scheme</t>
  </si>
  <si>
    <t>Singer Beel Sub-Project</t>
  </si>
  <si>
    <t>Khaliajuri FCD Polder-2</t>
  </si>
  <si>
    <t>Khaliajuri FCD Polder-4</t>
  </si>
  <si>
    <t>Chandal Beel Sub-Project</t>
  </si>
  <si>
    <t>Satdona Beel Scheme</t>
  </si>
  <si>
    <t>Kishoreganj Mymensingh</t>
  </si>
  <si>
    <t>Brahaman baria</t>
  </si>
  <si>
    <t>Haor Name</t>
  </si>
  <si>
    <t>District</t>
  </si>
  <si>
    <t>Type</t>
  </si>
  <si>
    <t>New</t>
  </si>
  <si>
    <t>Rehab</t>
  </si>
  <si>
    <t>Structure Code</t>
  </si>
  <si>
    <t>Haor Code</t>
  </si>
  <si>
    <t>Haor</t>
  </si>
  <si>
    <t>Haor Type</t>
  </si>
  <si>
    <t>KISH/PW-28</t>
  </si>
  <si>
    <t xml:space="preserve">Const. of New 1 No. 6 m width Causeway </t>
  </si>
  <si>
    <t xml:space="preserve"> 1 No. Regulator 1-vent (1.5mx1.80m)</t>
  </si>
  <si>
    <t>Quantyity</t>
  </si>
  <si>
    <t>Amount</t>
  </si>
  <si>
    <t>Hobiganj</t>
  </si>
  <si>
    <t xml:space="preserve"> </t>
  </si>
  <si>
    <t>Total</t>
  </si>
  <si>
    <t>Quantity</t>
  </si>
  <si>
    <t>GOB</t>
  </si>
  <si>
    <t>RPA</t>
  </si>
  <si>
    <t>DPP Item</t>
  </si>
  <si>
    <t>Const. of 6m width Cause way</t>
  </si>
  <si>
    <t>Const. of  6.00 m causeway</t>
  </si>
  <si>
    <t>Const. of 6.m width Causeway</t>
  </si>
  <si>
    <t>HOBI/PW-01</t>
  </si>
  <si>
    <t>HOBI/PW-02</t>
  </si>
  <si>
    <t>HOBI/PW-04</t>
  </si>
  <si>
    <t>HOBI/PW-05</t>
  </si>
  <si>
    <t>HOBI/PW-06</t>
  </si>
  <si>
    <t>HOBI/PW-07</t>
  </si>
  <si>
    <t>Const of Box Drainage Outlet</t>
  </si>
  <si>
    <t>Irrigation Inlet</t>
  </si>
  <si>
    <t>Construction of Causeway for Aralia (46m).</t>
  </si>
  <si>
    <t>4m Causeway</t>
  </si>
  <si>
    <t>Rehab Regulator</t>
  </si>
  <si>
    <t>NETR/PW-06</t>
  </si>
  <si>
    <t>NETR/PW-08</t>
  </si>
  <si>
    <t>NETR/PW-03</t>
  </si>
  <si>
    <t>NETR/PW-05</t>
  </si>
  <si>
    <t>NETR/PW-07</t>
  </si>
  <si>
    <t>NETR/PW-02</t>
  </si>
  <si>
    <t>NETR/PW-04</t>
  </si>
  <si>
    <t>NETR/PW-01</t>
  </si>
  <si>
    <t>24.0.33</t>
  </si>
  <si>
    <t>SUNM/PW-01</t>
  </si>
  <si>
    <t>SUNM/PW-06</t>
  </si>
  <si>
    <t>SUNM/PW-03</t>
  </si>
  <si>
    <t>SUNM/PW-05</t>
  </si>
  <si>
    <t>SUNM/PW-02</t>
  </si>
  <si>
    <t>SUNM/PW-04</t>
  </si>
  <si>
    <t>Item Name</t>
  </si>
  <si>
    <t>Construction of Irrigation Inlet (New Haors)</t>
  </si>
  <si>
    <t xml:space="preserve"> Re-installation/Construction of Regulator/Causeway (Rehabilitation Sub-Projects)</t>
  </si>
  <si>
    <t xml:space="preserve"> Installation/Construction of New Regulators/Causeway/Bridge/Box Drainage Outlet) (New Haors)</t>
  </si>
  <si>
    <t xml:space="preserve"> Re-excavation of Khal/River (New Haors) (Earth Volume: 76.42 Lakh cum)</t>
  </si>
  <si>
    <t xml:space="preserve"> Re-excavation of Khal/River (Rehabilitation Sub-Projects) (Earth Volume: 20.12 Lakh cum)</t>
  </si>
  <si>
    <t xml:space="preserve"> Rehabilitation of Full Embankment (Resection/construction) (Rehabilitation Sub-Projects) (Earth Volume: 10.63 lakh cum)</t>
  </si>
  <si>
    <t xml:space="preserve"> Rehabilitation of Submergible Embankment  (Resection/construction)  (Rehabilitation Sub-Projects) (Earth Volume: 6.44 lakh cum)</t>
  </si>
  <si>
    <t>Construction of Submersible Embankment (New Haors) (Earth Volume: 29.98 lakh cum)</t>
  </si>
  <si>
    <t xml:space="preserve"> Rehabilitation of Regulator (New Haors)</t>
  </si>
  <si>
    <t>Embankment Slope Protection Work</t>
  </si>
  <si>
    <t>Construction of WMG Office</t>
  </si>
  <si>
    <t>nos</t>
  </si>
  <si>
    <t>km</t>
  </si>
  <si>
    <t>Amount(Total)</t>
  </si>
  <si>
    <t>Amount(Gob)</t>
  </si>
  <si>
    <t>Amount(RPA)</t>
  </si>
  <si>
    <t>Construction of Threshing Floor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</si>
  <si>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</si>
  <si>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</si>
  <si>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</si>
  <si>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</si>
  <si>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</si>
  <si>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</si>
  <si>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</si>
  <si>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</si>
  <si>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</si>
  <si>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</si>
  <si>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</si>
  <si>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</si>
  <si>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DPP_Code</t>
  </si>
  <si>
    <t>Package Name</t>
  </si>
  <si>
    <t>Rehablitation of Regulator (New Haor)</t>
  </si>
  <si>
    <t>Construction of Causeway for Aralia (4&amp;6m).</t>
  </si>
  <si>
    <t>Re-hab of Regulator</t>
  </si>
  <si>
    <t>Re-hab of regulator</t>
  </si>
  <si>
    <t xml:space="preserve">
(b) Re-Sectioning of Submersible Embankment (Singer beel)- 3.56 Km.</t>
  </si>
  <si>
    <t>(a)  Re-Sectioning of Full Embankment (Kangsha)- 20.90 km.</t>
  </si>
  <si>
    <t>(a) Re-Inatallation of Reguator((one no.32 vent 1.50mx1.80m )</t>
  </si>
  <si>
    <t>Construction of Causeway for Aralia (4m).</t>
  </si>
  <si>
    <t>Earth Volume</t>
  </si>
  <si>
    <t>Hoar Code</t>
  </si>
  <si>
    <t>Name</t>
  </si>
  <si>
    <t>N-1</t>
  </si>
  <si>
    <t>N-2</t>
  </si>
  <si>
    <t>N-3</t>
  </si>
  <si>
    <t>N-4</t>
  </si>
  <si>
    <t>N-5</t>
  </si>
  <si>
    <t>N-6</t>
  </si>
  <si>
    <t>N-7</t>
  </si>
  <si>
    <t>N-8</t>
  </si>
  <si>
    <t>N-9</t>
  </si>
  <si>
    <t>N-10</t>
  </si>
  <si>
    <t>N-11</t>
  </si>
  <si>
    <t>N-12</t>
  </si>
  <si>
    <t>N-13</t>
  </si>
  <si>
    <t>N-14</t>
  </si>
  <si>
    <t>R-1</t>
  </si>
  <si>
    <t>R-2</t>
  </si>
  <si>
    <t>R-3</t>
  </si>
  <si>
    <t>R-4</t>
  </si>
  <si>
    <t>R-5</t>
  </si>
  <si>
    <t>R-6</t>
  </si>
  <si>
    <t>R-7</t>
  </si>
  <si>
    <t>R-8</t>
  </si>
  <si>
    <t>R-9</t>
  </si>
  <si>
    <t>R-10</t>
  </si>
  <si>
    <t>R-11</t>
  </si>
  <si>
    <t>R-12</t>
  </si>
  <si>
    <t>R-13</t>
  </si>
  <si>
    <t>R-14</t>
  </si>
  <si>
    <t>R-15</t>
  </si>
  <si>
    <t>Re-Sectioning of Full Embankment (Singer Beel-10.69)</t>
  </si>
  <si>
    <t>Re-Sectioning of Full Embankment (Dampara-35.828)</t>
  </si>
  <si>
    <t xml:space="preserve">Re-Excavation of Khal (Rehab.)
(a) Damapara Water Management Project.(13.27 Km)
</t>
  </si>
  <si>
    <t xml:space="preserve">Re-Excavation of Khal Project
(b) Kangsha River Scheme (30.98 Km)
</t>
  </si>
  <si>
    <t>Re-Excavation of Khal (Rehab.)
(c) Singer Beel Scheme (6.133 Km)</t>
  </si>
  <si>
    <t>KISH/PW-31</t>
  </si>
  <si>
    <t>KISH/PW-32</t>
  </si>
  <si>
    <t>BWDB/Kish/HFMLIP/PW-31
Naogaon Haor Part -B Kishoreganj</t>
  </si>
  <si>
    <t>BWDB/Kish/HFMLIP/PW-32
Dakshiner Haor</t>
  </si>
  <si>
    <t>BWDB/Kish/HFMLIP/PW-32
Noapara Haor</t>
  </si>
  <si>
    <t>BWDB/Kish/HFMLIP/PW-32
Nunnir Haor</t>
  </si>
  <si>
    <t>EMB_PRO</t>
  </si>
  <si>
    <t>Thrashing Floor Construction</t>
  </si>
  <si>
    <t>THF_CONS</t>
  </si>
  <si>
    <t>Nos</t>
  </si>
  <si>
    <t>District Code</t>
  </si>
  <si>
    <t>HOBI</t>
  </si>
  <si>
    <t>KISH</t>
  </si>
  <si>
    <t>NETR</t>
  </si>
  <si>
    <t>SUNM</t>
  </si>
  <si>
    <t>Re-excavation of River (Lower Kongsha River 10.50 km &amp; Gunai River 11.44  Km)</t>
  </si>
  <si>
    <t xml:space="preserve">Construction of Submersible Embankment with Slope/Crest Protection work (Type-A 0.73 km , Type-B 0.84 Km ,Type-D 1.200 Km &amp; Fuse type -0.007 Km ) </t>
  </si>
  <si>
    <t>Construction of Box Drainnage Outlet</t>
  </si>
  <si>
    <t xml:space="preserve">BWDB/Sunam/HFMLIP/PW-07
Dharmapasha Rui Bill Haor </t>
  </si>
  <si>
    <t>SUNM/PW-07</t>
  </si>
  <si>
    <t xml:space="preserve">Construction of Submersible Embankment with Slope/Crest Protection work Dak Type-A 0.235 km , Type-B 0.84 Km ,Type-D 1.200 Km &amp; Fuse type -0.007 Km ) </t>
  </si>
  <si>
    <t>BWDB/Kish/HFMLIP/PW-33
Threshing Floor Construction</t>
  </si>
  <si>
    <t>BWDB/Kish/HFMLIP/PW-32
Naogaon Haor</t>
  </si>
  <si>
    <t>Const of Submersible Embankment with Slope/Crest Protection Work (Type-A -0.700 km,Type-B 2.800 km &amp; Fuse Type-0.025 )</t>
  </si>
  <si>
    <t>BWDB/Brah/HFMLIP/PW-01</t>
  </si>
  <si>
    <t>Regulator Rehablitation</t>
  </si>
  <si>
    <t>BRAH/PW-01</t>
  </si>
  <si>
    <t>BRAH</t>
  </si>
  <si>
    <t>Rehab. of submersible Embankment ( Aralia-22.484 km)</t>
  </si>
  <si>
    <t>BWDB/Hobi/HFMLIP/PW-02
Kairdhala</t>
  </si>
  <si>
    <t>M&amp;E GATE Repair</t>
  </si>
  <si>
    <t>O&amp;M During Construction</t>
  </si>
  <si>
    <t>GATE_REP</t>
  </si>
  <si>
    <t>O&amp;M_DU_CONST</t>
  </si>
  <si>
    <t xml:space="preserve">BWDB/Hobi/HFMLIP/PW-07
</t>
  </si>
  <si>
    <t>LS</t>
  </si>
  <si>
    <t>HOBI/PW-08</t>
  </si>
  <si>
    <t>All Haor</t>
  </si>
  <si>
    <t>A-1</t>
  </si>
  <si>
    <t>BWDB/Kish/HFMLIP/PW-29
O&amp;M During Construction</t>
  </si>
  <si>
    <t>L.S.</t>
  </si>
  <si>
    <t>KISH/PW-29</t>
  </si>
  <si>
    <t>Regulator Gate repair</t>
  </si>
  <si>
    <t>Construction of threshing floor</t>
  </si>
  <si>
    <t xml:space="preserve">BWDB/Kish/HFMLIP/PW-33
</t>
  </si>
  <si>
    <t>Construction of Submersible Embankment with Slope Protection Work</t>
  </si>
  <si>
    <t xml:space="preserve">BWDB/Kish/HFMLIP/PW-34
</t>
  </si>
  <si>
    <t>KISH/PW-34</t>
  </si>
  <si>
    <t>BWDB/Kish/HFMLIP/PW-33</t>
  </si>
  <si>
    <t>BWDB/Kish/HFMLIP/PW-33
Sonair Haor</t>
  </si>
  <si>
    <t>BWDB/Kish/HFMLIP/PW-33
Dakshiner Haor</t>
  </si>
  <si>
    <t>Rehablitation of Submersible Embankment</t>
  </si>
  <si>
    <t>KISH/PW-30</t>
  </si>
  <si>
    <t>KISH/PW-33</t>
  </si>
  <si>
    <t>KISH/PW-35</t>
  </si>
  <si>
    <t>KISH/PW-36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</si>
</sst>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theme="2"/>
      <name val="Calibri"/>
      <family val="2"/>
      <scheme val="minor"/>
    </font>
    <font>
      <sz val="10"/>
      <color theme="2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i/>
      <sz val="1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4"/>
      <name val="Arial"/>
      <family val="2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8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1" fillId="0" borderId="0" xfId="0" applyNumberFormat="1" applyFont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2" fontId="2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center" vertical="top"/>
    </xf>
    <xf numFmtId="2" fontId="6" fillId="4" borderId="1" xfId="0" applyNumberFormat="1" applyFont="1" applyFill="1" applyBorder="1" applyAlignment="1">
      <alignment horizontal="center" vertical="top"/>
    </xf>
    <xf numFmtId="0" fontId="7" fillId="4" borderId="1" xfId="0" applyFont="1" applyFill="1" applyBorder="1" applyAlignment="1" applyProtection="1"/>
    <xf numFmtId="0" fontId="6" fillId="4" borderId="1" xfId="0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/>
    <xf numFmtId="0" fontId="6" fillId="4" borderId="1" xfId="0" applyFont="1" applyFill="1" applyBorder="1"/>
    <xf numFmtId="1" fontId="6" fillId="4" borderId="1" xfId="0" applyNumberFormat="1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2" fontId="6" fillId="4" borderId="0" xfId="0" applyNumberFormat="1" applyFont="1" applyFill="1" applyBorder="1"/>
    <xf numFmtId="0" fontId="5" fillId="4" borderId="1" xfId="0" applyFont="1" applyFill="1" applyBorder="1" applyAlignment="1">
      <alignment horizontal="left" vertical="center" wrapText="1"/>
    </xf>
    <xf numFmtId="2" fontId="2" fillId="2" borderId="5" xfId="0" applyNumberFormat="1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/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/>
    <xf numFmtId="2" fontId="9" fillId="0" borderId="1" xfId="0" applyNumberFormat="1" applyFont="1" applyBorder="1" applyAlignment="1">
      <alignment horizontal="center" vertical="top" wrapText="1"/>
    </xf>
    <xf numFmtId="2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/>
    </xf>
    <xf numFmtId="0" fontId="9" fillId="0" borderId="0" xfId="0" applyFont="1" applyBorder="1"/>
    <xf numFmtId="164" fontId="9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10" fillId="0" borderId="0" xfId="0" applyFont="1" applyBorder="1"/>
    <xf numFmtId="1" fontId="9" fillId="0" borderId="1" xfId="0" applyNumberFormat="1" applyFont="1" applyBorder="1" applyAlignment="1">
      <alignment horizontal="center" vertical="top"/>
    </xf>
    <xf numFmtId="2" fontId="9" fillId="0" borderId="1" xfId="0" applyNumberFormat="1" applyFont="1" applyBorder="1" applyAlignment="1">
      <alignment horizontal="center" vertical="center"/>
    </xf>
    <xf numFmtId="2" fontId="9" fillId="0" borderId="0" xfId="0" applyNumberFormat="1" applyFont="1" applyBorder="1"/>
    <xf numFmtId="2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vertical="center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/>
    </xf>
    <xf numFmtId="2" fontId="1" fillId="3" borderId="1" xfId="0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/>
    <xf numFmtId="164" fontId="1" fillId="3" borderId="1" xfId="0" applyNumberFormat="1" applyFont="1" applyFill="1" applyBorder="1" applyAlignment="1">
      <alignment horizontal="center" vertical="top"/>
    </xf>
    <xf numFmtId="1" fontId="1" fillId="3" borderId="1" xfId="0" applyNumberFormat="1" applyFont="1" applyFill="1" applyBorder="1" applyAlignment="1">
      <alignment horizontal="center" vertical="top"/>
    </xf>
    <xf numFmtId="0" fontId="8" fillId="3" borderId="1" xfId="0" applyFont="1" applyFill="1" applyBorder="1" applyAlignment="1">
      <alignment vertical="center" wrapText="1"/>
    </xf>
    <xf numFmtId="0" fontId="9" fillId="3" borderId="1" xfId="0" applyFont="1" applyFill="1" applyBorder="1"/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center" vertical="top"/>
    </xf>
    <xf numFmtId="1" fontId="9" fillId="3" borderId="1" xfId="0" applyNumberFormat="1" applyFont="1" applyFill="1" applyBorder="1" applyAlignment="1">
      <alignment horizontal="center" vertical="top"/>
    </xf>
    <xf numFmtId="2" fontId="9" fillId="3" borderId="1" xfId="0" applyNumberFormat="1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/>
    </xf>
    <xf numFmtId="0" fontId="9" fillId="3" borderId="0" xfId="0" applyFont="1" applyFill="1" applyBorder="1"/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/>
    <xf numFmtId="0" fontId="12" fillId="3" borderId="1" xfId="0" applyFont="1" applyFill="1" applyBorder="1" applyAlignment="1">
      <alignment vertical="top" wrapText="1"/>
    </xf>
    <xf numFmtId="0" fontId="12" fillId="3" borderId="1" xfId="0" applyFont="1" applyFill="1" applyBorder="1" applyAlignment="1">
      <alignment horizontal="center" vertical="top"/>
    </xf>
    <xf numFmtId="1" fontId="12" fillId="3" borderId="1" xfId="0" applyNumberFormat="1" applyFont="1" applyFill="1" applyBorder="1" applyAlignment="1">
      <alignment horizontal="center" vertical="top"/>
    </xf>
    <xf numFmtId="2" fontId="12" fillId="3" borderId="1" xfId="0" applyNumberFormat="1" applyFont="1" applyFill="1" applyBorder="1" applyAlignment="1">
      <alignment horizontal="center" vertical="top"/>
    </xf>
    <xf numFmtId="0" fontId="12" fillId="3" borderId="1" xfId="0" applyFont="1" applyFill="1" applyBorder="1" applyAlignment="1">
      <alignment horizontal="center"/>
    </xf>
    <xf numFmtId="0" fontId="12" fillId="3" borderId="0" xfId="0" applyFont="1" applyFill="1" applyBorder="1"/>
    <xf numFmtId="164" fontId="12" fillId="3" borderId="1" xfId="0" applyNumberFormat="1" applyFont="1" applyFill="1" applyBorder="1" applyAlignment="1">
      <alignment horizontal="center" vertical="top"/>
    </xf>
    <xf numFmtId="0" fontId="9" fillId="0" borderId="0" xfId="0" applyFont="1" applyFill="1" applyBorder="1"/>
    <xf numFmtId="2" fontId="1" fillId="0" borderId="0" xfId="0" applyNumberFormat="1" applyFont="1" applyFill="1" applyBorder="1"/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8" fillId="2" borderId="0" xfId="0" applyFont="1" applyFill="1"/>
    <xf numFmtId="0" fontId="10" fillId="0" borderId="1" xfId="0" applyFont="1" applyBorder="1" applyAlignment="1">
      <alignment horizontal="center" vertical="top" wrapText="1"/>
    </xf>
    <xf numFmtId="0" fontId="8" fillId="0" borderId="0" xfId="0" applyFont="1"/>
    <xf numFmtId="0" fontId="0" fillId="0" borderId="0" xfId="0" applyFont="1" applyFill="1"/>
    <xf numFmtId="0" fontId="0" fillId="2" borderId="0" xfId="0" applyFont="1" applyFill="1"/>
    <xf numFmtId="0" fontId="0" fillId="0" borderId="0" xfId="0" applyFont="1"/>
    <xf numFmtId="0" fontId="8" fillId="0" borderId="0" xfId="0" applyFont="1" applyFill="1"/>
    <xf numFmtId="0" fontId="1" fillId="2" borderId="1" xfId="0" applyFont="1" applyFill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top"/>
    </xf>
    <xf numFmtId="1" fontId="1" fillId="2" borderId="1" xfId="0" applyNumberFormat="1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 wrapText="1"/>
    </xf>
    <xf numFmtId="164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/>
    <xf numFmtId="2" fontId="1" fillId="0" borderId="1" xfId="0" applyNumberFormat="1" applyFont="1" applyFill="1" applyBorder="1" applyAlignment="1">
      <alignment horizontal="center" vertical="top"/>
    </xf>
    <xf numFmtId="1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13" fillId="2" borderId="1" xfId="0" applyFont="1" applyFill="1" applyBorder="1" applyAlignment="1" applyProtection="1"/>
    <xf numFmtId="0" fontId="1" fillId="2" borderId="1" xfId="0" applyFont="1" applyFill="1" applyBorder="1"/>
    <xf numFmtId="0" fontId="0" fillId="2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top" wrapText="1"/>
    </xf>
    <xf numFmtId="2" fontId="12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/>
    <xf numFmtId="0" fontId="12" fillId="2" borderId="1" xfId="0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center" vertical="top"/>
    </xf>
    <xf numFmtId="0" fontId="12" fillId="0" borderId="1" xfId="0" applyFont="1" applyBorder="1" applyAlignment="1"/>
    <xf numFmtId="0" fontId="12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center" vertical="top"/>
    </xf>
    <xf numFmtId="1" fontId="12" fillId="2" borderId="1" xfId="0" applyNumberFormat="1" applyFont="1" applyFill="1" applyBorder="1" applyAlignment="1">
      <alignment horizontal="center" vertical="top"/>
    </xf>
    <xf numFmtId="0" fontId="11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 wrapText="1"/>
    </xf>
    <xf numFmtId="164" fontId="12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/>
    <xf numFmtId="2" fontId="12" fillId="0" borderId="1" xfId="0" applyNumberFormat="1" applyFont="1" applyFill="1" applyBorder="1" applyAlignment="1">
      <alignment horizontal="center" vertical="top"/>
    </xf>
    <xf numFmtId="1" fontId="12" fillId="0" borderId="1" xfId="0" applyNumberFormat="1" applyFont="1" applyFill="1" applyBorder="1" applyAlignment="1">
      <alignment horizontal="center" vertical="top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 applyProtection="1"/>
    <xf numFmtId="0" fontId="12" fillId="2" borderId="1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11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center"/>
    </xf>
    <xf numFmtId="0" fontId="8" fillId="5" borderId="0" xfId="0" applyFont="1" applyFill="1"/>
    <xf numFmtId="0" fontId="8" fillId="5" borderId="0" xfId="0" applyFont="1" applyFill="1" applyAlignment="1">
      <alignment horizontal="center" vertical="center"/>
    </xf>
    <xf numFmtId="0" fontId="0" fillId="5" borderId="0" xfId="0" applyFont="1" applyFill="1"/>
    <xf numFmtId="0" fontId="0" fillId="5" borderId="0" xfId="0" applyFill="1"/>
    <xf numFmtId="2" fontId="0" fillId="5" borderId="0" xfId="0" applyNumberFormat="1" applyFill="1" applyAlignment="1">
      <alignment horizontal="center" vertical="center"/>
    </xf>
    <xf numFmtId="0" fontId="0" fillId="6" borderId="0" xfId="0" applyFont="1" applyFill="1"/>
    <xf numFmtId="0" fontId="17" fillId="2" borderId="2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164" fontId="21" fillId="2" borderId="2" xfId="0" applyNumberFormat="1" applyFont="1" applyFill="1" applyBorder="1" applyAlignment="1">
      <alignment horizontal="center" vertical="center" wrapText="1"/>
    </xf>
    <xf numFmtId="2" fontId="21" fillId="2" borderId="2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/>
    <xf numFmtId="0" fontId="8" fillId="2" borderId="0" xfId="0" applyFont="1" applyFill="1" applyAlignment="1">
      <alignment horizontal="center" vertical="center"/>
    </xf>
    <xf numFmtId="0" fontId="0" fillId="2" borderId="0" xfId="0" applyFill="1"/>
    <xf numFmtId="2" fontId="0" fillId="2" borderId="0" xfId="0" applyNumberFormat="1" applyFill="1" applyAlignment="1">
      <alignment horizontal="center" vertical="center"/>
    </xf>
    <xf numFmtId="2" fontId="2" fillId="2" borderId="1" xfId="0" applyNumberFormat="1" applyFont="1" applyFill="1" applyBorder="1" applyAlignment="1">
      <alignment vertical="center" wrapText="1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 wrapText="1"/>
    </xf>
    <xf numFmtId="164" fontId="18" fillId="5" borderId="1" xfId="0" applyNumberFormat="1" applyFont="1" applyFill="1" applyBorder="1" applyAlignment="1">
      <alignment horizontal="center" vertical="top" wrapText="1"/>
    </xf>
    <xf numFmtId="4" fontId="18" fillId="5" borderId="1" xfId="0" applyNumberFormat="1" applyFont="1" applyFill="1" applyBorder="1" applyAlignment="1">
      <alignment horizontal="center" vertical="top" wrapText="1"/>
    </xf>
    <xf numFmtId="4" fontId="18" fillId="5" borderId="1" xfId="0" applyNumberFormat="1" applyFont="1" applyFill="1" applyBorder="1" applyAlignment="1">
      <alignment horizontal="center" vertical="top"/>
    </xf>
    <xf numFmtId="164" fontId="18" fillId="5" borderId="1" xfId="0" applyNumberFormat="1" applyFont="1" applyFill="1" applyBorder="1" applyAlignment="1">
      <alignment horizontal="center" vertical="center" wrapText="1"/>
    </xf>
    <xf numFmtId="4" fontId="18" fillId="5" borderId="1" xfId="0" applyNumberFormat="1" applyFont="1" applyFill="1" applyBorder="1" applyAlignment="1">
      <alignment horizontal="center" vertical="center" wrapText="1"/>
    </xf>
    <xf numFmtId="164" fontId="23" fillId="5" borderId="1" xfId="0" applyNumberFormat="1" applyFont="1" applyFill="1" applyBorder="1" applyAlignment="1">
      <alignment horizontal="center" vertical="top" wrapText="1"/>
    </xf>
    <xf numFmtId="4" fontId="23" fillId="5" borderId="1" xfId="0" applyNumberFormat="1" applyFont="1" applyFill="1" applyBorder="1" applyAlignment="1">
      <alignment horizontal="center" vertical="top" wrapText="1"/>
    </xf>
    <xf numFmtId="2" fontId="18" fillId="5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4" fontId="18" fillId="2" borderId="1" xfId="0" applyNumberFormat="1" applyFont="1" applyFill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top" wrapText="1"/>
    </xf>
    <xf numFmtId="0" fontId="18" fillId="2" borderId="1" xfId="0" applyFont="1" applyFill="1" applyBorder="1" applyAlignment="1">
      <alignment horizontal="center" vertical="center"/>
    </xf>
    <xf numFmtId="1" fontId="18" fillId="2" borderId="1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4" fontId="18" fillId="2" borderId="1" xfId="0" applyNumberFormat="1" applyFont="1" applyFill="1" applyBorder="1" applyAlignment="1">
      <alignment horizontal="center" vertical="top"/>
    </xf>
    <xf numFmtId="0" fontId="12" fillId="2" borderId="1" xfId="0" applyFont="1" applyFill="1" applyBorder="1" applyAlignment="1">
      <alignment horizontal="center" wrapText="1"/>
    </xf>
    <xf numFmtId="4" fontId="18" fillId="2" borderId="1" xfId="0" applyNumberFormat="1" applyFont="1" applyFill="1" applyBorder="1" applyAlignment="1">
      <alignment horizontal="center"/>
    </xf>
    <xf numFmtId="4" fontId="12" fillId="2" borderId="1" xfId="0" applyNumberFormat="1" applyFont="1" applyFill="1" applyBorder="1" applyAlignment="1">
      <alignment horizontal="center" vertical="center" wrapText="1"/>
    </xf>
    <xf numFmtId="4" fontId="18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0" fillId="2" borderId="1" xfId="0" applyFont="1" applyFill="1" applyBorder="1" applyAlignment="1" applyProtection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 applyProtection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1" fontId="23" fillId="2" borderId="1" xfId="0" applyNumberFormat="1" applyFont="1" applyFill="1" applyBorder="1" applyAlignment="1">
      <alignment horizontal="center" vertical="center"/>
    </xf>
    <xf numFmtId="4" fontId="23" fillId="2" borderId="1" xfId="0" applyNumberFormat="1" applyFont="1" applyFill="1" applyBorder="1" applyAlignment="1">
      <alignment horizontal="center" vertical="top"/>
    </xf>
    <xf numFmtId="4" fontId="1" fillId="2" borderId="1" xfId="0" applyNumberFormat="1" applyFont="1" applyFill="1" applyBorder="1" applyAlignment="1">
      <alignment horizontal="center" vertical="center" wrapText="1"/>
    </xf>
    <xf numFmtId="4" fontId="12" fillId="2" borderId="1" xfId="0" applyNumberFormat="1" applyFont="1" applyFill="1" applyBorder="1" applyAlignment="1">
      <alignment horizontal="center" wrapText="1"/>
    </xf>
    <xf numFmtId="0" fontId="1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2" fontId="18" fillId="2" borderId="1" xfId="0" applyNumberFormat="1" applyFont="1" applyFill="1" applyBorder="1" applyAlignment="1">
      <alignment horizontal="center" vertical="center" wrapText="1"/>
    </xf>
    <xf numFmtId="2" fontId="12" fillId="2" borderId="1" xfId="0" applyNumberFormat="1" applyFont="1" applyFill="1" applyBorder="1" applyAlignment="1">
      <alignment horizontal="center" vertical="center" wrapText="1"/>
    </xf>
    <xf numFmtId="2" fontId="20" fillId="2" borderId="1" xfId="0" applyNumberFormat="1" applyFont="1" applyFill="1" applyBorder="1" applyAlignment="1" applyProtection="1">
      <alignment horizontal="center" vertical="center"/>
    </xf>
    <xf numFmtId="2" fontId="18" fillId="2" borderId="1" xfId="0" applyNumberFormat="1" applyFont="1" applyFill="1" applyBorder="1" applyAlignment="1">
      <alignment horizontal="center" vertical="center"/>
    </xf>
    <xf numFmtId="2" fontId="22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 applyProtection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center" vertical="top" wrapText="1"/>
    </xf>
    <xf numFmtId="4" fontId="12" fillId="2" borderId="1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vertical="center"/>
    </xf>
    <xf numFmtId="4" fontId="19" fillId="2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4" fontId="18" fillId="2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1" fillId="2" borderId="1" xfId="0" applyFont="1" applyFill="1" applyBorder="1" applyAlignment="1">
      <alignment horizontal="center" wrapText="1"/>
    </xf>
    <xf numFmtId="4" fontId="18" fillId="6" borderId="1" xfId="0" applyNumberFormat="1" applyFont="1" applyFill="1" applyBorder="1" applyAlignment="1">
      <alignment horizontal="center" vertical="top" wrapText="1"/>
    </xf>
    <xf numFmtId="4" fontId="20" fillId="6" borderId="1" xfId="0" applyNumberFormat="1" applyFont="1" applyFill="1" applyBorder="1" applyAlignment="1" applyProtection="1">
      <alignment horizontal="center" vertical="center" wrapText="1"/>
    </xf>
    <xf numFmtId="0" fontId="20" fillId="6" borderId="1" xfId="0" applyFont="1" applyFill="1" applyBorder="1" applyAlignment="1" applyProtection="1">
      <alignment horizontal="center" vertical="center" wrapText="1"/>
    </xf>
    <xf numFmtId="164" fontId="18" fillId="7" borderId="1" xfId="0" applyNumberFormat="1" applyFont="1" applyFill="1" applyBorder="1" applyAlignment="1">
      <alignment horizontal="center" vertical="top" wrapText="1"/>
    </xf>
    <xf numFmtId="4" fontId="18" fillId="7" borderId="1" xfId="0" applyNumberFormat="1" applyFont="1" applyFill="1" applyBorder="1" applyAlignment="1">
      <alignment horizontal="center" vertical="top" wrapText="1"/>
    </xf>
    <xf numFmtId="0" fontId="12" fillId="7" borderId="1" xfId="0" applyFont="1" applyFill="1" applyBorder="1" applyAlignment="1">
      <alignment horizontal="center" wrapText="1"/>
    </xf>
    <xf numFmtId="0" fontId="20" fillId="7" borderId="1" xfId="0" applyFont="1" applyFill="1" applyBorder="1" applyAlignment="1" applyProtection="1">
      <alignment horizontal="center" vertical="center"/>
    </xf>
    <xf numFmtId="4" fontId="12" fillId="7" borderId="1" xfId="0" applyNumberFormat="1" applyFont="1" applyFill="1" applyBorder="1" applyAlignment="1">
      <alignment horizontal="center" wrapText="1"/>
    </xf>
    <xf numFmtId="164" fontId="18" fillId="6" borderId="1" xfId="0" applyNumberFormat="1" applyFont="1" applyFill="1" applyBorder="1" applyAlignment="1">
      <alignment horizontal="center" vertical="top" wrapText="1"/>
    </xf>
    <xf numFmtId="0" fontId="12" fillId="6" borderId="1" xfId="0" applyFont="1" applyFill="1" applyBorder="1" applyAlignment="1">
      <alignment horizontal="center" wrapText="1"/>
    </xf>
    <xf numFmtId="0" fontId="18" fillId="6" borderId="1" xfId="0" applyFont="1" applyFill="1" applyBorder="1" applyAlignment="1">
      <alignment horizontal="center" vertical="center"/>
    </xf>
    <xf numFmtId="164" fontId="18" fillId="6" borderId="1" xfId="0" applyNumberFormat="1" applyFont="1" applyFill="1" applyBorder="1" applyAlignment="1">
      <alignment horizontal="center" vertical="center" wrapText="1"/>
    </xf>
    <xf numFmtId="4" fontId="18" fillId="6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view="pageBreakPreview" topLeftCell="A13" zoomScale="85" zoomScaleNormal="85" zoomScaleSheetLayoutView="85" workbookViewId="0">
      <selection activeCell="F20" sqref="F20"/>
    </sheetView>
  </sheetViews>
  <sheetFormatPr defaultRowHeight="15" x14ac:dyDescent="0.25"/>
  <cols>
    <col min="1" max="1" width="48.85546875" customWidth="1"/>
    <col min="2" max="2" width="48" style="176" customWidth="1"/>
    <col min="3" max="3" width="13.85546875" style="177" customWidth="1"/>
    <col min="4" max="4" width="12" style="175" customWidth="1"/>
    <col min="5" max="5" width="14.140625" style="176" customWidth="1"/>
    <col min="6" max="6" width="24.85546875" style="176" customWidth="1"/>
    <col min="7" max="7" width="21.5703125" style="177" customWidth="1"/>
    <col min="8" max="8" width="15.85546875" style="176" customWidth="1"/>
    <col min="9" max="9" width="13.5703125" style="176" customWidth="1"/>
    <col min="10" max="10" width="18.140625" style="177" customWidth="1"/>
    <col min="11" max="11" width="21.7109375" style="176" customWidth="1"/>
    <col min="12" max="12" width="15.85546875" style="176" customWidth="1"/>
  </cols>
  <sheetData>
    <row r="1" spans="1:14" s="171" customFormat="1" ht="57.75" customHeight="1" x14ac:dyDescent="0.25">
      <c r="A1" s="184" t="s">
        <v>304</v>
      </c>
      <c r="B1" s="185" t="s">
        <v>56</v>
      </c>
      <c r="C1" s="185" t="s">
        <v>57</v>
      </c>
      <c r="D1" s="186" t="s">
        <v>58</v>
      </c>
      <c r="E1" s="187" t="s">
        <v>59</v>
      </c>
      <c r="F1" s="188" t="s">
        <v>0</v>
      </c>
      <c r="G1" s="185" t="s">
        <v>156</v>
      </c>
      <c r="H1" s="185" t="s">
        <v>231</v>
      </c>
      <c r="I1" s="185" t="s">
        <v>228</v>
      </c>
      <c r="J1" s="185" t="s">
        <v>313</v>
      </c>
      <c r="K1" s="189" t="s">
        <v>314</v>
      </c>
      <c r="L1" s="189" t="s">
        <v>360</v>
      </c>
    </row>
    <row r="2" spans="1:14" s="98" customFormat="1" ht="36.75" customHeight="1" x14ac:dyDescent="0.25">
      <c r="A2" s="210" t="s">
        <v>374</v>
      </c>
      <c r="B2" s="210" t="s">
        <v>375</v>
      </c>
      <c r="C2" s="210" t="s">
        <v>285</v>
      </c>
      <c r="D2" s="201">
        <v>2</v>
      </c>
      <c r="E2" s="201">
        <v>87.5</v>
      </c>
      <c r="F2" s="210"/>
      <c r="G2" s="210" t="s">
        <v>376</v>
      </c>
      <c r="H2" s="210" t="s">
        <v>226</v>
      </c>
      <c r="I2" s="210">
        <v>16</v>
      </c>
      <c r="J2" s="210"/>
      <c r="K2" s="210" t="s">
        <v>343</v>
      </c>
      <c r="L2" s="210" t="s">
        <v>377</v>
      </c>
    </row>
    <row r="3" spans="1:14" s="98" customFormat="1" ht="36.75" customHeight="1" x14ac:dyDescent="0.25">
      <c r="A3" s="210" t="s">
        <v>374</v>
      </c>
      <c r="B3" s="210" t="s">
        <v>375</v>
      </c>
      <c r="C3" s="210" t="s">
        <v>285</v>
      </c>
      <c r="D3" s="201">
        <v>2</v>
      </c>
      <c r="E3" s="201">
        <v>87.5</v>
      </c>
      <c r="F3" s="210"/>
      <c r="G3" s="210" t="s">
        <v>376</v>
      </c>
      <c r="H3" s="210" t="s">
        <v>226</v>
      </c>
      <c r="I3" s="210">
        <v>16</v>
      </c>
      <c r="J3" s="210"/>
      <c r="K3" s="210" t="s">
        <v>344</v>
      </c>
      <c r="L3" s="210" t="s">
        <v>377</v>
      </c>
    </row>
    <row r="4" spans="1:14" s="98" customFormat="1" ht="36.75" customHeight="1" x14ac:dyDescent="0.25">
      <c r="A4" s="210" t="s">
        <v>36</v>
      </c>
      <c r="B4" s="210" t="s">
        <v>401</v>
      </c>
      <c r="C4" s="210" t="s">
        <v>63</v>
      </c>
      <c r="D4" s="202">
        <v>0</v>
      </c>
      <c r="E4" s="203">
        <v>0</v>
      </c>
      <c r="F4" s="212"/>
      <c r="G4" s="210" t="s">
        <v>247</v>
      </c>
      <c r="H4" s="213"/>
      <c r="I4" s="214">
        <v>1</v>
      </c>
      <c r="J4" s="211">
        <v>0</v>
      </c>
      <c r="K4" s="215" t="s">
        <v>337</v>
      </c>
      <c r="L4" s="213" t="s">
        <v>361</v>
      </c>
    </row>
    <row r="5" spans="1:14" s="178" customFormat="1" ht="36.75" customHeight="1" x14ac:dyDescent="0.25">
      <c r="A5" s="210" t="s">
        <v>36</v>
      </c>
      <c r="B5" s="210" t="s">
        <v>238</v>
      </c>
      <c r="C5" s="210" t="s">
        <v>61</v>
      </c>
      <c r="D5" s="202">
        <v>1</v>
      </c>
      <c r="E5" s="203">
        <v>27.05</v>
      </c>
      <c r="F5" s="216" t="s">
        <v>115</v>
      </c>
      <c r="G5" s="210" t="s">
        <v>247</v>
      </c>
      <c r="H5" s="213" t="s">
        <v>227</v>
      </c>
      <c r="I5" s="214">
        <v>2</v>
      </c>
      <c r="J5" s="211" t="s">
        <v>238</v>
      </c>
      <c r="K5" s="215" t="s">
        <v>337</v>
      </c>
      <c r="L5" s="213" t="s">
        <v>361</v>
      </c>
      <c r="M5" s="98"/>
      <c r="N5" s="98"/>
    </row>
    <row r="6" spans="1:14" s="178" customFormat="1" ht="36.75" customHeight="1" x14ac:dyDescent="0.25">
      <c r="A6" s="210" t="s">
        <v>37</v>
      </c>
      <c r="B6" s="210" t="s">
        <v>306</v>
      </c>
      <c r="C6" s="210" t="s">
        <v>61</v>
      </c>
      <c r="D6" s="202">
        <v>1</v>
      </c>
      <c r="E6" s="203">
        <v>300</v>
      </c>
      <c r="F6" s="216" t="s">
        <v>116</v>
      </c>
      <c r="G6" s="210" t="s">
        <v>247</v>
      </c>
      <c r="H6" s="213" t="s">
        <v>227</v>
      </c>
      <c r="I6" s="214">
        <v>2</v>
      </c>
      <c r="J6" s="217"/>
      <c r="K6" s="215" t="s">
        <v>337</v>
      </c>
      <c r="L6" s="213" t="s">
        <v>361</v>
      </c>
      <c r="M6" s="98"/>
      <c r="N6" s="98"/>
    </row>
    <row r="7" spans="1:14" s="178" customFormat="1" ht="36.75" customHeight="1" x14ac:dyDescent="0.25">
      <c r="A7" s="210" t="s">
        <v>40</v>
      </c>
      <c r="B7" s="210" t="s">
        <v>71</v>
      </c>
      <c r="C7" s="210" t="s">
        <v>63</v>
      </c>
      <c r="D7" s="202">
        <v>19.695</v>
      </c>
      <c r="E7" s="203">
        <v>857.52</v>
      </c>
      <c r="F7" s="216"/>
      <c r="G7" s="210" t="s">
        <v>247</v>
      </c>
      <c r="H7" s="213" t="s">
        <v>227</v>
      </c>
      <c r="I7" s="214">
        <v>8</v>
      </c>
      <c r="J7" s="217">
        <v>664867.22</v>
      </c>
      <c r="K7" s="215" t="s">
        <v>337</v>
      </c>
      <c r="L7" s="213" t="s">
        <v>361</v>
      </c>
      <c r="M7" s="98"/>
      <c r="N7" s="98"/>
    </row>
    <row r="8" spans="1:14" s="178" customFormat="1" ht="36.75" customHeight="1" x14ac:dyDescent="0.25">
      <c r="A8" s="210" t="s">
        <v>40</v>
      </c>
      <c r="B8" s="210" t="s">
        <v>86</v>
      </c>
      <c r="C8" s="210" t="s">
        <v>63</v>
      </c>
      <c r="D8" s="202">
        <v>16.760000000000002</v>
      </c>
      <c r="E8" s="203">
        <v>385.43</v>
      </c>
      <c r="F8" s="216" t="s">
        <v>114</v>
      </c>
      <c r="G8" s="210" t="s">
        <v>247</v>
      </c>
      <c r="H8" s="213" t="s">
        <v>227</v>
      </c>
      <c r="I8" s="214">
        <v>10</v>
      </c>
      <c r="J8" s="217">
        <v>127061.11</v>
      </c>
      <c r="K8" s="215" t="s">
        <v>337</v>
      </c>
      <c r="L8" s="213" t="s">
        <v>361</v>
      </c>
      <c r="M8" s="98"/>
      <c r="N8" s="98"/>
    </row>
    <row r="9" spans="1:14" s="178" customFormat="1" ht="36.75" customHeight="1" x14ac:dyDescent="0.25">
      <c r="A9" s="210" t="s">
        <v>36</v>
      </c>
      <c r="B9" s="210" t="s">
        <v>98</v>
      </c>
      <c r="C9" s="210" t="s">
        <v>61</v>
      </c>
      <c r="D9" s="202">
        <v>2</v>
      </c>
      <c r="E9" s="203">
        <v>458.88</v>
      </c>
      <c r="F9" s="216" t="s">
        <v>126</v>
      </c>
      <c r="G9" s="210" t="s">
        <v>248</v>
      </c>
      <c r="H9" s="213" t="s">
        <v>227</v>
      </c>
      <c r="I9" s="214">
        <v>2</v>
      </c>
      <c r="J9" s="217"/>
      <c r="K9" s="215" t="s">
        <v>336</v>
      </c>
      <c r="L9" s="213" t="s">
        <v>361</v>
      </c>
      <c r="M9" s="98"/>
      <c r="N9" s="98"/>
    </row>
    <row r="10" spans="1:14" s="178" customFormat="1" ht="36.75" customHeight="1" x14ac:dyDescent="0.25">
      <c r="A10" s="210" t="s">
        <v>379</v>
      </c>
      <c r="B10" s="210" t="s">
        <v>94</v>
      </c>
      <c r="C10" s="210" t="s">
        <v>61</v>
      </c>
      <c r="D10" s="202">
        <v>0</v>
      </c>
      <c r="E10" s="203">
        <v>0</v>
      </c>
      <c r="F10" s="216"/>
      <c r="G10" s="210" t="s">
        <v>248</v>
      </c>
      <c r="H10" s="213" t="s">
        <v>227</v>
      </c>
      <c r="I10" s="214">
        <v>4</v>
      </c>
      <c r="J10" s="217"/>
      <c r="K10" s="215" t="s">
        <v>336</v>
      </c>
      <c r="L10" s="213" t="s">
        <v>361</v>
      </c>
      <c r="M10" s="98"/>
      <c r="N10" s="98"/>
    </row>
    <row r="11" spans="1:14" s="178" customFormat="1" ht="36.75" customHeight="1" x14ac:dyDescent="0.25">
      <c r="A11" s="210" t="s">
        <v>39</v>
      </c>
      <c r="B11" s="210" t="s">
        <v>256</v>
      </c>
      <c r="C11" s="210" t="s">
        <v>63</v>
      </c>
      <c r="D11" s="202">
        <v>3.3119999999999998</v>
      </c>
      <c r="E11" s="203">
        <v>53.87</v>
      </c>
      <c r="F11" s="216"/>
      <c r="G11" s="210" t="s">
        <v>248</v>
      </c>
      <c r="H11" s="213" t="s">
        <v>227</v>
      </c>
      <c r="I11" s="214">
        <v>8</v>
      </c>
      <c r="J11" s="204">
        <v>124772.75</v>
      </c>
      <c r="K11" s="215" t="s">
        <v>336</v>
      </c>
      <c r="L11" s="213" t="s">
        <v>361</v>
      </c>
      <c r="M11" s="98"/>
      <c r="N11" s="98"/>
    </row>
    <row r="12" spans="1:14" s="178" customFormat="1" ht="36.75" customHeight="1" x14ac:dyDescent="0.25">
      <c r="A12" s="210" t="s">
        <v>40</v>
      </c>
      <c r="B12" s="210" t="s">
        <v>88</v>
      </c>
      <c r="C12" s="210" t="s">
        <v>63</v>
      </c>
      <c r="D12" s="202">
        <v>25.44</v>
      </c>
      <c r="E12" s="203">
        <v>800.11</v>
      </c>
      <c r="F12" s="216" t="s">
        <v>117</v>
      </c>
      <c r="G12" s="210" t="s">
        <v>248</v>
      </c>
      <c r="H12" s="213" t="s">
        <v>227</v>
      </c>
      <c r="I12" s="214">
        <v>10</v>
      </c>
      <c r="J12" s="217">
        <v>408978.43</v>
      </c>
      <c r="K12" s="215" t="s">
        <v>336</v>
      </c>
      <c r="L12" s="213" t="s">
        <v>361</v>
      </c>
      <c r="M12" s="98"/>
      <c r="N12" s="98"/>
    </row>
    <row r="13" spans="1:14" s="178" customFormat="1" ht="36.75" customHeight="1" x14ac:dyDescent="0.25">
      <c r="A13" s="210" t="s">
        <v>40</v>
      </c>
      <c r="B13" s="210" t="s">
        <v>87</v>
      </c>
      <c r="C13" s="210" t="s">
        <v>286</v>
      </c>
      <c r="D13" s="202">
        <v>5.7</v>
      </c>
      <c r="E13" s="203">
        <v>179.27</v>
      </c>
      <c r="F13" s="216" t="s">
        <v>117</v>
      </c>
      <c r="G13" s="210" t="s">
        <v>248</v>
      </c>
      <c r="H13" s="213" t="s">
        <v>227</v>
      </c>
      <c r="I13" s="214">
        <v>10</v>
      </c>
      <c r="J13" s="217"/>
      <c r="K13" s="215" t="s">
        <v>337</v>
      </c>
      <c r="L13" s="213" t="s">
        <v>361</v>
      </c>
      <c r="M13" s="98"/>
      <c r="N13" s="98"/>
    </row>
    <row r="14" spans="1:14" s="178" customFormat="1" ht="36.75" customHeight="1" x14ac:dyDescent="0.25">
      <c r="A14" s="210" t="s">
        <v>36</v>
      </c>
      <c r="B14" s="210" t="s">
        <v>392</v>
      </c>
      <c r="C14" s="210" t="s">
        <v>359</v>
      </c>
      <c r="D14" s="202">
        <v>4</v>
      </c>
      <c r="E14" s="203">
        <v>10.37</v>
      </c>
      <c r="F14" s="216"/>
      <c r="G14" s="210" t="s">
        <v>248</v>
      </c>
      <c r="H14" s="213"/>
      <c r="I14" s="214">
        <v>16</v>
      </c>
      <c r="J14" s="217"/>
      <c r="K14" s="215" t="s">
        <v>336</v>
      </c>
      <c r="L14" s="213" t="s">
        <v>361</v>
      </c>
      <c r="M14" s="98"/>
      <c r="N14" s="98"/>
    </row>
    <row r="15" spans="1:14" s="178" customFormat="1" ht="36.75" customHeight="1" x14ac:dyDescent="0.25">
      <c r="A15" s="210" t="s">
        <v>41</v>
      </c>
      <c r="B15" s="213" t="s">
        <v>307</v>
      </c>
      <c r="C15" s="210" t="s">
        <v>359</v>
      </c>
      <c r="D15" s="202">
        <v>9</v>
      </c>
      <c r="E15" s="203">
        <v>23.32</v>
      </c>
      <c r="F15" s="251"/>
      <c r="G15" s="210" t="s">
        <v>248</v>
      </c>
      <c r="H15" s="213"/>
      <c r="I15" s="214">
        <v>16</v>
      </c>
      <c r="J15" s="217"/>
      <c r="K15" s="215" t="s">
        <v>334</v>
      </c>
      <c r="L15" s="213" t="s">
        <v>361</v>
      </c>
      <c r="M15" s="98"/>
      <c r="N15" s="98"/>
    </row>
    <row r="16" spans="1:14" s="178" customFormat="1" ht="36.75" customHeight="1" x14ac:dyDescent="0.25">
      <c r="A16" s="210" t="s">
        <v>41</v>
      </c>
      <c r="B16" s="213" t="s">
        <v>62</v>
      </c>
      <c r="C16" s="210" t="s">
        <v>63</v>
      </c>
      <c r="D16" s="202">
        <v>23.815000000000001</v>
      </c>
      <c r="E16" s="203">
        <v>1161.49</v>
      </c>
      <c r="F16" s="216" t="s">
        <v>127</v>
      </c>
      <c r="G16" s="210" t="s">
        <v>249</v>
      </c>
      <c r="H16" s="213" t="s">
        <v>226</v>
      </c>
      <c r="I16" s="214">
        <v>11</v>
      </c>
      <c r="J16" s="217">
        <v>256912.01800000001</v>
      </c>
      <c r="K16" s="215" t="s">
        <v>325</v>
      </c>
      <c r="L16" s="213" t="s">
        <v>361</v>
      </c>
      <c r="M16" s="98"/>
      <c r="N16" s="98"/>
    </row>
    <row r="17" spans="1:14" s="178" customFormat="1" ht="36.75" customHeight="1" x14ac:dyDescent="0.25">
      <c r="A17" s="210" t="s">
        <v>37</v>
      </c>
      <c r="B17" s="210" t="s">
        <v>253</v>
      </c>
      <c r="C17" s="210" t="s">
        <v>61</v>
      </c>
      <c r="D17" s="262">
        <v>1</v>
      </c>
      <c r="E17" s="254">
        <v>315</v>
      </c>
      <c r="F17" s="263"/>
      <c r="G17" s="264" t="s">
        <v>250</v>
      </c>
      <c r="H17" s="213" t="s">
        <v>226</v>
      </c>
      <c r="I17" s="214">
        <v>3</v>
      </c>
      <c r="J17" s="217"/>
      <c r="K17" s="215" t="s">
        <v>325</v>
      </c>
      <c r="L17" s="213" t="s">
        <v>361</v>
      </c>
      <c r="M17" s="98"/>
      <c r="N17" s="98"/>
    </row>
    <row r="18" spans="1:14" s="178" customFormat="1" ht="36.75" customHeight="1" x14ac:dyDescent="0.25">
      <c r="A18" s="210" t="s">
        <v>37</v>
      </c>
      <c r="B18" s="210" t="s">
        <v>103</v>
      </c>
      <c r="C18" s="210" t="s">
        <v>61</v>
      </c>
      <c r="D18" s="262">
        <v>5</v>
      </c>
      <c r="E18" s="254">
        <v>742.4</v>
      </c>
      <c r="F18" s="263"/>
      <c r="G18" s="264" t="s">
        <v>250</v>
      </c>
      <c r="H18" s="213" t="s">
        <v>226</v>
      </c>
      <c r="I18" s="214">
        <v>3</v>
      </c>
      <c r="J18" s="217"/>
      <c r="K18" s="215" t="s">
        <v>325</v>
      </c>
      <c r="L18" s="213" t="s">
        <v>361</v>
      </c>
      <c r="M18" s="98"/>
      <c r="N18" s="98"/>
    </row>
    <row r="19" spans="1:14" s="178" customFormat="1" ht="36.75" customHeight="1" x14ac:dyDescent="0.25">
      <c r="A19" s="210" t="s">
        <v>37</v>
      </c>
      <c r="B19" s="210" t="s">
        <v>102</v>
      </c>
      <c r="C19" s="210" t="s">
        <v>61</v>
      </c>
      <c r="D19" s="262">
        <v>1</v>
      </c>
      <c r="E19" s="254">
        <v>218.3</v>
      </c>
      <c r="F19" s="263"/>
      <c r="G19" s="264" t="s">
        <v>250</v>
      </c>
      <c r="H19" s="213" t="s">
        <v>226</v>
      </c>
      <c r="I19" s="214">
        <v>3</v>
      </c>
      <c r="J19" s="217"/>
      <c r="K19" s="215" t="s">
        <v>325</v>
      </c>
      <c r="L19" s="213" t="s">
        <v>361</v>
      </c>
      <c r="M19" s="98"/>
      <c r="N19" s="98"/>
    </row>
    <row r="20" spans="1:14" s="178" customFormat="1" ht="36.75" customHeight="1" x14ac:dyDescent="0.25">
      <c r="A20" s="210" t="s">
        <v>37</v>
      </c>
      <c r="B20" s="210" t="s">
        <v>94</v>
      </c>
      <c r="C20" s="210" t="s">
        <v>61</v>
      </c>
      <c r="D20" s="262">
        <v>0</v>
      </c>
      <c r="E20" s="254">
        <v>0</v>
      </c>
      <c r="F20" s="263"/>
      <c r="G20" s="264" t="s">
        <v>250</v>
      </c>
      <c r="H20" s="213" t="s">
        <v>226</v>
      </c>
      <c r="I20" s="214">
        <v>5</v>
      </c>
      <c r="J20" s="217"/>
      <c r="K20" s="215" t="s">
        <v>325</v>
      </c>
      <c r="L20" s="213" t="s">
        <v>361</v>
      </c>
      <c r="M20" s="98"/>
      <c r="N20" s="98"/>
    </row>
    <row r="21" spans="1:14" s="178" customFormat="1" ht="36.75" customHeight="1" x14ac:dyDescent="0.25">
      <c r="A21" s="210" t="s">
        <v>36</v>
      </c>
      <c r="B21" s="210" t="s">
        <v>311</v>
      </c>
      <c r="C21" s="210" t="s">
        <v>61</v>
      </c>
      <c r="D21" s="202">
        <v>15</v>
      </c>
      <c r="E21" s="203">
        <v>134</v>
      </c>
      <c r="F21" s="212"/>
      <c r="G21" s="213" t="s">
        <v>251</v>
      </c>
      <c r="H21" s="213" t="s">
        <v>226</v>
      </c>
      <c r="I21" s="214">
        <v>1</v>
      </c>
      <c r="J21" s="217"/>
      <c r="K21" s="215" t="s">
        <v>325</v>
      </c>
      <c r="L21" s="213" t="s">
        <v>361</v>
      </c>
      <c r="M21" s="98"/>
      <c r="N21" s="98"/>
    </row>
    <row r="22" spans="1:14" s="178" customFormat="1" ht="36.75" customHeight="1" x14ac:dyDescent="0.25">
      <c r="A22" s="210" t="s">
        <v>379</v>
      </c>
      <c r="B22" s="210" t="s">
        <v>378</v>
      </c>
      <c r="C22" s="210" t="s">
        <v>61</v>
      </c>
      <c r="D22" s="202">
        <v>9</v>
      </c>
      <c r="E22" s="203">
        <v>540</v>
      </c>
      <c r="F22" s="218"/>
      <c r="G22" s="213" t="s">
        <v>251</v>
      </c>
      <c r="H22" s="213" t="s">
        <v>226</v>
      </c>
      <c r="I22" s="214">
        <v>4</v>
      </c>
      <c r="J22" s="217"/>
      <c r="K22" s="215" t="s">
        <v>325</v>
      </c>
      <c r="L22" s="213" t="s">
        <v>361</v>
      </c>
      <c r="M22" s="98"/>
      <c r="N22" s="98"/>
    </row>
    <row r="23" spans="1:14" s="178" customFormat="1" ht="36.75" customHeight="1" x14ac:dyDescent="0.25">
      <c r="A23" s="210" t="s">
        <v>38</v>
      </c>
      <c r="B23" s="210" t="s">
        <v>82</v>
      </c>
      <c r="C23" s="210" t="s">
        <v>61</v>
      </c>
      <c r="D23" s="202">
        <v>2</v>
      </c>
      <c r="E23" s="203">
        <v>356.4</v>
      </c>
      <c r="F23" s="218" t="s">
        <v>128</v>
      </c>
      <c r="G23" s="213" t="s">
        <v>251</v>
      </c>
      <c r="H23" s="213" t="s">
        <v>226</v>
      </c>
      <c r="I23" s="214">
        <v>5</v>
      </c>
      <c r="J23" s="217"/>
      <c r="K23" s="215" t="s">
        <v>325</v>
      </c>
      <c r="L23" s="213" t="s">
        <v>361</v>
      </c>
      <c r="M23" s="98"/>
      <c r="N23" s="98"/>
    </row>
    <row r="24" spans="1:14" s="178" customFormat="1" ht="36.75" customHeight="1" x14ac:dyDescent="0.3">
      <c r="A24" s="210" t="s">
        <v>39</v>
      </c>
      <c r="B24" s="210" t="s">
        <v>83</v>
      </c>
      <c r="C24" s="210" t="s">
        <v>61</v>
      </c>
      <c r="D24" s="202">
        <v>2</v>
      </c>
      <c r="E24" s="203">
        <v>529.6</v>
      </c>
      <c r="F24" s="218"/>
      <c r="G24" s="213" t="s">
        <v>251</v>
      </c>
      <c r="H24" s="213" t="s">
        <v>226</v>
      </c>
      <c r="I24" s="214">
        <v>5</v>
      </c>
      <c r="J24" s="219"/>
      <c r="K24" s="215" t="s">
        <v>325</v>
      </c>
      <c r="L24" s="213" t="s">
        <v>361</v>
      </c>
      <c r="M24" s="98"/>
      <c r="N24" s="98"/>
    </row>
    <row r="25" spans="1:14" s="178" customFormat="1" ht="36.75" customHeight="1" x14ac:dyDescent="0.3">
      <c r="A25" s="210" t="s">
        <v>39</v>
      </c>
      <c r="B25" s="210" t="s">
        <v>84</v>
      </c>
      <c r="C25" s="210" t="s">
        <v>63</v>
      </c>
      <c r="D25" s="202">
        <v>18.047999999999998</v>
      </c>
      <c r="E25" s="203">
        <v>606.84</v>
      </c>
      <c r="F25" s="218"/>
      <c r="G25" s="213" t="s">
        <v>252</v>
      </c>
      <c r="H25" s="213" t="s">
        <v>226</v>
      </c>
      <c r="I25" s="214">
        <v>7</v>
      </c>
      <c r="J25" s="219">
        <v>403996.842</v>
      </c>
      <c r="K25" s="215" t="s">
        <v>325</v>
      </c>
      <c r="L25" s="213" t="s">
        <v>361</v>
      </c>
      <c r="M25" s="98"/>
      <c r="N25" s="98"/>
    </row>
    <row r="26" spans="1:14" s="178" customFormat="1" ht="36.75" customHeight="1" x14ac:dyDescent="0.3">
      <c r="A26" s="210" t="s">
        <v>39</v>
      </c>
      <c r="B26" s="210" t="s">
        <v>85</v>
      </c>
      <c r="C26" s="210" t="s">
        <v>63</v>
      </c>
      <c r="D26" s="202">
        <v>12.01</v>
      </c>
      <c r="E26" s="203">
        <v>319.92</v>
      </c>
      <c r="F26" s="218"/>
      <c r="G26" s="213" t="s">
        <v>252</v>
      </c>
      <c r="H26" s="213" t="s">
        <v>226</v>
      </c>
      <c r="I26" s="214">
        <v>7</v>
      </c>
      <c r="J26" s="219">
        <v>208662.99400000001</v>
      </c>
      <c r="K26" s="215" t="s">
        <v>325</v>
      </c>
      <c r="L26" s="213" t="s">
        <v>361</v>
      </c>
      <c r="M26" s="98"/>
      <c r="N26" s="98"/>
    </row>
    <row r="27" spans="1:14" s="178" customFormat="1" ht="36.75" customHeight="1" x14ac:dyDescent="0.3">
      <c r="A27" s="210" t="s">
        <v>41</v>
      </c>
      <c r="B27" s="213" t="s">
        <v>89</v>
      </c>
      <c r="C27" s="210" t="s">
        <v>61</v>
      </c>
      <c r="D27" s="202">
        <v>1</v>
      </c>
      <c r="E27" s="203">
        <v>9.69</v>
      </c>
      <c r="F27" s="218"/>
      <c r="G27" s="213" t="s">
        <v>252</v>
      </c>
      <c r="H27" s="213" t="s">
        <v>226</v>
      </c>
      <c r="I27" s="213">
        <v>12</v>
      </c>
      <c r="J27" s="219"/>
      <c r="K27" s="215" t="s">
        <v>325</v>
      </c>
      <c r="L27" s="213" t="s">
        <v>361</v>
      </c>
      <c r="M27" s="98"/>
      <c r="N27" s="98"/>
    </row>
    <row r="28" spans="1:14" s="179" customFormat="1" ht="36.75" customHeight="1" x14ac:dyDescent="0.25">
      <c r="A28" s="210" t="s">
        <v>384</v>
      </c>
      <c r="B28" s="213" t="s">
        <v>381</v>
      </c>
      <c r="C28" s="210" t="s">
        <v>385</v>
      </c>
      <c r="D28" s="205">
        <v>0</v>
      </c>
      <c r="E28" s="206">
        <v>0</v>
      </c>
      <c r="F28" s="220"/>
      <c r="G28" s="213" t="s">
        <v>386</v>
      </c>
      <c r="H28" s="213" t="s">
        <v>226</v>
      </c>
      <c r="I28" s="213">
        <v>17</v>
      </c>
      <c r="J28" s="221"/>
      <c r="K28" s="222" t="s">
        <v>388</v>
      </c>
      <c r="L28" s="213" t="s">
        <v>361</v>
      </c>
      <c r="M28" s="193"/>
      <c r="N28" s="193"/>
    </row>
    <row r="29" spans="1:14" s="102" customFormat="1" ht="36.75" customHeight="1" x14ac:dyDescent="0.3">
      <c r="A29" s="210" t="s">
        <v>27</v>
      </c>
      <c r="B29" s="210" t="s">
        <v>76</v>
      </c>
      <c r="C29" s="210" t="s">
        <v>63</v>
      </c>
      <c r="D29" s="202">
        <v>1.22</v>
      </c>
      <c r="E29" s="203">
        <v>52.46</v>
      </c>
      <c r="F29" s="147"/>
      <c r="G29" s="223" t="s">
        <v>131</v>
      </c>
      <c r="H29" s="213" t="s">
        <v>227</v>
      </c>
      <c r="I29" s="214">
        <v>8</v>
      </c>
      <c r="J29" s="219">
        <v>304227.48</v>
      </c>
      <c r="K29" s="215" t="s">
        <v>330</v>
      </c>
      <c r="L29" s="213" t="s">
        <v>362</v>
      </c>
    </row>
    <row r="30" spans="1:14" s="102" customFormat="1" ht="36.75" customHeight="1" x14ac:dyDescent="0.3">
      <c r="A30" s="210" t="s">
        <v>28</v>
      </c>
      <c r="B30" s="210" t="s">
        <v>71</v>
      </c>
      <c r="C30" s="210" t="s">
        <v>63</v>
      </c>
      <c r="D30" s="202">
        <v>2.1509999999999998</v>
      </c>
      <c r="E30" s="203">
        <v>92.47</v>
      </c>
      <c r="F30" s="147"/>
      <c r="G30" s="223" t="s">
        <v>131</v>
      </c>
      <c r="H30" s="213" t="s">
        <v>227</v>
      </c>
      <c r="I30" s="214">
        <v>8</v>
      </c>
      <c r="J30" s="219">
        <v>304227.48</v>
      </c>
      <c r="K30" s="215" t="s">
        <v>331</v>
      </c>
      <c r="L30" s="213" t="s">
        <v>362</v>
      </c>
    </row>
    <row r="31" spans="1:14" s="98" customFormat="1" ht="36.75" customHeight="1" x14ac:dyDescent="0.3">
      <c r="A31" s="210" t="s">
        <v>28</v>
      </c>
      <c r="B31" s="210" t="s">
        <v>70</v>
      </c>
      <c r="C31" s="210" t="s">
        <v>63</v>
      </c>
      <c r="D31" s="202">
        <v>8.18</v>
      </c>
      <c r="E31" s="203">
        <v>351.62</v>
      </c>
      <c r="F31" s="220"/>
      <c r="G31" s="223" t="s">
        <v>131</v>
      </c>
      <c r="H31" s="213" t="s">
        <v>227</v>
      </c>
      <c r="I31" s="214">
        <v>8</v>
      </c>
      <c r="J31" s="219">
        <v>304227.48</v>
      </c>
      <c r="K31" s="215" t="s">
        <v>332</v>
      </c>
      <c r="L31" s="213" t="s">
        <v>362</v>
      </c>
    </row>
    <row r="32" spans="1:14" s="98" customFormat="1" ht="36.75" customHeight="1" x14ac:dyDescent="0.25">
      <c r="A32" s="210" t="s">
        <v>353</v>
      </c>
      <c r="B32" s="210" t="s">
        <v>370</v>
      </c>
      <c r="C32" s="210" t="s">
        <v>61</v>
      </c>
      <c r="D32" s="202">
        <v>6</v>
      </c>
      <c r="E32" s="203">
        <v>25.64</v>
      </c>
      <c r="F32" s="147"/>
      <c r="G32" s="223" t="s">
        <v>131</v>
      </c>
      <c r="H32" s="213" t="s">
        <v>227</v>
      </c>
      <c r="I32" s="214">
        <v>16</v>
      </c>
      <c r="J32" s="217"/>
      <c r="K32" s="215" t="s">
        <v>333</v>
      </c>
      <c r="L32" s="213" t="s">
        <v>362</v>
      </c>
    </row>
    <row r="33" spans="1:14" s="178" customFormat="1" ht="36.75" customHeight="1" x14ac:dyDescent="0.25">
      <c r="A33" s="210" t="s">
        <v>372</v>
      </c>
      <c r="B33" s="210" t="s">
        <v>370</v>
      </c>
      <c r="C33" s="210" t="s">
        <v>61</v>
      </c>
      <c r="D33" s="202">
        <v>2</v>
      </c>
      <c r="E33" s="203">
        <v>8.5500000000000007</v>
      </c>
      <c r="F33" s="147"/>
      <c r="G33" s="223" t="s">
        <v>131</v>
      </c>
      <c r="H33" s="213" t="s">
        <v>227</v>
      </c>
      <c r="I33" s="214">
        <v>16</v>
      </c>
      <c r="J33" s="217"/>
      <c r="K33" s="215" t="s">
        <v>332</v>
      </c>
      <c r="L33" s="213" t="s">
        <v>362</v>
      </c>
      <c r="M33" s="98"/>
      <c r="N33" s="98"/>
    </row>
    <row r="34" spans="1:14" s="178" customFormat="1" ht="36.75" customHeight="1" x14ac:dyDescent="0.25">
      <c r="A34" s="210" t="s">
        <v>354</v>
      </c>
      <c r="B34" s="210" t="s">
        <v>370</v>
      </c>
      <c r="C34" s="224" t="s">
        <v>61</v>
      </c>
      <c r="D34" s="207">
        <v>3</v>
      </c>
      <c r="E34" s="208">
        <v>12.81</v>
      </c>
      <c r="F34" s="116"/>
      <c r="G34" s="225" t="s">
        <v>131</v>
      </c>
      <c r="H34" s="226" t="s">
        <v>227</v>
      </c>
      <c r="I34" s="227">
        <v>16</v>
      </c>
      <c r="J34" s="228"/>
      <c r="K34" s="3" t="s">
        <v>331</v>
      </c>
      <c r="L34" s="226" t="s">
        <v>362</v>
      </c>
      <c r="M34" s="98"/>
      <c r="N34" s="98"/>
    </row>
    <row r="35" spans="1:14" s="178" customFormat="1" ht="36.75" customHeight="1" x14ac:dyDescent="0.25">
      <c r="A35" s="210" t="s">
        <v>355</v>
      </c>
      <c r="B35" s="210" t="s">
        <v>370</v>
      </c>
      <c r="C35" s="224" t="s">
        <v>61</v>
      </c>
      <c r="D35" s="207">
        <v>2</v>
      </c>
      <c r="E35" s="208">
        <v>8.5500000000000007</v>
      </c>
      <c r="F35" s="229"/>
      <c r="G35" s="225" t="s">
        <v>131</v>
      </c>
      <c r="H35" s="226" t="s">
        <v>227</v>
      </c>
      <c r="I35" s="227">
        <v>16</v>
      </c>
      <c r="J35" s="228"/>
      <c r="K35" s="3" t="s">
        <v>330</v>
      </c>
      <c r="L35" s="226" t="s">
        <v>362</v>
      </c>
      <c r="M35" s="98"/>
      <c r="N35" s="98"/>
    </row>
    <row r="36" spans="1:14" s="178" customFormat="1" ht="36.75" customHeight="1" x14ac:dyDescent="0.3">
      <c r="A36" s="210" t="s">
        <v>9</v>
      </c>
      <c r="B36" s="210" t="s">
        <v>60</v>
      </c>
      <c r="C36" s="210" t="s">
        <v>61</v>
      </c>
      <c r="D36" s="202">
        <v>1</v>
      </c>
      <c r="E36" s="203">
        <v>124.01</v>
      </c>
      <c r="F36" s="218"/>
      <c r="G36" s="223" t="s">
        <v>130</v>
      </c>
      <c r="H36" s="213" t="s">
        <v>226</v>
      </c>
      <c r="I36" s="214">
        <v>3</v>
      </c>
      <c r="J36" s="219"/>
      <c r="K36" s="215" t="s">
        <v>316</v>
      </c>
      <c r="L36" s="213" t="s">
        <v>362</v>
      </c>
      <c r="M36" s="98"/>
      <c r="N36" s="98"/>
    </row>
    <row r="37" spans="1:14" s="178" customFormat="1" ht="36.75" customHeight="1" x14ac:dyDescent="0.3">
      <c r="A37" s="210" t="s">
        <v>26</v>
      </c>
      <c r="B37" s="210" t="s">
        <v>75</v>
      </c>
      <c r="C37" s="210" t="s">
        <v>63</v>
      </c>
      <c r="D37" s="202">
        <v>11.095000000000001</v>
      </c>
      <c r="E37" s="203">
        <v>210.4</v>
      </c>
      <c r="F37" s="218"/>
      <c r="G37" s="223" t="s">
        <v>130</v>
      </c>
      <c r="H37" s="213" t="s">
        <v>226</v>
      </c>
      <c r="I37" s="214">
        <v>7</v>
      </c>
      <c r="J37" s="219">
        <v>211770.02</v>
      </c>
      <c r="K37" s="215" t="s">
        <v>316</v>
      </c>
      <c r="L37" s="213" t="s">
        <v>362</v>
      </c>
      <c r="M37" s="98"/>
      <c r="N37" s="98"/>
    </row>
    <row r="38" spans="1:14" s="178" customFormat="1" ht="36.75" customHeight="1" x14ac:dyDescent="0.3">
      <c r="A38" s="210" t="s">
        <v>28</v>
      </c>
      <c r="B38" s="210" t="s">
        <v>72</v>
      </c>
      <c r="C38" s="210" t="s">
        <v>63</v>
      </c>
      <c r="D38" s="202">
        <v>0.315</v>
      </c>
      <c r="E38" s="203">
        <v>15.09</v>
      </c>
      <c r="F38" s="147"/>
      <c r="G38" s="223" t="s">
        <v>130</v>
      </c>
      <c r="H38" s="213" t="s">
        <v>226</v>
      </c>
      <c r="I38" s="214">
        <v>11</v>
      </c>
      <c r="J38" s="219">
        <v>2953</v>
      </c>
      <c r="K38" s="215" t="s">
        <v>316</v>
      </c>
      <c r="L38" s="213" t="s">
        <v>362</v>
      </c>
      <c r="M38" s="98"/>
      <c r="N38" s="98"/>
    </row>
    <row r="39" spans="1:14" s="178" customFormat="1" ht="36.75" customHeight="1" x14ac:dyDescent="0.3">
      <c r="A39" s="210" t="s">
        <v>9</v>
      </c>
      <c r="B39" s="210" t="s">
        <v>62</v>
      </c>
      <c r="C39" s="210" t="s">
        <v>61</v>
      </c>
      <c r="D39" s="202">
        <v>1</v>
      </c>
      <c r="E39" s="203">
        <v>155.52000000000001</v>
      </c>
      <c r="F39" s="218"/>
      <c r="G39" s="223" t="s">
        <v>132</v>
      </c>
      <c r="H39" s="213" t="s">
        <v>226</v>
      </c>
      <c r="I39" s="214">
        <v>3</v>
      </c>
      <c r="J39" s="219"/>
      <c r="K39" s="215" t="s">
        <v>317</v>
      </c>
      <c r="L39" s="213" t="s">
        <v>362</v>
      </c>
      <c r="M39" s="98"/>
      <c r="N39" s="98"/>
    </row>
    <row r="40" spans="1:14" s="178" customFormat="1" ht="36.75" customHeight="1" x14ac:dyDescent="0.3">
      <c r="A40" s="210" t="s">
        <v>28</v>
      </c>
      <c r="B40" s="210" t="s">
        <v>62</v>
      </c>
      <c r="C40" s="210" t="s">
        <v>63</v>
      </c>
      <c r="D40" s="202">
        <v>10.382999999999999</v>
      </c>
      <c r="E40" s="203">
        <v>554.48</v>
      </c>
      <c r="F40" s="218"/>
      <c r="G40" s="223" t="s">
        <v>132</v>
      </c>
      <c r="H40" s="213" t="s">
        <v>226</v>
      </c>
      <c r="I40" s="214">
        <v>11</v>
      </c>
      <c r="J40" s="219">
        <v>109104.8</v>
      </c>
      <c r="K40" s="215" t="s">
        <v>317</v>
      </c>
      <c r="L40" s="213" t="s">
        <v>362</v>
      </c>
      <c r="M40" s="98"/>
      <c r="N40" s="98"/>
    </row>
    <row r="41" spans="1:14" s="178" customFormat="1" ht="36.75" customHeight="1" x14ac:dyDescent="0.3">
      <c r="A41" s="210" t="s">
        <v>9</v>
      </c>
      <c r="B41" s="210" t="s">
        <v>96</v>
      </c>
      <c r="C41" s="210" t="s">
        <v>61</v>
      </c>
      <c r="D41" s="202">
        <v>2</v>
      </c>
      <c r="E41" s="203">
        <v>198</v>
      </c>
      <c r="F41" s="218"/>
      <c r="G41" s="223" t="s">
        <v>133</v>
      </c>
      <c r="H41" s="213" t="s">
        <v>226</v>
      </c>
      <c r="I41" s="214">
        <v>3</v>
      </c>
      <c r="J41" s="219"/>
      <c r="K41" s="215" t="s">
        <v>317</v>
      </c>
      <c r="L41" s="213" t="s">
        <v>362</v>
      </c>
      <c r="M41" s="98"/>
      <c r="N41" s="98"/>
    </row>
    <row r="42" spans="1:14" s="178" customFormat="1" ht="36.75" customHeight="1" x14ac:dyDescent="0.3">
      <c r="A42" s="210" t="s">
        <v>10</v>
      </c>
      <c r="B42" s="210" t="s">
        <v>64</v>
      </c>
      <c r="C42" s="210" t="s">
        <v>61</v>
      </c>
      <c r="D42" s="202">
        <v>1</v>
      </c>
      <c r="E42" s="254">
        <v>256.5</v>
      </c>
      <c r="F42" s="218"/>
      <c r="G42" s="223" t="s">
        <v>133</v>
      </c>
      <c r="H42" s="213" t="s">
        <v>226</v>
      </c>
      <c r="I42" s="214">
        <v>3</v>
      </c>
      <c r="J42" s="219"/>
      <c r="K42" s="215" t="s">
        <v>317</v>
      </c>
      <c r="L42" s="213" t="s">
        <v>362</v>
      </c>
      <c r="M42" s="98"/>
      <c r="N42" s="98"/>
    </row>
    <row r="43" spans="1:14" s="180" customFormat="1" ht="36.75" customHeight="1" x14ac:dyDescent="0.3">
      <c r="A43" s="210" t="s">
        <v>28</v>
      </c>
      <c r="B43" s="210" t="s">
        <v>82</v>
      </c>
      <c r="C43" s="210" t="s">
        <v>63</v>
      </c>
      <c r="D43" s="202">
        <v>6.4710000000000001</v>
      </c>
      <c r="E43" s="203">
        <v>266</v>
      </c>
      <c r="F43" s="230"/>
      <c r="G43" s="223" t="s">
        <v>133</v>
      </c>
      <c r="H43" s="213" t="s">
        <v>226</v>
      </c>
      <c r="I43" s="214">
        <v>11</v>
      </c>
      <c r="J43" s="219">
        <v>50421.04</v>
      </c>
      <c r="K43" s="215" t="s">
        <v>317</v>
      </c>
      <c r="L43" s="213" t="s">
        <v>362</v>
      </c>
      <c r="M43" s="102"/>
      <c r="N43" s="102"/>
    </row>
    <row r="44" spans="1:14" s="180" customFormat="1" ht="36.75" customHeight="1" x14ac:dyDescent="0.3">
      <c r="A44" s="210" t="s">
        <v>10</v>
      </c>
      <c r="B44" s="210" t="s">
        <v>82</v>
      </c>
      <c r="C44" s="210" t="s">
        <v>61</v>
      </c>
      <c r="D44" s="202">
        <v>1</v>
      </c>
      <c r="E44" s="254">
        <v>220</v>
      </c>
      <c r="F44" s="218"/>
      <c r="G44" s="223" t="s">
        <v>134</v>
      </c>
      <c r="H44" s="213" t="s">
        <v>226</v>
      </c>
      <c r="I44" s="214">
        <v>3</v>
      </c>
      <c r="J44" s="219"/>
      <c r="K44" s="215" t="s">
        <v>317</v>
      </c>
      <c r="L44" s="213" t="s">
        <v>362</v>
      </c>
      <c r="M44" s="102"/>
      <c r="N44" s="102"/>
    </row>
    <row r="45" spans="1:14" s="180" customFormat="1" ht="36.75" customHeight="1" x14ac:dyDescent="0.3">
      <c r="A45" s="210" t="s">
        <v>29</v>
      </c>
      <c r="B45" s="210" t="s">
        <v>71</v>
      </c>
      <c r="C45" s="210" t="s">
        <v>63</v>
      </c>
      <c r="D45" s="202">
        <v>12.214</v>
      </c>
      <c r="E45" s="254">
        <v>580</v>
      </c>
      <c r="F45" s="218"/>
      <c r="G45" s="223" t="s">
        <v>134</v>
      </c>
      <c r="H45" s="213" t="s">
        <v>226</v>
      </c>
      <c r="I45" s="214">
        <v>11</v>
      </c>
      <c r="J45" s="219">
        <v>98770</v>
      </c>
      <c r="K45" s="215" t="s">
        <v>317</v>
      </c>
      <c r="L45" s="213" t="s">
        <v>362</v>
      </c>
      <c r="M45" s="102"/>
      <c r="N45" s="102"/>
    </row>
    <row r="46" spans="1:14" s="180" customFormat="1" ht="36.75" customHeight="1" x14ac:dyDescent="0.3">
      <c r="A46" s="210" t="s">
        <v>11</v>
      </c>
      <c r="B46" s="210" t="s">
        <v>64</v>
      </c>
      <c r="C46" s="210" t="s">
        <v>61</v>
      </c>
      <c r="D46" s="202">
        <v>1</v>
      </c>
      <c r="E46" s="203">
        <v>222</v>
      </c>
      <c r="F46" s="218"/>
      <c r="G46" s="223" t="s">
        <v>135</v>
      </c>
      <c r="H46" s="213" t="s">
        <v>226</v>
      </c>
      <c r="I46" s="214">
        <v>3</v>
      </c>
      <c r="J46" s="219"/>
      <c r="K46" s="215" t="s">
        <v>317</v>
      </c>
      <c r="L46" s="213" t="s">
        <v>362</v>
      </c>
      <c r="M46" s="102"/>
      <c r="N46" s="102"/>
    </row>
    <row r="47" spans="1:14" s="180" customFormat="1" ht="36.75" customHeight="1" x14ac:dyDescent="0.3">
      <c r="A47" s="210" t="s">
        <v>26</v>
      </c>
      <c r="B47" s="210" t="s">
        <v>70</v>
      </c>
      <c r="C47" s="210" t="s">
        <v>63</v>
      </c>
      <c r="D47" s="202">
        <v>20</v>
      </c>
      <c r="E47" s="203">
        <v>618</v>
      </c>
      <c r="F47" s="218"/>
      <c r="G47" s="223" t="s">
        <v>135</v>
      </c>
      <c r="H47" s="213" t="s">
        <v>226</v>
      </c>
      <c r="I47" s="214">
        <v>7</v>
      </c>
      <c r="J47" s="219">
        <v>577707.02</v>
      </c>
      <c r="K47" s="215" t="s">
        <v>317</v>
      </c>
      <c r="L47" s="213" t="s">
        <v>362</v>
      </c>
      <c r="M47" s="102"/>
      <c r="N47" s="102"/>
    </row>
    <row r="48" spans="1:14" s="180" customFormat="1" ht="36.75" customHeight="1" x14ac:dyDescent="0.3">
      <c r="A48" s="210" t="s">
        <v>26</v>
      </c>
      <c r="B48" s="210" t="s">
        <v>70</v>
      </c>
      <c r="C48" s="210" t="s">
        <v>63</v>
      </c>
      <c r="D48" s="202">
        <v>25.7</v>
      </c>
      <c r="E48" s="203">
        <v>680</v>
      </c>
      <c r="F48" s="218"/>
      <c r="G48" s="223" t="s">
        <v>136</v>
      </c>
      <c r="H48" s="213" t="s">
        <v>226</v>
      </c>
      <c r="I48" s="214">
        <v>7</v>
      </c>
      <c r="J48" s="219">
        <v>945139.04</v>
      </c>
      <c r="K48" s="215" t="s">
        <v>318</v>
      </c>
      <c r="L48" s="213" t="s">
        <v>362</v>
      </c>
      <c r="M48" s="102"/>
      <c r="N48" s="102"/>
    </row>
    <row r="49" spans="1:14" s="180" customFormat="1" ht="36.75" customHeight="1" x14ac:dyDescent="0.3">
      <c r="A49" s="210" t="s">
        <v>29</v>
      </c>
      <c r="B49" s="210" t="s">
        <v>70</v>
      </c>
      <c r="C49" s="210" t="s">
        <v>63</v>
      </c>
      <c r="D49" s="202">
        <v>0.8</v>
      </c>
      <c r="E49" s="203">
        <v>23</v>
      </c>
      <c r="F49" s="218"/>
      <c r="G49" s="223" t="s">
        <v>136</v>
      </c>
      <c r="H49" s="213" t="s">
        <v>226</v>
      </c>
      <c r="I49" s="214">
        <v>11</v>
      </c>
      <c r="J49" s="219">
        <v>12696</v>
      </c>
      <c r="K49" s="215" t="s">
        <v>318</v>
      </c>
      <c r="L49" s="213" t="s">
        <v>362</v>
      </c>
      <c r="M49" s="102"/>
      <c r="N49" s="102"/>
    </row>
    <row r="50" spans="1:14" s="180" customFormat="1" ht="36.75" customHeight="1" x14ac:dyDescent="0.25">
      <c r="A50" s="210" t="s">
        <v>18</v>
      </c>
      <c r="B50" s="210" t="s">
        <v>67</v>
      </c>
      <c r="C50" s="210" t="s">
        <v>61</v>
      </c>
      <c r="D50" s="202">
        <v>1</v>
      </c>
      <c r="E50" s="203">
        <v>70</v>
      </c>
      <c r="F50" s="231"/>
      <c r="G50" s="210" t="s">
        <v>137</v>
      </c>
      <c r="H50" s="213" t="s">
        <v>226</v>
      </c>
      <c r="I50" s="210">
        <v>4</v>
      </c>
      <c r="J50" s="232"/>
      <c r="K50" s="215" t="s">
        <v>317</v>
      </c>
      <c r="L50" s="213" t="s">
        <v>362</v>
      </c>
      <c r="M50" s="102"/>
      <c r="N50" s="102"/>
    </row>
    <row r="51" spans="1:14" s="180" customFormat="1" ht="36.75" customHeight="1" x14ac:dyDescent="0.3">
      <c r="A51" s="210" t="s">
        <v>21</v>
      </c>
      <c r="B51" s="210" t="s">
        <v>245</v>
      </c>
      <c r="C51" s="210" t="s">
        <v>61</v>
      </c>
      <c r="D51" s="202">
        <v>1</v>
      </c>
      <c r="E51" s="203">
        <v>237.5</v>
      </c>
      <c r="F51" s="218"/>
      <c r="G51" s="223" t="s">
        <v>137</v>
      </c>
      <c r="H51" s="213" t="s">
        <v>226</v>
      </c>
      <c r="I51" s="214">
        <v>5</v>
      </c>
      <c r="J51" s="219"/>
      <c r="K51" s="215" t="s">
        <v>317</v>
      </c>
      <c r="L51" s="213" t="s">
        <v>362</v>
      </c>
      <c r="M51" s="102"/>
      <c r="N51" s="102"/>
    </row>
    <row r="52" spans="1:14" s="183" customFormat="1" ht="36.75" customHeight="1" x14ac:dyDescent="0.3">
      <c r="A52" s="210" t="s">
        <v>22</v>
      </c>
      <c r="B52" s="210" t="s">
        <v>60</v>
      </c>
      <c r="C52" s="210" t="s">
        <v>61</v>
      </c>
      <c r="D52" s="202">
        <v>1</v>
      </c>
      <c r="E52" s="203">
        <v>170</v>
      </c>
      <c r="F52" s="212" t="s">
        <v>124</v>
      </c>
      <c r="G52" s="223" t="s">
        <v>137</v>
      </c>
      <c r="H52" s="213" t="s">
        <v>226</v>
      </c>
      <c r="I52" s="214">
        <v>5</v>
      </c>
      <c r="J52" s="219"/>
      <c r="K52" s="215" t="s">
        <v>318</v>
      </c>
      <c r="L52" s="213" t="s">
        <v>362</v>
      </c>
      <c r="M52" s="102"/>
      <c r="N52" s="102"/>
    </row>
    <row r="53" spans="1:14" s="180" customFormat="1" ht="36.75" customHeight="1" x14ac:dyDescent="0.3">
      <c r="A53" s="210" t="s">
        <v>22</v>
      </c>
      <c r="B53" s="210" t="s">
        <v>82</v>
      </c>
      <c r="C53" s="210" t="s">
        <v>61</v>
      </c>
      <c r="D53" s="202">
        <v>1</v>
      </c>
      <c r="E53" s="203">
        <v>237.5</v>
      </c>
      <c r="F53" s="218"/>
      <c r="G53" s="223" t="s">
        <v>137</v>
      </c>
      <c r="H53" s="213" t="s">
        <v>226</v>
      </c>
      <c r="I53" s="214">
        <v>5</v>
      </c>
      <c r="J53" s="219"/>
      <c r="K53" s="215" t="s">
        <v>318</v>
      </c>
      <c r="L53" s="213" t="s">
        <v>362</v>
      </c>
      <c r="M53" s="102"/>
      <c r="N53" s="102"/>
    </row>
    <row r="54" spans="1:14" s="180" customFormat="1" ht="36.75" customHeight="1" x14ac:dyDescent="0.3">
      <c r="A54" s="210" t="s">
        <v>11</v>
      </c>
      <c r="B54" s="210" t="s">
        <v>66</v>
      </c>
      <c r="C54" s="210" t="s">
        <v>61</v>
      </c>
      <c r="D54" s="202">
        <v>1</v>
      </c>
      <c r="E54" s="203">
        <v>150</v>
      </c>
      <c r="F54" s="212" t="s">
        <v>112</v>
      </c>
      <c r="G54" s="223" t="s">
        <v>138</v>
      </c>
      <c r="H54" s="213" t="s">
        <v>226</v>
      </c>
      <c r="I54" s="214">
        <v>3</v>
      </c>
      <c r="J54" s="219"/>
      <c r="K54" s="215" t="s">
        <v>319</v>
      </c>
      <c r="L54" s="213" t="s">
        <v>362</v>
      </c>
      <c r="M54" s="102"/>
      <c r="N54" s="102"/>
    </row>
    <row r="55" spans="1:14" s="180" customFormat="1" ht="36.75" customHeight="1" x14ac:dyDescent="0.3">
      <c r="A55" s="210" t="s">
        <v>23</v>
      </c>
      <c r="B55" s="210" t="s">
        <v>66</v>
      </c>
      <c r="C55" s="210" t="s">
        <v>61</v>
      </c>
      <c r="D55" s="202">
        <v>1</v>
      </c>
      <c r="E55" s="203">
        <v>243</v>
      </c>
      <c r="F55" s="212" t="s">
        <v>112</v>
      </c>
      <c r="G55" s="223" t="s">
        <v>138</v>
      </c>
      <c r="H55" s="213" t="s">
        <v>226</v>
      </c>
      <c r="I55" s="214">
        <v>5</v>
      </c>
      <c r="J55" s="219"/>
      <c r="K55" s="215" t="s">
        <v>319</v>
      </c>
      <c r="L55" s="213" t="s">
        <v>362</v>
      </c>
      <c r="M55" s="102"/>
      <c r="N55" s="102"/>
    </row>
    <row r="56" spans="1:14" s="180" customFormat="1" ht="36.75" customHeight="1" x14ac:dyDescent="0.3">
      <c r="A56" s="210" t="s">
        <v>29</v>
      </c>
      <c r="B56" s="210" t="s">
        <v>62</v>
      </c>
      <c r="C56" s="210" t="s">
        <v>63</v>
      </c>
      <c r="D56" s="202">
        <v>11.98</v>
      </c>
      <c r="E56" s="203">
        <v>618</v>
      </c>
      <c r="F56" s="212"/>
      <c r="G56" s="223" t="s">
        <v>138</v>
      </c>
      <c r="H56" s="213" t="s">
        <v>226</v>
      </c>
      <c r="I56" s="214">
        <v>11</v>
      </c>
      <c r="J56" s="219">
        <v>121988</v>
      </c>
      <c r="K56" s="215" t="s">
        <v>319</v>
      </c>
      <c r="L56" s="213" t="s">
        <v>362</v>
      </c>
      <c r="M56" s="102"/>
      <c r="N56" s="102"/>
    </row>
    <row r="57" spans="1:14" s="180" customFormat="1" ht="36.75" customHeight="1" x14ac:dyDescent="0.3">
      <c r="A57" s="210" t="s">
        <v>11</v>
      </c>
      <c r="B57" s="210" t="s">
        <v>82</v>
      </c>
      <c r="C57" s="210" t="s">
        <v>61</v>
      </c>
      <c r="D57" s="202">
        <v>1</v>
      </c>
      <c r="E57" s="203">
        <v>326.37</v>
      </c>
      <c r="F57" s="218"/>
      <c r="G57" s="223" t="s">
        <v>139</v>
      </c>
      <c r="H57" s="213" t="s">
        <v>226</v>
      </c>
      <c r="I57" s="214">
        <v>3</v>
      </c>
      <c r="J57" s="219"/>
      <c r="K57" s="215" t="s">
        <v>319</v>
      </c>
      <c r="L57" s="213" t="s">
        <v>362</v>
      </c>
      <c r="M57" s="102"/>
      <c r="N57" s="102"/>
    </row>
    <row r="58" spans="1:14" s="180" customFormat="1" ht="36.75" customHeight="1" x14ac:dyDescent="0.3">
      <c r="A58" s="210" t="s">
        <v>29</v>
      </c>
      <c r="B58" s="210" t="s">
        <v>82</v>
      </c>
      <c r="C58" s="210" t="s">
        <v>63</v>
      </c>
      <c r="D58" s="202">
        <v>10.86</v>
      </c>
      <c r="E58" s="203">
        <v>538.74</v>
      </c>
      <c r="F58" s="218"/>
      <c r="G58" s="223" t="s">
        <v>139</v>
      </c>
      <c r="H58" s="213" t="s">
        <v>226</v>
      </c>
      <c r="I58" s="214">
        <v>11</v>
      </c>
      <c r="J58" s="219">
        <v>109155.3</v>
      </c>
      <c r="K58" s="215" t="s">
        <v>319</v>
      </c>
      <c r="L58" s="213" t="s">
        <v>362</v>
      </c>
      <c r="M58" s="102"/>
      <c r="N58" s="102"/>
    </row>
    <row r="59" spans="1:14" s="180" customFormat="1" ht="36.75" customHeight="1" x14ac:dyDescent="0.3">
      <c r="A59" s="210" t="s">
        <v>12</v>
      </c>
      <c r="B59" s="210" t="s">
        <v>67</v>
      </c>
      <c r="C59" s="210" t="s">
        <v>61</v>
      </c>
      <c r="D59" s="257">
        <v>1</v>
      </c>
      <c r="E59" s="258">
        <v>227</v>
      </c>
      <c r="F59" s="259"/>
      <c r="G59" s="260" t="s">
        <v>140</v>
      </c>
      <c r="H59" s="213" t="s">
        <v>226</v>
      </c>
      <c r="I59" s="214">
        <v>3</v>
      </c>
      <c r="J59" s="219"/>
      <c r="K59" s="215" t="s">
        <v>319</v>
      </c>
      <c r="L59" s="213" t="s">
        <v>362</v>
      </c>
      <c r="M59" s="102"/>
      <c r="N59" s="102"/>
    </row>
    <row r="60" spans="1:14" s="180" customFormat="1" ht="36.75" customHeight="1" x14ac:dyDescent="0.3">
      <c r="A60" s="210" t="s">
        <v>12</v>
      </c>
      <c r="B60" s="210" t="s">
        <v>82</v>
      </c>
      <c r="C60" s="210" t="s">
        <v>61</v>
      </c>
      <c r="D60" s="257">
        <v>1</v>
      </c>
      <c r="E60" s="258">
        <v>240</v>
      </c>
      <c r="F60" s="259"/>
      <c r="G60" s="260" t="s">
        <v>140</v>
      </c>
      <c r="H60" s="213" t="s">
        <v>226</v>
      </c>
      <c r="I60" s="214">
        <v>3</v>
      </c>
      <c r="J60" s="219"/>
      <c r="K60" s="215" t="s">
        <v>319</v>
      </c>
      <c r="L60" s="213" t="s">
        <v>362</v>
      </c>
      <c r="M60" s="102"/>
      <c r="N60" s="102"/>
    </row>
    <row r="61" spans="1:14" s="180" customFormat="1" ht="36.75" customHeight="1" x14ac:dyDescent="0.3">
      <c r="A61" s="210" t="s">
        <v>26</v>
      </c>
      <c r="B61" s="210" t="s">
        <v>70</v>
      </c>
      <c r="C61" s="210" t="s">
        <v>63</v>
      </c>
      <c r="D61" s="257">
        <v>3.8570000000000002</v>
      </c>
      <c r="E61" s="258">
        <v>260</v>
      </c>
      <c r="F61" s="261"/>
      <c r="G61" s="260" t="s">
        <v>140</v>
      </c>
      <c r="H61" s="213" t="s">
        <v>226</v>
      </c>
      <c r="I61" s="214">
        <v>7</v>
      </c>
      <c r="J61" s="219">
        <v>371757.99</v>
      </c>
      <c r="K61" s="215" t="s">
        <v>319</v>
      </c>
      <c r="L61" s="213" t="s">
        <v>362</v>
      </c>
      <c r="M61" s="102"/>
      <c r="N61" s="102"/>
    </row>
    <row r="62" spans="1:14" s="180" customFormat="1" ht="36.75" customHeight="1" x14ac:dyDescent="0.3">
      <c r="A62" s="210" t="s">
        <v>13</v>
      </c>
      <c r="B62" s="210" t="s">
        <v>66</v>
      </c>
      <c r="C62" s="210" t="s">
        <v>61</v>
      </c>
      <c r="D62" s="202">
        <v>1</v>
      </c>
      <c r="E62" s="203">
        <v>235</v>
      </c>
      <c r="F62" s="218"/>
      <c r="G62" s="223" t="s">
        <v>141</v>
      </c>
      <c r="H62" s="213" t="s">
        <v>226</v>
      </c>
      <c r="I62" s="214">
        <v>3</v>
      </c>
      <c r="J62" s="219"/>
      <c r="K62" s="215" t="s">
        <v>320</v>
      </c>
      <c r="L62" s="213" t="s">
        <v>362</v>
      </c>
      <c r="M62" s="102"/>
      <c r="N62" s="102"/>
    </row>
    <row r="63" spans="1:14" s="180" customFormat="1" ht="36.75" customHeight="1" x14ac:dyDescent="0.3">
      <c r="A63" s="210" t="s">
        <v>13</v>
      </c>
      <c r="B63" s="210" t="s">
        <v>62</v>
      </c>
      <c r="C63" s="210" t="s">
        <v>61</v>
      </c>
      <c r="D63" s="202">
        <v>1</v>
      </c>
      <c r="E63" s="203">
        <v>175</v>
      </c>
      <c r="F63" s="218"/>
      <c r="G63" s="223" t="s">
        <v>141</v>
      </c>
      <c r="H63" s="213" t="s">
        <v>226</v>
      </c>
      <c r="I63" s="214">
        <v>3</v>
      </c>
      <c r="J63" s="219"/>
      <c r="K63" s="215" t="s">
        <v>320</v>
      </c>
      <c r="L63" s="213" t="s">
        <v>362</v>
      </c>
      <c r="M63" s="102"/>
      <c r="N63" s="102"/>
    </row>
    <row r="64" spans="1:14" s="180" customFormat="1" ht="36.75" customHeight="1" x14ac:dyDescent="0.3">
      <c r="A64" s="210" t="s">
        <v>31</v>
      </c>
      <c r="B64" s="210" t="s">
        <v>71</v>
      </c>
      <c r="C64" s="210" t="s">
        <v>63</v>
      </c>
      <c r="D64" s="202">
        <v>10</v>
      </c>
      <c r="E64" s="203">
        <v>490</v>
      </c>
      <c r="F64" s="230"/>
      <c r="G64" s="223" t="s">
        <v>141</v>
      </c>
      <c r="H64" s="213" t="s">
        <v>226</v>
      </c>
      <c r="I64" s="214">
        <v>11</v>
      </c>
      <c r="J64" s="219">
        <v>215922</v>
      </c>
      <c r="K64" s="215" t="s">
        <v>320</v>
      </c>
      <c r="L64" s="213" t="s">
        <v>362</v>
      </c>
      <c r="M64" s="102"/>
      <c r="N64" s="102"/>
    </row>
    <row r="65" spans="1:14" s="180" customFormat="1" ht="36.75" customHeight="1" x14ac:dyDescent="0.3">
      <c r="A65" s="210" t="s">
        <v>14</v>
      </c>
      <c r="B65" s="210" t="s">
        <v>68</v>
      </c>
      <c r="C65" s="210" t="s">
        <v>61</v>
      </c>
      <c r="D65" s="202">
        <v>1</v>
      </c>
      <c r="E65" s="203">
        <v>219.6</v>
      </c>
      <c r="F65" s="218"/>
      <c r="G65" s="223" t="s">
        <v>142</v>
      </c>
      <c r="H65" s="213" t="s">
        <v>226</v>
      </c>
      <c r="I65" s="214">
        <v>3</v>
      </c>
      <c r="J65" s="219"/>
      <c r="K65" s="215" t="s">
        <v>320</v>
      </c>
      <c r="L65" s="213" t="s">
        <v>362</v>
      </c>
      <c r="M65" s="102"/>
      <c r="N65" s="102"/>
    </row>
    <row r="66" spans="1:14" s="180" customFormat="1" ht="36.75" customHeight="1" x14ac:dyDescent="0.3">
      <c r="A66" s="210" t="s">
        <v>14</v>
      </c>
      <c r="B66" s="210" t="s">
        <v>82</v>
      </c>
      <c r="C66" s="210" t="s">
        <v>61</v>
      </c>
      <c r="D66" s="202">
        <v>0</v>
      </c>
      <c r="E66" s="203">
        <v>0</v>
      </c>
      <c r="F66" s="218"/>
      <c r="G66" s="223" t="s">
        <v>142</v>
      </c>
      <c r="H66" s="213" t="s">
        <v>226</v>
      </c>
      <c r="I66" s="214">
        <v>3</v>
      </c>
      <c r="J66" s="219"/>
      <c r="K66" s="215" t="s">
        <v>320</v>
      </c>
      <c r="L66" s="213" t="s">
        <v>362</v>
      </c>
      <c r="M66" s="102"/>
      <c r="N66" s="102"/>
    </row>
    <row r="67" spans="1:14" s="180" customFormat="1" ht="36.75" customHeight="1" x14ac:dyDescent="0.3">
      <c r="A67" s="210" t="s">
        <v>31</v>
      </c>
      <c r="B67" s="210" t="s">
        <v>77</v>
      </c>
      <c r="C67" s="210" t="s">
        <v>63</v>
      </c>
      <c r="D67" s="202">
        <v>16.899999999999999</v>
      </c>
      <c r="E67" s="203">
        <v>705.4</v>
      </c>
      <c r="F67" s="218"/>
      <c r="G67" s="223" t="s">
        <v>142</v>
      </c>
      <c r="H67" s="213" t="s">
        <v>226</v>
      </c>
      <c r="I67" s="214">
        <v>11</v>
      </c>
      <c r="J67" s="219">
        <v>194853</v>
      </c>
      <c r="K67" s="215" t="s">
        <v>320</v>
      </c>
      <c r="L67" s="213" t="s">
        <v>362</v>
      </c>
      <c r="M67" s="102"/>
      <c r="N67" s="102"/>
    </row>
    <row r="68" spans="1:14" s="180" customFormat="1" ht="36.75" customHeight="1" x14ac:dyDescent="0.3">
      <c r="A68" s="210" t="s">
        <v>23</v>
      </c>
      <c r="B68" s="210" t="s">
        <v>70</v>
      </c>
      <c r="C68" s="210" t="s">
        <v>61</v>
      </c>
      <c r="D68" s="202">
        <v>0</v>
      </c>
      <c r="E68" s="203">
        <v>0</v>
      </c>
      <c r="F68" s="212" t="s">
        <v>113</v>
      </c>
      <c r="G68" s="223" t="s">
        <v>143</v>
      </c>
      <c r="H68" s="213" t="s">
        <v>226</v>
      </c>
      <c r="I68" s="214">
        <v>5</v>
      </c>
      <c r="J68" s="219"/>
      <c r="K68" s="215" t="s">
        <v>320</v>
      </c>
      <c r="L68" s="213" t="s">
        <v>362</v>
      </c>
      <c r="M68" s="102"/>
      <c r="N68" s="102"/>
    </row>
    <row r="69" spans="1:14" s="180" customFormat="1" ht="36.75" customHeight="1" x14ac:dyDescent="0.3">
      <c r="A69" s="210" t="s">
        <v>31</v>
      </c>
      <c r="B69" s="210" t="s">
        <v>70</v>
      </c>
      <c r="C69" s="210" t="s">
        <v>63</v>
      </c>
      <c r="D69" s="202">
        <v>9</v>
      </c>
      <c r="E69" s="203">
        <v>600</v>
      </c>
      <c r="F69" s="218"/>
      <c r="G69" s="223" t="s">
        <v>143</v>
      </c>
      <c r="H69" s="213" t="s">
        <v>226</v>
      </c>
      <c r="I69" s="214">
        <v>11</v>
      </c>
      <c r="J69" s="219">
        <v>133316.13</v>
      </c>
      <c r="K69" s="215" t="s">
        <v>320</v>
      </c>
      <c r="L69" s="213" t="s">
        <v>362</v>
      </c>
      <c r="M69" s="102"/>
      <c r="N69" s="102"/>
    </row>
    <row r="70" spans="1:14" s="180" customFormat="1" ht="36.75" customHeight="1" x14ac:dyDescent="0.3">
      <c r="A70" s="210" t="s">
        <v>15</v>
      </c>
      <c r="B70" s="210" t="s">
        <v>367</v>
      </c>
      <c r="C70" s="210" t="s">
        <v>61</v>
      </c>
      <c r="D70" s="202">
        <v>1</v>
      </c>
      <c r="E70" s="203">
        <v>404.5</v>
      </c>
      <c r="F70" s="218"/>
      <c r="G70" s="223" t="s">
        <v>144</v>
      </c>
      <c r="H70" s="213" t="s">
        <v>226</v>
      </c>
      <c r="I70" s="214">
        <v>3</v>
      </c>
      <c r="J70" s="219"/>
      <c r="K70" s="215" t="s">
        <v>320</v>
      </c>
      <c r="L70" s="213" t="s">
        <v>362</v>
      </c>
      <c r="M70" s="102"/>
      <c r="N70" s="102"/>
    </row>
    <row r="71" spans="1:14" s="180" customFormat="1" ht="36.75" customHeight="1" x14ac:dyDescent="0.3">
      <c r="A71" s="210" t="s">
        <v>31</v>
      </c>
      <c r="B71" s="210" t="s">
        <v>78</v>
      </c>
      <c r="C71" s="210" t="s">
        <v>63</v>
      </c>
      <c r="D71" s="202">
        <v>14.12</v>
      </c>
      <c r="E71" s="203">
        <v>531.29999999999995</v>
      </c>
      <c r="F71" s="218"/>
      <c r="G71" s="223" t="s">
        <v>144</v>
      </c>
      <c r="H71" s="213" t="s">
        <v>226</v>
      </c>
      <c r="I71" s="214">
        <v>11</v>
      </c>
      <c r="J71" s="219">
        <v>143610.85</v>
      </c>
      <c r="K71" s="215" t="s">
        <v>320</v>
      </c>
      <c r="L71" s="213" t="s">
        <v>362</v>
      </c>
      <c r="M71" s="102"/>
      <c r="N71" s="102"/>
    </row>
    <row r="72" spans="1:14" s="180" customFormat="1" ht="36.75" customHeight="1" x14ac:dyDescent="0.3">
      <c r="A72" s="224" t="s">
        <v>35</v>
      </c>
      <c r="B72" s="224" t="s">
        <v>94</v>
      </c>
      <c r="C72" s="210" t="s">
        <v>61</v>
      </c>
      <c r="D72" s="202">
        <v>25</v>
      </c>
      <c r="E72" s="203">
        <v>274.32</v>
      </c>
      <c r="F72" s="218"/>
      <c r="G72" s="223" t="s">
        <v>145</v>
      </c>
      <c r="H72" s="213" t="s">
        <v>226</v>
      </c>
      <c r="I72" s="214">
        <v>1</v>
      </c>
      <c r="J72" s="219"/>
      <c r="K72" s="215" t="s">
        <v>320</v>
      </c>
      <c r="L72" s="213" t="s">
        <v>362</v>
      </c>
      <c r="M72" s="102"/>
      <c r="N72" s="102"/>
    </row>
    <row r="73" spans="1:14" s="180" customFormat="1" ht="36.75" customHeight="1" x14ac:dyDescent="0.3">
      <c r="A73" s="210" t="s">
        <v>15</v>
      </c>
      <c r="B73" s="210" t="s">
        <v>123</v>
      </c>
      <c r="C73" s="210" t="s">
        <v>61</v>
      </c>
      <c r="D73" s="202">
        <v>1</v>
      </c>
      <c r="E73" s="203">
        <v>675</v>
      </c>
      <c r="F73" s="218"/>
      <c r="G73" s="223" t="s">
        <v>145</v>
      </c>
      <c r="H73" s="213" t="s">
        <v>226</v>
      </c>
      <c r="I73" s="214">
        <v>3</v>
      </c>
      <c r="J73" s="219"/>
      <c r="K73" s="215" t="s">
        <v>320</v>
      </c>
      <c r="L73" s="213" t="s">
        <v>362</v>
      </c>
      <c r="M73" s="102"/>
      <c r="N73" s="102"/>
    </row>
    <row r="74" spans="1:14" s="180" customFormat="1" ht="36.75" customHeight="1" x14ac:dyDescent="0.3">
      <c r="A74" s="210" t="s">
        <v>15</v>
      </c>
      <c r="B74" s="210" t="s">
        <v>122</v>
      </c>
      <c r="C74" s="210" t="s">
        <v>61</v>
      </c>
      <c r="D74" s="202">
        <v>1</v>
      </c>
      <c r="E74" s="203">
        <v>115.24</v>
      </c>
      <c r="F74" s="218"/>
      <c r="G74" s="223" t="s">
        <v>145</v>
      </c>
      <c r="H74" s="213" t="s">
        <v>226</v>
      </c>
      <c r="I74" s="214">
        <v>3</v>
      </c>
      <c r="J74" s="219"/>
      <c r="K74" s="215" t="s">
        <v>320</v>
      </c>
      <c r="L74" s="213" t="s">
        <v>362</v>
      </c>
      <c r="M74" s="102"/>
      <c r="N74" s="102"/>
    </row>
    <row r="75" spans="1:14" s="180" customFormat="1" ht="36.75" customHeight="1" x14ac:dyDescent="0.3">
      <c r="A75" s="210" t="s">
        <v>19</v>
      </c>
      <c r="B75" s="210" t="s">
        <v>60</v>
      </c>
      <c r="C75" s="210" t="s">
        <v>61</v>
      </c>
      <c r="D75" s="202">
        <v>5</v>
      </c>
      <c r="E75" s="203">
        <v>177.44</v>
      </c>
      <c r="F75" s="218"/>
      <c r="G75" s="223" t="s">
        <v>145</v>
      </c>
      <c r="H75" s="213" t="s">
        <v>226</v>
      </c>
      <c r="I75" s="214">
        <v>4</v>
      </c>
      <c r="J75" s="219"/>
      <c r="K75" s="215" t="s">
        <v>320</v>
      </c>
      <c r="L75" s="213" t="s">
        <v>362</v>
      </c>
      <c r="M75" s="102"/>
      <c r="N75" s="102"/>
    </row>
    <row r="76" spans="1:14" s="180" customFormat="1" ht="36.75" customHeight="1" x14ac:dyDescent="0.3">
      <c r="A76" s="210" t="s">
        <v>31</v>
      </c>
      <c r="B76" s="210" t="s">
        <v>72</v>
      </c>
      <c r="C76" s="210" t="s">
        <v>63</v>
      </c>
      <c r="D76" s="202">
        <v>13.17</v>
      </c>
      <c r="E76" s="203">
        <v>561</v>
      </c>
      <c r="F76" s="230"/>
      <c r="G76" s="223" t="s">
        <v>145</v>
      </c>
      <c r="H76" s="213" t="s">
        <v>226</v>
      </c>
      <c r="I76" s="214">
        <v>11</v>
      </c>
      <c r="J76" s="219">
        <v>202851.03</v>
      </c>
      <c r="K76" s="215" t="s">
        <v>320</v>
      </c>
      <c r="L76" s="213" t="s">
        <v>362</v>
      </c>
      <c r="M76" s="102"/>
      <c r="N76" s="102"/>
    </row>
    <row r="77" spans="1:14" s="180" customFormat="1" ht="36.75" customHeight="1" x14ac:dyDescent="0.3">
      <c r="A77" s="210" t="s">
        <v>23</v>
      </c>
      <c r="B77" s="210" t="s">
        <v>82</v>
      </c>
      <c r="C77" s="210" t="s">
        <v>61</v>
      </c>
      <c r="D77" s="202">
        <v>1</v>
      </c>
      <c r="E77" s="203">
        <v>537</v>
      </c>
      <c r="F77" s="230"/>
      <c r="G77" s="223" t="s">
        <v>146</v>
      </c>
      <c r="H77" s="213" t="s">
        <v>226</v>
      </c>
      <c r="I77" s="214">
        <v>5</v>
      </c>
      <c r="J77" s="219"/>
      <c r="K77" s="215" t="s">
        <v>320</v>
      </c>
      <c r="L77" s="213" t="s">
        <v>362</v>
      </c>
      <c r="M77" s="102"/>
      <c r="N77" s="102"/>
    </row>
    <row r="78" spans="1:14" s="180" customFormat="1" ht="36.75" customHeight="1" x14ac:dyDescent="0.3">
      <c r="A78" s="210" t="s">
        <v>24</v>
      </c>
      <c r="B78" s="210" t="s">
        <v>72</v>
      </c>
      <c r="C78" s="210" t="s">
        <v>61</v>
      </c>
      <c r="D78" s="202">
        <v>1</v>
      </c>
      <c r="E78" s="203">
        <v>445</v>
      </c>
      <c r="F78" s="218"/>
      <c r="G78" s="223" t="s">
        <v>146</v>
      </c>
      <c r="H78" s="213" t="s">
        <v>226</v>
      </c>
      <c r="I78" s="214">
        <v>5</v>
      </c>
      <c r="J78" s="219"/>
      <c r="K78" s="215" t="s">
        <v>320</v>
      </c>
      <c r="L78" s="213" t="s">
        <v>362</v>
      </c>
      <c r="M78" s="102"/>
      <c r="N78" s="102"/>
    </row>
    <row r="79" spans="1:14" s="180" customFormat="1" ht="36.75" customHeight="1" x14ac:dyDescent="0.3">
      <c r="A79" s="210" t="s">
        <v>26</v>
      </c>
      <c r="B79" s="210" t="s">
        <v>72</v>
      </c>
      <c r="C79" s="210" t="s">
        <v>63</v>
      </c>
      <c r="D79" s="202">
        <v>26.035</v>
      </c>
      <c r="E79" s="203">
        <v>615</v>
      </c>
      <c r="F79" s="230"/>
      <c r="G79" s="223" t="s">
        <v>146</v>
      </c>
      <c r="H79" s="213" t="s">
        <v>226</v>
      </c>
      <c r="I79" s="214">
        <v>7</v>
      </c>
      <c r="J79" s="219">
        <v>453822.6</v>
      </c>
      <c r="K79" s="215" t="s">
        <v>320</v>
      </c>
      <c r="L79" s="213" t="s">
        <v>362</v>
      </c>
      <c r="M79" s="102"/>
      <c r="N79" s="102"/>
    </row>
    <row r="80" spans="1:14" s="180" customFormat="1" ht="36.75" customHeight="1" x14ac:dyDescent="0.3">
      <c r="A80" s="210" t="s">
        <v>26</v>
      </c>
      <c r="B80" s="210" t="s">
        <v>72</v>
      </c>
      <c r="C80" s="210" t="s">
        <v>63</v>
      </c>
      <c r="D80" s="202">
        <v>22.933</v>
      </c>
      <c r="E80" s="203">
        <v>975</v>
      </c>
      <c r="F80" s="218"/>
      <c r="G80" s="223" t="s">
        <v>147</v>
      </c>
      <c r="H80" s="213" t="s">
        <v>226</v>
      </c>
      <c r="I80" s="214">
        <v>7</v>
      </c>
      <c r="J80" s="219">
        <v>577753.68000000005</v>
      </c>
      <c r="K80" s="215" t="s">
        <v>320</v>
      </c>
      <c r="L80" s="213" t="s">
        <v>362</v>
      </c>
      <c r="M80" s="102"/>
      <c r="N80" s="102"/>
    </row>
    <row r="81" spans="1:14" s="180" customFormat="1" ht="36.75" customHeight="1" x14ac:dyDescent="0.3">
      <c r="A81" s="210" t="s">
        <v>35</v>
      </c>
      <c r="B81" s="210" t="s">
        <v>95</v>
      </c>
      <c r="C81" s="210" t="s">
        <v>61</v>
      </c>
      <c r="D81" s="202">
        <v>16</v>
      </c>
      <c r="E81" s="203">
        <v>160</v>
      </c>
      <c r="F81" s="218"/>
      <c r="G81" s="223" t="s">
        <v>148</v>
      </c>
      <c r="H81" s="213" t="s">
        <v>226</v>
      </c>
      <c r="I81" s="214">
        <v>1</v>
      </c>
      <c r="J81" s="219"/>
      <c r="K81" s="215" t="s">
        <v>317</v>
      </c>
      <c r="L81" s="213" t="s">
        <v>362</v>
      </c>
      <c r="M81" s="102"/>
      <c r="N81" s="102"/>
    </row>
    <row r="82" spans="1:14" s="180" customFormat="1" ht="36.75" customHeight="1" x14ac:dyDescent="0.3">
      <c r="A82" s="210" t="s">
        <v>35</v>
      </c>
      <c r="B82" s="210" t="s">
        <v>95</v>
      </c>
      <c r="C82" s="210" t="s">
        <v>61</v>
      </c>
      <c r="D82" s="202">
        <v>3</v>
      </c>
      <c r="E82" s="203">
        <v>30</v>
      </c>
      <c r="F82" s="218"/>
      <c r="G82" s="223" t="s">
        <v>148</v>
      </c>
      <c r="H82" s="213" t="s">
        <v>226</v>
      </c>
      <c r="I82" s="214">
        <v>1</v>
      </c>
      <c r="J82" s="219"/>
      <c r="K82" s="215" t="s">
        <v>318</v>
      </c>
      <c r="L82" s="213" t="s">
        <v>362</v>
      </c>
      <c r="M82" s="102"/>
      <c r="N82" s="102"/>
    </row>
    <row r="83" spans="1:14" s="180" customFormat="1" ht="36.75" customHeight="1" x14ac:dyDescent="0.3">
      <c r="A83" s="210" t="s">
        <v>35</v>
      </c>
      <c r="B83" s="210" t="s">
        <v>95</v>
      </c>
      <c r="C83" s="210" t="s">
        <v>61</v>
      </c>
      <c r="D83" s="202">
        <v>9</v>
      </c>
      <c r="E83" s="203">
        <v>90</v>
      </c>
      <c r="F83" s="230"/>
      <c r="G83" s="223" t="s">
        <v>148</v>
      </c>
      <c r="H83" s="213" t="s">
        <v>226</v>
      </c>
      <c r="I83" s="214">
        <v>1</v>
      </c>
      <c r="J83" s="219"/>
      <c r="K83" s="215" t="s">
        <v>319</v>
      </c>
      <c r="L83" s="213" t="s">
        <v>362</v>
      </c>
      <c r="M83" s="102"/>
      <c r="N83" s="102"/>
    </row>
    <row r="84" spans="1:14" s="180" customFormat="1" ht="36.75" customHeight="1" x14ac:dyDescent="0.3">
      <c r="A84" s="210" t="s">
        <v>18</v>
      </c>
      <c r="B84" s="210" t="s">
        <v>66</v>
      </c>
      <c r="C84" s="210" t="s">
        <v>61</v>
      </c>
      <c r="D84" s="202">
        <v>3</v>
      </c>
      <c r="E84" s="203">
        <v>128.25</v>
      </c>
      <c r="F84" s="218"/>
      <c r="G84" s="223" t="s">
        <v>148</v>
      </c>
      <c r="H84" s="213" t="s">
        <v>226</v>
      </c>
      <c r="I84" s="214">
        <v>4</v>
      </c>
      <c r="J84" s="219"/>
      <c r="K84" s="215" t="s">
        <v>317</v>
      </c>
      <c r="L84" s="213" t="s">
        <v>362</v>
      </c>
      <c r="M84" s="102"/>
      <c r="N84" s="102"/>
    </row>
    <row r="85" spans="1:14" s="180" customFormat="1" ht="36.75" customHeight="1" x14ac:dyDescent="0.3">
      <c r="A85" s="210" t="s">
        <v>18</v>
      </c>
      <c r="B85" s="210" t="s">
        <v>69</v>
      </c>
      <c r="C85" s="210" t="s">
        <v>61</v>
      </c>
      <c r="D85" s="202">
        <v>0</v>
      </c>
      <c r="E85" s="203">
        <v>0</v>
      </c>
      <c r="F85" s="218"/>
      <c r="G85" s="223" t="s">
        <v>148</v>
      </c>
      <c r="H85" s="213" t="s">
        <v>226</v>
      </c>
      <c r="I85" s="214">
        <v>4</v>
      </c>
      <c r="J85" s="219"/>
      <c r="K85" s="215" t="s">
        <v>318</v>
      </c>
      <c r="L85" s="213" t="s">
        <v>362</v>
      </c>
      <c r="M85" s="102"/>
      <c r="N85" s="102"/>
    </row>
    <row r="86" spans="1:14" s="180" customFormat="1" ht="36.75" customHeight="1" x14ac:dyDescent="0.3">
      <c r="A86" s="210" t="s">
        <v>19</v>
      </c>
      <c r="B86" s="210" t="s">
        <v>67</v>
      </c>
      <c r="C86" s="210" t="s">
        <v>61</v>
      </c>
      <c r="D86" s="202">
        <v>1</v>
      </c>
      <c r="E86" s="203">
        <v>42.75</v>
      </c>
      <c r="F86" s="230"/>
      <c r="G86" s="223" t="s">
        <v>148</v>
      </c>
      <c r="H86" s="213" t="s">
        <v>226</v>
      </c>
      <c r="I86" s="214">
        <v>4</v>
      </c>
      <c r="J86" s="219"/>
      <c r="K86" s="215" t="s">
        <v>319</v>
      </c>
      <c r="L86" s="213" t="s">
        <v>362</v>
      </c>
      <c r="M86" s="102"/>
      <c r="N86" s="102"/>
    </row>
    <row r="87" spans="1:14" s="180" customFormat="1" ht="36.75" customHeight="1" x14ac:dyDescent="0.3">
      <c r="A87" s="210" t="s">
        <v>21</v>
      </c>
      <c r="B87" s="210" t="s">
        <v>82</v>
      </c>
      <c r="C87" s="210" t="s">
        <v>61</v>
      </c>
      <c r="D87" s="202">
        <v>1</v>
      </c>
      <c r="E87" s="203">
        <v>178</v>
      </c>
      <c r="F87" s="218"/>
      <c r="G87" s="223" t="s">
        <v>148</v>
      </c>
      <c r="H87" s="213" t="s">
        <v>226</v>
      </c>
      <c r="I87" s="214">
        <v>5</v>
      </c>
      <c r="J87" s="219"/>
      <c r="K87" s="215" t="s">
        <v>317</v>
      </c>
      <c r="L87" s="213" t="s">
        <v>362</v>
      </c>
      <c r="M87" s="102"/>
      <c r="N87" s="102"/>
    </row>
    <row r="88" spans="1:14" s="180" customFormat="1" ht="36.75" customHeight="1" x14ac:dyDescent="0.3">
      <c r="A88" s="210" t="s">
        <v>23</v>
      </c>
      <c r="B88" s="210" t="s">
        <v>71</v>
      </c>
      <c r="C88" s="210" t="s">
        <v>61</v>
      </c>
      <c r="D88" s="202">
        <v>2</v>
      </c>
      <c r="E88" s="203">
        <v>356</v>
      </c>
      <c r="F88" s="218"/>
      <c r="G88" s="223" t="s">
        <v>148</v>
      </c>
      <c r="H88" s="213" t="s">
        <v>226</v>
      </c>
      <c r="I88" s="214">
        <v>5</v>
      </c>
      <c r="J88" s="219"/>
      <c r="K88" s="215" t="s">
        <v>318</v>
      </c>
      <c r="L88" s="213" t="s">
        <v>362</v>
      </c>
      <c r="M88" s="102"/>
      <c r="N88" s="102"/>
    </row>
    <row r="89" spans="1:14" s="180" customFormat="1" ht="36.75" customHeight="1" x14ac:dyDescent="0.3">
      <c r="A89" s="210" t="s">
        <v>23</v>
      </c>
      <c r="B89" s="210" t="s">
        <v>64</v>
      </c>
      <c r="C89" s="210" t="s">
        <v>61</v>
      </c>
      <c r="D89" s="202">
        <v>1</v>
      </c>
      <c r="E89" s="203">
        <v>178</v>
      </c>
      <c r="F89" s="230"/>
      <c r="G89" s="223" t="s">
        <v>148</v>
      </c>
      <c r="H89" s="213" t="s">
        <v>226</v>
      </c>
      <c r="I89" s="214">
        <v>5</v>
      </c>
      <c r="J89" s="219"/>
      <c r="K89" s="215" t="s">
        <v>319</v>
      </c>
      <c r="L89" s="213" t="s">
        <v>362</v>
      </c>
      <c r="M89" s="102"/>
      <c r="N89" s="102"/>
    </row>
    <row r="90" spans="1:14" s="180" customFormat="1" ht="36.75" customHeight="1" x14ac:dyDescent="0.3">
      <c r="A90" s="210" t="s">
        <v>15</v>
      </c>
      <c r="B90" s="210" t="s">
        <v>123</v>
      </c>
      <c r="C90" s="210" t="s">
        <v>61</v>
      </c>
      <c r="D90" s="202">
        <v>1</v>
      </c>
      <c r="E90" s="254">
        <v>355.6</v>
      </c>
      <c r="F90" s="218"/>
      <c r="G90" s="223" t="s">
        <v>149</v>
      </c>
      <c r="H90" s="213" t="s">
        <v>226</v>
      </c>
      <c r="I90" s="214">
        <v>3</v>
      </c>
      <c r="J90" s="219"/>
      <c r="K90" s="215" t="s">
        <v>321</v>
      </c>
      <c r="L90" s="213" t="s">
        <v>362</v>
      </c>
      <c r="M90" s="102"/>
      <c r="N90" s="102"/>
    </row>
    <row r="91" spans="1:14" s="180" customFormat="1" ht="36.75" customHeight="1" x14ac:dyDescent="0.3">
      <c r="A91" s="210" t="s">
        <v>16</v>
      </c>
      <c r="B91" s="210" t="s">
        <v>234</v>
      </c>
      <c r="C91" s="210" t="s">
        <v>61</v>
      </c>
      <c r="D91" s="202">
        <v>1</v>
      </c>
      <c r="E91" s="254">
        <v>208.09</v>
      </c>
      <c r="F91" s="218"/>
      <c r="G91" s="223" t="s">
        <v>149</v>
      </c>
      <c r="H91" s="213" t="s">
        <v>226</v>
      </c>
      <c r="I91" s="214">
        <v>3</v>
      </c>
      <c r="J91" s="219"/>
      <c r="K91" s="215" t="s">
        <v>321</v>
      </c>
      <c r="L91" s="213" t="s">
        <v>362</v>
      </c>
      <c r="M91" s="102"/>
      <c r="N91" s="102"/>
    </row>
    <row r="92" spans="1:14" s="180" customFormat="1" ht="36.75" customHeight="1" x14ac:dyDescent="0.3">
      <c r="A92" s="210" t="s">
        <v>33</v>
      </c>
      <c r="B92" s="210" t="s">
        <v>64</v>
      </c>
      <c r="C92" s="210" t="s">
        <v>63</v>
      </c>
      <c r="D92" s="202">
        <v>10</v>
      </c>
      <c r="E92" s="254">
        <v>310.69</v>
      </c>
      <c r="F92" s="218"/>
      <c r="G92" s="223" t="s">
        <v>149</v>
      </c>
      <c r="H92" s="213" t="s">
        <v>226</v>
      </c>
      <c r="I92" s="214">
        <v>11</v>
      </c>
      <c r="J92" s="219">
        <v>121065.93</v>
      </c>
      <c r="K92" s="215" t="s">
        <v>321</v>
      </c>
      <c r="L92" s="213" t="s">
        <v>362</v>
      </c>
      <c r="M92" s="102"/>
      <c r="N92" s="102"/>
    </row>
    <row r="93" spans="1:14" s="180" customFormat="1" ht="36.75" customHeight="1" x14ac:dyDescent="0.3">
      <c r="A93" s="210" t="s">
        <v>389</v>
      </c>
      <c r="B93" s="210" t="s">
        <v>381</v>
      </c>
      <c r="C93" s="210" t="s">
        <v>61</v>
      </c>
      <c r="D93" s="202">
        <v>5</v>
      </c>
      <c r="E93" s="254">
        <v>139.1</v>
      </c>
      <c r="F93" s="230"/>
      <c r="G93" s="223" t="s">
        <v>149</v>
      </c>
      <c r="H93" s="213" t="s">
        <v>226</v>
      </c>
      <c r="I93" s="214">
        <v>12</v>
      </c>
      <c r="J93" s="219"/>
      <c r="K93" s="215" t="s">
        <v>321</v>
      </c>
      <c r="L93" s="213" t="s">
        <v>362</v>
      </c>
      <c r="M93" s="102"/>
      <c r="N93" s="102"/>
    </row>
    <row r="94" spans="1:14" s="180" customFormat="1" ht="36.75" customHeight="1" x14ac:dyDescent="0.3">
      <c r="A94" s="224" t="s">
        <v>35</v>
      </c>
      <c r="B94" s="224" t="s">
        <v>94</v>
      </c>
      <c r="C94" s="210" t="s">
        <v>61</v>
      </c>
      <c r="D94" s="202">
        <v>6</v>
      </c>
      <c r="E94" s="203">
        <v>73</v>
      </c>
      <c r="F94" s="218"/>
      <c r="G94" s="223" t="s">
        <v>150</v>
      </c>
      <c r="H94" s="213" t="s">
        <v>226</v>
      </c>
      <c r="I94" s="214">
        <v>1</v>
      </c>
      <c r="J94" s="219"/>
      <c r="K94" s="215" t="s">
        <v>321</v>
      </c>
      <c r="L94" s="213" t="s">
        <v>362</v>
      </c>
      <c r="M94" s="102"/>
      <c r="N94" s="102"/>
    </row>
    <row r="95" spans="1:14" s="180" customFormat="1" ht="36.75" customHeight="1" x14ac:dyDescent="0.3">
      <c r="A95" s="210" t="s">
        <v>19</v>
      </c>
      <c r="B95" s="210" t="s">
        <v>82</v>
      </c>
      <c r="C95" s="210" t="s">
        <v>61</v>
      </c>
      <c r="D95" s="202">
        <v>3</v>
      </c>
      <c r="E95" s="203">
        <v>116</v>
      </c>
      <c r="F95" s="218"/>
      <c r="G95" s="223" t="s">
        <v>150</v>
      </c>
      <c r="H95" s="213" t="s">
        <v>226</v>
      </c>
      <c r="I95" s="214">
        <v>4</v>
      </c>
      <c r="J95" s="219"/>
      <c r="K95" s="215" t="s">
        <v>321</v>
      </c>
      <c r="L95" s="213" t="s">
        <v>362</v>
      </c>
      <c r="M95" s="102"/>
      <c r="N95" s="102"/>
    </row>
    <row r="96" spans="1:14" s="180" customFormat="1" ht="36.75" customHeight="1" x14ac:dyDescent="0.3">
      <c r="A96" s="210" t="s">
        <v>24</v>
      </c>
      <c r="B96" s="210" t="s">
        <v>246</v>
      </c>
      <c r="C96" s="210" t="s">
        <v>61</v>
      </c>
      <c r="D96" s="202">
        <v>1</v>
      </c>
      <c r="E96" s="203">
        <v>195</v>
      </c>
      <c r="F96" s="218"/>
      <c r="G96" s="223" t="s">
        <v>150</v>
      </c>
      <c r="H96" s="213" t="s">
        <v>226</v>
      </c>
      <c r="I96" s="214">
        <v>5</v>
      </c>
      <c r="J96" s="219"/>
      <c r="K96" s="215" t="s">
        <v>321</v>
      </c>
      <c r="L96" s="213" t="s">
        <v>362</v>
      </c>
      <c r="M96" s="102"/>
      <c r="N96" s="102"/>
    </row>
    <row r="97" spans="1:14" s="180" customFormat="1" ht="36.75" customHeight="1" x14ac:dyDescent="0.3">
      <c r="A97" s="210" t="s">
        <v>26</v>
      </c>
      <c r="B97" s="210" t="s">
        <v>72</v>
      </c>
      <c r="C97" s="210" t="s">
        <v>63</v>
      </c>
      <c r="D97" s="202">
        <v>9.92</v>
      </c>
      <c r="E97" s="203">
        <v>210</v>
      </c>
      <c r="F97" s="218"/>
      <c r="G97" s="223" t="s">
        <v>150</v>
      </c>
      <c r="H97" s="213" t="s">
        <v>226</v>
      </c>
      <c r="I97" s="214">
        <v>7</v>
      </c>
      <c r="J97" s="219">
        <v>146641.43</v>
      </c>
      <c r="K97" s="215" t="s">
        <v>321</v>
      </c>
      <c r="L97" s="213" t="s">
        <v>362</v>
      </c>
      <c r="M97" s="102"/>
      <c r="N97" s="102"/>
    </row>
    <row r="98" spans="1:14" s="180" customFormat="1" ht="36.75" customHeight="1" x14ac:dyDescent="0.3">
      <c r="A98" s="210" t="s">
        <v>33</v>
      </c>
      <c r="B98" s="210" t="s">
        <v>80</v>
      </c>
      <c r="C98" s="210" t="s">
        <v>63</v>
      </c>
      <c r="D98" s="202">
        <v>11</v>
      </c>
      <c r="E98" s="203">
        <v>290</v>
      </c>
      <c r="F98" s="230"/>
      <c r="G98" s="223" t="s">
        <v>150</v>
      </c>
      <c r="H98" s="213" t="s">
        <v>226</v>
      </c>
      <c r="I98" s="214">
        <v>11</v>
      </c>
      <c r="J98" s="219">
        <v>91984.7</v>
      </c>
      <c r="K98" s="215" t="s">
        <v>321</v>
      </c>
      <c r="L98" s="213" t="s">
        <v>362</v>
      </c>
      <c r="M98" s="102"/>
      <c r="N98" s="102"/>
    </row>
    <row r="99" spans="1:14" s="180" customFormat="1" ht="36.75" customHeight="1" x14ac:dyDescent="0.3">
      <c r="A99" s="210" t="s">
        <v>35</v>
      </c>
      <c r="B99" s="210" t="s">
        <v>94</v>
      </c>
      <c r="C99" s="210" t="s">
        <v>61</v>
      </c>
      <c r="D99" s="202">
        <v>4</v>
      </c>
      <c r="E99" s="203">
        <v>47.87</v>
      </c>
      <c r="F99" s="218"/>
      <c r="G99" s="223" t="s">
        <v>151</v>
      </c>
      <c r="H99" s="213" t="s">
        <v>226</v>
      </c>
      <c r="I99" s="214">
        <v>1</v>
      </c>
      <c r="J99" s="219"/>
      <c r="K99" s="215" t="s">
        <v>322</v>
      </c>
      <c r="L99" s="213" t="s">
        <v>362</v>
      </c>
      <c r="M99" s="102"/>
      <c r="N99" s="102"/>
    </row>
    <row r="100" spans="1:14" s="180" customFormat="1" ht="36.75" customHeight="1" x14ac:dyDescent="0.3">
      <c r="A100" s="210" t="s">
        <v>16</v>
      </c>
      <c r="B100" s="210" t="s">
        <v>233</v>
      </c>
      <c r="C100" s="210" t="s">
        <v>61</v>
      </c>
      <c r="D100" s="202">
        <v>2</v>
      </c>
      <c r="E100" s="203">
        <v>640.66999999999996</v>
      </c>
      <c r="F100" s="218"/>
      <c r="G100" s="223" t="s">
        <v>151</v>
      </c>
      <c r="H100" s="213" t="s">
        <v>226</v>
      </c>
      <c r="I100" s="214">
        <v>3</v>
      </c>
      <c r="J100" s="219"/>
      <c r="K100" s="215" t="s">
        <v>322</v>
      </c>
      <c r="L100" s="213" t="s">
        <v>362</v>
      </c>
      <c r="M100" s="102"/>
      <c r="N100" s="102"/>
    </row>
    <row r="101" spans="1:14" s="180" customFormat="1" ht="36.75" customHeight="1" x14ac:dyDescent="0.3">
      <c r="A101" s="210" t="s">
        <v>20</v>
      </c>
      <c r="B101" s="210" t="s">
        <v>60</v>
      </c>
      <c r="C101" s="210" t="s">
        <v>61</v>
      </c>
      <c r="D101" s="202">
        <v>1</v>
      </c>
      <c r="E101" s="203">
        <v>39.54</v>
      </c>
      <c r="F101" s="218"/>
      <c r="G101" s="223" t="s">
        <v>151</v>
      </c>
      <c r="H101" s="213" t="s">
        <v>226</v>
      </c>
      <c r="I101" s="214">
        <v>4</v>
      </c>
      <c r="J101" s="219"/>
      <c r="K101" s="215" t="s">
        <v>322</v>
      </c>
      <c r="L101" s="213" t="s">
        <v>362</v>
      </c>
      <c r="M101" s="102"/>
      <c r="N101" s="102"/>
    </row>
    <row r="102" spans="1:14" s="180" customFormat="1" ht="36.75" customHeight="1" x14ac:dyDescent="0.3">
      <c r="A102" s="210" t="s">
        <v>27</v>
      </c>
      <c r="B102" s="210" t="s">
        <v>60</v>
      </c>
      <c r="C102" s="210" t="s">
        <v>63</v>
      </c>
      <c r="D102" s="202">
        <v>1.925</v>
      </c>
      <c r="E102" s="203">
        <v>32.630000000000003</v>
      </c>
      <c r="F102" s="218"/>
      <c r="G102" s="223" t="s">
        <v>151</v>
      </c>
      <c r="H102" s="213" t="s">
        <v>226</v>
      </c>
      <c r="I102" s="214">
        <v>7</v>
      </c>
      <c r="J102" s="219">
        <v>23149.279999999999</v>
      </c>
      <c r="K102" s="215" t="s">
        <v>322</v>
      </c>
      <c r="L102" s="213" t="s">
        <v>362</v>
      </c>
      <c r="M102" s="102"/>
      <c r="N102" s="102"/>
    </row>
    <row r="103" spans="1:14" s="180" customFormat="1" ht="36.75" customHeight="1" x14ac:dyDescent="0.3">
      <c r="A103" s="210" t="s">
        <v>33</v>
      </c>
      <c r="B103" s="210" t="s">
        <v>70</v>
      </c>
      <c r="C103" s="210" t="s">
        <v>63</v>
      </c>
      <c r="D103" s="202">
        <v>4.51</v>
      </c>
      <c r="E103" s="203">
        <v>105.29</v>
      </c>
      <c r="F103" s="230"/>
      <c r="G103" s="223" t="s">
        <v>151</v>
      </c>
      <c r="H103" s="213" t="s">
        <v>226</v>
      </c>
      <c r="I103" s="214">
        <v>11</v>
      </c>
      <c r="J103" s="219">
        <v>51688.690999999999</v>
      </c>
      <c r="K103" s="215" t="s">
        <v>322</v>
      </c>
      <c r="L103" s="213" t="s">
        <v>362</v>
      </c>
      <c r="M103" s="102"/>
      <c r="N103" s="102"/>
    </row>
    <row r="104" spans="1:14" s="180" customFormat="1" ht="36.75" customHeight="1" x14ac:dyDescent="0.3">
      <c r="A104" s="210" t="s">
        <v>33</v>
      </c>
      <c r="B104" s="210" t="s">
        <v>78</v>
      </c>
      <c r="C104" s="210" t="s">
        <v>63</v>
      </c>
      <c r="D104" s="202">
        <v>19.843</v>
      </c>
      <c r="E104" s="203">
        <v>860</v>
      </c>
      <c r="F104" s="218"/>
      <c r="G104" s="223" t="s">
        <v>152</v>
      </c>
      <c r="H104" s="213" t="s">
        <v>226</v>
      </c>
      <c r="I104" s="214">
        <v>11</v>
      </c>
      <c r="J104" s="219">
        <v>214238.2</v>
      </c>
      <c r="K104" s="215" t="s">
        <v>323</v>
      </c>
      <c r="L104" s="213" t="s">
        <v>362</v>
      </c>
      <c r="M104" s="102"/>
      <c r="N104" s="102"/>
    </row>
    <row r="105" spans="1:14" s="180" customFormat="1" ht="36.75" customHeight="1" x14ac:dyDescent="0.3">
      <c r="A105" s="210" t="s">
        <v>35</v>
      </c>
      <c r="B105" s="210" t="s">
        <v>94</v>
      </c>
      <c r="C105" s="210" t="s">
        <v>61</v>
      </c>
      <c r="D105" s="202">
        <v>15</v>
      </c>
      <c r="E105" s="203">
        <v>125</v>
      </c>
      <c r="F105" s="218"/>
      <c r="G105" s="223" t="s">
        <v>153</v>
      </c>
      <c r="H105" s="213" t="s">
        <v>226</v>
      </c>
      <c r="I105" s="214">
        <v>1</v>
      </c>
      <c r="J105" s="219"/>
      <c r="K105" s="215" t="s">
        <v>323</v>
      </c>
      <c r="L105" s="213" t="s">
        <v>362</v>
      </c>
      <c r="M105" s="102"/>
      <c r="N105" s="102"/>
    </row>
    <row r="106" spans="1:14" s="180" customFormat="1" ht="36.75" customHeight="1" x14ac:dyDescent="0.3">
      <c r="A106" s="210" t="s">
        <v>16</v>
      </c>
      <c r="B106" s="210" t="s">
        <v>82</v>
      </c>
      <c r="C106" s="210" t="s">
        <v>61</v>
      </c>
      <c r="D106" s="202">
        <v>1</v>
      </c>
      <c r="E106" s="203">
        <v>397</v>
      </c>
      <c r="F106" s="218"/>
      <c r="G106" s="223" t="s">
        <v>153</v>
      </c>
      <c r="H106" s="213" t="s">
        <v>226</v>
      </c>
      <c r="I106" s="214">
        <v>3</v>
      </c>
      <c r="J106" s="219"/>
      <c r="K106" s="215" t="s">
        <v>323</v>
      </c>
      <c r="L106" s="213" t="s">
        <v>362</v>
      </c>
      <c r="M106" s="102"/>
      <c r="N106" s="102"/>
    </row>
    <row r="107" spans="1:14" s="180" customFormat="1" ht="36.75" customHeight="1" x14ac:dyDescent="0.3">
      <c r="A107" s="210" t="s">
        <v>20</v>
      </c>
      <c r="B107" s="210" t="s">
        <v>67</v>
      </c>
      <c r="C107" s="210" t="s">
        <v>61</v>
      </c>
      <c r="D107" s="202">
        <v>1</v>
      </c>
      <c r="E107" s="203">
        <v>44</v>
      </c>
      <c r="F107" s="218"/>
      <c r="G107" s="223" t="s">
        <v>153</v>
      </c>
      <c r="H107" s="213" t="s">
        <v>226</v>
      </c>
      <c r="I107" s="214">
        <v>4</v>
      </c>
      <c r="J107" s="219"/>
      <c r="K107" s="215" t="s">
        <v>323</v>
      </c>
      <c r="L107" s="213" t="s">
        <v>362</v>
      </c>
      <c r="M107" s="102"/>
      <c r="N107" s="102"/>
    </row>
    <row r="108" spans="1:14" s="180" customFormat="1" ht="36.75" customHeight="1" x14ac:dyDescent="0.3">
      <c r="A108" s="210" t="s">
        <v>24</v>
      </c>
      <c r="B108" s="210" t="s">
        <v>62</v>
      </c>
      <c r="C108" s="210" t="s">
        <v>61</v>
      </c>
      <c r="D108" s="202">
        <v>1</v>
      </c>
      <c r="E108" s="203">
        <v>265</v>
      </c>
      <c r="F108" s="218"/>
      <c r="G108" s="223" t="s">
        <v>153</v>
      </c>
      <c r="H108" s="213" t="s">
        <v>226</v>
      </c>
      <c r="I108" s="214">
        <v>5</v>
      </c>
      <c r="J108" s="219"/>
      <c r="K108" s="215" t="s">
        <v>323</v>
      </c>
      <c r="L108" s="213" t="s">
        <v>362</v>
      </c>
      <c r="M108" s="102"/>
      <c r="N108" s="102"/>
    </row>
    <row r="109" spans="1:14" s="180" customFormat="1" ht="36.75" customHeight="1" x14ac:dyDescent="0.3">
      <c r="A109" s="210" t="s">
        <v>25</v>
      </c>
      <c r="B109" s="210" t="s">
        <v>74</v>
      </c>
      <c r="C109" s="210" t="s">
        <v>61</v>
      </c>
      <c r="D109" s="202">
        <v>1</v>
      </c>
      <c r="E109" s="203">
        <v>349</v>
      </c>
      <c r="F109" s="218"/>
      <c r="G109" s="223" t="s">
        <v>153</v>
      </c>
      <c r="H109" s="213" t="s">
        <v>226</v>
      </c>
      <c r="I109" s="214">
        <v>5</v>
      </c>
      <c r="J109" s="219"/>
      <c r="K109" s="215" t="s">
        <v>323</v>
      </c>
      <c r="L109" s="213" t="s">
        <v>362</v>
      </c>
      <c r="M109" s="102"/>
      <c r="N109" s="102"/>
    </row>
    <row r="110" spans="1:14" s="180" customFormat="1" ht="36.75" customHeight="1" x14ac:dyDescent="0.3">
      <c r="A110" s="210" t="s">
        <v>27</v>
      </c>
      <c r="B110" s="210" t="s">
        <v>64</v>
      </c>
      <c r="C110" s="210" t="s">
        <v>63</v>
      </c>
      <c r="D110" s="202">
        <v>11</v>
      </c>
      <c r="E110" s="203">
        <v>420</v>
      </c>
      <c r="F110" s="230"/>
      <c r="G110" s="223" t="s">
        <v>153</v>
      </c>
      <c r="H110" s="213" t="s">
        <v>226</v>
      </c>
      <c r="I110" s="214">
        <v>7</v>
      </c>
      <c r="J110" s="219">
        <v>342244.7</v>
      </c>
      <c r="K110" s="215" t="s">
        <v>323</v>
      </c>
      <c r="L110" s="213" t="s">
        <v>362</v>
      </c>
      <c r="M110" s="102"/>
      <c r="N110" s="102"/>
    </row>
    <row r="111" spans="1:14" s="180" customFormat="1" ht="36.75" customHeight="1" x14ac:dyDescent="0.3">
      <c r="A111" s="210" t="s">
        <v>27</v>
      </c>
      <c r="B111" s="210" t="s">
        <v>82</v>
      </c>
      <c r="C111" s="210" t="s">
        <v>63</v>
      </c>
      <c r="D111" s="202">
        <v>22.7</v>
      </c>
      <c r="E111" s="203">
        <v>479</v>
      </c>
      <c r="F111" s="230"/>
      <c r="G111" s="223" t="s">
        <v>154</v>
      </c>
      <c r="H111" s="213" t="s">
        <v>226</v>
      </c>
      <c r="I111" s="214">
        <v>7</v>
      </c>
      <c r="J111" s="219">
        <v>468821.04</v>
      </c>
      <c r="K111" s="215" t="s">
        <v>324</v>
      </c>
      <c r="L111" s="213" t="s">
        <v>362</v>
      </c>
      <c r="M111" s="102"/>
      <c r="N111" s="102"/>
    </row>
    <row r="112" spans="1:14" s="180" customFormat="1" ht="36.75" customHeight="1" x14ac:dyDescent="0.3">
      <c r="A112" s="210" t="s">
        <v>34</v>
      </c>
      <c r="B112" s="210" t="s">
        <v>81</v>
      </c>
      <c r="C112" s="210" t="s">
        <v>63</v>
      </c>
      <c r="D112" s="202">
        <v>0.54</v>
      </c>
      <c r="E112" s="203">
        <v>23</v>
      </c>
      <c r="F112" s="218"/>
      <c r="G112" s="223" t="s">
        <v>154</v>
      </c>
      <c r="H112" s="213" t="s">
        <v>226</v>
      </c>
      <c r="I112" s="214">
        <v>11</v>
      </c>
      <c r="J112" s="219">
        <v>11787.77</v>
      </c>
      <c r="K112" s="215" t="s">
        <v>324</v>
      </c>
      <c r="L112" s="213" t="s">
        <v>362</v>
      </c>
      <c r="M112" s="102"/>
      <c r="N112" s="102"/>
    </row>
    <row r="113" spans="1:14" s="180" customFormat="1" ht="36.75" customHeight="1" x14ac:dyDescent="0.3">
      <c r="A113" s="210" t="s">
        <v>17</v>
      </c>
      <c r="B113" s="210" t="s">
        <v>60</v>
      </c>
      <c r="C113" s="210" t="s">
        <v>61</v>
      </c>
      <c r="D113" s="202">
        <v>2</v>
      </c>
      <c r="E113" s="203">
        <v>314</v>
      </c>
      <c r="F113" s="218"/>
      <c r="G113" s="223" t="s">
        <v>155</v>
      </c>
      <c r="H113" s="213" t="s">
        <v>226</v>
      </c>
      <c r="I113" s="214">
        <v>3</v>
      </c>
      <c r="J113" s="219"/>
      <c r="K113" s="215" t="s">
        <v>324</v>
      </c>
      <c r="L113" s="213" t="s">
        <v>362</v>
      </c>
      <c r="M113" s="102"/>
      <c r="N113" s="102"/>
    </row>
    <row r="114" spans="1:14" s="180" customFormat="1" ht="36.75" customHeight="1" x14ac:dyDescent="0.3">
      <c r="A114" s="210" t="s">
        <v>17</v>
      </c>
      <c r="B114" s="210" t="s">
        <v>82</v>
      </c>
      <c r="C114" s="210" t="s">
        <v>61</v>
      </c>
      <c r="D114" s="202">
        <v>0</v>
      </c>
      <c r="E114" s="203">
        <v>0</v>
      </c>
      <c r="F114" s="218"/>
      <c r="G114" s="223" t="s">
        <v>155</v>
      </c>
      <c r="H114" s="213" t="s">
        <v>226</v>
      </c>
      <c r="I114" s="214">
        <v>3</v>
      </c>
      <c r="J114" s="219"/>
      <c r="K114" s="215" t="s">
        <v>324</v>
      </c>
      <c r="L114" s="213" t="s">
        <v>362</v>
      </c>
      <c r="M114" s="102"/>
      <c r="N114" s="102"/>
    </row>
    <row r="115" spans="1:14" s="180" customFormat="1" ht="36.75" customHeight="1" x14ac:dyDescent="0.3">
      <c r="A115" s="210" t="s">
        <v>20</v>
      </c>
      <c r="B115" s="210" t="s">
        <v>82</v>
      </c>
      <c r="C115" s="210" t="s">
        <v>61</v>
      </c>
      <c r="D115" s="202">
        <v>4</v>
      </c>
      <c r="E115" s="203">
        <v>49</v>
      </c>
      <c r="F115" s="218"/>
      <c r="G115" s="223" t="s">
        <v>155</v>
      </c>
      <c r="H115" s="213" t="s">
        <v>226</v>
      </c>
      <c r="I115" s="214">
        <v>4</v>
      </c>
      <c r="J115" s="219"/>
      <c r="K115" s="215" t="s">
        <v>324</v>
      </c>
      <c r="L115" s="213" t="s">
        <v>362</v>
      </c>
      <c r="M115" s="102"/>
      <c r="N115" s="102"/>
    </row>
    <row r="116" spans="1:14" s="178" customFormat="1" ht="36.75" customHeight="1" x14ac:dyDescent="0.3">
      <c r="A116" s="210" t="s">
        <v>26</v>
      </c>
      <c r="B116" s="210" t="s">
        <v>75</v>
      </c>
      <c r="C116" s="210" t="s">
        <v>61</v>
      </c>
      <c r="D116" s="202">
        <v>1</v>
      </c>
      <c r="E116" s="203">
        <v>440</v>
      </c>
      <c r="F116" s="218"/>
      <c r="G116" s="223" t="s">
        <v>155</v>
      </c>
      <c r="H116" s="213" t="s">
        <v>226</v>
      </c>
      <c r="I116" s="214">
        <v>5</v>
      </c>
      <c r="J116" s="219"/>
      <c r="K116" s="215" t="s">
        <v>324</v>
      </c>
      <c r="L116" s="213" t="s">
        <v>362</v>
      </c>
      <c r="M116" s="98"/>
      <c r="N116" s="98"/>
    </row>
    <row r="117" spans="1:14" s="178" customFormat="1" ht="36.75" customHeight="1" x14ac:dyDescent="0.3">
      <c r="A117" s="210" t="s">
        <v>26</v>
      </c>
      <c r="B117" s="210" t="s">
        <v>75</v>
      </c>
      <c r="C117" s="210" t="s">
        <v>61</v>
      </c>
      <c r="D117" s="202">
        <v>1</v>
      </c>
      <c r="E117" s="203">
        <v>160</v>
      </c>
      <c r="F117" s="218"/>
      <c r="G117" s="223" t="s">
        <v>155</v>
      </c>
      <c r="H117" s="213" t="s">
        <v>226</v>
      </c>
      <c r="I117" s="214">
        <v>5</v>
      </c>
      <c r="J117" s="219"/>
      <c r="K117" s="215" t="s">
        <v>324</v>
      </c>
      <c r="L117" s="213" t="s">
        <v>362</v>
      </c>
      <c r="M117" s="98"/>
      <c r="N117" s="98"/>
    </row>
    <row r="118" spans="1:14" s="178" customFormat="1" ht="36.75" customHeight="1" x14ac:dyDescent="0.25">
      <c r="A118" s="233" t="s">
        <v>352</v>
      </c>
      <c r="B118" s="233" t="s">
        <v>366</v>
      </c>
      <c r="C118" s="233" t="s">
        <v>61</v>
      </c>
      <c r="D118" s="209">
        <v>30</v>
      </c>
      <c r="E118" s="209">
        <v>1050</v>
      </c>
      <c r="F118" s="234"/>
      <c r="G118" s="235" t="s">
        <v>232</v>
      </c>
      <c r="H118" s="236" t="s">
        <v>226</v>
      </c>
      <c r="I118" s="236">
        <v>15</v>
      </c>
      <c r="J118" s="236"/>
      <c r="K118" s="237" t="s">
        <v>388</v>
      </c>
      <c r="L118" s="236" t="s">
        <v>362</v>
      </c>
      <c r="M118" s="98"/>
      <c r="N118" s="98"/>
    </row>
    <row r="119" spans="1:14" s="178" customFormat="1" ht="36.75" customHeight="1" x14ac:dyDescent="0.3">
      <c r="A119" s="210" t="s">
        <v>371</v>
      </c>
      <c r="B119" s="213" t="s">
        <v>381</v>
      </c>
      <c r="C119" s="210" t="s">
        <v>390</v>
      </c>
      <c r="D119" s="205">
        <v>1</v>
      </c>
      <c r="E119" s="206">
        <v>100</v>
      </c>
      <c r="F119" s="218"/>
      <c r="G119" s="223" t="s">
        <v>391</v>
      </c>
      <c r="H119" s="213" t="s">
        <v>226</v>
      </c>
      <c r="I119" s="214">
        <v>17</v>
      </c>
      <c r="J119" s="219"/>
      <c r="K119" s="215" t="s">
        <v>388</v>
      </c>
      <c r="L119" s="213" t="s">
        <v>362</v>
      </c>
      <c r="M119" s="98"/>
      <c r="N119" s="98"/>
    </row>
    <row r="120" spans="1:14" s="178" customFormat="1" ht="36.75" customHeight="1" x14ac:dyDescent="0.25">
      <c r="A120" s="210" t="s">
        <v>31</v>
      </c>
      <c r="B120" s="210" t="s">
        <v>395</v>
      </c>
      <c r="C120" s="210" t="s">
        <v>63</v>
      </c>
      <c r="D120" s="202">
        <v>2.3809999999999998</v>
      </c>
      <c r="E120" s="254">
        <v>1469.83</v>
      </c>
      <c r="F120" s="253" t="s">
        <v>402</v>
      </c>
      <c r="G120" s="255" t="s">
        <v>402</v>
      </c>
      <c r="H120" s="213" t="s">
        <v>226</v>
      </c>
      <c r="I120" s="213">
        <v>11</v>
      </c>
      <c r="J120" s="238"/>
      <c r="K120" s="238" t="s">
        <v>320</v>
      </c>
      <c r="L120" s="213" t="s">
        <v>362</v>
      </c>
      <c r="M120" s="98"/>
      <c r="N120" s="98"/>
    </row>
    <row r="121" spans="1:14" s="178" customFormat="1" ht="36.75" customHeight="1" x14ac:dyDescent="0.25">
      <c r="A121" s="210" t="s">
        <v>31</v>
      </c>
      <c r="B121" s="210" t="s">
        <v>395</v>
      </c>
      <c r="C121" s="210" t="s">
        <v>63</v>
      </c>
      <c r="D121" s="202">
        <v>2.66</v>
      </c>
      <c r="E121" s="254">
        <v>1122.28</v>
      </c>
      <c r="F121" s="253" t="s">
        <v>350</v>
      </c>
      <c r="G121" s="255" t="s">
        <v>350</v>
      </c>
      <c r="H121" s="213" t="s">
        <v>226</v>
      </c>
      <c r="I121" s="213">
        <v>11</v>
      </c>
      <c r="J121" s="238"/>
      <c r="K121" s="238" t="s">
        <v>320</v>
      </c>
      <c r="L121" s="213" t="s">
        <v>362</v>
      </c>
      <c r="M121" s="98"/>
      <c r="N121" s="98"/>
    </row>
    <row r="122" spans="1:14" s="178" customFormat="1" ht="36.75" customHeight="1" x14ac:dyDescent="0.25">
      <c r="A122" s="210" t="s">
        <v>32</v>
      </c>
      <c r="B122" s="210" t="s">
        <v>395</v>
      </c>
      <c r="C122" s="210" t="s">
        <v>63</v>
      </c>
      <c r="D122" s="202">
        <v>2.6539999999999999</v>
      </c>
      <c r="E122" s="254">
        <v>1563.73</v>
      </c>
      <c r="F122" s="239" t="s">
        <v>351</v>
      </c>
      <c r="G122" s="256" t="s">
        <v>351</v>
      </c>
      <c r="H122" s="213" t="s">
        <v>226</v>
      </c>
      <c r="I122" s="210">
        <v>11</v>
      </c>
      <c r="J122" s="241"/>
      <c r="K122" s="238" t="s">
        <v>320</v>
      </c>
      <c r="L122" s="213" t="s">
        <v>362</v>
      </c>
      <c r="M122" s="98"/>
      <c r="N122" s="98"/>
    </row>
    <row r="123" spans="1:14" s="178" customFormat="1" ht="36.75" customHeight="1" x14ac:dyDescent="0.25">
      <c r="A123" s="210" t="s">
        <v>29</v>
      </c>
      <c r="B123" s="210" t="s">
        <v>395</v>
      </c>
      <c r="C123" s="210" t="s">
        <v>63</v>
      </c>
      <c r="D123" s="202">
        <v>2.2749999999999999</v>
      </c>
      <c r="E123" s="254">
        <v>1742.1</v>
      </c>
      <c r="F123" s="239" t="s">
        <v>351</v>
      </c>
      <c r="G123" s="256" t="s">
        <v>403</v>
      </c>
      <c r="H123" s="213" t="s">
        <v>226</v>
      </c>
      <c r="I123" s="210">
        <v>11</v>
      </c>
      <c r="J123" s="239"/>
      <c r="K123" s="239" t="s">
        <v>320</v>
      </c>
      <c r="L123" s="213" t="s">
        <v>362</v>
      </c>
      <c r="M123" s="98"/>
      <c r="N123" s="98"/>
    </row>
    <row r="124" spans="1:14" s="178" customFormat="1" ht="36.75" customHeight="1" x14ac:dyDescent="0.25">
      <c r="A124" s="210" t="s">
        <v>400</v>
      </c>
      <c r="B124" s="210" t="s">
        <v>395</v>
      </c>
      <c r="C124" s="210" t="s">
        <v>63</v>
      </c>
      <c r="D124" s="202">
        <v>2.206</v>
      </c>
      <c r="E124" s="254">
        <v>1203.3499999999999</v>
      </c>
      <c r="F124" s="239" t="s">
        <v>403</v>
      </c>
      <c r="G124" s="256" t="s">
        <v>397</v>
      </c>
      <c r="H124" s="213" t="s">
        <v>226</v>
      </c>
      <c r="I124" s="210">
        <v>11</v>
      </c>
      <c r="J124" s="242"/>
      <c r="K124" s="239" t="s">
        <v>323</v>
      </c>
      <c r="L124" s="213" t="s">
        <v>362</v>
      </c>
      <c r="M124" s="98"/>
      <c r="N124" s="98"/>
    </row>
    <row r="125" spans="1:14" s="178" customFormat="1" ht="36.75" customHeight="1" x14ac:dyDescent="0.25">
      <c r="A125" s="210" t="s">
        <v>399</v>
      </c>
      <c r="B125" s="210" t="s">
        <v>395</v>
      </c>
      <c r="C125" s="210" t="s">
        <v>63</v>
      </c>
      <c r="D125" s="202">
        <v>1.5449999999999999</v>
      </c>
      <c r="E125" s="254">
        <v>914.62</v>
      </c>
      <c r="F125" s="239" t="s">
        <v>397</v>
      </c>
      <c r="G125" s="256" t="s">
        <v>404</v>
      </c>
      <c r="H125" s="213" t="s">
        <v>226</v>
      </c>
      <c r="I125" s="210">
        <v>11</v>
      </c>
      <c r="J125" s="241"/>
      <c r="K125" s="239" t="s">
        <v>323</v>
      </c>
      <c r="L125" s="213" t="s">
        <v>362</v>
      </c>
      <c r="M125" s="98"/>
      <c r="N125" s="98"/>
    </row>
    <row r="126" spans="1:14" s="178" customFormat="1" ht="36.75" customHeight="1" x14ac:dyDescent="0.25">
      <c r="A126" s="210" t="s">
        <v>398</v>
      </c>
      <c r="B126" s="210" t="s">
        <v>395</v>
      </c>
      <c r="C126" s="210" t="s">
        <v>63</v>
      </c>
      <c r="D126" s="202">
        <v>3.15</v>
      </c>
      <c r="E126" s="203">
        <v>0</v>
      </c>
      <c r="F126" s="242" t="s">
        <v>404</v>
      </c>
      <c r="G126" s="240" t="s">
        <v>404</v>
      </c>
      <c r="H126" s="213" t="s">
        <v>226</v>
      </c>
      <c r="I126" s="210">
        <v>11</v>
      </c>
      <c r="J126" s="239"/>
      <c r="K126" s="239" t="s">
        <v>319</v>
      </c>
      <c r="L126" s="213" t="s">
        <v>362</v>
      </c>
      <c r="M126" s="98"/>
      <c r="N126" s="98"/>
    </row>
    <row r="127" spans="1:14" s="178" customFormat="1" ht="36.75" customHeight="1" x14ac:dyDescent="0.25">
      <c r="A127" s="210" t="s">
        <v>394</v>
      </c>
      <c r="B127" s="210" t="s">
        <v>395</v>
      </c>
      <c r="C127" s="210" t="s">
        <v>63</v>
      </c>
      <c r="D127" s="205">
        <v>0.35</v>
      </c>
      <c r="E127" s="206">
        <v>0</v>
      </c>
      <c r="F127" s="242"/>
      <c r="G127" s="240" t="s">
        <v>404</v>
      </c>
      <c r="H127" s="213" t="s">
        <v>226</v>
      </c>
      <c r="I127" s="213">
        <v>11</v>
      </c>
      <c r="J127" s="238"/>
      <c r="K127" s="238" t="s">
        <v>317</v>
      </c>
      <c r="L127" s="213" t="s">
        <v>362</v>
      </c>
      <c r="M127" s="98"/>
      <c r="N127" s="98"/>
    </row>
    <row r="128" spans="1:14" s="178" customFormat="1" ht="36.75" customHeight="1" x14ac:dyDescent="0.25">
      <c r="A128" s="210" t="s">
        <v>394</v>
      </c>
      <c r="B128" s="210" t="s">
        <v>395</v>
      </c>
      <c r="C128" s="210" t="s">
        <v>63</v>
      </c>
      <c r="D128" s="205">
        <v>0</v>
      </c>
      <c r="E128" s="206">
        <v>0</v>
      </c>
      <c r="F128" s="242"/>
      <c r="G128" s="240" t="s">
        <v>404</v>
      </c>
      <c r="H128" s="213" t="s">
        <v>226</v>
      </c>
      <c r="I128" s="213">
        <v>11</v>
      </c>
      <c r="J128" s="238"/>
      <c r="K128" s="238" t="s">
        <v>317</v>
      </c>
      <c r="L128" s="213" t="s">
        <v>362</v>
      </c>
      <c r="M128" s="98"/>
      <c r="N128" s="98"/>
    </row>
    <row r="129" spans="1:14" s="178" customFormat="1" ht="36.75" customHeight="1" x14ac:dyDescent="0.25">
      <c r="A129" s="210" t="s">
        <v>396</v>
      </c>
      <c r="B129" s="210" t="s">
        <v>393</v>
      </c>
      <c r="C129" s="210" t="s">
        <v>359</v>
      </c>
      <c r="D129" s="205">
        <v>5</v>
      </c>
      <c r="E129" s="206">
        <v>225</v>
      </c>
      <c r="F129" s="239"/>
      <c r="G129" s="213" t="s">
        <v>405</v>
      </c>
      <c r="H129" s="213" t="s">
        <v>226</v>
      </c>
      <c r="I129" s="213">
        <v>14</v>
      </c>
      <c r="J129" s="238"/>
      <c r="K129" s="238" t="s">
        <v>320</v>
      </c>
      <c r="L129" s="213" t="s">
        <v>362</v>
      </c>
      <c r="M129" s="98"/>
      <c r="N129" s="98"/>
    </row>
    <row r="130" spans="1:14" s="178" customFormat="1" ht="36.75" customHeight="1" x14ac:dyDescent="0.3">
      <c r="A130" s="210" t="s">
        <v>46</v>
      </c>
      <c r="B130" s="210" t="s">
        <v>64</v>
      </c>
      <c r="C130" s="210" t="s">
        <v>63</v>
      </c>
      <c r="D130" s="202">
        <v>10.69</v>
      </c>
      <c r="E130" s="203">
        <v>345.15</v>
      </c>
      <c r="F130" s="230"/>
      <c r="G130" s="213" t="s">
        <v>265</v>
      </c>
      <c r="H130" s="213" t="s">
        <v>227</v>
      </c>
      <c r="I130" s="213">
        <v>9</v>
      </c>
      <c r="J130" s="219"/>
      <c r="K130" s="215" t="s">
        <v>340</v>
      </c>
      <c r="L130" s="213" t="s">
        <v>363</v>
      </c>
      <c r="M130" s="98"/>
      <c r="N130" s="98"/>
    </row>
    <row r="131" spans="1:14" s="178" customFormat="1" ht="36.75" customHeight="1" x14ac:dyDescent="0.3">
      <c r="A131" s="210" t="s">
        <v>46</v>
      </c>
      <c r="B131" s="210" t="s">
        <v>66</v>
      </c>
      <c r="C131" s="210" t="s">
        <v>63</v>
      </c>
      <c r="D131" s="202">
        <v>35.520000000000003</v>
      </c>
      <c r="E131" s="203">
        <v>1137.8499999999999</v>
      </c>
      <c r="F131" s="230"/>
      <c r="G131" s="213" t="s">
        <v>265</v>
      </c>
      <c r="H131" s="213" t="s">
        <v>227</v>
      </c>
      <c r="I131" s="213">
        <v>9</v>
      </c>
      <c r="J131" s="219">
        <v>603554.12</v>
      </c>
      <c r="K131" s="215" t="s">
        <v>338</v>
      </c>
      <c r="L131" s="213" t="s">
        <v>363</v>
      </c>
      <c r="M131" s="98"/>
      <c r="N131" s="98"/>
    </row>
    <row r="132" spans="1:14" s="98" customFormat="1" ht="36.75" customHeight="1" x14ac:dyDescent="0.3">
      <c r="A132" s="210" t="s">
        <v>44</v>
      </c>
      <c r="B132" s="210" t="s">
        <v>94</v>
      </c>
      <c r="C132" s="210" t="s">
        <v>63</v>
      </c>
      <c r="D132" s="202">
        <v>30.98</v>
      </c>
      <c r="E132" s="203">
        <v>507.2842030049818</v>
      </c>
      <c r="F132" s="243"/>
      <c r="G132" s="213" t="s">
        <v>263</v>
      </c>
      <c r="H132" s="213" t="s">
        <v>227</v>
      </c>
      <c r="I132" s="213">
        <v>8</v>
      </c>
      <c r="J132" s="219">
        <v>914740.64</v>
      </c>
      <c r="K132" s="215" t="s">
        <v>339</v>
      </c>
      <c r="L132" s="213" t="s">
        <v>363</v>
      </c>
    </row>
    <row r="133" spans="1:14" s="98" customFormat="1" ht="36.75" customHeight="1" x14ac:dyDescent="0.3">
      <c r="A133" s="210" t="s">
        <v>45</v>
      </c>
      <c r="B133" s="210" t="s">
        <v>109</v>
      </c>
      <c r="C133" s="210" t="s">
        <v>63</v>
      </c>
      <c r="D133" s="202">
        <v>6.133</v>
      </c>
      <c r="E133" s="203">
        <v>100.42524264136712</v>
      </c>
      <c r="F133" s="218"/>
      <c r="G133" s="213" t="s">
        <v>263</v>
      </c>
      <c r="H133" s="213" t="s">
        <v>227</v>
      </c>
      <c r="I133" s="213">
        <v>8</v>
      </c>
      <c r="J133" s="219">
        <v>914740.64</v>
      </c>
      <c r="K133" s="215" t="s">
        <v>340</v>
      </c>
      <c r="L133" s="213" t="s">
        <v>363</v>
      </c>
    </row>
    <row r="134" spans="1:14" s="98" customFormat="1" ht="36.75" customHeight="1" x14ac:dyDescent="0.3">
      <c r="A134" s="210" t="s">
        <v>45</v>
      </c>
      <c r="B134" s="210" t="s">
        <v>94</v>
      </c>
      <c r="C134" s="210" t="s">
        <v>63</v>
      </c>
      <c r="D134" s="202">
        <v>13.27</v>
      </c>
      <c r="E134" s="203">
        <v>217.290554353651</v>
      </c>
      <c r="F134" s="230"/>
      <c r="G134" s="213" t="s">
        <v>263</v>
      </c>
      <c r="H134" s="213" t="s">
        <v>227</v>
      </c>
      <c r="I134" s="213">
        <v>8</v>
      </c>
      <c r="J134" s="219">
        <v>914740.64</v>
      </c>
      <c r="K134" s="215" t="s">
        <v>338</v>
      </c>
      <c r="L134" s="213" t="s">
        <v>363</v>
      </c>
    </row>
    <row r="135" spans="1:14" s="178" customFormat="1" ht="36.75" customHeight="1" x14ac:dyDescent="0.3">
      <c r="A135" s="210" t="s">
        <v>43</v>
      </c>
      <c r="B135" s="210" t="s">
        <v>348</v>
      </c>
      <c r="C135" s="210" t="s">
        <v>61</v>
      </c>
      <c r="D135" s="202">
        <v>1</v>
      </c>
      <c r="E135" s="203">
        <v>389.57</v>
      </c>
      <c r="F135" s="243"/>
      <c r="G135" s="213" t="s">
        <v>260</v>
      </c>
      <c r="H135" s="213" t="s">
        <v>227</v>
      </c>
      <c r="I135" s="213">
        <v>2</v>
      </c>
      <c r="J135" s="219"/>
      <c r="K135" s="215" t="s">
        <v>338</v>
      </c>
      <c r="L135" s="213" t="s">
        <v>363</v>
      </c>
      <c r="M135" s="98"/>
      <c r="N135" s="98"/>
    </row>
    <row r="136" spans="1:14" s="98" customFormat="1" ht="36.75" customHeight="1" x14ac:dyDescent="0.3">
      <c r="A136" s="210" t="s">
        <v>45</v>
      </c>
      <c r="B136" s="210" t="s">
        <v>94</v>
      </c>
      <c r="C136" s="210" t="s">
        <v>286</v>
      </c>
      <c r="D136" s="202">
        <v>20.9</v>
      </c>
      <c r="E136" s="203">
        <v>552.42999999999995</v>
      </c>
      <c r="F136" s="230"/>
      <c r="G136" s="213" t="s">
        <v>260</v>
      </c>
      <c r="H136" s="213"/>
      <c r="I136" s="213">
        <v>9</v>
      </c>
      <c r="J136" s="219">
        <v>312275.64299999998</v>
      </c>
      <c r="K136" s="215" t="s">
        <v>339</v>
      </c>
      <c r="L136" s="213" t="s">
        <v>363</v>
      </c>
    </row>
    <row r="137" spans="1:14" s="98" customFormat="1" ht="36.75" customHeight="1" x14ac:dyDescent="0.3">
      <c r="A137" s="210" t="s">
        <v>46</v>
      </c>
      <c r="B137" s="210" t="s">
        <v>91</v>
      </c>
      <c r="C137" s="210" t="s">
        <v>63</v>
      </c>
      <c r="D137" s="202">
        <v>3.56</v>
      </c>
      <c r="E137" s="203">
        <v>68</v>
      </c>
      <c r="F137" s="218"/>
      <c r="G137" s="213" t="s">
        <v>260</v>
      </c>
      <c r="H137" s="213" t="s">
        <v>227</v>
      </c>
      <c r="I137" s="213">
        <v>10</v>
      </c>
      <c r="J137" s="219">
        <v>14852.986999999999</v>
      </c>
      <c r="K137" s="215" t="s">
        <v>340</v>
      </c>
      <c r="L137" s="213" t="s">
        <v>363</v>
      </c>
    </row>
    <row r="138" spans="1:14" s="178" customFormat="1" ht="36.75" customHeight="1" x14ac:dyDescent="0.3">
      <c r="A138" s="210" t="s">
        <v>48</v>
      </c>
      <c r="B138" s="244" t="s">
        <v>365</v>
      </c>
      <c r="C138" s="210" t="s">
        <v>359</v>
      </c>
      <c r="D138" s="202">
        <v>16</v>
      </c>
      <c r="E138" s="203">
        <v>40</v>
      </c>
      <c r="F138" s="218"/>
      <c r="G138" s="213" t="s">
        <v>260</v>
      </c>
      <c r="H138" s="213"/>
      <c r="I138" s="213">
        <v>16</v>
      </c>
      <c r="J138" s="219"/>
      <c r="K138" s="215" t="s">
        <v>339</v>
      </c>
      <c r="L138" s="213" t="s">
        <v>363</v>
      </c>
      <c r="M138" s="98"/>
      <c r="N138" s="98"/>
    </row>
    <row r="139" spans="1:14" s="178" customFormat="1" ht="36.75" customHeight="1" x14ac:dyDescent="0.3">
      <c r="A139" s="210" t="s">
        <v>49</v>
      </c>
      <c r="B139" s="210" t="s">
        <v>71</v>
      </c>
      <c r="C139" s="210" t="s">
        <v>359</v>
      </c>
      <c r="D139" s="202">
        <v>6</v>
      </c>
      <c r="E139" s="203">
        <v>15</v>
      </c>
      <c r="F139" s="218"/>
      <c r="G139" s="213" t="s">
        <v>260</v>
      </c>
      <c r="H139" s="213"/>
      <c r="I139" s="213">
        <v>16</v>
      </c>
      <c r="J139" s="219"/>
      <c r="K139" s="215" t="s">
        <v>340</v>
      </c>
      <c r="L139" s="213" t="s">
        <v>363</v>
      </c>
      <c r="M139" s="98"/>
      <c r="N139" s="98"/>
    </row>
    <row r="140" spans="1:14" s="178" customFormat="1" ht="36.75" customHeight="1" x14ac:dyDescent="0.3">
      <c r="A140" s="210" t="s">
        <v>49</v>
      </c>
      <c r="B140" s="210" t="s">
        <v>91</v>
      </c>
      <c r="C140" s="210" t="s">
        <v>359</v>
      </c>
      <c r="D140" s="202">
        <v>10</v>
      </c>
      <c r="E140" s="203">
        <v>25</v>
      </c>
      <c r="F140" s="218"/>
      <c r="G140" s="213" t="s">
        <v>260</v>
      </c>
      <c r="H140" s="213"/>
      <c r="I140" s="213">
        <v>16</v>
      </c>
      <c r="J140" s="219"/>
      <c r="K140" s="215" t="s">
        <v>338</v>
      </c>
      <c r="L140" s="213" t="s">
        <v>363</v>
      </c>
      <c r="M140" s="98"/>
      <c r="N140" s="98"/>
    </row>
    <row r="141" spans="1:14" s="178" customFormat="1" ht="36.75" customHeight="1" x14ac:dyDescent="0.3">
      <c r="A141" s="210" t="s">
        <v>45</v>
      </c>
      <c r="B141" s="210" t="s">
        <v>109</v>
      </c>
      <c r="C141" s="210" t="s">
        <v>63</v>
      </c>
      <c r="D141" s="202">
        <v>10.195</v>
      </c>
      <c r="E141" s="203">
        <v>484.75</v>
      </c>
      <c r="F141" s="218"/>
      <c r="G141" s="213" t="s">
        <v>264</v>
      </c>
      <c r="H141" s="213" t="s">
        <v>227</v>
      </c>
      <c r="I141" s="213">
        <v>8</v>
      </c>
      <c r="J141" s="219">
        <v>792075.56</v>
      </c>
      <c r="K141" s="215" t="s">
        <v>341</v>
      </c>
      <c r="L141" s="213" t="s">
        <v>363</v>
      </c>
      <c r="M141" s="98"/>
      <c r="N141" s="98"/>
    </row>
    <row r="142" spans="1:14" s="178" customFormat="1" ht="36.75" customHeight="1" x14ac:dyDescent="0.3">
      <c r="A142" s="210" t="s">
        <v>45</v>
      </c>
      <c r="B142" s="210" t="s">
        <v>90</v>
      </c>
      <c r="C142" s="210" t="s">
        <v>63</v>
      </c>
      <c r="D142" s="202">
        <v>13.837999999999999</v>
      </c>
      <c r="E142" s="203">
        <v>680.25</v>
      </c>
      <c r="F142" s="243"/>
      <c r="G142" s="213" t="s">
        <v>264</v>
      </c>
      <c r="H142" s="213" t="s">
        <v>227</v>
      </c>
      <c r="I142" s="213">
        <v>8</v>
      </c>
      <c r="J142" s="219">
        <v>792075.56</v>
      </c>
      <c r="K142" s="215" t="s">
        <v>342</v>
      </c>
      <c r="L142" s="213" t="s">
        <v>363</v>
      </c>
      <c r="M142" s="98"/>
      <c r="N142" s="98"/>
    </row>
    <row r="143" spans="1:14" s="178" customFormat="1" ht="36.75" customHeight="1" x14ac:dyDescent="0.3">
      <c r="A143" s="210" t="s">
        <v>47</v>
      </c>
      <c r="B143" s="210" t="s">
        <v>71</v>
      </c>
      <c r="C143" s="210" t="s">
        <v>63</v>
      </c>
      <c r="D143" s="202">
        <v>9.75</v>
      </c>
      <c r="E143" s="203">
        <v>315</v>
      </c>
      <c r="F143" s="212"/>
      <c r="G143" s="213" t="s">
        <v>264</v>
      </c>
      <c r="H143" s="213" t="s">
        <v>227</v>
      </c>
      <c r="I143" s="213">
        <v>10</v>
      </c>
      <c r="J143" s="219">
        <v>191943.37</v>
      </c>
      <c r="K143" s="215" t="s">
        <v>341</v>
      </c>
      <c r="L143" s="213" t="s">
        <v>363</v>
      </c>
      <c r="M143" s="98"/>
      <c r="N143" s="98"/>
    </row>
    <row r="144" spans="1:14" s="178" customFormat="1" ht="36.75" customHeight="1" x14ac:dyDescent="0.3">
      <c r="A144" s="210" t="s">
        <v>49</v>
      </c>
      <c r="B144" s="210" t="s">
        <v>60</v>
      </c>
      <c r="C144" s="210" t="s">
        <v>359</v>
      </c>
      <c r="D144" s="202">
        <v>16</v>
      </c>
      <c r="E144" s="203">
        <v>40</v>
      </c>
      <c r="F144" s="245"/>
      <c r="G144" s="213" t="s">
        <v>264</v>
      </c>
      <c r="H144" s="213"/>
      <c r="I144" s="213">
        <v>16</v>
      </c>
      <c r="J144" s="219"/>
      <c r="K144" s="215" t="s">
        <v>341</v>
      </c>
      <c r="L144" s="213" t="s">
        <v>363</v>
      </c>
      <c r="M144" s="98"/>
      <c r="N144" s="98"/>
    </row>
    <row r="145" spans="1:14" s="178" customFormat="1" ht="36.75" customHeight="1" x14ac:dyDescent="0.3">
      <c r="A145" s="210" t="s">
        <v>49</v>
      </c>
      <c r="B145" s="210" t="s">
        <v>88</v>
      </c>
      <c r="C145" s="210" t="s">
        <v>359</v>
      </c>
      <c r="D145" s="202">
        <v>8</v>
      </c>
      <c r="E145" s="203">
        <v>20</v>
      </c>
      <c r="F145" s="246"/>
      <c r="G145" s="213" t="s">
        <v>264</v>
      </c>
      <c r="H145" s="213"/>
      <c r="I145" s="213">
        <v>16</v>
      </c>
      <c r="J145" s="219"/>
      <c r="K145" s="215" t="s">
        <v>342</v>
      </c>
      <c r="L145" s="213" t="s">
        <v>363</v>
      </c>
      <c r="M145" s="98"/>
      <c r="N145" s="98"/>
    </row>
    <row r="146" spans="1:14" s="178" customFormat="1" ht="36.75" customHeight="1" x14ac:dyDescent="0.3">
      <c r="A146" s="210" t="s">
        <v>43</v>
      </c>
      <c r="B146" s="210" t="s">
        <v>349</v>
      </c>
      <c r="C146" s="210" t="s">
        <v>61</v>
      </c>
      <c r="D146" s="202">
        <v>3</v>
      </c>
      <c r="E146" s="203">
        <v>712.43</v>
      </c>
      <c r="F146" s="218"/>
      <c r="G146" s="213" t="s">
        <v>261</v>
      </c>
      <c r="H146" s="213" t="s">
        <v>226</v>
      </c>
      <c r="I146" s="213">
        <v>3</v>
      </c>
      <c r="J146" s="219"/>
      <c r="K146" s="215" t="s">
        <v>326</v>
      </c>
      <c r="L146" s="213" t="s">
        <v>363</v>
      </c>
      <c r="M146" s="98"/>
      <c r="N146" s="98"/>
    </row>
    <row r="147" spans="1:14" s="178" customFormat="1" ht="36.75" customHeight="1" x14ac:dyDescent="0.3">
      <c r="A147" s="210" t="s">
        <v>43</v>
      </c>
      <c r="B147" s="210" t="s">
        <v>347</v>
      </c>
      <c r="C147" s="210" t="s">
        <v>61</v>
      </c>
      <c r="D147" s="202">
        <v>1</v>
      </c>
      <c r="E147" s="203">
        <v>439.67</v>
      </c>
      <c r="F147" s="218"/>
      <c r="G147" s="213" t="s">
        <v>261</v>
      </c>
      <c r="H147" s="213" t="s">
        <v>226</v>
      </c>
      <c r="I147" s="213">
        <v>3</v>
      </c>
      <c r="J147" s="219"/>
      <c r="K147" s="215" t="s">
        <v>326</v>
      </c>
      <c r="L147" s="213" t="s">
        <v>363</v>
      </c>
      <c r="M147" s="98"/>
      <c r="N147" s="98"/>
    </row>
    <row r="148" spans="1:14" s="178" customFormat="1" ht="36.75" customHeight="1" x14ac:dyDescent="0.3">
      <c r="A148" s="210" t="s">
        <v>47</v>
      </c>
      <c r="B148" s="210" t="s">
        <v>88</v>
      </c>
      <c r="C148" s="210" t="s">
        <v>63</v>
      </c>
      <c r="D148" s="202">
        <v>3.0710000000000002</v>
      </c>
      <c r="E148" s="203">
        <v>57.25</v>
      </c>
      <c r="F148" s="230"/>
      <c r="G148" s="213" t="s">
        <v>261</v>
      </c>
      <c r="H148" s="213" t="s">
        <v>226</v>
      </c>
      <c r="I148" s="213">
        <v>11</v>
      </c>
      <c r="J148" s="219">
        <v>25797.654999999999</v>
      </c>
      <c r="K148" s="215" t="s">
        <v>326</v>
      </c>
      <c r="L148" s="213" t="s">
        <v>363</v>
      </c>
      <c r="M148" s="98"/>
      <c r="N148" s="98"/>
    </row>
    <row r="149" spans="1:14" s="178" customFormat="1" ht="36.75" customHeight="1" x14ac:dyDescent="0.3">
      <c r="A149" s="210" t="s">
        <v>42</v>
      </c>
      <c r="B149" s="210" t="s">
        <v>345</v>
      </c>
      <c r="C149" s="210" t="s">
        <v>61</v>
      </c>
      <c r="D149" s="202">
        <v>0</v>
      </c>
      <c r="E149" s="203">
        <v>0</v>
      </c>
      <c r="F149" s="218"/>
      <c r="G149" s="213" t="s">
        <v>258</v>
      </c>
      <c r="H149" s="213" t="s">
        <v>226</v>
      </c>
      <c r="I149" s="213">
        <v>1</v>
      </c>
      <c r="J149" s="219"/>
      <c r="K149" s="215" t="s">
        <v>326</v>
      </c>
      <c r="L149" s="213" t="s">
        <v>363</v>
      </c>
      <c r="M149" s="98"/>
      <c r="N149" s="98"/>
    </row>
    <row r="150" spans="1:14" s="178" customFormat="1" ht="36.75" customHeight="1" x14ac:dyDescent="0.3">
      <c r="A150" s="210" t="s">
        <v>44</v>
      </c>
      <c r="B150" s="210" t="s">
        <v>310</v>
      </c>
      <c r="C150" s="210" t="s">
        <v>61</v>
      </c>
      <c r="D150" s="202">
        <v>2</v>
      </c>
      <c r="E150" s="203">
        <v>83</v>
      </c>
      <c r="F150" s="218"/>
      <c r="G150" s="213" t="s">
        <v>258</v>
      </c>
      <c r="H150" s="213" t="s">
        <v>226</v>
      </c>
      <c r="I150" s="213">
        <v>4</v>
      </c>
      <c r="J150" s="219"/>
      <c r="K150" s="215" t="s">
        <v>326</v>
      </c>
      <c r="L150" s="213" t="s">
        <v>363</v>
      </c>
      <c r="M150" s="98"/>
      <c r="N150" s="98"/>
    </row>
    <row r="151" spans="1:14" s="178" customFormat="1" ht="36.75" customHeight="1" x14ac:dyDescent="0.3">
      <c r="A151" s="210" t="s">
        <v>44</v>
      </c>
      <c r="B151" s="210" t="s">
        <v>94</v>
      </c>
      <c r="C151" s="210" t="s">
        <v>63</v>
      </c>
      <c r="D151" s="202">
        <v>11.65</v>
      </c>
      <c r="E151" s="203">
        <v>470</v>
      </c>
      <c r="F151" s="218"/>
      <c r="G151" s="213" t="s">
        <v>258</v>
      </c>
      <c r="H151" s="213" t="s">
        <v>226</v>
      </c>
      <c r="I151" s="213">
        <v>7</v>
      </c>
      <c r="J151" s="219">
        <v>368599.89</v>
      </c>
      <c r="K151" s="215" t="s">
        <v>326</v>
      </c>
      <c r="L151" s="213" t="s">
        <v>363</v>
      </c>
      <c r="M151" s="98"/>
      <c r="N151" s="98"/>
    </row>
    <row r="152" spans="1:14" s="178" customFormat="1" ht="36.75" customHeight="1" x14ac:dyDescent="0.3">
      <c r="A152" s="210" t="s">
        <v>47</v>
      </c>
      <c r="B152" s="210" t="s">
        <v>110</v>
      </c>
      <c r="C152" s="210" t="s">
        <v>61</v>
      </c>
      <c r="D152" s="202">
        <v>1</v>
      </c>
      <c r="E152" s="203">
        <v>12</v>
      </c>
      <c r="F152" s="230"/>
      <c r="G152" s="213" t="s">
        <v>258</v>
      </c>
      <c r="H152" s="213" t="s">
        <v>226</v>
      </c>
      <c r="I152" s="213">
        <v>12</v>
      </c>
      <c r="J152" s="219"/>
      <c r="K152" s="215" t="s">
        <v>326</v>
      </c>
      <c r="L152" s="213" t="s">
        <v>363</v>
      </c>
      <c r="M152" s="98"/>
      <c r="N152" s="98"/>
    </row>
    <row r="153" spans="1:14" s="178" customFormat="1" ht="36.75" customHeight="1" x14ac:dyDescent="0.3">
      <c r="A153" s="210" t="s">
        <v>44</v>
      </c>
      <c r="B153" s="210" t="s">
        <v>94</v>
      </c>
      <c r="C153" s="210" t="s">
        <v>63</v>
      </c>
      <c r="D153" s="202">
        <v>21.94</v>
      </c>
      <c r="E153" s="203">
        <v>995</v>
      </c>
      <c r="F153" s="247"/>
      <c r="G153" s="248" t="s">
        <v>262</v>
      </c>
      <c r="H153" s="213" t="s">
        <v>226</v>
      </c>
      <c r="I153" s="248">
        <v>7</v>
      </c>
      <c r="J153" s="249">
        <v>677328</v>
      </c>
      <c r="K153" s="250" t="s">
        <v>327</v>
      </c>
      <c r="L153" s="213" t="s">
        <v>363</v>
      </c>
      <c r="M153" s="98"/>
      <c r="N153" s="98"/>
    </row>
    <row r="154" spans="1:14" s="178" customFormat="1" ht="36.75" customHeight="1" x14ac:dyDescent="0.3">
      <c r="A154" s="210" t="s">
        <v>42</v>
      </c>
      <c r="B154" s="210" t="s">
        <v>346</v>
      </c>
      <c r="C154" s="210" t="s">
        <v>61</v>
      </c>
      <c r="D154" s="202">
        <v>3</v>
      </c>
      <c r="E154" s="203">
        <v>37</v>
      </c>
      <c r="F154" s="218"/>
      <c r="G154" s="213" t="s">
        <v>259</v>
      </c>
      <c r="H154" s="213" t="s">
        <v>226</v>
      </c>
      <c r="I154" s="213">
        <v>1</v>
      </c>
      <c r="J154" s="219"/>
      <c r="K154" s="215" t="s">
        <v>327</v>
      </c>
      <c r="L154" s="213" t="s">
        <v>363</v>
      </c>
      <c r="M154" s="98"/>
      <c r="N154" s="98"/>
    </row>
    <row r="155" spans="1:14" s="178" customFormat="1" ht="36.75" customHeight="1" x14ac:dyDescent="0.3">
      <c r="A155" s="210" t="s">
        <v>44</v>
      </c>
      <c r="B155" s="210" t="s">
        <v>108</v>
      </c>
      <c r="C155" s="210" t="s">
        <v>61</v>
      </c>
      <c r="D155" s="202">
        <v>2</v>
      </c>
      <c r="E155" s="203">
        <v>490</v>
      </c>
      <c r="F155" s="218"/>
      <c r="G155" s="213" t="s">
        <v>259</v>
      </c>
      <c r="H155" s="213" t="s">
        <v>226</v>
      </c>
      <c r="I155" s="213">
        <v>3</v>
      </c>
      <c r="J155" s="219"/>
      <c r="K155" s="215" t="s">
        <v>327</v>
      </c>
      <c r="L155" s="213" t="s">
        <v>363</v>
      </c>
      <c r="M155" s="98"/>
      <c r="N155" s="98"/>
    </row>
    <row r="156" spans="1:14" s="178" customFormat="1" ht="36.75" customHeight="1" x14ac:dyDescent="0.3">
      <c r="A156" s="210" t="s">
        <v>44</v>
      </c>
      <c r="B156" s="210" t="s">
        <v>309</v>
      </c>
      <c r="C156" s="210" t="s">
        <v>61</v>
      </c>
      <c r="D156" s="202">
        <v>5</v>
      </c>
      <c r="E156" s="203">
        <v>300</v>
      </c>
      <c r="F156" s="230"/>
      <c r="G156" s="213" t="s">
        <v>259</v>
      </c>
      <c r="H156" s="213" t="s">
        <v>226</v>
      </c>
      <c r="I156" s="213">
        <v>4</v>
      </c>
      <c r="J156" s="219"/>
      <c r="K156" s="215" t="s">
        <v>327</v>
      </c>
      <c r="L156" s="213" t="s">
        <v>363</v>
      </c>
      <c r="M156" s="98"/>
      <c r="N156" s="98"/>
    </row>
    <row r="157" spans="1:14" s="178" customFormat="1" ht="36.75" customHeight="1" x14ac:dyDescent="0.3">
      <c r="A157" s="210" t="s">
        <v>47</v>
      </c>
      <c r="B157" s="210" t="s">
        <v>69</v>
      </c>
      <c r="C157" s="210" t="s">
        <v>63</v>
      </c>
      <c r="D157" s="202">
        <v>0</v>
      </c>
      <c r="E157" s="203">
        <v>0</v>
      </c>
      <c r="F157" s="218"/>
      <c r="G157" s="213" t="s">
        <v>259</v>
      </c>
      <c r="H157" s="213" t="s">
        <v>226</v>
      </c>
      <c r="I157" s="213">
        <v>11</v>
      </c>
      <c r="J157" s="219"/>
      <c r="K157" s="215" t="s">
        <v>327</v>
      </c>
      <c r="L157" s="213" t="s">
        <v>363</v>
      </c>
      <c r="M157" s="98"/>
      <c r="N157" s="98"/>
    </row>
    <row r="158" spans="1:14" s="178" customFormat="1" ht="36.75" customHeight="1" x14ac:dyDescent="0.3">
      <c r="A158" s="210" t="s">
        <v>50</v>
      </c>
      <c r="B158" s="210" t="s">
        <v>88</v>
      </c>
      <c r="C158" s="210" t="s">
        <v>61</v>
      </c>
      <c r="D158" s="202">
        <v>9</v>
      </c>
      <c r="E158" s="203">
        <v>107.07</v>
      </c>
      <c r="F158" s="218"/>
      <c r="G158" s="213" t="s">
        <v>267</v>
      </c>
      <c r="H158" s="213" t="s">
        <v>226</v>
      </c>
      <c r="I158" s="213">
        <v>1</v>
      </c>
      <c r="J158" s="219"/>
      <c r="K158" s="215" t="s">
        <v>329</v>
      </c>
      <c r="L158" s="213" t="s">
        <v>364</v>
      </c>
      <c r="M158" s="98"/>
      <c r="N158" s="98"/>
    </row>
    <row r="159" spans="1:14" s="178" customFormat="1" ht="36.75" customHeight="1" x14ac:dyDescent="0.3">
      <c r="A159" s="210" t="s">
        <v>52</v>
      </c>
      <c r="B159" s="210" t="s">
        <v>72</v>
      </c>
      <c r="C159" s="210" t="s">
        <v>61</v>
      </c>
      <c r="D159" s="202">
        <v>7</v>
      </c>
      <c r="E159" s="203">
        <v>301.63</v>
      </c>
      <c r="F159" s="218"/>
      <c r="G159" s="213" t="s">
        <v>267</v>
      </c>
      <c r="H159" s="213" t="s">
        <v>226</v>
      </c>
      <c r="I159" s="213">
        <v>4</v>
      </c>
      <c r="J159" s="219"/>
      <c r="K159" s="215" t="s">
        <v>329</v>
      </c>
      <c r="L159" s="213" t="s">
        <v>364</v>
      </c>
      <c r="M159" s="98"/>
      <c r="N159" s="98"/>
    </row>
    <row r="160" spans="1:14" s="178" customFormat="1" ht="36.75" customHeight="1" x14ac:dyDescent="0.3">
      <c r="A160" s="210" t="s">
        <v>54</v>
      </c>
      <c r="B160" s="210" t="s">
        <v>72</v>
      </c>
      <c r="C160" s="210" t="s">
        <v>63</v>
      </c>
      <c r="D160" s="202">
        <v>13.928000000000001</v>
      </c>
      <c r="E160" s="203">
        <v>603.75</v>
      </c>
      <c r="F160" s="212" t="s">
        <v>121</v>
      </c>
      <c r="G160" s="213" t="s">
        <v>267</v>
      </c>
      <c r="H160" s="213" t="s">
        <v>226</v>
      </c>
      <c r="I160" s="213">
        <v>7</v>
      </c>
      <c r="J160" s="219">
        <v>206690</v>
      </c>
      <c r="K160" s="215" t="s">
        <v>329</v>
      </c>
      <c r="L160" s="213" t="s">
        <v>364</v>
      </c>
      <c r="M160" s="98"/>
      <c r="N160" s="98"/>
    </row>
    <row r="161" spans="1:14" s="178" customFormat="1" ht="36.75" customHeight="1" x14ac:dyDescent="0.3">
      <c r="A161" s="210" t="s">
        <v>368</v>
      </c>
      <c r="B161" s="210" t="s">
        <v>373</v>
      </c>
      <c r="C161" s="210" t="s">
        <v>63</v>
      </c>
      <c r="D161" s="202">
        <v>17.059999999999999</v>
      </c>
      <c r="E161" s="203">
        <v>551</v>
      </c>
      <c r="F161" s="212" t="s">
        <v>129</v>
      </c>
      <c r="G161" s="213" t="s">
        <v>267</v>
      </c>
      <c r="H161" s="213" t="s">
        <v>226</v>
      </c>
      <c r="I161" s="213">
        <v>11</v>
      </c>
      <c r="J161" s="219">
        <v>399171.48</v>
      </c>
      <c r="K161" s="215" t="s">
        <v>329</v>
      </c>
      <c r="L161" s="213" t="s">
        <v>364</v>
      </c>
      <c r="M161" s="98"/>
      <c r="N161" s="98"/>
    </row>
    <row r="162" spans="1:14" s="178" customFormat="1" ht="36.75" customHeight="1" x14ac:dyDescent="0.3">
      <c r="A162" s="210" t="s">
        <v>55</v>
      </c>
      <c r="B162" s="210" t="s">
        <v>71</v>
      </c>
      <c r="C162" s="210" t="s">
        <v>63</v>
      </c>
      <c r="D162" s="202">
        <v>36.58</v>
      </c>
      <c r="E162" s="203">
        <v>1275</v>
      </c>
      <c r="F162" s="230"/>
      <c r="G162" s="213" t="s">
        <v>271</v>
      </c>
      <c r="H162" s="213" t="s">
        <v>226</v>
      </c>
      <c r="I162" s="213">
        <v>7</v>
      </c>
      <c r="J162" s="219">
        <v>913100</v>
      </c>
      <c r="K162" s="215" t="s">
        <v>329</v>
      </c>
      <c r="L162" s="213" t="s">
        <v>364</v>
      </c>
      <c r="M162" s="98"/>
      <c r="N162" s="98"/>
    </row>
    <row r="163" spans="1:14" s="178" customFormat="1" ht="36.75" customHeight="1" x14ac:dyDescent="0.3">
      <c r="A163" s="210" t="s">
        <v>51</v>
      </c>
      <c r="B163" s="210" t="s">
        <v>92</v>
      </c>
      <c r="C163" s="210" t="s">
        <v>61</v>
      </c>
      <c r="D163" s="202">
        <v>1</v>
      </c>
      <c r="E163" s="203">
        <v>221.62</v>
      </c>
      <c r="F163" s="218"/>
      <c r="G163" s="213" t="s">
        <v>269</v>
      </c>
      <c r="H163" s="213" t="s">
        <v>226</v>
      </c>
      <c r="I163" s="213">
        <v>3</v>
      </c>
      <c r="J163" s="219"/>
      <c r="K163" s="215" t="s">
        <v>329</v>
      </c>
      <c r="L163" s="213" t="s">
        <v>364</v>
      </c>
      <c r="M163" s="98"/>
      <c r="N163" s="98"/>
    </row>
    <row r="164" spans="1:14" s="178" customFormat="1" ht="36.75" customHeight="1" x14ac:dyDescent="0.3">
      <c r="A164" s="210" t="s">
        <v>52</v>
      </c>
      <c r="B164" s="210" t="s">
        <v>64</v>
      </c>
      <c r="C164" s="210" t="s">
        <v>61</v>
      </c>
      <c r="D164" s="202">
        <v>1</v>
      </c>
      <c r="E164" s="203">
        <v>345.16</v>
      </c>
      <c r="F164" s="218"/>
      <c r="G164" s="213" t="s">
        <v>269</v>
      </c>
      <c r="H164" s="213" t="s">
        <v>226</v>
      </c>
      <c r="I164" s="213">
        <v>3</v>
      </c>
      <c r="J164" s="219"/>
      <c r="K164" s="215" t="s">
        <v>329</v>
      </c>
      <c r="L164" s="213" t="s">
        <v>364</v>
      </c>
      <c r="M164" s="98"/>
      <c r="N164" s="98"/>
    </row>
    <row r="165" spans="1:14" s="178" customFormat="1" ht="36.75" customHeight="1" x14ac:dyDescent="0.3">
      <c r="A165" s="210" t="s">
        <v>54</v>
      </c>
      <c r="B165" s="210" t="s">
        <v>60</v>
      </c>
      <c r="C165" s="210" t="s">
        <v>61</v>
      </c>
      <c r="D165" s="202">
        <v>3</v>
      </c>
      <c r="E165" s="203">
        <v>578.71</v>
      </c>
      <c r="F165" s="218"/>
      <c r="G165" s="213" t="s">
        <v>269</v>
      </c>
      <c r="H165" s="213" t="s">
        <v>226</v>
      </c>
      <c r="I165" s="213">
        <v>5</v>
      </c>
      <c r="J165" s="219"/>
      <c r="K165" s="215" t="s">
        <v>329</v>
      </c>
      <c r="L165" s="213" t="s">
        <v>364</v>
      </c>
      <c r="M165" s="98"/>
      <c r="N165" s="98"/>
    </row>
    <row r="166" spans="1:14" s="181" customFormat="1" ht="36.75" customHeight="1" x14ac:dyDescent="0.3">
      <c r="A166" s="210" t="s">
        <v>54</v>
      </c>
      <c r="B166" s="210" t="s">
        <v>66</v>
      </c>
      <c r="C166" s="210" t="s">
        <v>61</v>
      </c>
      <c r="D166" s="202">
        <v>1</v>
      </c>
      <c r="E166" s="203">
        <v>259.36</v>
      </c>
      <c r="F166" s="218"/>
      <c r="G166" s="213" t="s">
        <v>269</v>
      </c>
      <c r="H166" s="213" t="s">
        <v>226</v>
      </c>
      <c r="I166" s="213">
        <v>5</v>
      </c>
      <c r="J166" s="219"/>
      <c r="K166" s="215" t="s">
        <v>329</v>
      </c>
      <c r="L166" s="213" t="s">
        <v>364</v>
      </c>
      <c r="M166" s="194"/>
      <c r="N166" s="194"/>
    </row>
    <row r="167" spans="1:14" s="181" customFormat="1" ht="36.75" customHeight="1" x14ac:dyDescent="0.3">
      <c r="A167" s="210" t="s">
        <v>55</v>
      </c>
      <c r="B167" s="210" t="s">
        <v>88</v>
      </c>
      <c r="C167" s="210" t="s">
        <v>63</v>
      </c>
      <c r="D167" s="202">
        <v>34.94</v>
      </c>
      <c r="E167" s="203">
        <v>1564</v>
      </c>
      <c r="F167" s="218"/>
      <c r="G167" s="213" t="s">
        <v>272</v>
      </c>
      <c r="H167" s="213" t="s">
        <v>226</v>
      </c>
      <c r="I167" s="213">
        <v>11</v>
      </c>
      <c r="J167" s="219"/>
      <c r="K167" s="215" t="s">
        <v>327</v>
      </c>
      <c r="L167" s="213" t="s">
        <v>364</v>
      </c>
      <c r="M167" s="194"/>
      <c r="N167" s="194"/>
    </row>
    <row r="168" spans="1:14" s="181" customFormat="1" ht="36.75" customHeight="1" x14ac:dyDescent="0.3">
      <c r="A168" s="210" t="s">
        <v>50</v>
      </c>
      <c r="B168" s="210" t="s">
        <v>111</v>
      </c>
      <c r="C168" s="210" t="s">
        <v>61</v>
      </c>
      <c r="D168" s="202">
        <v>1</v>
      </c>
      <c r="E168" s="203">
        <v>270</v>
      </c>
      <c r="F168" s="218"/>
      <c r="G168" s="213" t="s">
        <v>270</v>
      </c>
      <c r="H168" s="213" t="s">
        <v>226</v>
      </c>
      <c r="I168" s="213">
        <v>3</v>
      </c>
      <c r="J168" s="219"/>
      <c r="K168" s="215" t="s">
        <v>327</v>
      </c>
      <c r="L168" s="213" t="s">
        <v>364</v>
      </c>
      <c r="M168" s="194"/>
      <c r="N168" s="194"/>
    </row>
    <row r="169" spans="1:14" s="181" customFormat="1" ht="36.75" customHeight="1" x14ac:dyDescent="0.3">
      <c r="A169" s="210" t="s">
        <v>50</v>
      </c>
      <c r="B169" s="210" t="s">
        <v>82</v>
      </c>
      <c r="C169" s="210" t="s">
        <v>61</v>
      </c>
      <c r="D169" s="202">
        <v>1</v>
      </c>
      <c r="E169" s="203">
        <v>318</v>
      </c>
      <c r="F169" s="218"/>
      <c r="G169" s="213" t="s">
        <v>270</v>
      </c>
      <c r="H169" s="213" t="s">
        <v>226</v>
      </c>
      <c r="I169" s="213">
        <v>3</v>
      </c>
      <c r="J169" s="219"/>
      <c r="K169" s="215" t="s">
        <v>327</v>
      </c>
      <c r="L169" s="213" t="s">
        <v>364</v>
      </c>
      <c r="M169" s="194"/>
      <c r="N169" s="194"/>
    </row>
    <row r="170" spans="1:14" s="181" customFormat="1" ht="36.75" customHeight="1" x14ac:dyDescent="0.3">
      <c r="A170" s="210" t="s">
        <v>52</v>
      </c>
      <c r="B170" s="210" t="s">
        <v>78</v>
      </c>
      <c r="C170" s="210" t="s">
        <v>61</v>
      </c>
      <c r="D170" s="202">
        <v>1</v>
      </c>
      <c r="E170" s="203">
        <v>290</v>
      </c>
      <c r="F170" s="218"/>
      <c r="G170" s="213" t="s">
        <v>270</v>
      </c>
      <c r="H170" s="213" t="s">
        <v>226</v>
      </c>
      <c r="I170" s="213">
        <v>5</v>
      </c>
      <c r="J170" s="219"/>
      <c r="K170" s="215" t="s">
        <v>327</v>
      </c>
      <c r="L170" s="213" t="s">
        <v>364</v>
      </c>
      <c r="M170" s="194"/>
      <c r="N170" s="194"/>
    </row>
    <row r="171" spans="1:14" s="181" customFormat="1" ht="36.75" customHeight="1" x14ac:dyDescent="0.3">
      <c r="A171" s="210" t="s">
        <v>53</v>
      </c>
      <c r="B171" s="210" t="s">
        <v>82</v>
      </c>
      <c r="C171" s="210" t="s">
        <v>61</v>
      </c>
      <c r="D171" s="202">
        <v>3</v>
      </c>
      <c r="E171" s="203">
        <v>722</v>
      </c>
      <c r="F171" s="230"/>
      <c r="G171" s="213" t="s">
        <v>270</v>
      </c>
      <c r="H171" s="213" t="s">
        <v>226</v>
      </c>
      <c r="I171" s="213">
        <v>5</v>
      </c>
      <c r="J171" s="219"/>
      <c r="K171" s="215" t="s">
        <v>327</v>
      </c>
      <c r="L171" s="213" t="s">
        <v>364</v>
      </c>
      <c r="M171" s="194"/>
      <c r="N171" s="194"/>
    </row>
    <row r="172" spans="1:14" s="181" customFormat="1" ht="36.75" customHeight="1" x14ac:dyDescent="0.3">
      <c r="A172" s="210" t="s">
        <v>50</v>
      </c>
      <c r="B172" s="210" t="s">
        <v>71</v>
      </c>
      <c r="C172" s="210" t="s">
        <v>61</v>
      </c>
      <c r="D172" s="202">
        <v>12</v>
      </c>
      <c r="E172" s="203">
        <v>131.28</v>
      </c>
      <c r="F172" s="218"/>
      <c r="G172" s="213" t="s">
        <v>268</v>
      </c>
      <c r="H172" s="213" t="s">
        <v>226</v>
      </c>
      <c r="I172" s="213">
        <v>1</v>
      </c>
      <c r="J172" s="219"/>
      <c r="K172" s="215" t="s">
        <v>327</v>
      </c>
      <c r="L172" s="213" t="s">
        <v>364</v>
      </c>
      <c r="M172" s="194"/>
      <c r="N172" s="194"/>
    </row>
    <row r="173" spans="1:14" s="181" customFormat="1" ht="36.75" customHeight="1" x14ac:dyDescent="0.3">
      <c r="A173" s="210" t="s">
        <v>52</v>
      </c>
      <c r="B173" s="210" t="s">
        <v>60</v>
      </c>
      <c r="C173" s="210" t="s">
        <v>61</v>
      </c>
      <c r="D173" s="202">
        <v>1</v>
      </c>
      <c r="E173" s="203">
        <v>45.13</v>
      </c>
      <c r="F173" s="218"/>
      <c r="G173" s="213" t="s">
        <v>268</v>
      </c>
      <c r="H173" s="213" t="s">
        <v>226</v>
      </c>
      <c r="I173" s="213">
        <v>4</v>
      </c>
      <c r="J173" s="219"/>
      <c r="K173" s="215" t="s">
        <v>327</v>
      </c>
      <c r="L173" s="213" t="s">
        <v>364</v>
      </c>
      <c r="M173" s="194"/>
      <c r="N173" s="194"/>
    </row>
    <row r="174" spans="1:14" s="182" customFormat="1" ht="36.75" customHeight="1" x14ac:dyDescent="0.3">
      <c r="A174" s="210" t="s">
        <v>54</v>
      </c>
      <c r="B174" s="210" t="s">
        <v>78</v>
      </c>
      <c r="C174" s="210" t="s">
        <v>63</v>
      </c>
      <c r="D174" s="202">
        <v>66.043000000000006</v>
      </c>
      <c r="E174" s="203">
        <v>1423.59</v>
      </c>
      <c r="F174" s="218"/>
      <c r="G174" s="213" t="s">
        <v>268</v>
      </c>
      <c r="H174" s="213" t="s">
        <v>226</v>
      </c>
      <c r="I174" s="213">
        <v>7</v>
      </c>
      <c r="J174" s="219"/>
      <c r="K174" s="215" t="s">
        <v>327</v>
      </c>
      <c r="L174" s="213" t="s">
        <v>364</v>
      </c>
      <c r="M174" s="195"/>
      <c r="N174" s="195"/>
    </row>
    <row r="175" spans="1:14" s="182" customFormat="1" ht="36.75" customHeight="1" x14ac:dyDescent="0.25">
      <c r="A175" s="210" t="s">
        <v>395</v>
      </c>
      <c r="B175" s="210" t="s">
        <v>62</v>
      </c>
      <c r="C175" s="210" t="s">
        <v>63</v>
      </c>
      <c r="D175" s="265">
        <v>3.44</v>
      </c>
      <c r="E175" s="266">
        <v>1170.07</v>
      </c>
      <c r="F175" s="239"/>
      <c r="G175" s="210" t="s">
        <v>369</v>
      </c>
      <c r="H175" s="213" t="s">
        <v>226</v>
      </c>
      <c r="I175" s="210">
        <v>11</v>
      </c>
      <c r="J175" s="239"/>
      <c r="K175" s="215" t="s">
        <v>327</v>
      </c>
      <c r="L175" s="213" t="s">
        <v>364</v>
      </c>
      <c r="M175" s="195"/>
      <c r="N175" s="195"/>
    </row>
    <row r="176" spans="1:14" x14ac:dyDescent="0.25">
      <c r="E176" s="177"/>
    </row>
  </sheetData>
  <pageMargins left="0.7" right="0.7" top="0.75" bottom="0.75" header="0.3" footer="0.3"/>
  <pageSetup paperSize="9" scale="46" fitToHeight="10" orientation="landscape" r:id="rId1"/>
  <rowBreaks count="1" manualBreakCount="1">
    <brk id="15" max="1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zoomScale="175" zoomScaleNormal="175" workbookViewId="0">
      <selection activeCell="A15" sqref="A15:XFD15"/>
    </sheetView>
  </sheetViews>
  <sheetFormatPr defaultRowHeight="15" x14ac:dyDescent="0.25"/>
  <sheetData>
    <row r="1" spans="2:5" x14ac:dyDescent="0.25">
      <c r="B1">
        <v>25.44</v>
      </c>
      <c r="C1">
        <f>B1/B3</f>
        <v>0.81695568400770713</v>
      </c>
      <c r="D1">
        <v>979.38</v>
      </c>
      <c r="E1">
        <f>C1*D1</f>
        <v>800.11005780346818</v>
      </c>
    </row>
    <row r="2" spans="2:5" x14ac:dyDescent="0.25">
      <c r="B2">
        <v>5.7</v>
      </c>
      <c r="C2">
        <f>B2/B3</f>
        <v>0.18304431599229287</v>
      </c>
      <c r="D2">
        <v>979.38</v>
      </c>
      <c r="E2">
        <f>C2*D2</f>
        <v>179.26994219653179</v>
      </c>
    </row>
    <row r="3" spans="2:5" x14ac:dyDescent="0.25">
      <c r="B3">
        <f>SUM(B1:B2)</f>
        <v>31.14</v>
      </c>
      <c r="E3">
        <f>SUM(E1:E2)</f>
        <v>979.38</v>
      </c>
    </row>
    <row r="5" spans="2:5" x14ac:dyDescent="0.25">
      <c r="B5" s="252">
        <v>4</v>
      </c>
      <c r="C5" s="252">
        <f>B5/13</f>
        <v>0.30769230769230771</v>
      </c>
      <c r="D5" s="252">
        <v>33.69</v>
      </c>
      <c r="E5" s="252">
        <f>D5*C5</f>
        <v>10.366153846153846</v>
      </c>
    </row>
    <row r="6" spans="2:5" x14ac:dyDescent="0.25">
      <c r="B6" s="252">
        <v>9</v>
      </c>
      <c r="C6" s="252">
        <f>B6/13</f>
        <v>0.69230769230769229</v>
      </c>
      <c r="D6" s="252">
        <v>33.69</v>
      </c>
      <c r="E6" s="252">
        <f>D6*C6</f>
        <v>23.323846153846151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F12" zoomScale="70" zoomScaleNormal="70" workbookViewId="0">
      <selection activeCell="R2" sqref="R2:T22"/>
    </sheetView>
  </sheetViews>
  <sheetFormatPr defaultColWidth="9.140625" defaultRowHeight="14.25" customHeight="1" x14ac:dyDescent="0.2"/>
  <cols>
    <col min="1" max="1" width="69.7109375" style="1" customWidth="1"/>
    <col min="2" max="2" width="17.140625" style="1" customWidth="1"/>
    <col min="3" max="3" width="17.85546875" style="1" customWidth="1"/>
    <col min="4" max="4" width="11.7109375" style="1" customWidth="1"/>
    <col min="5" max="5" width="12.42578125" style="1" customWidth="1"/>
    <col min="6" max="6" width="23.140625" style="1" customWidth="1"/>
    <col min="7" max="7" width="6.140625" style="1" customWidth="1"/>
    <col min="8" max="8" width="6.85546875" style="1" customWidth="1"/>
    <col min="9" max="9" width="9.5703125" style="1" customWidth="1"/>
    <col min="10" max="10" width="13.5703125" style="1" customWidth="1"/>
    <col min="11" max="11" width="12.7109375" style="1" customWidth="1"/>
    <col min="12" max="12" width="17.5703125" style="1" customWidth="1"/>
    <col min="13" max="13" width="33.42578125" style="1" customWidth="1"/>
    <col min="14" max="14" width="8.85546875" style="1" customWidth="1"/>
    <col min="15" max="15" width="7.28515625" style="1" customWidth="1"/>
    <col min="16" max="16" width="9.28515625" style="4" customWidth="1"/>
    <col min="17" max="18" width="17.140625" style="1" customWidth="1"/>
    <col min="19" max="19" width="15.42578125" style="1" customWidth="1"/>
    <col min="20" max="20" width="22.85546875" style="1" customWidth="1"/>
    <col min="21" max="21" width="13.5703125" style="1" bestFit="1" customWidth="1"/>
    <col min="22" max="22" width="14" style="1" customWidth="1"/>
    <col min="23" max="16384" width="9.140625" style="1"/>
  </cols>
  <sheetData>
    <row r="1" spans="1:21" s="2" customFormat="1" ht="52.5" customHeight="1" x14ac:dyDescent="0.25">
      <c r="A1" s="12" t="s">
        <v>8</v>
      </c>
      <c r="B1" s="12" t="s">
        <v>3</v>
      </c>
      <c r="C1" s="12" t="s">
        <v>2</v>
      </c>
      <c r="D1" s="12" t="s">
        <v>4</v>
      </c>
      <c r="E1" s="12" t="s">
        <v>5</v>
      </c>
      <c r="F1" s="13" t="s">
        <v>56</v>
      </c>
      <c r="G1" s="14" t="s">
        <v>57</v>
      </c>
      <c r="H1" s="14" t="s">
        <v>58</v>
      </c>
      <c r="I1" s="15" t="s">
        <v>59</v>
      </c>
      <c r="J1" s="12" t="s">
        <v>6</v>
      </c>
      <c r="K1" s="12" t="s">
        <v>1</v>
      </c>
      <c r="L1" s="12" t="s">
        <v>7</v>
      </c>
      <c r="M1" s="13" t="s">
        <v>56</v>
      </c>
      <c r="N1" s="14" t="s">
        <v>57</v>
      </c>
      <c r="O1" s="14" t="s">
        <v>58</v>
      </c>
      <c r="P1" s="43" t="s">
        <v>59</v>
      </c>
      <c r="Q1" s="12" t="s">
        <v>0</v>
      </c>
      <c r="R1" s="12" t="s">
        <v>156</v>
      </c>
      <c r="S1" s="16" t="s">
        <v>231</v>
      </c>
      <c r="T1" s="16" t="s">
        <v>228</v>
      </c>
    </row>
    <row r="2" spans="1:21" ht="40.5" customHeight="1" x14ac:dyDescent="0.2">
      <c r="A2" s="44" t="s">
        <v>36</v>
      </c>
      <c r="B2" s="45">
        <v>1</v>
      </c>
      <c r="C2" s="45"/>
      <c r="D2" s="45"/>
      <c r="E2" s="45"/>
      <c r="F2" s="46" t="s">
        <v>99</v>
      </c>
      <c r="G2" s="47" t="s">
        <v>61</v>
      </c>
      <c r="H2" s="48">
        <v>1</v>
      </c>
      <c r="I2" s="49" t="s">
        <v>101</v>
      </c>
      <c r="J2" s="50"/>
      <c r="K2" s="50"/>
      <c r="L2" s="50"/>
      <c r="M2" s="48" t="s">
        <v>99</v>
      </c>
      <c r="N2" s="47" t="s">
        <v>61</v>
      </c>
      <c r="O2" s="48">
        <v>1</v>
      </c>
      <c r="P2" s="51">
        <v>27.05</v>
      </c>
      <c r="Q2" s="46" t="s">
        <v>115</v>
      </c>
      <c r="R2" s="46" t="s">
        <v>247</v>
      </c>
      <c r="S2" s="52" t="s">
        <v>227</v>
      </c>
      <c r="T2" s="53">
        <v>2</v>
      </c>
    </row>
    <row r="3" spans="1:21" ht="40.5" customHeight="1" x14ac:dyDescent="0.2">
      <c r="A3" s="44" t="s">
        <v>36</v>
      </c>
      <c r="B3" s="45">
        <v>2</v>
      </c>
      <c r="C3" s="45"/>
      <c r="D3" s="45"/>
      <c r="E3" s="45"/>
      <c r="F3" s="46"/>
      <c r="G3" s="47" t="s">
        <v>61</v>
      </c>
      <c r="H3" s="48">
        <v>0</v>
      </c>
      <c r="I3" s="49">
        <v>0</v>
      </c>
      <c r="J3" s="50"/>
      <c r="K3" s="50"/>
      <c r="L3" s="50"/>
      <c r="M3" s="48" t="s">
        <v>254</v>
      </c>
      <c r="N3" s="47" t="s">
        <v>61</v>
      </c>
      <c r="O3" s="48">
        <v>3</v>
      </c>
      <c r="P3" s="51">
        <v>30</v>
      </c>
      <c r="Q3" s="46"/>
      <c r="R3" s="46" t="s">
        <v>247</v>
      </c>
      <c r="S3" s="52"/>
      <c r="T3" s="53">
        <v>1</v>
      </c>
    </row>
    <row r="4" spans="1:21" s="54" customFormat="1" ht="66" customHeight="1" x14ac:dyDescent="0.2">
      <c r="A4" s="44" t="s">
        <v>36</v>
      </c>
      <c r="B4" s="45">
        <v>3</v>
      </c>
      <c r="C4" s="45"/>
      <c r="D4" s="45"/>
      <c r="E4" s="45"/>
      <c r="F4" s="46" t="s">
        <v>100</v>
      </c>
      <c r="G4" s="47" t="s">
        <v>61</v>
      </c>
      <c r="H4" s="48">
        <v>1</v>
      </c>
      <c r="I4" s="49">
        <v>232.27</v>
      </c>
      <c r="J4" s="50"/>
      <c r="K4" s="50"/>
      <c r="L4" s="50"/>
      <c r="M4" s="48" t="s">
        <v>125</v>
      </c>
      <c r="N4" s="47" t="s">
        <v>61</v>
      </c>
      <c r="O4" s="48">
        <v>1</v>
      </c>
      <c r="P4" s="51">
        <v>300</v>
      </c>
      <c r="Q4" s="46" t="s">
        <v>116</v>
      </c>
      <c r="R4" s="46" t="s">
        <v>247</v>
      </c>
      <c r="S4" s="52" t="s">
        <v>227</v>
      </c>
      <c r="T4" s="53">
        <v>5</v>
      </c>
    </row>
    <row r="5" spans="1:21" s="54" customFormat="1" ht="46.5" customHeight="1" x14ac:dyDescent="0.2">
      <c r="A5" s="44" t="s">
        <v>36</v>
      </c>
      <c r="B5" s="45">
        <v>4</v>
      </c>
      <c r="C5" s="50"/>
      <c r="D5" s="50"/>
      <c r="E5" s="50"/>
      <c r="F5" s="46" t="s">
        <v>98</v>
      </c>
      <c r="G5" s="47" t="s">
        <v>63</v>
      </c>
      <c r="H5" s="47">
        <v>19.695</v>
      </c>
      <c r="I5" s="55">
        <v>842.50099999999998</v>
      </c>
      <c r="J5" s="50"/>
      <c r="K5" s="50"/>
      <c r="L5" s="50"/>
      <c r="M5" s="48" t="s">
        <v>98</v>
      </c>
      <c r="N5" s="47" t="s">
        <v>63</v>
      </c>
      <c r="O5" s="47">
        <v>19.695</v>
      </c>
      <c r="P5" s="56">
        <v>857.32</v>
      </c>
      <c r="Q5" s="50"/>
      <c r="R5" s="46" t="s">
        <v>247</v>
      </c>
      <c r="S5" s="52" t="s">
        <v>227</v>
      </c>
      <c r="T5" s="53">
        <v>8</v>
      </c>
    </row>
    <row r="6" spans="1:21" s="54" customFormat="1" ht="39" customHeight="1" x14ac:dyDescent="0.2">
      <c r="A6" s="44" t="s">
        <v>36</v>
      </c>
      <c r="B6" s="45">
        <v>5</v>
      </c>
      <c r="C6" s="50"/>
      <c r="D6" s="50"/>
      <c r="E6" s="50"/>
      <c r="F6" s="46" t="s">
        <v>97</v>
      </c>
      <c r="G6" s="47" t="s">
        <v>63</v>
      </c>
      <c r="H6" s="56">
        <v>14</v>
      </c>
      <c r="I6" s="55">
        <v>317.77</v>
      </c>
      <c r="J6" s="57"/>
      <c r="K6" s="50"/>
      <c r="L6" s="50"/>
      <c r="M6" s="48" t="s">
        <v>97</v>
      </c>
      <c r="N6" s="47" t="s">
        <v>63</v>
      </c>
      <c r="O6" s="51">
        <v>16.760000000000002</v>
      </c>
      <c r="P6" s="56">
        <v>317.77</v>
      </c>
      <c r="Q6" s="46" t="s">
        <v>114</v>
      </c>
      <c r="R6" s="46" t="s">
        <v>247</v>
      </c>
      <c r="S6" s="52" t="s">
        <v>227</v>
      </c>
      <c r="T6" s="53">
        <v>10</v>
      </c>
    </row>
    <row r="7" spans="1:21" ht="64.5" customHeight="1" x14ac:dyDescent="0.2">
      <c r="A7" s="44" t="s">
        <v>37</v>
      </c>
      <c r="B7" s="45">
        <v>6</v>
      </c>
      <c r="C7" s="50"/>
      <c r="D7" s="50"/>
      <c r="E7" s="50"/>
      <c r="F7" s="46" t="s">
        <v>104</v>
      </c>
      <c r="G7" s="47" t="s">
        <v>61</v>
      </c>
      <c r="H7" s="47">
        <v>1</v>
      </c>
      <c r="I7" s="47">
        <v>168.36</v>
      </c>
      <c r="J7" s="50"/>
      <c r="K7" s="50"/>
      <c r="L7" s="50"/>
      <c r="M7" s="99" t="s">
        <v>255</v>
      </c>
      <c r="N7" s="47" t="s">
        <v>61</v>
      </c>
      <c r="O7" s="47">
        <v>2</v>
      </c>
      <c r="P7" s="56">
        <v>570</v>
      </c>
      <c r="Q7" s="46" t="s">
        <v>126</v>
      </c>
      <c r="R7" s="46" t="s">
        <v>248</v>
      </c>
      <c r="S7" s="52" t="s">
        <v>227</v>
      </c>
      <c r="T7" s="53">
        <v>5</v>
      </c>
    </row>
    <row r="8" spans="1:21" s="58" customFormat="1" ht="43.5" customHeight="1" x14ac:dyDescent="0.2">
      <c r="A8" s="44" t="s">
        <v>37</v>
      </c>
      <c r="B8" s="45">
        <v>7</v>
      </c>
      <c r="C8" s="50"/>
      <c r="D8" s="50"/>
      <c r="E8" s="50"/>
      <c r="F8" s="46" t="s">
        <v>103</v>
      </c>
      <c r="G8" s="47" t="s">
        <v>63</v>
      </c>
      <c r="H8" s="56">
        <v>65.2</v>
      </c>
      <c r="I8" s="47">
        <v>221.64</v>
      </c>
      <c r="J8" s="50"/>
      <c r="K8" s="50"/>
      <c r="L8" s="50"/>
      <c r="M8" s="48" t="s">
        <v>103</v>
      </c>
      <c r="N8" s="47" t="s">
        <v>63</v>
      </c>
      <c r="O8" s="56">
        <v>3.3119999999999998</v>
      </c>
      <c r="P8" s="56">
        <v>54.82</v>
      </c>
      <c r="Q8" s="50"/>
      <c r="R8" s="46" t="s">
        <v>248</v>
      </c>
      <c r="S8" s="52" t="s">
        <v>227</v>
      </c>
      <c r="T8" s="53">
        <v>8</v>
      </c>
    </row>
    <row r="9" spans="1:21" s="58" customFormat="1" ht="43.5" customHeight="1" x14ac:dyDescent="0.2">
      <c r="A9" s="44" t="s">
        <v>37</v>
      </c>
      <c r="B9" s="45">
        <v>8</v>
      </c>
      <c r="C9" s="50"/>
      <c r="D9" s="50"/>
      <c r="E9" s="50"/>
      <c r="F9" s="46"/>
      <c r="G9" s="47" t="s">
        <v>61</v>
      </c>
      <c r="H9" s="56">
        <v>0</v>
      </c>
      <c r="I9" s="47">
        <v>0</v>
      </c>
      <c r="J9" s="50"/>
      <c r="K9" s="50"/>
      <c r="L9" s="50"/>
      <c r="M9" s="48" t="s">
        <v>253</v>
      </c>
      <c r="N9" s="47" t="s">
        <v>61</v>
      </c>
      <c r="O9" s="59">
        <v>2</v>
      </c>
      <c r="P9" s="56">
        <v>90</v>
      </c>
      <c r="Q9" s="50"/>
      <c r="R9" s="46" t="s">
        <v>248</v>
      </c>
      <c r="S9" s="52" t="s">
        <v>227</v>
      </c>
      <c r="T9" s="53">
        <v>4</v>
      </c>
    </row>
    <row r="10" spans="1:21" s="54" customFormat="1" ht="40.5" customHeight="1" x14ac:dyDescent="0.2">
      <c r="A10" s="44" t="s">
        <v>37</v>
      </c>
      <c r="B10" s="45">
        <v>9</v>
      </c>
      <c r="C10" s="50"/>
      <c r="D10" s="50"/>
      <c r="E10" s="50"/>
      <c r="F10" s="46" t="s">
        <v>102</v>
      </c>
      <c r="G10" s="47" t="s">
        <v>63</v>
      </c>
      <c r="H10" s="47">
        <v>38.503999999999998</v>
      </c>
      <c r="I10" s="47">
        <v>965.47</v>
      </c>
      <c r="J10" s="50"/>
      <c r="K10" s="50"/>
      <c r="L10" s="50"/>
      <c r="M10" s="48" t="s">
        <v>102</v>
      </c>
      <c r="N10" s="47" t="s">
        <v>63</v>
      </c>
      <c r="O10" s="48">
        <v>32.951999999999998</v>
      </c>
      <c r="P10" s="56">
        <v>894.64</v>
      </c>
      <c r="Q10" s="46" t="s">
        <v>117</v>
      </c>
      <c r="R10" s="46" t="s">
        <v>248</v>
      </c>
      <c r="S10" s="52" t="s">
        <v>227</v>
      </c>
      <c r="T10" s="53">
        <v>10</v>
      </c>
    </row>
    <row r="11" spans="1:21" s="54" customFormat="1" ht="51" customHeight="1" x14ac:dyDescent="0.2">
      <c r="A11" s="44" t="s">
        <v>38</v>
      </c>
      <c r="B11" s="45">
        <v>10</v>
      </c>
      <c r="C11" s="50"/>
      <c r="D11" s="50"/>
      <c r="E11" s="50"/>
      <c r="F11" s="46" t="s">
        <v>82</v>
      </c>
      <c r="G11" s="47" t="s">
        <v>63</v>
      </c>
      <c r="H11" s="47">
        <v>23.815000000000001</v>
      </c>
      <c r="I11" s="47">
        <v>1161.49</v>
      </c>
      <c r="J11" s="50"/>
      <c r="K11" s="50"/>
      <c r="L11" s="50"/>
      <c r="M11" s="48" t="s">
        <v>82</v>
      </c>
      <c r="N11" s="47" t="s">
        <v>63</v>
      </c>
      <c r="O11" s="47">
        <v>23.815000000000001</v>
      </c>
      <c r="P11" s="56">
        <v>1161.49</v>
      </c>
      <c r="Q11" s="46" t="s">
        <v>127</v>
      </c>
      <c r="R11" s="46" t="s">
        <v>249</v>
      </c>
      <c r="S11" s="60" t="s">
        <v>226</v>
      </c>
      <c r="T11" s="53">
        <v>11</v>
      </c>
    </row>
    <row r="12" spans="1:21" s="54" customFormat="1" ht="30" customHeight="1" x14ac:dyDescent="0.2">
      <c r="A12" s="44" t="s">
        <v>39</v>
      </c>
      <c r="B12" s="45">
        <v>11</v>
      </c>
      <c r="C12" s="50"/>
      <c r="D12" s="50"/>
      <c r="E12" s="50"/>
      <c r="F12" s="46" t="s">
        <v>83</v>
      </c>
      <c r="G12" s="47" t="s">
        <v>61</v>
      </c>
      <c r="H12" s="47">
        <v>1</v>
      </c>
      <c r="I12" s="56">
        <v>463.84</v>
      </c>
      <c r="J12" s="50"/>
      <c r="K12" s="50"/>
      <c r="L12" s="50"/>
      <c r="M12" s="48" t="s">
        <v>83</v>
      </c>
      <c r="N12" s="47" t="s">
        <v>61</v>
      </c>
      <c r="O12" s="47">
        <v>1</v>
      </c>
      <c r="P12" s="56">
        <v>463.84</v>
      </c>
      <c r="Q12" s="50"/>
      <c r="R12" s="50" t="s">
        <v>250</v>
      </c>
      <c r="S12" s="60" t="s">
        <v>226</v>
      </c>
      <c r="T12" s="53">
        <v>3</v>
      </c>
    </row>
    <row r="13" spans="1:21" s="54" customFormat="1" ht="30" customHeight="1" x14ac:dyDescent="0.2">
      <c r="A13" s="44" t="s">
        <v>39</v>
      </c>
      <c r="B13" s="45">
        <v>12</v>
      </c>
      <c r="C13" s="50"/>
      <c r="D13" s="50"/>
      <c r="E13" s="50"/>
      <c r="F13" s="46" t="s">
        <v>84</v>
      </c>
      <c r="G13" s="47" t="s">
        <v>61</v>
      </c>
      <c r="H13" s="47">
        <v>5</v>
      </c>
      <c r="I13" s="56">
        <v>579.79999999999995</v>
      </c>
      <c r="J13" s="50"/>
      <c r="K13" s="50"/>
      <c r="L13" s="50"/>
      <c r="M13" s="48" t="s">
        <v>84</v>
      </c>
      <c r="N13" s="47" t="s">
        <v>61</v>
      </c>
      <c r="O13" s="47">
        <v>4</v>
      </c>
      <c r="P13" s="56">
        <v>460</v>
      </c>
      <c r="Q13" s="50"/>
      <c r="R13" s="50" t="s">
        <v>250</v>
      </c>
      <c r="S13" s="60" t="s">
        <v>226</v>
      </c>
      <c r="T13" s="53">
        <v>3</v>
      </c>
    </row>
    <row r="14" spans="1:21" s="54" customFormat="1" ht="30" customHeight="1" x14ac:dyDescent="0.2">
      <c r="A14" s="44" t="s">
        <v>39</v>
      </c>
      <c r="B14" s="45">
        <v>13</v>
      </c>
      <c r="C14" s="50"/>
      <c r="D14" s="50"/>
      <c r="E14" s="50"/>
      <c r="F14" s="46" t="s">
        <v>85</v>
      </c>
      <c r="G14" s="47" t="s">
        <v>61</v>
      </c>
      <c r="H14" s="47">
        <v>1</v>
      </c>
      <c r="I14" s="56">
        <v>231.95</v>
      </c>
      <c r="J14" s="50"/>
      <c r="K14" s="50"/>
      <c r="L14" s="50"/>
      <c r="M14" s="48" t="s">
        <v>85</v>
      </c>
      <c r="N14" s="47" t="s">
        <v>61</v>
      </c>
      <c r="O14" s="47">
        <v>1</v>
      </c>
      <c r="P14" s="56">
        <v>231.95</v>
      </c>
      <c r="Q14" s="50"/>
      <c r="R14" s="50" t="s">
        <v>250</v>
      </c>
      <c r="S14" s="60" t="s">
        <v>226</v>
      </c>
      <c r="T14" s="53">
        <v>3</v>
      </c>
    </row>
    <row r="15" spans="1:21" s="54" customFormat="1" ht="30" customHeight="1" x14ac:dyDescent="0.2">
      <c r="A15" s="44" t="s">
        <v>39</v>
      </c>
      <c r="B15" s="45">
        <v>14</v>
      </c>
      <c r="C15" s="50"/>
      <c r="D15" s="50"/>
      <c r="E15" s="50"/>
      <c r="F15" s="46"/>
      <c r="G15" s="47" t="s">
        <v>61</v>
      </c>
      <c r="H15" s="47"/>
      <c r="I15" s="56"/>
      <c r="J15" s="50"/>
      <c r="K15" s="50"/>
      <c r="L15" s="50"/>
      <c r="M15" s="48" t="s">
        <v>256</v>
      </c>
      <c r="N15" s="47" t="s">
        <v>61</v>
      </c>
      <c r="O15" s="47">
        <v>1</v>
      </c>
      <c r="P15" s="56">
        <v>125</v>
      </c>
      <c r="Q15" s="50"/>
      <c r="R15" s="50"/>
      <c r="S15" s="60"/>
      <c r="T15" s="53">
        <v>5</v>
      </c>
      <c r="U15" s="61">
        <f>SUM(P12:P15)</f>
        <v>1280.79</v>
      </c>
    </row>
    <row r="16" spans="1:21" s="54" customFormat="1" ht="45.75" customHeight="1" x14ac:dyDescent="0.2">
      <c r="A16" s="44" t="s">
        <v>40</v>
      </c>
      <c r="B16" s="45">
        <v>15</v>
      </c>
      <c r="C16" s="50"/>
      <c r="D16" s="50"/>
      <c r="E16" s="50"/>
      <c r="F16" s="46" t="s">
        <v>71</v>
      </c>
      <c r="G16" s="47" t="s">
        <v>61</v>
      </c>
      <c r="H16" s="47">
        <v>15</v>
      </c>
      <c r="I16" s="47">
        <v>134</v>
      </c>
      <c r="J16" s="50"/>
      <c r="K16" s="50"/>
      <c r="L16" s="50"/>
      <c r="M16" s="48" t="s">
        <v>71</v>
      </c>
      <c r="N16" s="47" t="s">
        <v>61</v>
      </c>
      <c r="O16" s="47">
        <v>15</v>
      </c>
      <c r="P16" s="56">
        <v>134</v>
      </c>
      <c r="Q16" s="50"/>
      <c r="R16" s="50" t="s">
        <v>251</v>
      </c>
      <c r="S16" s="60"/>
      <c r="T16" s="53">
        <v>1</v>
      </c>
    </row>
    <row r="17" spans="1:20" s="54" customFormat="1" ht="30" customHeight="1" x14ac:dyDescent="0.2">
      <c r="A17" s="44" t="s">
        <v>40</v>
      </c>
      <c r="B17" s="45">
        <v>16</v>
      </c>
      <c r="C17" s="50"/>
      <c r="D17" s="50"/>
      <c r="E17" s="50"/>
      <c r="F17" s="46" t="s">
        <v>88</v>
      </c>
      <c r="G17" s="47" t="s">
        <v>61</v>
      </c>
      <c r="H17" s="47">
        <v>9</v>
      </c>
      <c r="I17" s="47">
        <v>550</v>
      </c>
      <c r="J17" s="50"/>
      <c r="K17" s="50"/>
      <c r="L17" s="50"/>
      <c r="M17" s="48" t="s">
        <v>88</v>
      </c>
      <c r="N17" s="47" t="s">
        <v>61</v>
      </c>
      <c r="O17" s="47">
        <v>9</v>
      </c>
      <c r="P17" s="56">
        <v>550</v>
      </c>
      <c r="Q17" s="50"/>
      <c r="R17" s="50" t="s">
        <v>251</v>
      </c>
      <c r="S17" s="60" t="s">
        <v>226</v>
      </c>
      <c r="T17" s="53">
        <v>4</v>
      </c>
    </row>
    <row r="18" spans="1:20" s="54" customFormat="1" ht="30" customHeight="1" x14ac:dyDescent="0.2">
      <c r="A18" s="44" t="s">
        <v>40</v>
      </c>
      <c r="B18" s="45">
        <v>17</v>
      </c>
      <c r="C18" s="50"/>
      <c r="D18" s="50"/>
      <c r="E18" s="50"/>
      <c r="F18" s="46" t="s">
        <v>86</v>
      </c>
      <c r="G18" s="47" t="s">
        <v>61</v>
      </c>
      <c r="H18" s="47">
        <v>2</v>
      </c>
      <c r="I18" s="56">
        <v>366.4</v>
      </c>
      <c r="J18" s="50"/>
      <c r="K18" s="50"/>
      <c r="L18" s="50"/>
      <c r="M18" s="48" t="s">
        <v>86</v>
      </c>
      <c r="N18" s="47" t="s">
        <v>61</v>
      </c>
      <c r="O18" s="47">
        <v>2</v>
      </c>
      <c r="P18" s="56">
        <v>366.4</v>
      </c>
      <c r="Q18" s="46" t="s">
        <v>128</v>
      </c>
      <c r="R18" s="50" t="s">
        <v>251</v>
      </c>
      <c r="S18" s="60" t="s">
        <v>226</v>
      </c>
      <c r="T18" s="53">
        <v>5</v>
      </c>
    </row>
    <row r="19" spans="1:20" s="54" customFormat="1" ht="39.75" customHeight="1" x14ac:dyDescent="0.2">
      <c r="A19" s="44" t="s">
        <v>40</v>
      </c>
      <c r="B19" s="45">
        <v>18</v>
      </c>
      <c r="C19" s="50"/>
      <c r="D19" s="50"/>
      <c r="E19" s="50"/>
      <c r="F19" s="46" t="s">
        <v>87</v>
      </c>
      <c r="G19" s="47" t="s">
        <v>61</v>
      </c>
      <c r="H19" s="47">
        <v>2</v>
      </c>
      <c r="I19" s="56">
        <v>549.6</v>
      </c>
      <c r="J19" s="50"/>
      <c r="K19" s="50"/>
      <c r="L19" s="50"/>
      <c r="M19" s="48" t="s">
        <v>87</v>
      </c>
      <c r="N19" s="47" t="s">
        <v>61</v>
      </c>
      <c r="O19" s="47">
        <v>2</v>
      </c>
      <c r="P19" s="56">
        <v>549.6</v>
      </c>
      <c r="Q19" s="50"/>
      <c r="R19" s="50" t="s">
        <v>251</v>
      </c>
      <c r="S19" s="60" t="s">
        <v>226</v>
      </c>
      <c r="T19" s="53">
        <v>5</v>
      </c>
    </row>
    <row r="20" spans="1:20" s="54" customFormat="1" ht="30" customHeight="1" x14ac:dyDescent="0.2">
      <c r="A20" s="44" t="s">
        <v>41</v>
      </c>
      <c r="B20" s="45">
        <v>19</v>
      </c>
      <c r="C20" s="50"/>
      <c r="D20" s="50"/>
      <c r="E20" s="50"/>
      <c r="F20" s="46" t="s">
        <v>62</v>
      </c>
      <c r="G20" s="47" t="s">
        <v>63</v>
      </c>
      <c r="H20" s="47">
        <v>24.619</v>
      </c>
      <c r="I20" s="47">
        <v>606.84</v>
      </c>
      <c r="J20" s="50"/>
      <c r="K20" s="50"/>
      <c r="L20" s="50"/>
      <c r="M20" s="48" t="s">
        <v>62</v>
      </c>
      <c r="N20" s="47" t="s">
        <v>63</v>
      </c>
      <c r="O20" s="47">
        <v>18.047999999999998</v>
      </c>
      <c r="P20" s="56">
        <v>500.96</v>
      </c>
      <c r="Q20" s="50"/>
      <c r="R20" s="50" t="s">
        <v>252</v>
      </c>
      <c r="S20" s="60" t="s">
        <v>226</v>
      </c>
      <c r="T20" s="53">
        <v>7</v>
      </c>
    </row>
    <row r="21" spans="1:20" s="54" customFormat="1" ht="30" customHeight="1" x14ac:dyDescent="0.2">
      <c r="A21" s="44" t="s">
        <v>41</v>
      </c>
      <c r="B21" s="45">
        <v>20</v>
      </c>
      <c r="C21" s="50"/>
      <c r="D21" s="50"/>
      <c r="E21" s="50"/>
      <c r="F21" s="46" t="s">
        <v>89</v>
      </c>
      <c r="G21" s="47" t="s">
        <v>63</v>
      </c>
      <c r="H21" s="47">
        <v>1554</v>
      </c>
      <c r="I21" s="47">
        <v>319.92</v>
      </c>
      <c r="J21" s="50"/>
      <c r="K21" s="50"/>
      <c r="L21" s="50"/>
      <c r="M21" s="48" t="s">
        <v>89</v>
      </c>
      <c r="N21" s="47" t="s">
        <v>63</v>
      </c>
      <c r="O21" s="47">
        <v>12.01</v>
      </c>
      <c r="P21" s="56">
        <v>290</v>
      </c>
      <c r="Q21" s="50"/>
      <c r="R21" s="50" t="s">
        <v>252</v>
      </c>
      <c r="S21" s="60" t="s">
        <v>226</v>
      </c>
      <c r="T21" s="53">
        <v>7</v>
      </c>
    </row>
    <row r="22" spans="1:20" s="54" customFormat="1" ht="30" customHeight="1" x14ac:dyDescent="0.2">
      <c r="A22" s="44" t="s">
        <v>41</v>
      </c>
      <c r="B22" s="45">
        <v>21</v>
      </c>
      <c r="C22" s="57"/>
      <c r="D22" s="57"/>
      <c r="E22" s="57"/>
      <c r="F22" s="45" t="s">
        <v>257</v>
      </c>
      <c r="G22" s="57" t="s">
        <v>61</v>
      </c>
      <c r="H22" s="57">
        <v>0</v>
      </c>
      <c r="I22" s="62">
        <v>0</v>
      </c>
      <c r="J22" s="57"/>
      <c r="K22" s="57"/>
      <c r="L22" s="57"/>
      <c r="M22" s="57" t="s">
        <v>305</v>
      </c>
      <c r="N22" s="57" t="s">
        <v>61</v>
      </c>
      <c r="O22" s="57">
        <v>1</v>
      </c>
      <c r="P22" s="62">
        <v>9.69</v>
      </c>
      <c r="Q22" s="57"/>
      <c r="R22" s="45" t="s">
        <v>252</v>
      </c>
      <c r="S22" s="57" t="s">
        <v>226</v>
      </c>
      <c r="T22" s="57">
        <v>12</v>
      </c>
    </row>
    <row r="23" spans="1:20" ht="30" customHeight="1" x14ac:dyDescent="0.2">
      <c r="I23" s="4"/>
    </row>
    <row r="24" spans="1:20" ht="30" customHeight="1" x14ac:dyDescent="0.2"/>
    <row r="25" spans="1:20" ht="30" customHeight="1" x14ac:dyDescent="0.2"/>
    <row r="26" spans="1:20" ht="30" customHeight="1" x14ac:dyDescent="0.2"/>
    <row r="27" spans="1:20" ht="30" customHeight="1" x14ac:dyDescent="0.2"/>
    <row r="28" spans="1:20" ht="30" customHeight="1" x14ac:dyDescent="0.2"/>
    <row r="29" spans="1:20" ht="30" customHeight="1" x14ac:dyDescent="0.2"/>
    <row r="30" spans="1:20" ht="30" customHeight="1" x14ac:dyDescent="0.2"/>
    <row r="31" spans="1:20" ht="30" customHeight="1" x14ac:dyDescent="0.2"/>
    <row r="32" spans="1:20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</sheetData>
  <sortState ref="A2:T18">
    <sortCondition ref="R2:R18"/>
    <sortCondition ref="T2:T18"/>
  </sortState>
  <printOptions horizontalCentered="1"/>
  <pageMargins left="0.4" right="0.4" top="0.5" bottom="0.5" header="0.3" footer="0.3"/>
  <pageSetup paperSize="5" scale="75" orientation="landscape" r:id="rId1"/>
  <headerFooter>
    <oddFooter>&amp;L&amp;8&amp;Z&amp;F&amp;F&amp;A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J1" zoomScale="85" zoomScaleNormal="85" workbookViewId="0">
      <selection activeCell="R2" sqref="R2:T19"/>
    </sheetView>
  </sheetViews>
  <sheetFormatPr defaultColWidth="9.140625" defaultRowHeight="14.25" customHeight="1" x14ac:dyDescent="0.2"/>
  <cols>
    <col min="1" max="1" width="43.140625" style="1" customWidth="1"/>
    <col min="2" max="2" width="11.42578125" style="1" customWidth="1"/>
    <col min="3" max="3" width="9.42578125" style="1" customWidth="1"/>
    <col min="4" max="4" width="12" style="1" customWidth="1"/>
    <col min="5" max="5" width="12.42578125" style="1" customWidth="1"/>
    <col min="6" max="6" width="38.28515625" style="1" customWidth="1"/>
    <col min="7" max="7" width="6.7109375" style="1" customWidth="1"/>
    <col min="8" max="8" width="6.5703125" style="1" customWidth="1"/>
    <col min="9" max="9" width="8.28515625" style="1" customWidth="1"/>
    <col min="10" max="10" width="13.5703125" style="1" customWidth="1"/>
    <col min="11" max="11" width="14.140625" style="1" customWidth="1"/>
    <col min="12" max="12" width="17" style="1" customWidth="1"/>
    <col min="13" max="13" width="49.5703125" style="1" customWidth="1"/>
    <col min="14" max="14" width="7" style="1" customWidth="1"/>
    <col min="15" max="15" width="11.5703125" style="1" customWidth="1"/>
    <col min="16" max="16" width="8.28515625" style="1" customWidth="1"/>
    <col min="17" max="18" width="18.140625" style="1" customWidth="1"/>
    <col min="19" max="19" width="18.85546875" style="1" customWidth="1"/>
    <col min="20" max="20" width="19" style="1" customWidth="1"/>
    <col min="21" max="21" width="13.5703125" style="1" bestFit="1" customWidth="1"/>
    <col min="22" max="22" width="14" style="1" customWidth="1"/>
    <col min="23" max="16384" width="9.140625" style="1"/>
  </cols>
  <sheetData>
    <row r="1" spans="1:20" s="2" customFormat="1" ht="54" customHeight="1" x14ac:dyDescent="0.25">
      <c r="A1" s="10" t="s">
        <v>8</v>
      </c>
      <c r="B1" s="10" t="s">
        <v>3</v>
      </c>
      <c r="C1" s="10" t="s">
        <v>2</v>
      </c>
      <c r="D1" s="10" t="s">
        <v>4</v>
      </c>
      <c r="E1" s="10" t="s">
        <v>5</v>
      </c>
      <c r="F1" s="10" t="s">
        <v>56</v>
      </c>
      <c r="G1" s="10" t="s">
        <v>57</v>
      </c>
      <c r="H1" s="10" t="s">
        <v>58</v>
      </c>
      <c r="I1" s="10" t="s">
        <v>59</v>
      </c>
      <c r="J1" s="10" t="s">
        <v>6</v>
      </c>
      <c r="K1" s="10" t="s">
        <v>1</v>
      </c>
      <c r="L1" s="10" t="s">
        <v>7</v>
      </c>
      <c r="M1" s="10" t="s">
        <v>56</v>
      </c>
      <c r="N1" s="10" t="s">
        <v>57</v>
      </c>
      <c r="O1" s="3" t="s">
        <v>58</v>
      </c>
      <c r="P1" s="10" t="s">
        <v>59</v>
      </c>
      <c r="Q1" s="10" t="s">
        <v>0</v>
      </c>
      <c r="R1" s="10" t="s">
        <v>156</v>
      </c>
      <c r="S1" s="16" t="s">
        <v>231</v>
      </c>
      <c r="T1" s="16" t="s">
        <v>228</v>
      </c>
    </row>
    <row r="2" spans="1:20" s="71" customFormat="1" ht="30" customHeight="1" x14ac:dyDescent="0.2">
      <c r="A2" s="64" t="s">
        <v>42</v>
      </c>
      <c r="B2" s="65"/>
      <c r="C2" s="65"/>
      <c r="D2" s="65"/>
      <c r="E2" s="65"/>
      <c r="F2" s="66" t="s">
        <v>105</v>
      </c>
      <c r="G2" s="67" t="s">
        <v>63</v>
      </c>
      <c r="H2" s="67">
        <v>46.21</v>
      </c>
      <c r="I2" s="67">
        <v>1362.53</v>
      </c>
      <c r="J2" s="65"/>
      <c r="K2" s="65"/>
      <c r="L2" s="65"/>
      <c r="M2" s="66" t="s">
        <v>105</v>
      </c>
      <c r="N2" s="67" t="s">
        <v>63</v>
      </c>
      <c r="O2" s="67">
        <v>46.21</v>
      </c>
      <c r="P2" s="68">
        <v>1162.53</v>
      </c>
      <c r="Q2" s="65"/>
      <c r="R2" s="65" t="s">
        <v>265</v>
      </c>
      <c r="S2" s="69" t="s">
        <v>227</v>
      </c>
      <c r="T2" s="70">
        <v>9</v>
      </c>
    </row>
    <row r="3" spans="1:20" s="71" customFormat="1" ht="30" customHeight="1" x14ac:dyDescent="0.2">
      <c r="A3" s="64" t="s">
        <v>43</v>
      </c>
      <c r="B3" s="65"/>
      <c r="C3" s="65"/>
      <c r="D3" s="65"/>
      <c r="E3" s="65"/>
      <c r="F3" s="66" t="s">
        <v>106</v>
      </c>
      <c r="G3" s="67" t="s">
        <v>63</v>
      </c>
      <c r="H3" s="72">
        <v>50.383000000000003</v>
      </c>
      <c r="I3" s="67">
        <v>956.73</v>
      </c>
      <c r="J3" s="65"/>
      <c r="K3" s="65"/>
      <c r="L3" s="65"/>
      <c r="M3" s="66" t="s">
        <v>106</v>
      </c>
      <c r="N3" s="67" t="s">
        <v>63</v>
      </c>
      <c r="O3" s="72">
        <v>50.383000000000003</v>
      </c>
      <c r="P3" s="68">
        <v>815</v>
      </c>
      <c r="Q3" s="65"/>
      <c r="R3" s="65" t="s">
        <v>263</v>
      </c>
      <c r="S3" s="69" t="s">
        <v>227</v>
      </c>
      <c r="T3" s="70">
        <v>8</v>
      </c>
    </row>
    <row r="4" spans="1:20" s="71" customFormat="1" ht="30" customHeight="1" x14ac:dyDescent="0.2">
      <c r="A4" s="64" t="s">
        <v>44</v>
      </c>
      <c r="B4" s="65"/>
      <c r="C4" s="65"/>
      <c r="D4" s="65"/>
      <c r="E4" s="65"/>
      <c r="F4" s="66" t="s">
        <v>108</v>
      </c>
      <c r="G4" s="67" t="s">
        <v>61</v>
      </c>
      <c r="H4" s="73">
        <v>1</v>
      </c>
      <c r="I4" s="67">
        <v>389.57</v>
      </c>
      <c r="J4" s="65"/>
      <c r="K4" s="65"/>
      <c r="L4" s="65"/>
      <c r="M4" s="66" t="s">
        <v>108</v>
      </c>
      <c r="N4" s="67" t="s">
        <v>61</v>
      </c>
      <c r="O4" s="73">
        <v>1</v>
      </c>
      <c r="P4" s="68">
        <v>389.57</v>
      </c>
      <c r="Q4" s="65"/>
      <c r="R4" s="65" t="s">
        <v>260</v>
      </c>
      <c r="S4" s="69" t="s">
        <v>227</v>
      </c>
      <c r="T4" s="70">
        <v>2</v>
      </c>
    </row>
    <row r="5" spans="1:20" s="71" customFormat="1" ht="30" customHeight="1" x14ac:dyDescent="0.2">
      <c r="A5" s="64" t="s">
        <v>44</v>
      </c>
      <c r="B5" s="65"/>
      <c r="C5" s="65"/>
      <c r="D5" s="65"/>
      <c r="E5" s="65"/>
      <c r="F5" s="66" t="s">
        <v>107</v>
      </c>
      <c r="G5" s="67" t="s">
        <v>63</v>
      </c>
      <c r="H5" s="68">
        <v>24.46</v>
      </c>
      <c r="I5" s="67">
        <v>557.29999999999995</v>
      </c>
      <c r="J5" s="65"/>
      <c r="K5" s="65"/>
      <c r="L5" s="65"/>
      <c r="M5" s="66" t="s">
        <v>107</v>
      </c>
      <c r="N5" s="67" t="s">
        <v>63</v>
      </c>
      <c r="O5" s="68">
        <v>24.46</v>
      </c>
      <c r="P5" s="68">
        <v>610.42999999999995</v>
      </c>
      <c r="Q5" s="65"/>
      <c r="R5" s="65" t="s">
        <v>260</v>
      </c>
      <c r="S5" s="69" t="s">
        <v>227</v>
      </c>
      <c r="T5" s="70">
        <v>9</v>
      </c>
    </row>
    <row r="6" spans="1:20" s="71" customFormat="1" ht="30" customHeight="1" x14ac:dyDescent="0.2">
      <c r="A6" s="64" t="s">
        <v>45</v>
      </c>
      <c r="B6" s="65"/>
      <c r="C6" s="65"/>
      <c r="D6" s="65"/>
      <c r="E6" s="65"/>
      <c r="F6" s="66" t="s">
        <v>109</v>
      </c>
      <c r="G6" s="67" t="s">
        <v>63</v>
      </c>
      <c r="H6" s="72">
        <v>24.033000000000001</v>
      </c>
      <c r="I6" s="68">
        <v>1113.44</v>
      </c>
      <c r="J6" s="65"/>
      <c r="K6" s="65"/>
      <c r="L6" s="65"/>
      <c r="M6" s="66" t="s">
        <v>109</v>
      </c>
      <c r="N6" s="67" t="s">
        <v>63</v>
      </c>
      <c r="O6" s="72" t="s">
        <v>266</v>
      </c>
      <c r="P6" s="68">
        <v>963.44</v>
      </c>
      <c r="Q6" s="65"/>
      <c r="R6" s="65" t="s">
        <v>264</v>
      </c>
      <c r="S6" s="69" t="s">
        <v>227</v>
      </c>
      <c r="T6" s="70">
        <v>8</v>
      </c>
    </row>
    <row r="7" spans="1:20" s="71" customFormat="1" ht="30" customHeight="1" x14ac:dyDescent="0.2">
      <c r="A7" s="64" t="s">
        <v>45</v>
      </c>
      <c r="B7" s="65"/>
      <c r="C7" s="65"/>
      <c r="D7" s="65"/>
      <c r="E7" s="65"/>
      <c r="F7" s="66" t="s">
        <v>90</v>
      </c>
      <c r="G7" s="67" t="s">
        <v>63</v>
      </c>
      <c r="H7" s="68">
        <v>9.75</v>
      </c>
      <c r="I7" s="67">
        <v>413.43</v>
      </c>
      <c r="J7" s="65"/>
      <c r="K7" s="65"/>
      <c r="L7" s="65"/>
      <c r="M7" s="66" t="s">
        <v>90</v>
      </c>
      <c r="N7" s="67" t="s">
        <v>63</v>
      </c>
      <c r="O7" s="68">
        <v>5</v>
      </c>
      <c r="P7" s="68">
        <v>200</v>
      </c>
      <c r="Q7" s="66" t="s">
        <v>118</v>
      </c>
      <c r="R7" s="65" t="s">
        <v>264</v>
      </c>
      <c r="S7" s="69" t="s">
        <v>227</v>
      </c>
      <c r="T7" s="70">
        <v>10</v>
      </c>
    </row>
    <row r="8" spans="1:20" s="71" customFormat="1" ht="30" customHeight="1" x14ac:dyDescent="0.2">
      <c r="A8" s="64" t="s">
        <v>46</v>
      </c>
      <c r="B8" s="65"/>
      <c r="C8" s="65"/>
      <c r="D8" s="65"/>
      <c r="E8" s="65"/>
      <c r="F8" s="66" t="s">
        <v>64</v>
      </c>
      <c r="G8" s="67" t="s">
        <v>61</v>
      </c>
      <c r="H8" s="73">
        <v>3</v>
      </c>
      <c r="I8" s="67">
        <v>725.48</v>
      </c>
      <c r="J8" s="65"/>
      <c r="K8" s="65"/>
      <c r="L8" s="65"/>
      <c r="M8" s="66" t="s">
        <v>64</v>
      </c>
      <c r="N8" s="67" t="s">
        <v>61</v>
      </c>
      <c r="O8" s="73">
        <v>2</v>
      </c>
      <c r="P8" s="68">
        <v>600</v>
      </c>
      <c r="Q8" s="65"/>
      <c r="R8" s="65" t="s">
        <v>261</v>
      </c>
      <c r="S8" s="70" t="s">
        <v>226</v>
      </c>
      <c r="T8" s="70">
        <v>3</v>
      </c>
    </row>
    <row r="9" spans="1:20" s="71" customFormat="1" ht="30" customHeight="1" x14ac:dyDescent="0.2">
      <c r="A9" s="64" t="s">
        <v>46</v>
      </c>
      <c r="B9" s="65"/>
      <c r="C9" s="65"/>
      <c r="D9" s="65"/>
      <c r="E9" s="65"/>
      <c r="F9" s="66" t="s">
        <v>66</v>
      </c>
      <c r="G9" s="67" t="s">
        <v>61</v>
      </c>
      <c r="H9" s="73">
        <v>1</v>
      </c>
      <c r="I9" s="67">
        <v>406.65</v>
      </c>
      <c r="J9" s="65"/>
      <c r="K9" s="65"/>
      <c r="L9" s="65"/>
      <c r="M9" s="66" t="s">
        <v>66</v>
      </c>
      <c r="N9" s="67" t="s">
        <v>61</v>
      </c>
      <c r="O9" s="73">
        <v>1</v>
      </c>
      <c r="P9" s="68">
        <v>406.65</v>
      </c>
      <c r="Q9" s="65"/>
      <c r="R9" s="65" t="s">
        <v>261</v>
      </c>
      <c r="S9" s="70" t="s">
        <v>226</v>
      </c>
      <c r="T9" s="70">
        <v>3</v>
      </c>
    </row>
    <row r="10" spans="1:20" s="71" customFormat="1" ht="30" customHeight="1" x14ac:dyDescent="0.2">
      <c r="A10" s="64" t="s">
        <v>46</v>
      </c>
      <c r="B10" s="65"/>
      <c r="C10" s="65"/>
      <c r="D10" s="65"/>
      <c r="E10" s="65"/>
      <c r="F10" s="66" t="s">
        <v>91</v>
      </c>
      <c r="G10" s="67" t="s">
        <v>63</v>
      </c>
      <c r="H10" s="72">
        <v>3.0710000000000002</v>
      </c>
      <c r="I10" s="67">
        <v>57.25</v>
      </c>
      <c r="J10" s="65"/>
      <c r="K10" s="65"/>
      <c r="L10" s="65"/>
      <c r="M10" s="66" t="s">
        <v>91</v>
      </c>
      <c r="N10" s="67" t="s">
        <v>63</v>
      </c>
      <c r="O10" s="72">
        <v>3.0710000000000002</v>
      </c>
      <c r="P10" s="68">
        <v>57.25</v>
      </c>
      <c r="Q10" s="65"/>
      <c r="R10" s="65" t="s">
        <v>261</v>
      </c>
      <c r="S10" s="70" t="s">
        <v>226</v>
      </c>
      <c r="T10" s="70">
        <v>11</v>
      </c>
    </row>
    <row r="11" spans="1:20" s="89" customFormat="1" ht="30" customHeight="1" x14ac:dyDescent="0.2">
      <c r="A11" s="82" t="s">
        <v>47</v>
      </c>
      <c r="B11" s="83"/>
      <c r="C11" s="83"/>
      <c r="D11" s="83"/>
      <c r="E11" s="83"/>
      <c r="F11" s="84" t="s">
        <v>71</v>
      </c>
      <c r="G11" s="85" t="s">
        <v>61</v>
      </c>
      <c r="H11" s="86">
        <v>2</v>
      </c>
      <c r="I11" s="85">
        <v>85.01</v>
      </c>
      <c r="J11" s="83"/>
      <c r="K11" s="83"/>
      <c r="L11" s="83"/>
      <c r="M11" s="84" t="s">
        <v>71</v>
      </c>
      <c r="N11" s="85" t="s">
        <v>61</v>
      </c>
      <c r="O11" s="86">
        <v>2</v>
      </c>
      <c r="P11" s="87">
        <v>85.01</v>
      </c>
      <c r="Q11" s="83"/>
      <c r="R11" s="83" t="s">
        <v>258</v>
      </c>
      <c r="S11" s="88" t="s">
        <v>226</v>
      </c>
      <c r="T11" s="88">
        <v>1</v>
      </c>
    </row>
    <row r="12" spans="1:20" s="89" customFormat="1" ht="30" customHeight="1" x14ac:dyDescent="0.2">
      <c r="A12" s="82" t="s">
        <v>47</v>
      </c>
      <c r="B12" s="83"/>
      <c r="C12" s="83"/>
      <c r="D12" s="83"/>
      <c r="E12" s="83"/>
      <c r="F12" s="84" t="s">
        <v>88</v>
      </c>
      <c r="G12" s="85" t="s">
        <v>61</v>
      </c>
      <c r="H12" s="86">
        <v>2</v>
      </c>
      <c r="I12" s="85">
        <v>16.920000000000002</v>
      </c>
      <c r="J12" s="83"/>
      <c r="K12" s="83"/>
      <c r="L12" s="83"/>
      <c r="M12" s="84" t="s">
        <v>88</v>
      </c>
      <c r="N12" s="85" t="s">
        <v>61</v>
      </c>
      <c r="O12" s="86">
        <v>2</v>
      </c>
      <c r="P12" s="87">
        <v>16.920000000000002</v>
      </c>
      <c r="Q12" s="83"/>
      <c r="R12" s="83" t="s">
        <v>258</v>
      </c>
      <c r="S12" s="88" t="s">
        <v>226</v>
      </c>
      <c r="T12" s="88">
        <v>4</v>
      </c>
    </row>
    <row r="13" spans="1:20" s="89" customFormat="1" ht="30" customHeight="1" x14ac:dyDescent="0.2">
      <c r="A13" s="82" t="s">
        <v>47</v>
      </c>
      <c r="B13" s="83"/>
      <c r="C13" s="83"/>
      <c r="D13" s="83"/>
      <c r="E13" s="83"/>
      <c r="F13" s="84" t="s">
        <v>69</v>
      </c>
      <c r="G13" s="85" t="s">
        <v>63</v>
      </c>
      <c r="H13" s="90">
        <v>11.996</v>
      </c>
      <c r="I13" s="85">
        <v>528.98</v>
      </c>
      <c r="J13" s="83"/>
      <c r="K13" s="83"/>
      <c r="L13" s="83"/>
      <c r="M13" s="84" t="s">
        <v>69</v>
      </c>
      <c r="N13" s="85" t="s">
        <v>63</v>
      </c>
      <c r="O13" s="90">
        <v>11.996</v>
      </c>
      <c r="P13" s="87">
        <v>450</v>
      </c>
      <c r="Q13" s="83"/>
      <c r="R13" s="83" t="s">
        <v>258</v>
      </c>
      <c r="S13" s="88" t="s">
        <v>226</v>
      </c>
      <c r="T13" s="88">
        <v>7</v>
      </c>
    </row>
    <row r="14" spans="1:20" s="89" customFormat="1" ht="30" customHeight="1" x14ac:dyDescent="0.2">
      <c r="A14" s="82" t="s">
        <v>47</v>
      </c>
      <c r="B14" s="83"/>
      <c r="C14" s="83"/>
      <c r="D14" s="83"/>
      <c r="E14" s="83"/>
      <c r="F14" s="84" t="s">
        <v>110</v>
      </c>
      <c r="G14" s="85" t="s">
        <v>61</v>
      </c>
      <c r="H14" s="86">
        <v>1</v>
      </c>
      <c r="I14" s="85">
        <v>19.43</v>
      </c>
      <c r="J14" s="83"/>
      <c r="K14" s="83"/>
      <c r="L14" s="83"/>
      <c r="M14" s="84" t="s">
        <v>110</v>
      </c>
      <c r="N14" s="85" t="s">
        <v>61</v>
      </c>
      <c r="O14" s="86">
        <v>1</v>
      </c>
      <c r="P14" s="87">
        <v>19.43</v>
      </c>
      <c r="Q14" s="83"/>
      <c r="R14" s="83" t="s">
        <v>258</v>
      </c>
      <c r="S14" s="88" t="s">
        <v>226</v>
      </c>
      <c r="T14" s="88">
        <v>12</v>
      </c>
    </row>
    <row r="15" spans="1:20" s="71" customFormat="1" ht="30" customHeight="1" x14ac:dyDescent="0.2">
      <c r="A15" s="64" t="s">
        <v>48</v>
      </c>
      <c r="B15" s="65"/>
      <c r="C15" s="65"/>
      <c r="D15" s="65"/>
      <c r="E15" s="65"/>
      <c r="F15" s="66" t="s">
        <v>120</v>
      </c>
      <c r="G15" s="67" t="s">
        <v>63</v>
      </c>
      <c r="H15" s="73">
        <v>24</v>
      </c>
      <c r="I15" s="67">
        <v>906.38</v>
      </c>
      <c r="J15" s="65"/>
      <c r="K15" s="65"/>
      <c r="L15" s="65"/>
      <c r="M15" s="66" t="s">
        <v>119</v>
      </c>
      <c r="N15" s="67" t="s">
        <v>63</v>
      </c>
      <c r="O15" s="68">
        <v>21.44</v>
      </c>
      <c r="P15" s="68">
        <v>906.38</v>
      </c>
      <c r="Q15" s="65"/>
      <c r="R15" s="65" t="s">
        <v>262</v>
      </c>
      <c r="S15" s="70" t="s">
        <v>226</v>
      </c>
      <c r="T15" s="70">
        <v>7</v>
      </c>
    </row>
    <row r="16" spans="1:20" s="81" customFormat="1" ht="30" customHeight="1" x14ac:dyDescent="0.2">
      <c r="A16" s="74" t="s">
        <v>49</v>
      </c>
      <c r="B16" s="75"/>
      <c r="C16" s="75"/>
      <c r="D16" s="75"/>
      <c r="E16" s="75"/>
      <c r="F16" s="76" t="s">
        <v>71</v>
      </c>
      <c r="G16" s="77" t="s">
        <v>61</v>
      </c>
      <c r="H16" s="78">
        <v>3</v>
      </c>
      <c r="I16" s="77">
        <v>35.17</v>
      </c>
      <c r="J16" s="75"/>
      <c r="K16" s="75"/>
      <c r="L16" s="75"/>
      <c r="M16" s="76" t="s">
        <v>71</v>
      </c>
      <c r="N16" s="77" t="s">
        <v>61</v>
      </c>
      <c r="O16" s="78">
        <v>3</v>
      </c>
      <c r="P16" s="79">
        <v>37</v>
      </c>
      <c r="Q16" s="75"/>
      <c r="R16" s="75" t="s">
        <v>259</v>
      </c>
      <c r="S16" s="80" t="s">
        <v>226</v>
      </c>
      <c r="T16" s="80">
        <v>1</v>
      </c>
    </row>
    <row r="17" spans="1:20" s="81" customFormat="1" ht="30" customHeight="1" x14ac:dyDescent="0.2">
      <c r="A17" s="74" t="s">
        <v>49</v>
      </c>
      <c r="B17" s="75"/>
      <c r="C17" s="75"/>
      <c r="D17" s="75"/>
      <c r="E17" s="75"/>
      <c r="F17" s="76" t="s">
        <v>60</v>
      </c>
      <c r="G17" s="77" t="s">
        <v>61</v>
      </c>
      <c r="H17" s="78">
        <v>2</v>
      </c>
      <c r="I17" s="77">
        <v>558.88</v>
      </c>
      <c r="J17" s="75"/>
      <c r="K17" s="75"/>
      <c r="L17" s="75"/>
      <c r="M17" s="76" t="s">
        <v>60</v>
      </c>
      <c r="N17" s="77" t="s">
        <v>61</v>
      </c>
      <c r="O17" s="78">
        <v>2</v>
      </c>
      <c r="P17" s="79">
        <v>513</v>
      </c>
      <c r="Q17" s="75"/>
      <c r="R17" s="75" t="s">
        <v>259</v>
      </c>
      <c r="S17" s="80" t="s">
        <v>226</v>
      </c>
      <c r="T17" s="80">
        <v>3</v>
      </c>
    </row>
    <row r="18" spans="1:20" s="81" customFormat="1" ht="30" customHeight="1" x14ac:dyDescent="0.2">
      <c r="A18" s="74" t="s">
        <v>49</v>
      </c>
      <c r="B18" s="75"/>
      <c r="C18" s="75"/>
      <c r="D18" s="75"/>
      <c r="E18" s="75"/>
      <c r="F18" s="76" t="s">
        <v>88</v>
      </c>
      <c r="G18" s="77" t="s">
        <v>61</v>
      </c>
      <c r="H18" s="78">
        <v>5</v>
      </c>
      <c r="I18" s="77">
        <v>307.66000000000003</v>
      </c>
      <c r="J18" s="75"/>
      <c r="K18" s="75"/>
      <c r="L18" s="75"/>
      <c r="M18" s="76" t="s">
        <v>88</v>
      </c>
      <c r="N18" s="77" t="s">
        <v>61</v>
      </c>
      <c r="O18" s="78">
        <v>5</v>
      </c>
      <c r="P18" s="79">
        <v>300</v>
      </c>
      <c r="Q18" s="75"/>
      <c r="R18" s="75" t="s">
        <v>259</v>
      </c>
      <c r="S18" s="80" t="s">
        <v>226</v>
      </c>
      <c r="T18" s="80">
        <v>4</v>
      </c>
    </row>
    <row r="19" spans="1:20" s="81" customFormat="1" ht="30" customHeight="1" x14ac:dyDescent="0.2">
      <c r="A19" s="74" t="s">
        <v>49</v>
      </c>
      <c r="B19" s="75"/>
      <c r="C19" s="75"/>
      <c r="D19" s="75"/>
      <c r="E19" s="75"/>
      <c r="F19" s="76" t="s">
        <v>91</v>
      </c>
      <c r="G19" s="77" t="s">
        <v>63</v>
      </c>
      <c r="H19" s="79">
        <v>1</v>
      </c>
      <c r="I19" s="77">
        <v>33</v>
      </c>
      <c r="J19" s="75"/>
      <c r="K19" s="75"/>
      <c r="L19" s="75"/>
      <c r="M19" s="76" t="s">
        <v>91</v>
      </c>
      <c r="N19" s="77" t="s">
        <v>63</v>
      </c>
      <c r="O19" s="79">
        <v>0</v>
      </c>
      <c r="P19" s="79">
        <v>0</v>
      </c>
      <c r="Q19" s="75"/>
      <c r="R19" s="75" t="s">
        <v>259</v>
      </c>
      <c r="S19" s="80" t="s">
        <v>226</v>
      </c>
      <c r="T19" s="80">
        <v>11</v>
      </c>
    </row>
    <row r="20" spans="1:20" ht="30" customHeight="1" x14ac:dyDescent="0.2"/>
    <row r="21" spans="1:20" ht="30" customHeight="1" x14ac:dyDescent="0.2"/>
    <row r="22" spans="1:20" ht="30" customHeight="1" x14ac:dyDescent="0.2"/>
    <row r="23" spans="1:20" ht="30" customHeight="1" x14ac:dyDescent="0.2"/>
    <row r="24" spans="1:20" ht="30" customHeight="1" x14ac:dyDescent="0.2"/>
    <row r="25" spans="1:20" ht="30" customHeight="1" x14ac:dyDescent="0.2"/>
    <row r="26" spans="1:20" ht="30" customHeight="1" x14ac:dyDescent="0.2"/>
    <row r="27" spans="1:20" ht="30" customHeight="1" x14ac:dyDescent="0.2"/>
    <row r="28" spans="1:20" ht="30" customHeight="1" x14ac:dyDescent="0.2"/>
    <row r="29" spans="1:20" ht="30" customHeight="1" x14ac:dyDescent="0.2"/>
    <row r="30" spans="1:20" ht="30" customHeight="1" x14ac:dyDescent="0.2"/>
    <row r="31" spans="1:20" ht="30" customHeight="1" x14ac:dyDescent="0.2"/>
    <row r="32" spans="1:20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</sheetData>
  <sortState ref="A2:T19">
    <sortCondition ref="R2:R19"/>
    <sortCondition ref="T2:T19"/>
  </sortState>
  <printOptions horizontalCentered="1"/>
  <pageMargins left="0.4" right="0.4" top="0.25" bottom="0.25" header="0.05" footer="0.3"/>
  <pageSetup paperSize="5" scale="75" orientation="landscape" r:id="rId1"/>
  <headerFooter>
    <oddFooter>&amp;L&amp;8&amp;Z&amp;F&amp;F&amp;A</oddFooter>
  </headerFooter>
  <rowBreaks count="1" manualBreakCount="1">
    <brk id="10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"/>
  <sheetViews>
    <sheetView topLeftCell="K10" zoomScale="85" zoomScaleNormal="85" workbookViewId="0">
      <selection activeCell="U5" sqref="U5"/>
    </sheetView>
  </sheetViews>
  <sheetFormatPr defaultColWidth="9.140625" defaultRowHeight="14.25" customHeight="1" x14ac:dyDescent="0.2"/>
  <cols>
    <col min="1" max="1" width="55.5703125" style="1" customWidth="1"/>
    <col min="2" max="2" width="10.7109375" style="1" customWidth="1"/>
    <col min="3" max="3" width="9.28515625" style="1" customWidth="1"/>
    <col min="4" max="4" width="12.5703125" style="1" customWidth="1"/>
    <col min="5" max="5" width="12.42578125" style="1" customWidth="1"/>
    <col min="6" max="6" width="20.28515625" style="1" customWidth="1"/>
    <col min="7" max="7" width="7.140625" style="1" customWidth="1"/>
    <col min="8" max="9" width="7.42578125" style="1" customWidth="1"/>
    <col min="10" max="10" width="20.5703125" style="1" customWidth="1"/>
    <col min="11" max="11" width="23.85546875" style="1" customWidth="1"/>
    <col min="12" max="12" width="26.5703125" style="1" customWidth="1"/>
    <col min="13" max="13" width="20" style="1" customWidth="1"/>
    <col min="14" max="14" width="6.85546875" style="1" customWidth="1"/>
    <col min="15" max="15" width="6.42578125" style="1" customWidth="1"/>
    <col min="16" max="16" width="8" style="1" customWidth="1"/>
    <col min="17" max="18" width="15.5703125" style="1" customWidth="1"/>
    <col min="19" max="19" width="12.5703125" style="1" customWidth="1"/>
    <col min="20" max="20" width="18.5703125" style="1" customWidth="1"/>
    <col min="21" max="21" width="13.5703125" style="1" bestFit="1" customWidth="1"/>
    <col min="22" max="22" width="14" style="1" customWidth="1"/>
    <col min="23" max="16384" width="9.140625" style="1"/>
  </cols>
  <sheetData>
    <row r="1" spans="1:20" ht="66.75" customHeight="1" x14ac:dyDescent="0.2">
      <c r="A1" s="12" t="s">
        <v>8</v>
      </c>
      <c r="B1" s="12" t="s">
        <v>3</v>
      </c>
      <c r="C1" s="12" t="s">
        <v>2</v>
      </c>
      <c r="D1" s="12" t="s">
        <v>4</v>
      </c>
      <c r="E1" s="12" t="s">
        <v>5</v>
      </c>
      <c r="F1" s="13" t="s">
        <v>56</v>
      </c>
      <c r="G1" s="14" t="s">
        <v>57</v>
      </c>
      <c r="H1" s="14" t="s">
        <v>58</v>
      </c>
      <c r="I1" s="15" t="s">
        <v>59</v>
      </c>
      <c r="J1" s="12" t="s">
        <v>6</v>
      </c>
      <c r="K1" s="12" t="s">
        <v>1</v>
      </c>
      <c r="L1" s="12" t="s">
        <v>7</v>
      </c>
      <c r="M1" s="13" t="s">
        <v>56</v>
      </c>
      <c r="N1" s="14" t="s">
        <v>57</v>
      </c>
      <c r="O1" s="14" t="s">
        <v>58</v>
      </c>
      <c r="P1" s="15" t="s">
        <v>59</v>
      </c>
      <c r="Q1" s="12" t="s">
        <v>0</v>
      </c>
      <c r="R1" s="12" t="s">
        <v>156</v>
      </c>
      <c r="S1" s="16" t="s">
        <v>231</v>
      </c>
      <c r="T1" s="16" t="s">
        <v>228</v>
      </c>
    </row>
    <row r="2" spans="1:20" s="91" customFormat="1" ht="60.75" customHeight="1" x14ac:dyDescent="0.2">
      <c r="A2" s="74" t="s">
        <v>50</v>
      </c>
      <c r="B2" s="75">
        <v>1</v>
      </c>
      <c r="C2" s="75"/>
      <c r="D2" s="75"/>
      <c r="E2" s="75"/>
      <c r="F2" s="76" t="s">
        <v>71</v>
      </c>
      <c r="G2" s="77" t="s">
        <v>61</v>
      </c>
      <c r="H2" s="77">
        <v>9</v>
      </c>
      <c r="I2" s="77">
        <v>95.91</v>
      </c>
      <c r="J2" s="75"/>
      <c r="K2" s="75"/>
      <c r="L2" s="75"/>
      <c r="M2" s="76" t="s">
        <v>71</v>
      </c>
      <c r="N2" s="77" t="s">
        <v>61</v>
      </c>
      <c r="O2" s="77">
        <v>9</v>
      </c>
      <c r="P2" s="77">
        <v>95.91</v>
      </c>
      <c r="Q2" s="75"/>
      <c r="R2" s="75" t="s">
        <v>267</v>
      </c>
      <c r="S2" s="75" t="s">
        <v>226</v>
      </c>
      <c r="T2" s="80">
        <v>1</v>
      </c>
    </row>
    <row r="3" spans="1:20" s="91" customFormat="1" ht="60.75" customHeight="1" x14ac:dyDescent="0.2">
      <c r="A3" s="74" t="s">
        <v>50</v>
      </c>
      <c r="B3" s="75">
        <v>2</v>
      </c>
      <c r="C3" s="75"/>
      <c r="D3" s="75"/>
      <c r="E3" s="75"/>
      <c r="F3" s="76" t="s">
        <v>88</v>
      </c>
      <c r="G3" s="77" t="s">
        <v>61</v>
      </c>
      <c r="H3" s="77">
        <v>7</v>
      </c>
      <c r="I3" s="77">
        <v>315.62</v>
      </c>
      <c r="J3" s="75"/>
      <c r="K3" s="75"/>
      <c r="L3" s="75"/>
      <c r="M3" s="76" t="s">
        <v>88</v>
      </c>
      <c r="N3" s="77" t="s">
        <v>61</v>
      </c>
      <c r="O3" s="77">
        <v>7</v>
      </c>
      <c r="P3" s="77">
        <v>315.62</v>
      </c>
      <c r="Q3" s="75"/>
      <c r="R3" s="75" t="s">
        <v>267</v>
      </c>
      <c r="S3" s="75" t="s">
        <v>226</v>
      </c>
      <c r="T3" s="80">
        <v>4</v>
      </c>
    </row>
    <row r="4" spans="1:20" s="91" customFormat="1" ht="60.75" customHeight="1" x14ac:dyDescent="0.2">
      <c r="A4" s="74" t="s">
        <v>50</v>
      </c>
      <c r="B4" s="75">
        <v>3</v>
      </c>
      <c r="C4" s="75"/>
      <c r="D4" s="75"/>
      <c r="E4" s="75"/>
      <c r="F4" s="76" t="s">
        <v>111</v>
      </c>
      <c r="G4" s="77" t="s">
        <v>63</v>
      </c>
      <c r="H4" s="77">
        <v>7.6779999999999999</v>
      </c>
      <c r="I4" s="77">
        <v>268.41000000000003</v>
      </c>
      <c r="J4" s="75"/>
      <c r="K4" s="75"/>
      <c r="L4" s="75"/>
      <c r="M4" s="76" t="s">
        <v>111</v>
      </c>
      <c r="N4" s="77" t="s">
        <v>63</v>
      </c>
      <c r="O4" s="77">
        <v>13.928000000000001</v>
      </c>
      <c r="P4" s="77">
        <v>478.84</v>
      </c>
      <c r="Q4" s="76" t="s">
        <v>121</v>
      </c>
      <c r="R4" s="75" t="s">
        <v>267</v>
      </c>
      <c r="S4" s="75" t="s">
        <v>226</v>
      </c>
      <c r="T4" s="80">
        <v>7</v>
      </c>
    </row>
    <row r="5" spans="1:20" s="91" customFormat="1" ht="60.75" customHeight="1" x14ac:dyDescent="0.2">
      <c r="A5" s="74" t="s">
        <v>50</v>
      </c>
      <c r="B5" s="75">
        <v>4</v>
      </c>
      <c r="C5" s="75"/>
      <c r="D5" s="75"/>
      <c r="E5" s="75"/>
      <c r="F5" s="76" t="s">
        <v>82</v>
      </c>
      <c r="G5" s="77" t="s">
        <v>63</v>
      </c>
      <c r="H5" s="77">
        <v>33.848999999999997</v>
      </c>
      <c r="I5" s="77">
        <v>884.27</v>
      </c>
      <c r="J5" s="75"/>
      <c r="K5" s="75"/>
      <c r="L5" s="75"/>
      <c r="M5" s="76" t="s">
        <v>82</v>
      </c>
      <c r="N5" s="77" t="s">
        <v>63</v>
      </c>
      <c r="O5" s="79">
        <v>16.54</v>
      </c>
      <c r="P5" s="79">
        <v>672.2</v>
      </c>
      <c r="Q5" s="76" t="s">
        <v>129</v>
      </c>
      <c r="R5" s="75" t="s">
        <v>267</v>
      </c>
      <c r="S5" s="75" t="s">
        <v>226</v>
      </c>
      <c r="T5" s="80">
        <v>11</v>
      </c>
    </row>
    <row r="6" spans="1:20" s="20" customFormat="1" ht="60.75" customHeight="1" x14ac:dyDescent="0.2">
      <c r="A6" s="64" t="s">
        <v>51</v>
      </c>
      <c r="B6" s="75">
        <v>5</v>
      </c>
      <c r="C6" s="65"/>
      <c r="D6" s="65"/>
      <c r="E6" s="65"/>
      <c r="F6" s="66" t="s">
        <v>92</v>
      </c>
      <c r="G6" s="67" t="s">
        <v>63</v>
      </c>
      <c r="H6" s="67">
        <v>36.575000000000003</v>
      </c>
      <c r="I6" s="67">
        <v>1193.75</v>
      </c>
      <c r="J6" s="65"/>
      <c r="K6" s="65"/>
      <c r="L6" s="65"/>
      <c r="M6" s="66" t="s">
        <v>92</v>
      </c>
      <c r="N6" s="67" t="s">
        <v>63</v>
      </c>
      <c r="O6" s="67">
        <v>36.575000000000003</v>
      </c>
      <c r="P6" s="67">
        <v>1193.75</v>
      </c>
      <c r="Q6" s="65"/>
      <c r="R6" s="65" t="s">
        <v>271</v>
      </c>
      <c r="S6" s="65" t="s">
        <v>226</v>
      </c>
      <c r="T6" s="70">
        <v>7</v>
      </c>
    </row>
    <row r="7" spans="1:20" s="91" customFormat="1" ht="60.75" customHeight="1" x14ac:dyDescent="0.2">
      <c r="A7" s="74" t="s">
        <v>52</v>
      </c>
      <c r="B7" s="75">
        <v>6</v>
      </c>
      <c r="C7" s="75"/>
      <c r="D7" s="75"/>
      <c r="E7" s="75"/>
      <c r="F7" s="76" t="s">
        <v>64</v>
      </c>
      <c r="G7" s="77" t="s">
        <v>61</v>
      </c>
      <c r="H7" s="77">
        <v>1</v>
      </c>
      <c r="I7" s="77">
        <v>177.84</v>
      </c>
      <c r="J7" s="75"/>
      <c r="K7" s="75"/>
      <c r="L7" s="75"/>
      <c r="M7" s="76" t="s">
        <v>64</v>
      </c>
      <c r="N7" s="77" t="s">
        <v>61</v>
      </c>
      <c r="O7" s="77">
        <v>1</v>
      </c>
      <c r="P7" s="77">
        <v>177.84</v>
      </c>
      <c r="Q7" s="75"/>
      <c r="R7" s="75" t="s">
        <v>269</v>
      </c>
      <c r="S7" s="75" t="s">
        <v>226</v>
      </c>
      <c r="T7" s="80">
        <v>3</v>
      </c>
    </row>
    <row r="8" spans="1:20" s="91" customFormat="1" ht="60.75" customHeight="1" x14ac:dyDescent="0.2">
      <c r="A8" s="74" t="s">
        <v>52</v>
      </c>
      <c r="B8" s="75">
        <v>7</v>
      </c>
      <c r="C8" s="75"/>
      <c r="D8" s="75"/>
      <c r="E8" s="75"/>
      <c r="F8" s="76" t="s">
        <v>60</v>
      </c>
      <c r="G8" s="77" t="s">
        <v>61</v>
      </c>
      <c r="H8" s="77">
        <v>1</v>
      </c>
      <c r="I8" s="77">
        <v>355.67</v>
      </c>
      <c r="J8" s="75"/>
      <c r="K8" s="75"/>
      <c r="L8" s="75"/>
      <c r="M8" s="76" t="s">
        <v>60</v>
      </c>
      <c r="N8" s="77" t="s">
        <v>61</v>
      </c>
      <c r="O8" s="77">
        <v>1</v>
      </c>
      <c r="P8" s="77">
        <v>355.67</v>
      </c>
      <c r="Q8" s="75"/>
      <c r="R8" s="75" t="s">
        <v>269</v>
      </c>
      <c r="S8" s="75" t="s">
        <v>226</v>
      </c>
      <c r="T8" s="80">
        <v>3</v>
      </c>
    </row>
    <row r="9" spans="1:20" s="91" customFormat="1" ht="60.75" customHeight="1" x14ac:dyDescent="0.2">
      <c r="A9" s="74" t="s">
        <v>52</v>
      </c>
      <c r="B9" s="75">
        <v>8</v>
      </c>
      <c r="C9" s="75"/>
      <c r="D9" s="75"/>
      <c r="E9" s="75"/>
      <c r="F9" s="76" t="s">
        <v>72</v>
      </c>
      <c r="G9" s="77" t="s">
        <v>61</v>
      </c>
      <c r="H9" s="77">
        <v>5</v>
      </c>
      <c r="I9" s="77">
        <v>775.65</v>
      </c>
      <c r="J9" s="75"/>
      <c r="K9" s="75"/>
      <c r="L9" s="75"/>
      <c r="M9" s="76" t="s">
        <v>72</v>
      </c>
      <c r="N9" s="77" t="s">
        <v>61</v>
      </c>
      <c r="O9" s="77">
        <v>5</v>
      </c>
      <c r="P9" s="77">
        <v>775.65</v>
      </c>
      <c r="Q9" s="75"/>
      <c r="R9" s="75" t="s">
        <v>269</v>
      </c>
      <c r="S9" s="75" t="s">
        <v>226</v>
      </c>
      <c r="T9" s="80">
        <v>5</v>
      </c>
    </row>
    <row r="10" spans="1:20" s="91" customFormat="1" ht="60.75" customHeight="1" x14ac:dyDescent="0.2">
      <c r="A10" s="74" t="s">
        <v>52</v>
      </c>
      <c r="B10" s="75">
        <v>9</v>
      </c>
      <c r="C10" s="75"/>
      <c r="D10" s="75"/>
      <c r="E10" s="75"/>
      <c r="F10" s="76" t="s">
        <v>78</v>
      </c>
      <c r="G10" s="77" t="s">
        <v>61</v>
      </c>
      <c r="H10" s="77">
        <v>1</v>
      </c>
      <c r="I10" s="79">
        <v>232.7</v>
      </c>
      <c r="J10" s="75"/>
      <c r="K10" s="75"/>
      <c r="L10" s="75"/>
      <c r="M10" s="76" t="s">
        <v>78</v>
      </c>
      <c r="N10" s="77" t="s">
        <v>61</v>
      </c>
      <c r="O10" s="77">
        <v>1</v>
      </c>
      <c r="P10" s="79">
        <v>232.7</v>
      </c>
      <c r="Q10" s="75"/>
      <c r="R10" s="75" t="s">
        <v>269</v>
      </c>
      <c r="S10" s="75" t="s">
        <v>226</v>
      </c>
      <c r="T10" s="80">
        <v>5</v>
      </c>
    </row>
    <row r="11" spans="1:20" s="20" customFormat="1" ht="60.75" customHeight="1" x14ac:dyDescent="0.2">
      <c r="A11" s="64" t="s">
        <v>53</v>
      </c>
      <c r="B11" s="75">
        <v>10</v>
      </c>
      <c r="C11" s="65"/>
      <c r="D11" s="65"/>
      <c r="E11" s="65"/>
      <c r="F11" s="66" t="s">
        <v>82</v>
      </c>
      <c r="G11" s="67" t="s">
        <v>63</v>
      </c>
      <c r="H11" s="67">
        <v>34.94</v>
      </c>
      <c r="I11" s="68">
        <v>1564.32</v>
      </c>
      <c r="J11" s="65"/>
      <c r="K11" s="65"/>
      <c r="L11" s="65"/>
      <c r="M11" s="66" t="s">
        <v>82</v>
      </c>
      <c r="N11" s="67" t="s">
        <v>63</v>
      </c>
      <c r="O11" s="67">
        <v>34.94</v>
      </c>
      <c r="P11" s="68">
        <v>1564.32</v>
      </c>
      <c r="Q11" s="65"/>
      <c r="R11" s="65" t="s">
        <v>272</v>
      </c>
      <c r="S11" s="65" t="s">
        <v>226</v>
      </c>
      <c r="T11" s="70">
        <v>11</v>
      </c>
    </row>
    <row r="12" spans="1:20" s="91" customFormat="1" ht="60.75" customHeight="1" x14ac:dyDescent="0.2">
      <c r="A12" s="74" t="s">
        <v>54</v>
      </c>
      <c r="B12" s="75">
        <v>11</v>
      </c>
      <c r="C12" s="75"/>
      <c r="D12" s="75"/>
      <c r="E12" s="75"/>
      <c r="F12" s="76" t="s">
        <v>60</v>
      </c>
      <c r="G12" s="77" t="s">
        <v>61</v>
      </c>
      <c r="H12" s="77">
        <v>1</v>
      </c>
      <c r="I12" s="77">
        <v>235</v>
      </c>
      <c r="J12" s="75"/>
      <c r="K12" s="75"/>
      <c r="L12" s="75"/>
      <c r="M12" s="76" t="s">
        <v>60</v>
      </c>
      <c r="N12" s="77" t="s">
        <v>61</v>
      </c>
      <c r="O12" s="77">
        <v>1</v>
      </c>
      <c r="P12" s="77">
        <v>267.87</v>
      </c>
      <c r="Q12" s="75"/>
      <c r="R12" s="75" t="s">
        <v>270</v>
      </c>
      <c r="S12" s="75" t="s">
        <v>226</v>
      </c>
      <c r="T12" s="80">
        <v>3</v>
      </c>
    </row>
    <row r="13" spans="1:20" s="91" customFormat="1" ht="60.75" customHeight="1" x14ac:dyDescent="0.2">
      <c r="A13" s="74" t="s">
        <v>54</v>
      </c>
      <c r="B13" s="75">
        <v>12</v>
      </c>
      <c r="C13" s="75"/>
      <c r="D13" s="75"/>
      <c r="E13" s="75"/>
      <c r="F13" s="76" t="s">
        <v>66</v>
      </c>
      <c r="G13" s="77" t="s">
        <v>61</v>
      </c>
      <c r="H13" s="77">
        <v>1</v>
      </c>
      <c r="I13" s="77">
        <v>330</v>
      </c>
      <c r="J13" s="75"/>
      <c r="K13" s="75"/>
      <c r="L13" s="75"/>
      <c r="M13" s="76" t="s">
        <v>66</v>
      </c>
      <c r="N13" s="77" t="s">
        <v>61</v>
      </c>
      <c r="O13" s="77">
        <v>1</v>
      </c>
      <c r="P13" s="77">
        <v>299.81</v>
      </c>
      <c r="Q13" s="75"/>
      <c r="R13" s="75" t="s">
        <v>270</v>
      </c>
      <c r="S13" s="75" t="s">
        <v>226</v>
      </c>
      <c r="T13" s="80">
        <v>3</v>
      </c>
    </row>
    <row r="14" spans="1:20" s="91" customFormat="1" ht="60.75" customHeight="1" x14ac:dyDescent="0.2">
      <c r="A14" s="74" t="s">
        <v>54</v>
      </c>
      <c r="B14" s="75">
        <v>13</v>
      </c>
      <c r="C14" s="75"/>
      <c r="D14" s="75"/>
      <c r="E14" s="75"/>
      <c r="F14" s="76" t="s">
        <v>78</v>
      </c>
      <c r="G14" s="77" t="s">
        <v>61</v>
      </c>
      <c r="H14" s="77">
        <v>1</v>
      </c>
      <c r="I14" s="77">
        <v>190</v>
      </c>
      <c r="J14" s="75"/>
      <c r="K14" s="75"/>
      <c r="L14" s="75"/>
      <c r="M14" s="76" t="s">
        <v>78</v>
      </c>
      <c r="N14" s="77" t="s">
        <v>61</v>
      </c>
      <c r="O14" s="77">
        <v>1</v>
      </c>
      <c r="P14" s="77">
        <v>232.06</v>
      </c>
      <c r="Q14" s="75"/>
      <c r="R14" s="75" t="s">
        <v>270</v>
      </c>
      <c r="S14" s="75" t="s">
        <v>226</v>
      </c>
      <c r="T14" s="80">
        <v>5</v>
      </c>
    </row>
    <row r="15" spans="1:20" s="91" customFormat="1" ht="60.75" customHeight="1" x14ac:dyDescent="0.2">
      <c r="A15" s="74" t="s">
        <v>54</v>
      </c>
      <c r="B15" s="75">
        <v>14</v>
      </c>
      <c r="C15" s="75"/>
      <c r="D15" s="75"/>
      <c r="E15" s="75"/>
      <c r="F15" s="76" t="s">
        <v>72</v>
      </c>
      <c r="G15" s="77" t="s">
        <v>61</v>
      </c>
      <c r="H15" s="77">
        <v>5</v>
      </c>
      <c r="I15" s="77">
        <v>665</v>
      </c>
      <c r="J15" s="75"/>
      <c r="K15" s="75"/>
      <c r="L15" s="75"/>
      <c r="M15" s="76" t="s">
        <v>72</v>
      </c>
      <c r="N15" s="77" t="s">
        <v>61</v>
      </c>
      <c r="O15" s="77">
        <v>3</v>
      </c>
      <c r="P15" s="77">
        <v>707.91</v>
      </c>
      <c r="Q15" s="75"/>
      <c r="R15" s="75" t="s">
        <v>270</v>
      </c>
      <c r="S15" s="75" t="s">
        <v>226</v>
      </c>
      <c r="T15" s="80">
        <v>5</v>
      </c>
    </row>
    <row r="16" spans="1:20" s="91" customFormat="1" ht="60.75" customHeight="1" x14ac:dyDescent="0.2">
      <c r="A16" s="74" t="s">
        <v>55</v>
      </c>
      <c r="B16" s="75">
        <v>15</v>
      </c>
      <c r="C16" s="75"/>
      <c r="D16" s="75"/>
      <c r="E16" s="75"/>
      <c r="F16" s="76" t="s">
        <v>71</v>
      </c>
      <c r="G16" s="77" t="s">
        <v>61</v>
      </c>
      <c r="H16" s="77">
        <v>12</v>
      </c>
      <c r="I16" s="77">
        <v>131.28</v>
      </c>
      <c r="J16" s="75"/>
      <c r="K16" s="75"/>
      <c r="L16" s="75"/>
      <c r="M16" s="76" t="s">
        <v>71</v>
      </c>
      <c r="N16" s="77" t="s">
        <v>61</v>
      </c>
      <c r="O16" s="77">
        <v>12</v>
      </c>
      <c r="P16" s="77">
        <v>131.28</v>
      </c>
      <c r="Q16" s="75"/>
      <c r="R16" s="75" t="s">
        <v>268</v>
      </c>
      <c r="S16" s="75" t="s">
        <v>226</v>
      </c>
      <c r="T16" s="80">
        <v>1</v>
      </c>
    </row>
    <row r="17" spans="1:20" s="91" customFormat="1" ht="60.75" customHeight="1" x14ac:dyDescent="0.2">
      <c r="A17" s="74" t="s">
        <v>55</v>
      </c>
      <c r="B17" s="75">
        <v>16</v>
      </c>
      <c r="C17" s="75"/>
      <c r="D17" s="75"/>
      <c r="E17" s="75"/>
      <c r="F17" s="76" t="s">
        <v>88</v>
      </c>
      <c r="G17" s="77" t="s">
        <v>61</v>
      </c>
      <c r="H17" s="77">
        <v>1</v>
      </c>
      <c r="I17" s="77">
        <v>45.13</v>
      </c>
      <c r="J17" s="75"/>
      <c r="K17" s="75"/>
      <c r="L17" s="75"/>
      <c r="M17" s="76" t="s">
        <v>88</v>
      </c>
      <c r="N17" s="77" t="s">
        <v>61</v>
      </c>
      <c r="O17" s="77">
        <v>1</v>
      </c>
      <c r="P17" s="77">
        <v>45.13</v>
      </c>
      <c r="Q17" s="75"/>
      <c r="R17" s="75" t="s">
        <v>268</v>
      </c>
      <c r="S17" s="75" t="s">
        <v>226</v>
      </c>
      <c r="T17" s="80">
        <v>4</v>
      </c>
    </row>
    <row r="18" spans="1:20" s="91" customFormat="1" ht="60.75" customHeight="1" x14ac:dyDescent="0.2">
      <c r="A18" s="74" t="s">
        <v>55</v>
      </c>
      <c r="B18" s="75">
        <v>17</v>
      </c>
      <c r="C18" s="75"/>
      <c r="D18" s="75"/>
      <c r="E18" s="75"/>
      <c r="F18" s="76" t="s">
        <v>62</v>
      </c>
      <c r="G18" s="77" t="s">
        <v>63</v>
      </c>
      <c r="H18" s="77">
        <v>70</v>
      </c>
      <c r="I18" s="77">
        <v>1402.17</v>
      </c>
      <c r="J18" s="75"/>
      <c r="K18" s="75"/>
      <c r="L18" s="75"/>
      <c r="M18" s="76" t="s">
        <v>62</v>
      </c>
      <c r="N18" s="77" t="s">
        <v>63</v>
      </c>
      <c r="O18" s="77">
        <v>66.043000000000006</v>
      </c>
      <c r="P18" s="77">
        <v>1402.17</v>
      </c>
      <c r="Q18" s="75"/>
      <c r="R18" s="75" t="s">
        <v>268</v>
      </c>
      <c r="S18" s="75" t="s">
        <v>226</v>
      </c>
      <c r="T18" s="80">
        <v>7</v>
      </c>
    </row>
    <row r="19" spans="1:20" s="20" customFormat="1" ht="30" customHeight="1" x14ac:dyDescent="0.2">
      <c r="I19" s="92"/>
    </row>
    <row r="20" spans="1:20" ht="30" customHeight="1" x14ac:dyDescent="0.2">
      <c r="I20" s="4"/>
    </row>
    <row r="21" spans="1:20" ht="30" customHeight="1" x14ac:dyDescent="0.2"/>
    <row r="22" spans="1:20" ht="30" customHeight="1" x14ac:dyDescent="0.2"/>
    <row r="23" spans="1:20" ht="30" customHeight="1" x14ac:dyDescent="0.2"/>
    <row r="24" spans="1:20" ht="30" customHeight="1" x14ac:dyDescent="0.2"/>
    <row r="25" spans="1:20" ht="30" customHeight="1" x14ac:dyDescent="0.2"/>
    <row r="26" spans="1:20" ht="30" customHeight="1" x14ac:dyDescent="0.2"/>
    <row r="27" spans="1:20" ht="30" customHeight="1" x14ac:dyDescent="0.2"/>
    <row r="28" spans="1:20" ht="30" customHeight="1" x14ac:dyDescent="0.2"/>
    <row r="29" spans="1:20" ht="30" customHeight="1" x14ac:dyDescent="0.2"/>
    <row r="30" spans="1:20" ht="30" customHeight="1" x14ac:dyDescent="0.2"/>
    <row r="31" spans="1:20" ht="30" customHeight="1" x14ac:dyDescent="0.2"/>
    <row r="32" spans="1:20" ht="30" customHeight="1" x14ac:dyDescent="0.2"/>
    <row r="33" ht="30" customHeight="1" x14ac:dyDescent="0.2"/>
    <row r="34" ht="30" customHeight="1" x14ac:dyDescent="0.2"/>
    <row r="35" ht="30" customHeight="1" x14ac:dyDescent="0.2"/>
    <row r="36" ht="30" customHeight="1" x14ac:dyDescent="0.2"/>
    <row r="37" ht="30" customHeight="1" x14ac:dyDescent="0.2"/>
    <row r="38" ht="30" customHeight="1" x14ac:dyDescent="0.2"/>
    <row r="39" ht="30" customHeight="1" x14ac:dyDescent="0.2"/>
    <row r="40" ht="30" customHeight="1" x14ac:dyDescent="0.2"/>
    <row r="41" ht="30" customHeight="1" x14ac:dyDescent="0.2"/>
    <row r="42" ht="30" customHeight="1" x14ac:dyDescent="0.2"/>
    <row r="43" ht="30" customHeight="1" x14ac:dyDescent="0.2"/>
    <row r="44" ht="30" customHeight="1" x14ac:dyDescent="0.2"/>
    <row r="45" ht="30" customHeight="1" x14ac:dyDescent="0.2"/>
    <row r="46" ht="30" customHeight="1" x14ac:dyDescent="0.2"/>
    <row r="47" ht="30" customHeight="1" x14ac:dyDescent="0.2"/>
    <row r="48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</sheetData>
  <sortState ref="A2:T18">
    <sortCondition ref="R2:R18"/>
    <sortCondition ref="S2:S18"/>
  </sortState>
  <printOptions horizontalCentered="1"/>
  <pageMargins left="0.4" right="0.3" top="0.25" bottom="0.25" header="0.3" footer="0.3"/>
  <pageSetup paperSize="5" scale="75" orientation="landscape" r:id="rId1"/>
  <headerFooter>
    <oddFooter>&amp;L&amp;8&amp;Z&amp;F&amp;F&amp;A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P16" sqref="P1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9"/>
  <sheetViews>
    <sheetView topLeftCell="I1" zoomScale="70" zoomScaleNormal="70" workbookViewId="0">
      <selection activeCell="R2" sqref="R2:T79"/>
    </sheetView>
  </sheetViews>
  <sheetFormatPr defaultColWidth="9.140625" defaultRowHeight="14.25" customHeight="1" x14ac:dyDescent="0.2"/>
  <cols>
    <col min="1" max="1" width="72.5703125" style="1" customWidth="1"/>
    <col min="2" max="2" width="13.85546875" style="1" customWidth="1"/>
    <col min="3" max="3" width="10" style="1" customWidth="1"/>
    <col min="4" max="4" width="12" style="1" customWidth="1"/>
    <col min="5" max="5" width="13" style="1" customWidth="1"/>
    <col min="6" max="6" width="24" style="1" customWidth="1"/>
    <col min="7" max="7" width="9" style="1" customWidth="1"/>
    <col min="8" max="8" width="8.140625" style="1" customWidth="1"/>
    <col min="9" max="9" width="9.5703125" style="4" customWidth="1"/>
    <col min="10" max="10" width="13.5703125" style="1" customWidth="1"/>
    <col min="11" max="11" width="19.7109375" style="1" customWidth="1"/>
    <col min="12" max="12" width="22.7109375" style="1" customWidth="1"/>
    <col min="13" max="13" width="41.140625" style="1" customWidth="1"/>
    <col min="14" max="14" width="9.42578125" style="1" customWidth="1"/>
    <col min="15" max="15" width="8.140625" style="1" customWidth="1"/>
    <col min="16" max="16" width="8.5703125" style="4" customWidth="1"/>
    <col min="17" max="17" width="22.140625" style="1" customWidth="1"/>
    <col min="18" max="18" width="16" style="1" customWidth="1"/>
    <col min="19" max="19" width="15" style="1" customWidth="1"/>
    <col min="20" max="20" width="17.5703125" style="1" customWidth="1"/>
    <col min="21" max="21" width="14" style="1" customWidth="1"/>
    <col min="22" max="23" width="15.7109375" style="1" customWidth="1"/>
    <col min="24" max="16384" width="9.140625" style="1"/>
  </cols>
  <sheetData>
    <row r="1" spans="1:23" s="21" customFormat="1" ht="69.75" customHeight="1" x14ac:dyDescent="0.25">
      <c r="A1" s="23" t="s">
        <v>8</v>
      </c>
      <c r="B1" s="23" t="s">
        <v>3</v>
      </c>
      <c r="C1" s="23" t="s">
        <v>2</v>
      </c>
      <c r="D1" s="23" t="s">
        <v>4</v>
      </c>
      <c r="E1" s="23" t="s">
        <v>5</v>
      </c>
      <c r="F1" s="23" t="s">
        <v>56</v>
      </c>
      <c r="G1" s="23" t="s">
        <v>57</v>
      </c>
      <c r="H1" s="23" t="s">
        <v>58</v>
      </c>
      <c r="I1" s="24" t="s">
        <v>59</v>
      </c>
      <c r="J1" s="23" t="s">
        <v>6</v>
      </c>
      <c r="K1" s="23" t="s">
        <v>1</v>
      </c>
      <c r="L1" s="23" t="s">
        <v>7</v>
      </c>
      <c r="M1" s="23" t="s">
        <v>56</v>
      </c>
      <c r="N1" s="23" t="s">
        <v>57</v>
      </c>
      <c r="O1" s="23" t="s">
        <v>58</v>
      </c>
      <c r="P1" s="24" t="s">
        <v>59</v>
      </c>
      <c r="Q1" s="23" t="s">
        <v>0</v>
      </c>
      <c r="R1" s="25" t="s">
        <v>156</v>
      </c>
      <c r="S1" s="25" t="s">
        <v>231</v>
      </c>
      <c r="T1" s="25" t="s">
        <v>228</v>
      </c>
      <c r="U1" s="26" t="s">
        <v>228</v>
      </c>
      <c r="V1" s="26" t="s">
        <v>229</v>
      </c>
      <c r="W1" s="26" t="s">
        <v>230</v>
      </c>
    </row>
    <row r="2" spans="1:23" s="22" customFormat="1" ht="39" customHeight="1" x14ac:dyDescent="0.2">
      <c r="A2" s="27" t="s">
        <v>35</v>
      </c>
      <c r="B2" s="28">
        <v>1</v>
      </c>
      <c r="C2" s="28"/>
      <c r="D2" s="28"/>
      <c r="E2" s="28"/>
      <c r="F2" s="29" t="s">
        <v>94</v>
      </c>
      <c r="G2" s="30" t="s">
        <v>61</v>
      </c>
      <c r="H2" s="30">
        <v>13</v>
      </c>
      <c r="I2" s="31">
        <v>32.5</v>
      </c>
      <c r="J2" s="28"/>
      <c r="K2" s="28"/>
      <c r="L2" s="28"/>
      <c r="M2" s="29" t="s">
        <v>94</v>
      </c>
      <c r="N2" s="30" t="s">
        <v>61</v>
      </c>
      <c r="O2" s="30">
        <v>0</v>
      </c>
      <c r="P2" s="31">
        <v>32.5</v>
      </c>
      <c r="Q2" s="28"/>
      <c r="R2" s="32" t="s">
        <v>131</v>
      </c>
      <c r="S2" s="33" t="s">
        <v>227</v>
      </c>
      <c r="T2" s="34">
        <v>2</v>
      </c>
      <c r="U2" s="35"/>
      <c r="V2" s="35"/>
      <c r="W2" s="35"/>
    </row>
    <row r="3" spans="1:23" s="22" customFormat="1" ht="53.25" customHeight="1" x14ac:dyDescent="0.2">
      <c r="A3" s="27" t="s">
        <v>35</v>
      </c>
      <c r="B3" s="28">
        <v>2</v>
      </c>
      <c r="C3" s="28"/>
      <c r="D3" s="28"/>
      <c r="E3" s="28"/>
      <c r="F3" s="29" t="s">
        <v>95</v>
      </c>
      <c r="G3" s="30" t="s">
        <v>63</v>
      </c>
      <c r="H3" s="30">
        <v>14</v>
      </c>
      <c r="I3" s="31">
        <v>140</v>
      </c>
      <c r="J3" s="28"/>
      <c r="K3" s="28"/>
      <c r="L3" s="28"/>
      <c r="M3" s="29" t="s">
        <v>95</v>
      </c>
      <c r="N3" s="30" t="s">
        <v>63</v>
      </c>
      <c r="O3" s="30">
        <v>11.55</v>
      </c>
      <c r="P3" s="31">
        <v>255</v>
      </c>
      <c r="Q3" s="28"/>
      <c r="R3" s="32" t="s">
        <v>131</v>
      </c>
      <c r="S3" s="33" t="s">
        <v>227</v>
      </c>
      <c r="T3" s="34">
        <v>8</v>
      </c>
      <c r="U3" s="35"/>
      <c r="V3" s="35"/>
      <c r="W3" s="35"/>
    </row>
    <row r="4" spans="1:23" s="22" customFormat="1" ht="40.5" customHeight="1" x14ac:dyDescent="0.2">
      <c r="A4" s="27" t="s">
        <v>35</v>
      </c>
      <c r="B4" s="28">
        <v>3</v>
      </c>
      <c r="C4" s="28"/>
      <c r="D4" s="28"/>
      <c r="E4" s="28"/>
      <c r="F4" s="29" t="s">
        <v>93</v>
      </c>
      <c r="G4" s="30" t="s">
        <v>63</v>
      </c>
      <c r="H4" s="30">
        <v>5</v>
      </c>
      <c r="I4" s="31">
        <v>25</v>
      </c>
      <c r="J4" s="28"/>
      <c r="K4" s="28"/>
      <c r="L4" s="28"/>
      <c r="M4" s="29" t="s">
        <v>93</v>
      </c>
      <c r="N4" s="30" t="s">
        <v>63</v>
      </c>
      <c r="O4" s="30">
        <v>2</v>
      </c>
      <c r="P4" s="31">
        <v>10</v>
      </c>
      <c r="Q4" s="28"/>
      <c r="R4" s="32" t="s">
        <v>131</v>
      </c>
      <c r="S4" s="33" t="s">
        <v>227</v>
      </c>
      <c r="T4" s="34">
        <v>9</v>
      </c>
      <c r="U4" s="35"/>
      <c r="V4" s="35"/>
      <c r="W4" s="35"/>
    </row>
    <row r="5" spans="1:23" s="22" customFormat="1" ht="40.5" customHeight="1" x14ac:dyDescent="0.2">
      <c r="A5" s="27" t="s">
        <v>9</v>
      </c>
      <c r="B5" s="28">
        <v>4</v>
      </c>
      <c r="C5" s="36"/>
      <c r="D5" s="36"/>
      <c r="E5" s="36"/>
      <c r="F5" s="29" t="s">
        <v>60</v>
      </c>
      <c r="G5" s="30" t="s">
        <v>61</v>
      </c>
      <c r="H5" s="30">
        <v>1</v>
      </c>
      <c r="I5" s="31">
        <v>123.45</v>
      </c>
      <c r="J5" s="36"/>
      <c r="K5" s="36"/>
      <c r="L5" s="36"/>
      <c r="M5" s="29" t="s">
        <v>60</v>
      </c>
      <c r="N5" s="30" t="s">
        <v>61</v>
      </c>
      <c r="O5" s="30">
        <v>1</v>
      </c>
      <c r="P5" s="31">
        <v>123.45</v>
      </c>
      <c r="Q5" s="36"/>
      <c r="R5" s="32" t="s">
        <v>130</v>
      </c>
      <c r="S5" s="33" t="s">
        <v>226</v>
      </c>
      <c r="T5" s="34">
        <v>3</v>
      </c>
      <c r="U5" s="35"/>
      <c r="V5" s="35"/>
      <c r="W5" s="35"/>
    </row>
    <row r="6" spans="1:23" s="20" customFormat="1" ht="41.25" customHeight="1" x14ac:dyDescent="0.2">
      <c r="A6" s="27" t="s">
        <v>9</v>
      </c>
      <c r="B6" s="28">
        <v>5</v>
      </c>
      <c r="C6" s="36"/>
      <c r="D6" s="36"/>
      <c r="E6" s="36"/>
      <c r="F6" s="29" t="s">
        <v>62</v>
      </c>
      <c r="G6" s="30" t="s">
        <v>63</v>
      </c>
      <c r="H6" s="30">
        <v>11.095000000000001</v>
      </c>
      <c r="I6" s="31">
        <v>263.82</v>
      </c>
      <c r="J6" s="36"/>
      <c r="K6" s="36"/>
      <c r="L6" s="36"/>
      <c r="M6" s="29" t="s">
        <v>62</v>
      </c>
      <c r="N6" s="30" t="s">
        <v>63</v>
      </c>
      <c r="O6" s="30">
        <v>1.095</v>
      </c>
      <c r="P6" s="31">
        <v>211.74</v>
      </c>
      <c r="Q6" s="36"/>
      <c r="R6" s="32" t="s">
        <v>130</v>
      </c>
      <c r="S6" s="33" t="s">
        <v>226</v>
      </c>
      <c r="T6" s="34">
        <v>7</v>
      </c>
      <c r="U6" s="35"/>
      <c r="V6" s="35"/>
      <c r="W6" s="35"/>
    </row>
    <row r="7" spans="1:23" s="20" customFormat="1" ht="28.5" customHeight="1" x14ac:dyDescent="0.2">
      <c r="A7" s="27" t="s">
        <v>9</v>
      </c>
      <c r="B7" s="28">
        <v>6</v>
      </c>
      <c r="C7" s="28"/>
      <c r="D7" s="28"/>
      <c r="E7" s="28"/>
      <c r="F7" s="29" t="s">
        <v>96</v>
      </c>
      <c r="G7" s="30" t="s">
        <v>63</v>
      </c>
      <c r="H7" s="30">
        <v>0.315</v>
      </c>
      <c r="I7" s="31">
        <v>14.81</v>
      </c>
      <c r="J7" s="28"/>
      <c r="K7" s="28"/>
      <c r="L7" s="28"/>
      <c r="M7" s="29" t="s">
        <v>96</v>
      </c>
      <c r="N7" s="30" t="s">
        <v>63</v>
      </c>
      <c r="O7" s="30">
        <v>0.315</v>
      </c>
      <c r="P7" s="31">
        <v>14.81</v>
      </c>
      <c r="Q7" s="28"/>
      <c r="R7" s="32" t="s">
        <v>130</v>
      </c>
      <c r="S7" s="33" t="s">
        <v>226</v>
      </c>
      <c r="T7" s="34">
        <v>11</v>
      </c>
      <c r="U7" s="35"/>
      <c r="V7" s="35"/>
      <c r="W7" s="35"/>
    </row>
    <row r="8" spans="1:23" s="20" customFormat="1" ht="37.5" customHeight="1" x14ac:dyDescent="0.2">
      <c r="A8" s="27" t="s">
        <v>10</v>
      </c>
      <c r="B8" s="28">
        <v>7</v>
      </c>
      <c r="C8" s="36"/>
      <c r="D8" s="36"/>
      <c r="E8" s="36"/>
      <c r="F8" s="29" t="s">
        <v>64</v>
      </c>
      <c r="G8" s="30" t="s">
        <v>61</v>
      </c>
      <c r="H8" s="30">
        <v>1</v>
      </c>
      <c r="I8" s="31">
        <v>155.51</v>
      </c>
      <c r="J8" s="36"/>
      <c r="K8" s="36"/>
      <c r="L8" s="36"/>
      <c r="M8" s="29" t="s">
        <v>64</v>
      </c>
      <c r="N8" s="30" t="s">
        <v>61</v>
      </c>
      <c r="O8" s="30">
        <v>1</v>
      </c>
      <c r="P8" s="31">
        <v>155.51</v>
      </c>
      <c r="Q8" s="36"/>
      <c r="R8" s="32" t="s">
        <v>132</v>
      </c>
      <c r="S8" s="33" t="s">
        <v>226</v>
      </c>
      <c r="T8" s="34">
        <v>3</v>
      </c>
      <c r="U8" s="35"/>
      <c r="V8" s="35"/>
      <c r="W8" s="35"/>
    </row>
    <row r="9" spans="1:23" s="20" customFormat="1" ht="39" customHeight="1" x14ac:dyDescent="0.2">
      <c r="A9" s="27" t="s">
        <v>10</v>
      </c>
      <c r="B9" s="28">
        <v>8</v>
      </c>
      <c r="C9" s="36"/>
      <c r="D9" s="36"/>
      <c r="E9" s="36"/>
      <c r="F9" s="29" t="s">
        <v>65</v>
      </c>
      <c r="G9" s="30" t="s">
        <v>63</v>
      </c>
      <c r="H9" s="30">
        <v>10.382999999999999</v>
      </c>
      <c r="I9" s="31">
        <v>533.94000000000005</v>
      </c>
      <c r="J9" s="36"/>
      <c r="K9" s="36"/>
      <c r="L9" s="36"/>
      <c r="M9" s="29" t="s">
        <v>65</v>
      </c>
      <c r="N9" s="30" t="s">
        <v>63</v>
      </c>
      <c r="O9" s="30">
        <v>10.382999999999999</v>
      </c>
      <c r="P9" s="31">
        <v>554.48</v>
      </c>
      <c r="Q9" s="36"/>
      <c r="R9" s="32" t="s">
        <v>132</v>
      </c>
      <c r="S9" s="33" t="s">
        <v>226</v>
      </c>
      <c r="T9" s="34">
        <v>11</v>
      </c>
      <c r="U9" s="35"/>
      <c r="V9" s="35"/>
      <c r="W9" s="35"/>
    </row>
    <row r="10" spans="1:23" s="20" customFormat="1" ht="43.5" customHeight="1" x14ac:dyDescent="0.2">
      <c r="A10" s="27" t="s">
        <v>11</v>
      </c>
      <c r="B10" s="28">
        <v>9</v>
      </c>
      <c r="C10" s="36"/>
      <c r="D10" s="36"/>
      <c r="E10" s="36"/>
      <c r="F10" s="29" t="s">
        <v>64</v>
      </c>
      <c r="G10" s="30" t="s">
        <v>61</v>
      </c>
      <c r="H10" s="30">
        <v>2</v>
      </c>
      <c r="I10" s="31">
        <v>198</v>
      </c>
      <c r="J10" s="36"/>
      <c r="K10" s="36"/>
      <c r="L10" s="36"/>
      <c r="M10" s="29" t="s">
        <v>64</v>
      </c>
      <c r="N10" s="30" t="s">
        <v>61</v>
      </c>
      <c r="O10" s="30">
        <v>2</v>
      </c>
      <c r="P10" s="31">
        <v>198</v>
      </c>
      <c r="Q10" s="36"/>
      <c r="R10" s="32" t="s">
        <v>133</v>
      </c>
      <c r="S10" s="33" t="s">
        <v>226</v>
      </c>
      <c r="T10" s="34">
        <v>3</v>
      </c>
      <c r="U10" s="35"/>
      <c r="V10" s="35"/>
      <c r="W10" s="35"/>
    </row>
    <row r="11" spans="1:23" s="20" customFormat="1" ht="53.25" customHeight="1" x14ac:dyDescent="0.2">
      <c r="A11" s="27" t="s">
        <v>11</v>
      </c>
      <c r="B11" s="28">
        <v>10</v>
      </c>
      <c r="C11" s="36"/>
      <c r="D11" s="36"/>
      <c r="E11" s="36"/>
      <c r="F11" s="29" t="s">
        <v>66</v>
      </c>
      <c r="G11" s="30" t="s">
        <v>61</v>
      </c>
      <c r="H11" s="30">
        <v>1</v>
      </c>
      <c r="I11" s="31">
        <v>255.65</v>
      </c>
      <c r="J11" s="36"/>
      <c r="K11" s="36"/>
      <c r="L11" s="36"/>
      <c r="M11" s="29" t="s">
        <v>66</v>
      </c>
      <c r="N11" s="30" t="s">
        <v>61</v>
      </c>
      <c r="O11" s="30">
        <v>1</v>
      </c>
      <c r="P11" s="31">
        <v>255.65</v>
      </c>
      <c r="Q11" s="36"/>
      <c r="R11" s="32" t="s">
        <v>133</v>
      </c>
      <c r="S11" s="33" t="s">
        <v>226</v>
      </c>
      <c r="T11" s="34">
        <v>3</v>
      </c>
      <c r="U11" s="35"/>
      <c r="V11" s="35"/>
      <c r="W11" s="35"/>
    </row>
    <row r="12" spans="1:23" s="20" customFormat="1" ht="51.75" customHeight="1" x14ac:dyDescent="0.2">
      <c r="A12" s="27" t="s">
        <v>11</v>
      </c>
      <c r="B12" s="28">
        <v>11</v>
      </c>
      <c r="C12" s="36"/>
      <c r="D12" s="36"/>
      <c r="E12" s="36"/>
      <c r="F12" s="29" t="s">
        <v>65</v>
      </c>
      <c r="G12" s="30" t="s">
        <v>63</v>
      </c>
      <c r="H12" s="30">
        <v>6.4710000000000001</v>
      </c>
      <c r="I12" s="31">
        <v>256.87</v>
      </c>
      <c r="J12" s="36"/>
      <c r="K12" s="36"/>
      <c r="L12" s="36"/>
      <c r="M12" s="29" t="s">
        <v>65</v>
      </c>
      <c r="N12" s="30" t="s">
        <v>63</v>
      </c>
      <c r="O12" s="30">
        <v>6.4710000000000001</v>
      </c>
      <c r="P12" s="31">
        <v>291.35000000000002</v>
      </c>
      <c r="Q12" s="36"/>
      <c r="R12" s="32" t="s">
        <v>133</v>
      </c>
      <c r="S12" s="33" t="s">
        <v>226</v>
      </c>
      <c r="T12" s="34">
        <v>11</v>
      </c>
      <c r="U12" s="35"/>
      <c r="V12" s="35"/>
      <c r="W12" s="35"/>
    </row>
    <row r="13" spans="1:23" s="20" customFormat="1" ht="42" customHeight="1" x14ac:dyDescent="0.2">
      <c r="A13" s="27" t="s">
        <v>12</v>
      </c>
      <c r="B13" s="28">
        <v>12</v>
      </c>
      <c r="C13" s="36"/>
      <c r="D13" s="36"/>
      <c r="E13" s="36"/>
      <c r="F13" s="29" t="s">
        <v>67</v>
      </c>
      <c r="G13" s="30" t="s">
        <v>61</v>
      </c>
      <c r="H13" s="30">
        <v>1</v>
      </c>
      <c r="I13" s="31">
        <v>193.49</v>
      </c>
      <c r="J13" s="36"/>
      <c r="K13" s="36"/>
      <c r="L13" s="36"/>
      <c r="M13" s="29" t="s">
        <v>67</v>
      </c>
      <c r="N13" s="30" t="s">
        <v>61</v>
      </c>
      <c r="O13" s="30">
        <v>1</v>
      </c>
      <c r="P13" s="31">
        <v>193.49</v>
      </c>
      <c r="Q13" s="36"/>
      <c r="R13" s="32" t="s">
        <v>134</v>
      </c>
      <c r="S13" s="33" t="s">
        <v>226</v>
      </c>
      <c r="T13" s="34">
        <v>3</v>
      </c>
      <c r="U13" s="35"/>
      <c r="V13" s="35"/>
      <c r="W13" s="35"/>
    </row>
    <row r="14" spans="1:23" s="20" customFormat="1" ht="52.5" customHeight="1" x14ac:dyDescent="0.2">
      <c r="A14" s="27" t="s">
        <v>12</v>
      </c>
      <c r="B14" s="28">
        <v>13</v>
      </c>
      <c r="C14" s="36"/>
      <c r="D14" s="36"/>
      <c r="E14" s="36"/>
      <c r="F14" s="29" t="s">
        <v>65</v>
      </c>
      <c r="G14" s="30" t="s">
        <v>63</v>
      </c>
      <c r="H14" s="30">
        <v>12.214</v>
      </c>
      <c r="I14" s="31">
        <v>577.36</v>
      </c>
      <c r="J14" s="36"/>
      <c r="K14" s="36"/>
      <c r="L14" s="36"/>
      <c r="M14" s="29" t="s">
        <v>65</v>
      </c>
      <c r="N14" s="30" t="s">
        <v>63</v>
      </c>
      <c r="O14" s="30">
        <v>12.214</v>
      </c>
      <c r="P14" s="31">
        <v>621.24</v>
      </c>
      <c r="Q14" s="36"/>
      <c r="R14" s="32" t="s">
        <v>134</v>
      </c>
      <c r="S14" s="33" t="s">
        <v>226</v>
      </c>
      <c r="T14" s="34">
        <v>11</v>
      </c>
      <c r="U14" s="35"/>
      <c r="V14" s="35"/>
      <c r="W14" s="35"/>
    </row>
    <row r="15" spans="1:23" s="20" customFormat="1" ht="45" customHeight="1" x14ac:dyDescent="0.2">
      <c r="A15" s="27" t="s">
        <v>13</v>
      </c>
      <c r="B15" s="28">
        <v>14</v>
      </c>
      <c r="C15" s="36"/>
      <c r="D15" s="36"/>
      <c r="E15" s="36"/>
      <c r="F15" s="29" t="s">
        <v>67</v>
      </c>
      <c r="G15" s="30" t="s">
        <v>61</v>
      </c>
      <c r="H15" s="30">
        <v>1</v>
      </c>
      <c r="I15" s="31">
        <v>232.99</v>
      </c>
      <c r="J15" s="36"/>
      <c r="K15" s="36"/>
      <c r="L15" s="36"/>
      <c r="M15" s="29" t="s">
        <v>67</v>
      </c>
      <c r="N15" s="30" t="s">
        <v>61</v>
      </c>
      <c r="O15" s="30">
        <v>1</v>
      </c>
      <c r="P15" s="31">
        <v>242.57</v>
      </c>
      <c r="Q15" s="36"/>
      <c r="R15" s="32" t="s">
        <v>135</v>
      </c>
      <c r="S15" s="33" t="s">
        <v>226</v>
      </c>
      <c r="T15" s="34">
        <v>3</v>
      </c>
      <c r="U15" s="35"/>
      <c r="V15" s="35"/>
      <c r="W15" s="35"/>
    </row>
    <row r="16" spans="1:23" s="20" customFormat="1" ht="51.75" customHeight="1" x14ac:dyDescent="0.2">
      <c r="A16" s="27" t="s">
        <v>13</v>
      </c>
      <c r="B16" s="28">
        <v>15</v>
      </c>
      <c r="C16" s="36"/>
      <c r="D16" s="36"/>
      <c r="E16" s="36"/>
      <c r="F16" s="29" t="s">
        <v>62</v>
      </c>
      <c r="G16" s="30" t="s">
        <v>63</v>
      </c>
      <c r="H16" s="30">
        <v>20</v>
      </c>
      <c r="I16" s="31">
        <v>557.47</v>
      </c>
      <c r="J16" s="36"/>
      <c r="K16" s="36"/>
      <c r="L16" s="36"/>
      <c r="M16" s="29" t="s">
        <v>62</v>
      </c>
      <c r="N16" s="30" t="s">
        <v>63</v>
      </c>
      <c r="O16" s="30">
        <v>20</v>
      </c>
      <c r="P16" s="31">
        <v>557.47</v>
      </c>
      <c r="Q16" s="36"/>
      <c r="R16" s="32" t="s">
        <v>135</v>
      </c>
      <c r="S16" s="33" t="s">
        <v>226</v>
      </c>
      <c r="T16" s="34">
        <v>7</v>
      </c>
      <c r="U16" s="35"/>
      <c r="V16" s="35"/>
      <c r="W16" s="35"/>
    </row>
    <row r="17" spans="1:23" s="20" customFormat="1" ht="39" customHeight="1" x14ac:dyDescent="0.2">
      <c r="A17" s="27" t="s">
        <v>14</v>
      </c>
      <c r="B17" s="28">
        <v>16</v>
      </c>
      <c r="C17" s="36"/>
      <c r="D17" s="36"/>
      <c r="E17" s="36"/>
      <c r="F17" s="29" t="s">
        <v>68</v>
      </c>
      <c r="G17" s="30" t="s">
        <v>63</v>
      </c>
      <c r="H17" s="30">
        <v>32.405999999999999</v>
      </c>
      <c r="I17" s="31">
        <v>854.17</v>
      </c>
      <c r="J17" s="36"/>
      <c r="K17" s="36"/>
      <c r="L17" s="36"/>
      <c r="M17" s="29" t="s">
        <v>68</v>
      </c>
      <c r="N17" s="30" t="s">
        <v>63</v>
      </c>
      <c r="O17" s="30">
        <v>32.405999999999999</v>
      </c>
      <c r="P17" s="31">
        <v>690</v>
      </c>
      <c r="Q17" s="36"/>
      <c r="R17" s="32" t="s">
        <v>136</v>
      </c>
      <c r="S17" s="33" t="s">
        <v>226</v>
      </c>
      <c r="T17" s="34">
        <v>7</v>
      </c>
      <c r="U17" s="35"/>
      <c r="V17" s="35"/>
      <c r="W17" s="35"/>
    </row>
    <row r="18" spans="1:23" s="20" customFormat="1" ht="29.25" customHeight="1" x14ac:dyDescent="0.2">
      <c r="A18" s="27" t="s">
        <v>14</v>
      </c>
      <c r="B18" s="28">
        <v>17</v>
      </c>
      <c r="C18" s="36"/>
      <c r="D18" s="36"/>
      <c r="E18" s="36"/>
      <c r="F18" s="29" t="s">
        <v>65</v>
      </c>
      <c r="G18" s="30" t="s">
        <v>63</v>
      </c>
      <c r="H18" s="30">
        <v>3.879</v>
      </c>
      <c r="I18" s="31">
        <v>91.08</v>
      </c>
      <c r="J18" s="36"/>
      <c r="K18" s="36"/>
      <c r="L18" s="36"/>
      <c r="M18" s="29" t="s">
        <v>65</v>
      </c>
      <c r="N18" s="30" t="s">
        <v>63</v>
      </c>
      <c r="O18" s="30">
        <v>3.879</v>
      </c>
      <c r="P18" s="31">
        <v>20</v>
      </c>
      <c r="Q18" s="36"/>
      <c r="R18" s="32" t="s">
        <v>136</v>
      </c>
      <c r="S18" s="33" t="s">
        <v>226</v>
      </c>
      <c r="T18" s="34">
        <v>11</v>
      </c>
      <c r="U18" s="35"/>
      <c r="V18" s="35"/>
      <c r="W18" s="35"/>
    </row>
    <row r="19" spans="1:23" s="20" customFormat="1" ht="51.75" customHeight="1" x14ac:dyDescent="0.2">
      <c r="A19" s="27" t="s">
        <v>15</v>
      </c>
      <c r="B19" s="28">
        <v>18</v>
      </c>
      <c r="C19" s="36"/>
      <c r="D19" s="36"/>
      <c r="E19" s="36"/>
      <c r="F19" s="29" t="s">
        <v>64</v>
      </c>
      <c r="G19" s="30" t="s">
        <v>61</v>
      </c>
      <c r="H19" s="30">
        <v>2</v>
      </c>
      <c r="I19" s="31">
        <v>327</v>
      </c>
      <c r="J19" s="36"/>
      <c r="K19" s="36"/>
      <c r="L19" s="36"/>
      <c r="M19" s="29" t="s">
        <v>122</v>
      </c>
      <c r="N19" s="30" t="s">
        <v>61</v>
      </c>
      <c r="O19" s="30">
        <v>2</v>
      </c>
      <c r="P19" s="31">
        <v>327</v>
      </c>
      <c r="Q19" s="29" t="s">
        <v>124</v>
      </c>
      <c r="R19" s="32" t="s">
        <v>137</v>
      </c>
      <c r="S19" s="33" t="s">
        <v>226</v>
      </c>
      <c r="T19" s="34">
        <v>5</v>
      </c>
      <c r="U19" s="35"/>
      <c r="V19" s="35"/>
      <c r="W19" s="35"/>
    </row>
    <row r="20" spans="1:23" s="20" customFormat="1" ht="52.5" customHeight="1" x14ac:dyDescent="0.2">
      <c r="A20" s="27" t="s">
        <v>15</v>
      </c>
      <c r="B20" s="28">
        <v>19</v>
      </c>
      <c r="C20" s="36"/>
      <c r="D20" s="36"/>
      <c r="E20" s="36"/>
      <c r="F20" s="29" t="s">
        <v>60</v>
      </c>
      <c r="G20" s="30" t="s">
        <v>61</v>
      </c>
      <c r="H20" s="30">
        <v>2</v>
      </c>
      <c r="I20" s="31">
        <v>406.78</v>
      </c>
      <c r="J20" s="36"/>
      <c r="K20" s="36"/>
      <c r="L20" s="36"/>
      <c r="M20" s="29" t="s">
        <v>123</v>
      </c>
      <c r="N20" s="30" t="s">
        <v>61</v>
      </c>
      <c r="O20" s="30">
        <v>2</v>
      </c>
      <c r="P20" s="31">
        <v>403</v>
      </c>
      <c r="Q20" s="36"/>
      <c r="R20" s="32" t="s">
        <v>137</v>
      </c>
      <c r="S20" s="33" t="s">
        <v>226</v>
      </c>
      <c r="T20" s="34">
        <v>5</v>
      </c>
      <c r="U20" s="35"/>
      <c r="V20" s="35"/>
      <c r="W20" s="35"/>
    </row>
    <row r="21" spans="1:23" s="20" customFormat="1" ht="38.25" customHeight="1" x14ac:dyDescent="0.2">
      <c r="A21" s="27" t="s">
        <v>16</v>
      </c>
      <c r="B21" s="28">
        <v>20</v>
      </c>
      <c r="C21" s="36"/>
      <c r="D21" s="36"/>
      <c r="E21" s="36"/>
      <c r="F21" s="29" t="s">
        <v>64</v>
      </c>
      <c r="G21" s="30" t="s">
        <v>61</v>
      </c>
      <c r="H21" s="30">
        <v>1</v>
      </c>
      <c r="I21" s="31">
        <v>266.02999999999997</v>
      </c>
      <c r="J21" s="36"/>
      <c r="K21" s="36"/>
      <c r="L21" s="36"/>
      <c r="M21" s="29" t="s">
        <v>234</v>
      </c>
      <c r="N21" s="30" t="s">
        <v>61</v>
      </c>
      <c r="O21" s="30">
        <v>1</v>
      </c>
      <c r="P21" s="31">
        <v>150</v>
      </c>
      <c r="Q21" s="29" t="s">
        <v>112</v>
      </c>
      <c r="R21" s="32" t="s">
        <v>138</v>
      </c>
      <c r="S21" s="33" t="s">
        <v>226</v>
      </c>
      <c r="T21" s="34">
        <v>3</v>
      </c>
      <c r="U21" s="35"/>
      <c r="V21" s="35"/>
      <c r="W21" s="35"/>
    </row>
    <row r="22" spans="1:23" s="20" customFormat="1" ht="38.25" customHeight="1" x14ac:dyDescent="0.2">
      <c r="A22" s="27" t="s">
        <v>16</v>
      </c>
      <c r="B22" s="28">
        <v>21</v>
      </c>
      <c r="C22" s="36"/>
      <c r="D22" s="36"/>
      <c r="E22" s="36"/>
      <c r="F22" s="29" t="s">
        <v>244</v>
      </c>
      <c r="G22" s="30" t="s">
        <v>61</v>
      </c>
      <c r="H22" s="30">
        <v>1</v>
      </c>
      <c r="I22" s="31">
        <v>266.02999999999997</v>
      </c>
      <c r="J22" s="36"/>
      <c r="K22" s="36"/>
      <c r="L22" s="36"/>
      <c r="M22" s="29" t="s">
        <v>233</v>
      </c>
      <c r="N22" s="30" t="s">
        <v>61</v>
      </c>
      <c r="O22" s="30">
        <v>1</v>
      </c>
      <c r="P22" s="31">
        <v>200</v>
      </c>
      <c r="Q22" s="29" t="s">
        <v>112</v>
      </c>
      <c r="R22" s="32" t="s">
        <v>138</v>
      </c>
      <c r="S22" s="33" t="s">
        <v>226</v>
      </c>
      <c r="T22" s="34">
        <v>5</v>
      </c>
      <c r="U22" s="35"/>
      <c r="V22" s="35"/>
      <c r="W22" s="35"/>
    </row>
    <row r="23" spans="1:23" s="20" customFormat="1" ht="63" customHeight="1" x14ac:dyDescent="0.2">
      <c r="A23" s="27" t="s">
        <v>16</v>
      </c>
      <c r="B23" s="28">
        <v>22</v>
      </c>
      <c r="C23" s="36"/>
      <c r="D23" s="36"/>
      <c r="E23" s="36"/>
      <c r="F23" s="29" t="s">
        <v>65</v>
      </c>
      <c r="G23" s="30" t="s">
        <v>63</v>
      </c>
      <c r="H23" s="30">
        <v>11.98</v>
      </c>
      <c r="I23" s="31">
        <v>615</v>
      </c>
      <c r="J23" s="36"/>
      <c r="K23" s="36"/>
      <c r="L23" s="36"/>
      <c r="M23" s="29" t="s">
        <v>65</v>
      </c>
      <c r="N23" s="30" t="s">
        <v>63</v>
      </c>
      <c r="O23" s="30">
        <v>11.98</v>
      </c>
      <c r="P23" s="31">
        <v>615</v>
      </c>
      <c r="Q23" s="29"/>
      <c r="R23" s="32" t="s">
        <v>138</v>
      </c>
      <c r="S23" s="33" t="s">
        <v>226</v>
      </c>
      <c r="T23" s="34">
        <v>11</v>
      </c>
      <c r="U23" s="35"/>
      <c r="V23" s="35"/>
      <c r="W23" s="35"/>
    </row>
    <row r="24" spans="1:23" s="20" customFormat="1" ht="42" customHeight="1" x14ac:dyDescent="0.2">
      <c r="A24" s="27" t="s">
        <v>17</v>
      </c>
      <c r="B24" s="28">
        <v>23</v>
      </c>
      <c r="C24" s="36"/>
      <c r="D24" s="36"/>
      <c r="E24" s="36"/>
      <c r="F24" s="29" t="s">
        <v>60</v>
      </c>
      <c r="G24" s="30" t="s">
        <v>61</v>
      </c>
      <c r="H24" s="30">
        <v>1</v>
      </c>
      <c r="I24" s="31">
        <v>274.5</v>
      </c>
      <c r="J24" s="36"/>
      <c r="K24" s="36"/>
      <c r="L24" s="36"/>
      <c r="M24" s="29" t="s">
        <v>60</v>
      </c>
      <c r="N24" s="30" t="s">
        <v>61</v>
      </c>
      <c r="O24" s="30">
        <v>1</v>
      </c>
      <c r="P24" s="31">
        <v>295.37</v>
      </c>
      <c r="Q24" s="36"/>
      <c r="R24" s="32" t="s">
        <v>139</v>
      </c>
      <c r="S24" s="33" t="s">
        <v>226</v>
      </c>
      <c r="T24" s="34">
        <v>3</v>
      </c>
      <c r="U24" s="35"/>
      <c r="V24" s="35"/>
      <c r="W24" s="35"/>
    </row>
    <row r="25" spans="1:23" s="20" customFormat="1" ht="51" customHeight="1" x14ac:dyDescent="0.2">
      <c r="A25" s="27" t="s">
        <v>17</v>
      </c>
      <c r="B25" s="28">
        <v>24</v>
      </c>
      <c r="C25" s="36"/>
      <c r="D25" s="36"/>
      <c r="E25" s="36"/>
      <c r="F25" s="29" t="s">
        <v>65</v>
      </c>
      <c r="G25" s="30" t="s">
        <v>63</v>
      </c>
      <c r="H25" s="30">
        <v>10.86</v>
      </c>
      <c r="I25" s="31">
        <v>557.63</v>
      </c>
      <c r="J25" s="36"/>
      <c r="K25" s="36"/>
      <c r="L25" s="36"/>
      <c r="M25" s="29" t="s">
        <v>65</v>
      </c>
      <c r="N25" s="30" t="s">
        <v>63</v>
      </c>
      <c r="O25" s="30">
        <v>10.86</v>
      </c>
      <c r="P25" s="31">
        <v>550</v>
      </c>
      <c r="Q25" s="36"/>
      <c r="R25" s="32" t="s">
        <v>139</v>
      </c>
      <c r="S25" s="33" t="s">
        <v>226</v>
      </c>
      <c r="T25" s="34">
        <v>11</v>
      </c>
      <c r="U25" s="35"/>
      <c r="V25" s="35"/>
      <c r="W25" s="35"/>
    </row>
    <row r="26" spans="1:23" s="20" customFormat="1" ht="30" customHeight="1" x14ac:dyDescent="0.2">
      <c r="A26" s="27" t="s">
        <v>18</v>
      </c>
      <c r="B26" s="28">
        <v>25</v>
      </c>
      <c r="C26" s="36"/>
      <c r="D26" s="36"/>
      <c r="E26" s="36"/>
      <c r="F26" s="29" t="s">
        <v>67</v>
      </c>
      <c r="G26" s="30" t="s">
        <v>61</v>
      </c>
      <c r="H26" s="30">
        <v>1</v>
      </c>
      <c r="I26" s="31">
        <v>227.49</v>
      </c>
      <c r="J26" s="36"/>
      <c r="K26" s="36"/>
      <c r="L26" s="36"/>
      <c r="M26" s="29" t="s">
        <v>67</v>
      </c>
      <c r="N26" s="30" t="s">
        <v>61</v>
      </c>
      <c r="O26" s="30">
        <v>1</v>
      </c>
      <c r="P26" s="31">
        <v>227.49</v>
      </c>
      <c r="Q26" s="36"/>
      <c r="R26" s="32" t="s">
        <v>140</v>
      </c>
      <c r="S26" s="33" t="s">
        <v>226</v>
      </c>
      <c r="T26" s="34">
        <v>3</v>
      </c>
      <c r="U26" s="35"/>
      <c r="V26" s="35"/>
      <c r="W26" s="35"/>
    </row>
    <row r="27" spans="1:23" s="20" customFormat="1" ht="39.75" customHeight="1" x14ac:dyDescent="0.2">
      <c r="A27" s="27" t="s">
        <v>18</v>
      </c>
      <c r="B27" s="28">
        <v>26</v>
      </c>
      <c r="C27" s="36"/>
      <c r="D27" s="36"/>
      <c r="E27" s="36"/>
      <c r="F27" s="29" t="s">
        <v>66</v>
      </c>
      <c r="G27" s="30" t="s">
        <v>61</v>
      </c>
      <c r="H27" s="30">
        <v>1</v>
      </c>
      <c r="I27" s="31">
        <v>303.33</v>
      </c>
      <c r="J27" s="36"/>
      <c r="K27" s="36"/>
      <c r="L27" s="36"/>
      <c r="M27" s="29" t="s">
        <v>66</v>
      </c>
      <c r="N27" s="30" t="s">
        <v>61</v>
      </c>
      <c r="O27" s="30">
        <v>1</v>
      </c>
      <c r="P27" s="31">
        <v>303.33</v>
      </c>
      <c r="Q27" s="36"/>
      <c r="R27" s="32" t="s">
        <v>140</v>
      </c>
      <c r="S27" s="33" t="s">
        <v>226</v>
      </c>
      <c r="T27" s="34">
        <v>3</v>
      </c>
      <c r="U27" s="35"/>
      <c r="V27" s="35"/>
      <c r="W27" s="35"/>
    </row>
    <row r="28" spans="1:23" s="20" customFormat="1" ht="39" customHeight="1" x14ac:dyDescent="0.2">
      <c r="A28" s="27" t="s">
        <v>18</v>
      </c>
      <c r="B28" s="28">
        <v>27</v>
      </c>
      <c r="C28" s="36"/>
      <c r="D28" s="36"/>
      <c r="E28" s="36"/>
      <c r="F28" s="29" t="s">
        <v>69</v>
      </c>
      <c r="G28" s="30" t="s">
        <v>63</v>
      </c>
      <c r="H28" s="30">
        <v>10.757</v>
      </c>
      <c r="I28" s="31">
        <v>422.65</v>
      </c>
      <c r="J28" s="36"/>
      <c r="K28" s="36"/>
      <c r="L28" s="36"/>
      <c r="M28" s="29" t="s">
        <v>69</v>
      </c>
      <c r="N28" s="30" t="s">
        <v>63</v>
      </c>
      <c r="O28" s="30">
        <v>10.757</v>
      </c>
      <c r="P28" s="31">
        <v>422.65</v>
      </c>
      <c r="Q28" s="36"/>
      <c r="R28" s="32" t="s">
        <v>140</v>
      </c>
      <c r="S28" s="33" t="s">
        <v>226</v>
      </c>
      <c r="T28" s="34">
        <v>7</v>
      </c>
      <c r="U28" s="35"/>
      <c r="V28" s="35"/>
      <c r="W28" s="35"/>
    </row>
    <row r="29" spans="1:23" s="20" customFormat="1" ht="39.75" customHeight="1" x14ac:dyDescent="0.2">
      <c r="A29" s="27" t="s">
        <v>19</v>
      </c>
      <c r="B29" s="28">
        <v>28</v>
      </c>
      <c r="C29" s="36"/>
      <c r="D29" s="36"/>
      <c r="E29" s="36"/>
      <c r="F29" s="29" t="s">
        <v>67</v>
      </c>
      <c r="G29" s="30" t="s">
        <v>61</v>
      </c>
      <c r="H29" s="30">
        <v>1</v>
      </c>
      <c r="I29" s="31">
        <v>270</v>
      </c>
      <c r="J29" s="36"/>
      <c r="K29" s="36"/>
      <c r="L29" s="36"/>
      <c r="M29" s="29" t="s">
        <v>67</v>
      </c>
      <c r="N29" s="30" t="s">
        <v>61</v>
      </c>
      <c r="O29" s="30">
        <v>1</v>
      </c>
      <c r="P29" s="31">
        <v>235.33</v>
      </c>
      <c r="Q29" s="36"/>
      <c r="R29" s="32" t="s">
        <v>141</v>
      </c>
      <c r="S29" s="33" t="s">
        <v>226</v>
      </c>
      <c r="T29" s="34">
        <v>3</v>
      </c>
      <c r="U29" s="35"/>
      <c r="V29" s="35"/>
      <c r="W29" s="35"/>
    </row>
    <row r="30" spans="1:23" s="20" customFormat="1" ht="53.25" customHeight="1" x14ac:dyDescent="0.2">
      <c r="A30" s="27" t="s">
        <v>19</v>
      </c>
      <c r="B30" s="28">
        <v>29</v>
      </c>
      <c r="C30" s="36"/>
      <c r="D30" s="36"/>
      <c r="E30" s="36"/>
      <c r="F30" s="29" t="s">
        <v>60</v>
      </c>
      <c r="G30" s="30" t="s">
        <v>61</v>
      </c>
      <c r="H30" s="30">
        <v>1</v>
      </c>
      <c r="I30" s="31">
        <v>180</v>
      </c>
      <c r="J30" s="36"/>
      <c r="K30" s="36"/>
      <c r="L30" s="36"/>
      <c r="M30" s="29" t="s">
        <v>60</v>
      </c>
      <c r="N30" s="30" t="s">
        <v>61</v>
      </c>
      <c r="O30" s="30">
        <v>1</v>
      </c>
      <c r="P30" s="31">
        <v>173</v>
      </c>
      <c r="Q30" s="36"/>
      <c r="R30" s="32" t="s">
        <v>141</v>
      </c>
      <c r="S30" s="33" t="s">
        <v>226</v>
      </c>
      <c r="T30" s="34">
        <v>3</v>
      </c>
      <c r="U30" s="35"/>
      <c r="V30" s="35"/>
      <c r="W30" s="35"/>
    </row>
    <row r="31" spans="1:23" s="20" customFormat="1" ht="53.25" customHeight="1" x14ac:dyDescent="0.2">
      <c r="A31" s="27" t="s">
        <v>19</v>
      </c>
      <c r="B31" s="28">
        <v>30</v>
      </c>
      <c r="C31" s="36"/>
      <c r="D31" s="36"/>
      <c r="E31" s="36"/>
      <c r="F31" s="29" t="s">
        <v>65</v>
      </c>
      <c r="G31" s="30" t="s">
        <v>63</v>
      </c>
      <c r="H31" s="30">
        <v>10</v>
      </c>
      <c r="I31" s="31">
        <v>700</v>
      </c>
      <c r="J31" s="36"/>
      <c r="K31" s="36"/>
      <c r="L31" s="36"/>
      <c r="M31" s="29" t="s">
        <v>65</v>
      </c>
      <c r="N31" s="30" t="s">
        <v>63</v>
      </c>
      <c r="O31" s="30">
        <v>10</v>
      </c>
      <c r="P31" s="31">
        <v>576.66999999999996</v>
      </c>
      <c r="Q31" s="36"/>
      <c r="R31" s="32" t="s">
        <v>141</v>
      </c>
      <c r="S31" s="33" t="s">
        <v>226</v>
      </c>
      <c r="T31" s="34">
        <v>11</v>
      </c>
      <c r="U31" s="35"/>
      <c r="V31" s="35"/>
      <c r="W31" s="35"/>
    </row>
    <row r="32" spans="1:23" s="20" customFormat="1" ht="38.25" customHeight="1" x14ac:dyDescent="0.2">
      <c r="A32" s="27" t="s">
        <v>20</v>
      </c>
      <c r="B32" s="28">
        <v>31</v>
      </c>
      <c r="C32" s="36"/>
      <c r="D32" s="36"/>
      <c r="E32" s="36"/>
      <c r="F32" s="29" t="s">
        <v>60</v>
      </c>
      <c r="G32" s="30" t="s">
        <v>61</v>
      </c>
      <c r="H32" s="30">
        <v>1</v>
      </c>
      <c r="I32" s="31">
        <v>170.86</v>
      </c>
      <c r="J32" s="36"/>
      <c r="K32" s="36"/>
      <c r="L32" s="36"/>
      <c r="M32" s="29" t="s">
        <v>60</v>
      </c>
      <c r="N32" s="30" t="s">
        <v>61</v>
      </c>
      <c r="O32" s="30">
        <v>1</v>
      </c>
      <c r="P32" s="31">
        <v>219.16</v>
      </c>
      <c r="Q32" s="36"/>
      <c r="R32" s="32" t="s">
        <v>142</v>
      </c>
      <c r="S32" s="33" t="s">
        <v>226</v>
      </c>
      <c r="T32" s="34">
        <v>3</v>
      </c>
      <c r="U32" s="35"/>
      <c r="V32" s="35"/>
      <c r="W32" s="35"/>
    </row>
    <row r="33" spans="1:23" s="20" customFormat="1" ht="39" customHeight="1" x14ac:dyDescent="0.2">
      <c r="A33" s="27" t="s">
        <v>20</v>
      </c>
      <c r="B33" s="28">
        <v>32</v>
      </c>
      <c r="C33" s="36"/>
      <c r="D33" s="36"/>
      <c r="E33" s="36"/>
      <c r="F33" s="29" t="s">
        <v>67</v>
      </c>
      <c r="G33" s="30" t="s">
        <v>61</v>
      </c>
      <c r="H33" s="30">
        <v>1</v>
      </c>
      <c r="I33" s="31">
        <v>256.29000000000002</v>
      </c>
      <c r="J33" s="36"/>
      <c r="K33" s="36"/>
      <c r="L33" s="36"/>
      <c r="M33" s="29" t="s">
        <v>67</v>
      </c>
      <c r="N33" s="30" t="s">
        <v>61</v>
      </c>
      <c r="O33" s="30">
        <v>0</v>
      </c>
      <c r="P33" s="31">
        <v>0</v>
      </c>
      <c r="Q33" s="36"/>
      <c r="R33" s="32" t="s">
        <v>142</v>
      </c>
      <c r="S33" s="33" t="s">
        <v>226</v>
      </c>
      <c r="T33" s="34">
        <v>3</v>
      </c>
      <c r="U33" s="35"/>
      <c r="V33" s="35"/>
      <c r="W33" s="35"/>
    </row>
    <row r="34" spans="1:23" s="20" customFormat="1" ht="39" customHeight="1" x14ac:dyDescent="0.2">
      <c r="A34" s="27" t="s">
        <v>20</v>
      </c>
      <c r="B34" s="28">
        <v>33</v>
      </c>
      <c r="C34" s="36"/>
      <c r="D34" s="36"/>
      <c r="E34" s="36"/>
      <c r="F34" s="29" t="s">
        <v>65</v>
      </c>
      <c r="G34" s="30" t="s">
        <v>63</v>
      </c>
      <c r="H34" s="31">
        <v>16.899999999999999</v>
      </c>
      <c r="I34" s="31">
        <v>576.66999999999996</v>
      </c>
      <c r="J34" s="36"/>
      <c r="K34" s="36"/>
      <c r="L34" s="36"/>
      <c r="M34" s="29" t="s">
        <v>65</v>
      </c>
      <c r="N34" s="30" t="s">
        <v>63</v>
      </c>
      <c r="O34" s="31">
        <v>16.899999999999999</v>
      </c>
      <c r="P34" s="31">
        <v>680.42</v>
      </c>
      <c r="Q34" s="36"/>
      <c r="R34" s="32" t="s">
        <v>142</v>
      </c>
      <c r="S34" s="33" t="s">
        <v>226</v>
      </c>
      <c r="T34" s="34">
        <v>11</v>
      </c>
      <c r="U34" s="35"/>
      <c r="V34" s="35"/>
      <c r="W34" s="35"/>
    </row>
    <row r="35" spans="1:23" s="20" customFormat="1" ht="39" customHeight="1" x14ac:dyDescent="0.2">
      <c r="A35" s="27" t="s">
        <v>21</v>
      </c>
      <c r="B35" s="28">
        <v>34</v>
      </c>
      <c r="C35" s="36"/>
      <c r="D35" s="36"/>
      <c r="E35" s="36"/>
      <c r="F35" s="29" t="s">
        <v>60</v>
      </c>
      <c r="G35" s="30" t="s">
        <v>61</v>
      </c>
      <c r="H35" s="30">
        <v>1</v>
      </c>
      <c r="I35" s="31">
        <v>176.58</v>
      </c>
      <c r="J35" s="36"/>
      <c r="K35" s="36"/>
      <c r="L35" s="36"/>
      <c r="M35" s="29" t="s">
        <v>245</v>
      </c>
      <c r="N35" s="30" t="s">
        <v>61</v>
      </c>
      <c r="O35" s="30">
        <v>1</v>
      </c>
      <c r="P35" s="31">
        <v>166.9</v>
      </c>
      <c r="Q35" s="29" t="s">
        <v>113</v>
      </c>
      <c r="R35" s="32" t="s">
        <v>143</v>
      </c>
      <c r="S35" s="33" t="s">
        <v>226</v>
      </c>
      <c r="T35" s="34">
        <v>3</v>
      </c>
      <c r="U35" s="35"/>
      <c r="V35" s="35"/>
      <c r="W35" s="35"/>
    </row>
    <row r="36" spans="1:23" s="20" customFormat="1" ht="55.5" customHeight="1" x14ac:dyDescent="0.2">
      <c r="A36" s="27" t="s">
        <v>21</v>
      </c>
      <c r="B36" s="28">
        <v>35</v>
      </c>
      <c r="C36" s="36"/>
      <c r="D36" s="36"/>
      <c r="E36" s="36"/>
      <c r="F36" s="29" t="s">
        <v>65</v>
      </c>
      <c r="G36" s="30" t="s">
        <v>63</v>
      </c>
      <c r="H36" s="37">
        <v>9</v>
      </c>
      <c r="I36" s="31">
        <v>680.42</v>
      </c>
      <c r="J36" s="36"/>
      <c r="K36" s="36"/>
      <c r="L36" s="36"/>
      <c r="M36" s="29" t="s">
        <v>65</v>
      </c>
      <c r="N36" s="30" t="s">
        <v>63</v>
      </c>
      <c r="O36" s="37">
        <v>9</v>
      </c>
      <c r="P36" s="31">
        <v>616.91999999999996</v>
      </c>
      <c r="Q36" s="36"/>
      <c r="R36" s="32" t="s">
        <v>143</v>
      </c>
      <c r="S36" s="33" t="s">
        <v>226</v>
      </c>
      <c r="T36" s="34">
        <v>11</v>
      </c>
      <c r="U36" s="35"/>
      <c r="V36" s="35"/>
      <c r="W36" s="35"/>
    </row>
    <row r="37" spans="1:23" s="20" customFormat="1" ht="39.75" customHeight="1" x14ac:dyDescent="0.2">
      <c r="A37" s="27" t="s">
        <v>22</v>
      </c>
      <c r="B37" s="28">
        <v>36</v>
      </c>
      <c r="C37" s="36"/>
      <c r="D37" s="36"/>
      <c r="E37" s="36"/>
      <c r="F37" s="29" t="s">
        <v>60</v>
      </c>
      <c r="G37" s="30" t="s">
        <v>61</v>
      </c>
      <c r="H37" s="30">
        <v>1</v>
      </c>
      <c r="I37" s="31">
        <v>404.5</v>
      </c>
      <c r="J37" s="36"/>
      <c r="K37" s="36"/>
      <c r="L37" s="36"/>
      <c r="M37" s="29" t="s">
        <v>60</v>
      </c>
      <c r="N37" s="30" t="s">
        <v>61</v>
      </c>
      <c r="O37" s="30">
        <v>1</v>
      </c>
      <c r="P37" s="31">
        <v>404.5</v>
      </c>
      <c r="Q37" s="36"/>
      <c r="R37" s="32" t="s">
        <v>144</v>
      </c>
      <c r="S37" s="33" t="s">
        <v>226</v>
      </c>
      <c r="T37" s="34">
        <v>3</v>
      </c>
      <c r="U37" s="35"/>
      <c r="V37" s="35"/>
      <c r="W37" s="35"/>
    </row>
    <row r="38" spans="1:23" s="20" customFormat="1" ht="51" customHeight="1" x14ac:dyDescent="0.2">
      <c r="A38" s="27" t="s">
        <v>22</v>
      </c>
      <c r="B38" s="28">
        <v>37</v>
      </c>
      <c r="C38" s="36"/>
      <c r="D38" s="36"/>
      <c r="E38" s="36"/>
      <c r="F38" s="29" t="s">
        <v>65</v>
      </c>
      <c r="G38" s="30" t="s">
        <v>63</v>
      </c>
      <c r="H38" s="37">
        <v>14.12</v>
      </c>
      <c r="I38" s="31">
        <v>511.3</v>
      </c>
      <c r="J38" s="36"/>
      <c r="K38" s="36"/>
      <c r="L38" s="36"/>
      <c r="M38" s="29" t="s">
        <v>65</v>
      </c>
      <c r="N38" s="30" t="s">
        <v>63</v>
      </c>
      <c r="O38" s="37">
        <v>14.12</v>
      </c>
      <c r="P38" s="31">
        <v>511.3</v>
      </c>
      <c r="Q38" s="36"/>
      <c r="R38" s="32" t="s">
        <v>144</v>
      </c>
      <c r="S38" s="33" t="s">
        <v>226</v>
      </c>
      <c r="T38" s="34">
        <v>11</v>
      </c>
      <c r="U38" s="35"/>
      <c r="V38" s="35"/>
      <c r="W38" s="35"/>
    </row>
    <row r="39" spans="1:23" s="20" customFormat="1" ht="40.5" customHeight="1" x14ac:dyDescent="0.2">
      <c r="A39" s="27" t="s">
        <v>23</v>
      </c>
      <c r="B39" s="28">
        <v>38</v>
      </c>
      <c r="C39" s="36"/>
      <c r="D39" s="36"/>
      <c r="E39" s="36"/>
      <c r="F39" s="29" t="s">
        <v>71</v>
      </c>
      <c r="G39" s="30" t="s">
        <v>61</v>
      </c>
      <c r="H39" s="30">
        <v>25</v>
      </c>
      <c r="I39" s="31">
        <v>274.45999999999998</v>
      </c>
      <c r="J39" s="36"/>
      <c r="K39" s="36"/>
      <c r="L39" s="36"/>
      <c r="M39" s="29" t="s">
        <v>71</v>
      </c>
      <c r="N39" s="30" t="s">
        <v>61</v>
      </c>
      <c r="O39" s="30">
        <v>25</v>
      </c>
      <c r="P39" s="31">
        <v>274.45999999999998</v>
      </c>
      <c r="Q39" s="36"/>
      <c r="R39" s="32" t="s">
        <v>145</v>
      </c>
      <c r="S39" s="33" t="s">
        <v>226</v>
      </c>
      <c r="T39" s="34">
        <v>1</v>
      </c>
      <c r="U39" s="38"/>
      <c r="V39" s="38"/>
      <c r="W39" s="38"/>
    </row>
    <row r="40" spans="1:23" s="20" customFormat="1" ht="41.25" customHeight="1" x14ac:dyDescent="0.2">
      <c r="A40" s="27" t="s">
        <v>23</v>
      </c>
      <c r="B40" s="28">
        <v>39</v>
      </c>
      <c r="C40" s="36"/>
      <c r="D40" s="36"/>
      <c r="E40" s="36"/>
      <c r="F40" s="29" t="s">
        <v>66</v>
      </c>
      <c r="G40" s="30" t="s">
        <v>61</v>
      </c>
      <c r="H40" s="30">
        <v>1</v>
      </c>
      <c r="I40" s="31">
        <v>450.95</v>
      </c>
      <c r="J40" s="36"/>
      <c r="K40" s="36"/>
      <c r="L40" s="36"/>
      <c r="M40" s="29" t="s">
        <v>66</v>
      </c>
      <c r="N40" s="30" t="s">
        <v>61</v>
      </c>
      <c r="O40" s="30">
        <v>1</v>
      </c>
      <c r="P40" s="31">
        <v>600</v>
      </c>
      <c r="Q40" s="36"/>
      <c r="R40" s="32" t="s">
        <v>145</v>
      </c>
      <c r="S40" s="33" t="s">
        <v>226</v>
      </c>
      <c r="T40" s="34">
        <v>3</v>
      </c>
      <c r="U40" s="35"/>
      <c r="V40" s="35"/>
      <c r="W40" s="35"/>
    </row>
    <row r="41" spans="1:23" s="20" customFormat="1" ht="51" customHeight="1" x14ac:dyDescent="0.2">
      <c r="A41" s="27" t="s">
        <v>23</v>
      </c>
      <c r="B41" s="28">
        <v>40</v>
      </c>
      <c r="C41" s="36"/>
      <c r="D41" s="36"/>
      <c r="E41" s="36"/>
      <c r="F41" s="29" t="s">
        <v>64</v>
      </c>
      <c r="G41" s="30" t="s">
        <v>61</v>
      </c>
      <c r="H41" s="30">
        <v>1</v>
      </c>
      <c r="I41" s="31">
        <v>115.24</v>
      </c>
      <c r="J41" s="36"/>
      <c r="K41" s="36"/>
      <c r="L41" s="36"/>
      <c r="M41" s="29" t="s">
        <v>64</v>
      </c>
      <c r="N41" s="30" t="s">
        <v>61</v>
      </c>
      <c r="O41" s="30">
        <v>1</v>
      </c>
      <c r="P41" s="31">
        <v>115.24</v>
      </c>
      <c r="Q41" s="36"/>
      <c r="R41" s="32" t="s">
        <v>145</v>
      </c>
      <c r="S41" s="33" t="s">
        <v>226</v>
      </c>
      <c r="T41" s="34">
        <v>3</v>
      </c>
      <c r="U41" s="35"/>
      <c r="V41" s="35"/>
      <c r="W41" s="35"/>
    </row>
    <row r="42" spans="1:23" s="20" customFormat="1" ht="30" customHeight="1" x14ac:dyDescent="0.2">
      <c r="A42" s="27" t="s">
        <v>23</v>
      </c>
      <c r="B42" s="28">
        <v>41</v>
      </c>
      <c r="C42" s="36"/>
      <c r="D42" s="36"/>
      <c r="E42" s="36"/>
      <c r="F42" s="29" t="s">
        <v>70</v>
      </c>
      <c r="G42" s="30" t="s">
        <v>61</v>
      </c>
      <c r="H42" s="30">
        <v>5</v>
      </c>
      <c r="I42" s="31">
        <v>177.44</v>
      </c>
      <c r="J42" s="36"/>
      <c r="K42" s="36"/>
      <c r="L42" s="36"/>
      <c r="M42" s="29" t="s">
        <v>70</v>
      </c>
      <c r="N42" s="30" t="s">
        <v>61</v>
      </c>
      <c r="O42" s="30">
        <v>5</v>
      </c>
      <c r="P42" s="31">
        <v>177.44</v>
      </c>
      <c r="Q42" s="36"/>
      <c r="R42" s="32" t="s">
        <v>145</v>
      </c>
      <c r="S42" s="33" t="s">
        <v>226</v>
      </c>
      <c r="T42" s="34">
        <v>4</v>
      </c>
      <c r="U42" s="35"/>
      <c r="V42" s="35"/>
      <c r="W42" s="35"/>
    </row>
    <row r="43" spans="1:23" s="20" customFormat="1" ht="30" customHeight="1" x14ac:dyDescent="0.2">
      <c r="A43" s="27" t="s">
        <v>23</v>
      </c>
      <c r="B43" s="28">
        <v>42</v>
      </c>
      <c r="C43" s="36"/>
      <c r="D43" s="36"/>
      <c r="E43" s="36"/>
      <c r="F43" s="29" t="s">
        <v>65</v>
      </c>
      <c r="G43" s="30" t="s">
        <v>63</v>
      </c>
      <c r="H43" s="37">
        <v>13.17</v>
      </c>
      <c r="I43" s="31">
        <v>550.04</v>
      </c>
      <c r="J43" s="36"/>
      <c r="K43" s="36"/>
      <c r="L43" s="36"/>
      <c r="M43" s="29" t="s">
        <v>65</v>
      </c>
      <c r="N43" s="30" t="s">
        <v>63</v>
      </c>
      <c r="O43" s="37">
        <v>13.17</v>
      </c>
      <c r="P43" s="31">
        <v>550.04</v>
      </c>
      <c r="Q43" s="36"/>
      <c r="R43" s="32" t="s">
        <v>145</v>
      </c>
      <c r="S43" s="33" t="s">
        <v>226</v>
      </c>
      <c r="T43" s="34">
        <v>11</v>
      </c>
      <c r="U43" s="35"/>
      <c r="V43" s="35"/>
      <c r="W43" s="35"/>
    </row>
    <row r="44" spans="1:23" s="20" customFormat="1" ht="30" customHeight="1" x14ac:dyDescent="0.2">
      <c r="A44" s="27" t="s">
        <v>24</v>
      </c>
      <c r="B44" s="28">
        <v>43</v>
      </c>
      <c r="C44" s="36"/>
      <c r="D44" s="36"/>
      <c r="E44" s="36"/>
      <c r="F44" s="29" t="s">
        <v>72</v>
      </c>
      <c r="G44" s="30" t="s">
        <v>61</v>
      </c>
      <c r="H44" s="30">
        <v>3</v>
      </c>
      <c r="I44" s="31">
        <v>499.16</v>
      </c>
      <c r="J44" s="36"/>
      <c r="K44" s="36"/>
      <c r="L44" s="36"/>
      <c r="M44" s="29" t="s">
        <v>72</v>
      </c>
      <c r="N44" s="30" t="s">
        <v>61</v>
      </c>
      <c r="O44" s="30">
        <v>3</v>
      </c>
      <c r="P44" s="31">
        <v>600</v>
      </c>
      <c r="Q44" s="36"/>
      <c r="R44" s="32" t="s">
        <v>146</v>
      </c>
      <c r="S44" s="33" t="s">
        <v>226</v>
      </c>
      <c r="T44" s="34">
        <v>5</v>
      </c>
      <c r="U44" s="35"/>
      <c r="V44" s="35"/>
      <c r="W44" s="35"/>
    </row>
    <row r="45" spans="1:23" s="20" customFormat="1" ht="30" customHeight="1" x14ac:dyDescent="0.2">
      <c r="A45" s="27" t="s">
        <v>24</v>
      </c>
      <c r="B45" s="28">
        <v>44</v>
      </c>
      <c r="C45" s="36"/>
      <c r="D45" s="36"/>
      <c r="E45" s="36"/>
      <c r="F45" s="29" t="s">
        <v>73</v>
      </c>
      <c r="G45" s="30" t="s">
        <v>61</v>
      </c>
      <c r="H45" s="30">
        <v>1</v>
      </c>
      <c r="I45" s="31">
        <v>274.54000000000002</v>
      </c>
      <c r="J45" s="36"/>
      <c r="K45" s="36"/>
      <c r="L45" s="36"/>
      <c r="M45" s="29" t="s">
        <v>246</v>
      </c>
      <c r="N45" s="30" t="s">
        <v>61</v>
      </c>
      <c r="O45" s="30">
        <v>1</v>
      </c>
      <c r="P45" s="31">
        <v>274.54000000000002</v>
      </c>
      <c r="Q45" s="36"/>
      <c r="R45" s="32" t="s">
        <v>146</v>
      </c>
      <c r="S45" s="33" t="s">
        <v>226</v>
      </c>
      <c r="T45" s="34">
        <v>5</v>
      </c>
      <c r="U45" s="35"/>
      <c r="V45" s="35"/>
      <c r="W45" s="35"/>
    </row>
    <row r="46" spans="1:23" s="20" customFormat="1" ht="30" customHeight="1" x14ac:dyDescent="0.2">
      <c r="A46" s="27" t="s">
        <v>24</v>
      </c>
      <c r="B46" s="28">
        <v>45</v>
      </c>
      <c r="C46" s="36"/>
      <c r="D46" s="36"/>
      <c r="E46" s="36"/>
      <c r="F46" s="29" t="s">
        <v>62</v>
      </c>
      <c r="G46" s="30" t="s">
        <v>63</v>
      </c>
      <c r="H46" s="30">
        <v>26.035</v>
      </c>
      <c r="I46" s="31">
        <v>615.6</v>
      </c>
      <c r="J46" s="36"/>
      <c r="K46" s="36"/>
      <c r="L46" s="36"/>
      <c r="M46" s="29" t="s">
        <v>62</v>
      </c>
      <c r="N46" s="30" t="s">
        <v>63</v>
      </c>
      <c r="O46" s="30">
        <v>26.035</v>
      </c>
      <c r="P46" s="31">
        <v>615.6</v>
      </c>
      <c r="Q46" s="36"/>
      <c r="R46" s="32" t="s">
        <v>146</v>
      </c>
      <c r="S46" s="33" t="s">
        <v>226</v>
      </c>
      <c r="T46" s="34">
        <v>7</v>
      </c>
      <c r="U46" s="35"/>
      <c r="V46" s="35"/>
      <c r="W46" s="35"/>
    </row>
    <row r="47" spans="1:23" s="20" customFormat="1" ht="91.5" customHeight="1" x14ac:dyDescent="0.2">
      <c r="A47" s="39" t="s">
        <v>25</v>
      </c>
      <c r="B47" s="28">
        <v>46</v>
      </c>
      <c r="C47" s="36"/>
      <c r="D47" s="36"/>
      <c r="E47" s="36"/>
      <c r="F47" s="29" t="s">
        <v>74</v>
      </c>
      <c r="G47" s="30" t="s">
        <v>63</v>
      </c>
      <c r="H47" s="30">
        <v>22.933</v>
      </c>
      <c r="I47" s="31">
        <v>968.51</v>
      </c>
      <c r="J47" s="36"/>
      <c r="K47" s="36"/>
      <c r="L47" s="36"/>
      <c r="M47" s="29" t="s">
        <v>74</v>
      </c>
      <c r="N47" s="30" t="s">
        <v>63</v>
      </c>
      <c r="O47" s="30">
        <v>22.933</v>
      </c>
      <c r="P47" s="31">
        <v>1065</v>
      </c>
      <c r="Q47" s="36"/>
      <c r="R47" s="32" t="s">
        <v>147</v>
      </c>
      <c r="S47" s="33" t="s">
        <v>226</v>
      </c>
      <c r="T47" s="34">
        <v>7</v>
      </c>
      <c r="U47" s="35"/>
      <c r="V47" s="35"/>
      <c r="W47" s="35"/>
    </row>
    <row r="48" spans="1:23" s="20" customFormat="1" ht="30" customHeight="1" x14ac:dyDescent="0.2">
      <c r="A48" s="27" t="s">
        <v>26</v>
      </c>
      <c r="B48" s="28">
        <v>47</v>
      </c>
      <c r="C48" s="36"/>
      <c r="D48" s="36"/>
      <c r="E48" s="36"/>
      <c r="F48" s="29" t="s">
        <v>75</v>
      </c>
      <c r="G48" s="30" t="s">
        <v>61</v>
      </c>
      <c r="H48" s="30">
        <v>36</v>
      </c>
      <c r="I48" s="31">
        <v>284.55</v>
      </c>
      <c r="J48" s="36"/>
      <c r="K48" s="36"/>
      <c r="L48" s="36"/>
      <c r="M48" s="29" t="s">
        <v>75</v>
      </c>
      <c r="N48" s="30" t="s">
        <v>61</v>
      </c>
      <c r="O48" s="30">
        <v>36</v>
      </c>
      <c r="P48" s="31">
        <v>284.55</v>
      </c>
      <c r="Q48" s="36"/>
      <c r="R48" s="32" t="s">
        <v>148</v>
      </c>
      <c r="S48" s="33" t="s">
        <v>226</v>
      </c>
      <c r="T48" s="34">
        <v>1</v>
      </c>
      <c r="U48" s="38"/>
      <c r="V48" s="38"/>
      <c r="W48" s="38"/>
    </row>
    <row r="49" spans="1:23" s="20" customFormat="1" ht="30" customHeight="1" x14ac:dyDescent="0.2">
      <c r="A49" s="27" t="s">
        <v>26</v>
      </c>
      <c r="B49" s="28">
        <v>48</v>
      </c>
      <c r="C49" s="36"/>
      <c r="D49" s="36"/>
      <c r="E49" s="36"/>
      <c r="F49" s="29" t="s">
        <v>70</v>
      </c>
      <c r="G49" s="30" t="s">
        <v>61</v>
      </c>
      <c r="H49" s="30">
        <v>4</v>
      </c>
      <c r="I49" s="31">
        <v>170.42</v>
      </c>
      <c r="J49" s="36"/>
      <c r="K49" s="36"/>
      <c r="L49" s="36"/>
      <c r="M49" s="29" t="s">
        <v>70</v>
      </c>
      <c r="N49" s="30" t="s">
        <v>61</v>
      </c>
      <c r="O49" s="30">
        <v>4</v>
      </c>
      <c r="P49" s="31">
        <v>170.42</v>
      </c>
      <c r="Q49" s="36"/>
      <c r="R49" s="32" t="s">
        <v>148</v>
      </c>
      <c r="S49" s="33" t="s">
        <v>226</v>
      </c>
      <c r="T49" s="34">
        <v>4</v>
      </c>
      <c r="U49" s="35"/>
      <c r="V49" s="35"/>
      <c r="W49" s="35"/>
    </row>
    <row r="50" spans="1:23" s="20" customFormat="1" ht="30" customHeight="1" x14ac:dyDescent="0.2">
      <c r="A50" s="27" t="s">
        <v>26</v>
      </c>
      <c r="B50" s="28">
        <v>49</v>
      </c>
      <c r="C50" s="36"/>
      <c r="D50" s="36"/>
      <c r="E50" s="36"/>
      <c r="F50" s="29" t="s">
        <v>72</v>
      </c>
      <c r="G50" s="30" t="s">
        <v>61</v>
      </c>
      <c r="H50" s="30">
        <v>4</v>
      </c>
      <c r="I50" s="31">
        <v>656.83</v>
      </c>
      <c r="J50" s="36"/>
      <c r="K50" s="36"/>
      <c r="L50" s="36"/>
      <c r="M50" s="29" t="s">
        <v>72</v>
      </c>
      <c r="N50" s="30" t="s">
        <v>61</v>
      </c>
      <c r="O50" s="30">
        <v>4</v>
      </c>
      <c r="P50" s="31">
        <v>712</v>
      </c>
      <c r="Q50" s="36"/>
      <c r="R50" s="32" t="s">
        <v>148</v>
      </c>
      <c r="S50" s="33" t="s">
        <v>226</v>
      </c>
      <c r="T50" s="34">
        <v>5</v>
      </c>
      <c r="U50" s="35"/>
      <c r="V50" s="35"/>
      <c r="W50" s="35"/>
    </row>
    <row r="51" spans="1:23" s="20" customFormat="1" ht="40.5" customHeight="1" x14ac:dyDescent="0.2">
      <c r="A51" s="27" t="s">
        <v>27</v>
      </c>
      <c r="B51" s="28">
        <v>50</v>
      </c>
      <c r="C51" s="36"/>
      <c r="D51" s="36"/>
      <c r="E51" s="36"/>
      <c r="F51" s="29" t="s">
        <v>60</v>
      </c>
      <c r="G51" s="30" t="s">
        <v>61</v>
      </c>
      <c r="H51" s="30">
        <v>1</v>
      </c>
      <c r="I51" s="31">
        <v>225</v>
      </c>
      <c r="J51" s="36"/>
      <c r="K51" s="36"/>
      <c r="L51" s="36"/>
      <c r="M51" s="29" t="s">
        <v>60</v>
      </c>
      <c r="N51" s="30" t="s">
        <v>61</v>
      </c>
      <c r="O51" s="30">
        <v>1</v>
      </c>
      <c r="P51" s="31">
        <v>225</v>
      </c>
      <c r="Q51" s="36"/>
      <c r="R51" s="32" t="s">
        <v>149</v>
      </c>
      <c r="S51" s="33" t="s">
        <v>226</v>
      </c>
      <c r="T51" s="34">
        <v>3</v>
      </c>
      <c r="U51" s="35"/>
      <c r="V51" s="35"/>
      <c r="W51" s="35"/>
    </row>
    <row r="52" spans="1:23" s="20" customFormat="1" ht="40.5" customHeight="1" x14ac:dyDescent="0.2">
      <c r="A52" s="27" t="s">
        <v>27</v>
      </c>
      <c r="B52" s="28">
        <v>51</v>
      </c>
      <c r="C52" s="36"/>
      <c r="D52" s="36"/>
      <c r="E52" s="36"/>
      <c r="F52" s="29" t="s">
        <v>64</v>
      </c>
      <c r="G52" s="30" t="s">
        <v>61</v>
      </c>
      <c r="H52" s="30">
        <v>1</v>
      </c>
      <c r="I52" s="31">
        <v>140</v>
      </c>
      <c r="J52" s="36"/>
      <c r="K52" s="36"/>
      <c r="L52" s="36"/>
      <c r="M52" s="29" t="s">
        <v>64</v>
      </c>
      <c r="N52" s="30" t="s">
        <v>61</v>
      </c>
      <c r="O52" s="30">
        <v>1</v>
      </c>
      <c r="P52" s="31">
        <v>160</v>
      </c>
      <c r="Q52" s="36"/>
      <c r="R52" s="32" t="s">
        <v>149</v>
      </c>
      <c r="S52" s="33" t="s">
        <v>226</v>
      </c>
      <c r="T52" s="34">
        <v>3</v>
      </c>
      <c r="U52" s="35"/>
      <c r="V52" s="35"/>
      <c r="W52" s="35"/>
    </row>
    <row r="53" spans="1:23" s="20" customFormat="1" ht="51" customHeight="1" x14ac:dyDescent="0.2">
      <c r="A53" s="27" t="s">
        <v>27</v>
      </c>
      <c r="B53" s="28">
        <v>52</v>
      </c>
      <c r="C53" s="36"/>
      <c r="D53" s="36"/>
      <c r="E53" s="36"/>
      <c r="F53" s="29" t="s">
        <v>65</v>
      </c>
      <c r="G53" s="30" t="s">
        <v>63</v>
      </c>
      <c r="H53" s="30">
        <v>10</v>
      </c>
      <c r="I53" s="31">
        <v>500</v>
      </c>
      <c r="J53" s="36"/>
      <c r="K53" s="36"/>
      <c r="L53" s="36"/>
      <c r="M53" s="29" t="s">
        <v>65</v>
      </c>
      <c r="N53" s="30" t="s">
        <v>63</v>
      </c>
      <c r="O53" s="30">
        <v>10</v>
      </c>
      <c r="P53" s="31">
        <v>478.31</v>
      </c>
      <c r="Q53" s="36"/>
      <c r="R53" s="32" t="s">
        <v>149</v>
      </c>
      <c r="S53" s="33" t="s">
        <v>226</v>
      </c>
      <c r="T53" s="34">
        <v>11</v>
      </c>
      <c r="U53" s="35"/>
      <c r="V53" s="35"/>
      <c r="W53" s="35"/>
    </row>
    <row r="54" spans="1:23" s="20" customFormat="1" ht="30" x14ac:dyDescent="0.2">
      <c r="A54" s="27" t="s">
        <v>27</v>
      </c>
      <c r="B54" s="28">
        <v>53</v>
      </c>
      <c r="C54" s="36"/>
      <c r="D54" s="36"/>
      <c r="E54" s="36"/>
      <c r="F54" s="29" t="s">
        <v>76</v>
      </c>
      <c r="G54" s="30" t="s">
        <v>61</v>
      </c>
      <c r="H54" s="30">
        <v>5</v>
      </c>
      <c r="I54" s="31">
        <v>125</v>
      </c>
      <c r="J54" s="36"/>
      <c r="K54" s="36"/>
      <c r="L54" s="36"/>
      <c r="M54" s="29" t="s">
        <v>76</v>
      </c>
      <c r="N54" s="30" t="s">
        <v>61</v>
      </c>
      <c r="O54" s="30">
        <v>5</v>
      </c>
      <c r="P54" s="31">
        <v>125</v>
      </c>
      <c r="Q54" s="36"/>
      <c r="R54" s="32" t="s">
        <v>149</v>
      </c>
      <c r="S54" s="33" t="s">
        <v>226</v>
      </c>
      <c r="T54" s="34">
        <v>12</v>
      </c>
      <c r="U54" s="35"/>
      <c r="V54" s="35"/>
      <c r="W54" s="35"/>
    </row>
    <row r="55" spans="1:23" s="20" customFormat="1" ht="42" customHeight="1" x14ac:dyDescent="0.2">
      <c r="A55" s="27" t="s">
        <v>28</v>
      </c>
      <c r="B55" s="28">
        <v>54</v>
      </c>
      <c r="C55" s="36"/>
      <c r="D55" s="36"/>
      <c r="E55" s="36"/>
      <c r="F55" s="29" t="s">
        <v>71</v>
      </c>
      <c r="G55" s="30" t="s">
        <v>61</v>
      </c>
      <c r="H55" s="30">
        <v>6</v>
      </c>
      <c r="I55" s="31">
        <v>72.88</v>
      </c>
      <c r="J55" s="36"/>
      <c r="K55" s="36"/>
      <c r="L55" s="36"/>
      <c r="M55" s="29" t="s">
        <v>71</v>
      </c>
      <c r="N55" s="30" t="s">
        <v>61</v>
      </c>
      <c r="O55" s="30">
        <v>6</v>
      </c>
      <c r="P55" s="31">
        <v>72.88</v>
      </c>
      <c r="Q55" s="36"/>
      <c r="R55" s="32" t="s">
        <v>150</v>
      </c>
      <c r="S55" s="33" t="s">
        <v>226</v>
      </c>
      <c r="T55" s="34">
        <v>1</v>
      </c>
      <c r="U55" s="38"/>
      <c r="V55" s="38"/>
      <c r="W55" s="38"/>
    </row>
    <row r="56" spans="1:23" s="20" customFormat="1" ht="27.75" customHeight="1" x14ac:dyDescent="0.2">
      <c r="A56" s="27" t="s">
        <v>28</v>
      </c>
      <c r="B56" s="28">
        <v>55</v>
      </c>
      <c r="C56" s="36"/>
      <c r="D56" s="36"/>
      <c r="E56" s="36"/>
      <c r="F56" s="29" t="s">
        <v>70</v>
      </c>
      <c r="G56" s="30" t="s">
        <v>61</v>
      </c>
      <c r="H56" s="30">
        <v>3</v>
      </c>
      <c r="I56" s="31">
        <v>116.03</v>
      </c>
      <c r="J56" s="36"/>
      <c r="K56" s="36"/>
      <c r="L56" s="36"/>
      <c r="M56" s="29" t="s">
        <v>70</v>
      </c>
      <c r="N56" s="30" t="s">
        <v>61</v>
      </c>
      <c r="O56" s="30">
        <v>3</v>
      </c>
      <c r="P56" s="31">
        <v>116.03</v>
      </c>
      <c r="Q56" s="36"/>
      <c r="R56" s="32" t="s">
        <v>150</v>
      </c>
      <c r="S56" s="33" t="s">
        <v>226</v>
      </c>
      <c r="T56" s="34">
        <v>4</v>
      </c>
      <c r="U56" s="35"/>
      <c r="V56" s="35"/>
      <c r="W56" s="35"/>
    </row>
    <row r="57" spans="1:23" s="20" customFormat="1" ht="30" customHeight="1" x14ac:dyDescent="0.2">
      <c r="A57" s="27" t="s">
        <v>28</v>
      </c>
      <c r="B57" s="28">
        <v>56</v>
      </c>
      <c r="C57" s="36"/>
      <c r="D57" s="36"/>
      <c r="E57" s="36"/>
      <c r="F57" s="29" t="s">
        <v>72</v>
      </c>
      <c r="G57" s="30" t="s">
        <v>61</v>
      </c>
      <c r="H57" s="30">
        <v>1</v>
      </c>
      <c r="I57" s="31">
        <v>194.91</v>
      </c>
      <c r="J57" s="36"/>
      <c r="K57" s="36"/>
      <c r="L57" s="36"/>
      <c r="M57" s="29" t="s">
        <v>72</v>
      </c>
      <c r="N57" s="30" t="s">
        <v>61</v>
      </c>
      <c r="O57" s="30">
        <v>1</v>
      </c>
      <c r="P57" s="31">
        <v>194.91</v>
      </c>
      <c r="Q57" s="36"/>
      <c r="R57" s="32" t="s">
        <v>150</v>
      </c>
      <c r="S57" s="33" t="s">
        <v>226</v>
      </c>
      <c r="T57" s="34">
        <v>5</v>
      </c>
      <c r="U57" s="35"/>
      <c r="V57" s="35"/>
      <c r="W57" s="35"/>
    </row>
    <row r="58" spans="1:23" s="20" customFormat="1" ht="30" customHeight="1" x14ac:dyDescent="0.2">
      <c r="A58" s="27" t="s">
        <v>28</v>
      </c>
      <c r="B58" s="28">
        <v>57</v>
      </c>
      <c r="C58" s="36"/>
      <c r="D58" s="36"/>
      <c r="E58" s="36"/>
      <c r="F58" s="29" t="s">
        <v>62</v>
      </c>
      <c r="G58" s="30" t="s">
        <v>63</v>
      </c>
      <c r="H58" s="30">
        <v>9.92</v>
      </c>
      <c r="I58" s="31">
        <v>209.47</v>
      </c>
      <c r="J58" s="36"/>
      <c r="K58" s="36"/>
      <c r="L58" s="36"/>
      <c r="M58" s="29" t="s">
        <v>62</v>
      </c>
      <c r="N58" s="30" t="s">
        <v>63</v>
      </c>
      <c r="O58" s="30">
        <v>9.92</v>
      </c>
      <c r="P58" s="31">
        <v>209.47</v>
      </c>
      <c r="Q58" s="36"/>
      <c r="R58" s="32" t="s">
        <v>150</v>
      </c>
      <c r="S58" s="33" t="s">
        <v>226</v>
      </c>
      <c r="T58" s="34">
        <v>7</v>
      </c>
      <c r="U58" s="35"/>
      <c r="V58" s="35"/>
      <c r="W58" s="35"/>
    </row>
    <row r="59" spans="1:23" s="20" customFormat="1" ht="30" customHeight="1" x14ac:dyDescent="0.2">
      <c r="A59" s="27" t="s">
        <v>28</v>
      </c>
      <c r="B59" s="28">
        <v>58</v>
      </c>
      <c r="C59" s="36"/>
      <c r="D59" s="36"/>
      <c r="E59" s="36"/>
      <c r="F59" s="29" t="s">
        <v>65</v>
      </c>
      <c r="G59" s="30" t="s">
        <v>63</v>
      </c>
      <c r="H59" s="30">
        <v>11</v>
      </c>
      <c r="I59" s="31">
        <v>252.89</v>
      </c>
      <c r="J59" s="36"/>
      <c r="K59" s="36"/>
      <c r="L59" s="36"/>
      <c r="M59" s="29" t="s">
        <v>65</v>
      </c>
      <c r="N59" s="30" t="s">
        <v>63</v>
      </c>
      <c r="O59" s="30">
        <v>11</v>
      </c>
      <c r="P59" s="31">
        <v>252.89</v>
      </c>
      <c r="Q59" s="36"/>
      <c r="R59" s="32" t="s">
        <v>150</v>
      </c>
      <c r="S59" s="33" t="s">
        <v>226</v>
      </c>
      <c r="T59" s="34">
        <v>11</v>
      </c>
      <c r="U59" s="35"/>
      <c r="V59" s="35"/>
      <c r="W59" s="35"/>
    </row>
    <row r="60" spans="1:23" s="20" customFormat="1" ht="39.75" customHeight="1" x14ac:dyDescent="0.2">
      <c r="A60" s="27" t="s">
        <v>29</v>
      </c>
      <c r="B60" s="28">
        <v>59</v>
      </c>
      <c r="C60" s="36"/>
      <c r="D60" s="36"/>
      <c r="E60" s="36"/>
      <c r="F60" s="29" t="s">
        <v>71</v>
      </c>
      <c r="G60" s="30" t="s">
        <v>61</v>
      </c>
      <c r="H60" s="30">
        <v>4</v>
      </c>
      <c r="I60" s="31">
        <v>41.87</v>
      </c>
      <c r="J60" s="36"/>
      <c r="K60" s="36"/>
      <c r="L60" s="36"/>
      <c r="M60" s="29" t="s">
        <v>71</v>
      </c>
      <c r="N60" s="30" t="s">
        <v>61</v>
      </c>
      <c r="O60" s="30">
        <v>4</v>
      </c>
      <c r="P60" s="31">
        <v>41.87</v>
      </c>
      <c r="Q60" s="36"/>
      <c r="R60" s="32" t="s">
        <v>151</v>
      </c>
      <c r="S60" s="33" t="s">
        <v>226</v>
      </c>
      <c r="T60" s="34">
        <v>1</v>
      </c>
      <c r="U60" s="38"/>
      <c r="V60" s="38"/>
      <c r="W60" s="38"/>
    </row>
    <row r="61" spans="1:23" s="20" customFormat="1" ht="39.75" customHeight="1" x14ac:dyDescent="0.2">
      <c r="A61" s="27" t="s">
        <v>29</v>
      </c>
      <c r="B61" s="28">
        <v>60</v>
      </c>
      <c r="C61" s="36"/>
      <c r="D61" s="36"/>
      <c r="E61" s="36"/>
      <c r="F61" s="29" t="s">
        <v>60</v>
      </c>
      <c r="G61" s="30" t="s">
        <v>61</v>
      </c>
      <c r="H61" s="30">
        <v>2</v>
      </c>
      <c r="I61" s="31">
        <v>567.12</v>
      </c>
      <c r="J61" s="36"/>
      <c r="K61" s="36"/>
      <c r="L61" s="36"/>
      <c r="M61" s="29" t="s">
        <v>60</v>
      </c>
      <c r="N61" s="30" t="s">
        <v>61</v>
      </c>
      <c r="O61" s="30">
        <v>2</v>
      </c>
      <c r="P61" s="31">
        <v>567.12</v>
      </c>
      <c r="Q61" s="36"/>
      <c r="R61" s="32" t="s">
        <v>151</v>
      </c>
      <c r="S61" s="33" t="s">
        <v>226</v>
      </c>
      <c r="T61" s="34">
        <v>3</v>
      </c>
      <c r="U61" s="35"/>
      <c r="V61" s="35"/>
      <c r="W61" s="35"/>
    </row>
    <row r="62" spans="1:23" s="20" customFormat="1" ht="30" customHeight="1" x14ac:dyDescent="0.2">
      <c r="A62" s="27" t="s">
        <v>29</v>
      </c>
      <c r="B62" s="28">
        <v>61</v>
      </c>
      <c r="C62" s="36"/>
      <c r="D62" s="36"/>
      <c r="E62" s="36"/>
      <c r="F62" s="29" t="s">
        <v>70</v>
      </c>
      <c r="G62" s="30" t="s">
        <v>61</v>
      </c>
      <c r="H62" s="30">
        <v>1</v>
      </c>
      <c r="I62" s="31">
        <v>39.54</v>
      </c>
      <c r="J62" s="36"/>
      <c r="K62" s="36"/>
      <c r="L62" s="36"/>
      <c r="M62" s="29" t="s">
        <v>70</v>
      </c>
      <c r="N62" s="30" t="s">
        <v>61</v>
      </c>
      <c r="O62" s="30">
        <v>1</v>
      </c>
      <c r="P62" s="31">
        <v>39.54</v>
      </c>
      <c r="Q62" s="36"/>
      <c r="R62" s="32" t="s">
        <v>151</v>
      </c>
      <c r="S62" s="33" t="s">
        <v>226</v>
      </c>
      <c r="T62" s="34">
        <v>4</v>
      </c>
      <c r="U62" s="35"/>
      <c r="V62" s="35"/>
      <c r="W62" s="35"/>
    </row>
    <row r="63" spans="1:23" s="20" customFormat="1" ht="30" customHeight="1" x14ac:dyDescent="0.2">
      <c r="A63" s="27" t="s">
        <v>29</v>
      </c>
      <c r="B63" s="28">
        <v>62</v>
      </c>
      <c r="C63" s="36"/>
      <c r="D63" s="36"/>
      <c r="E63" s="36"/>
      <c r="F63" s="29" t="s">
        <v>62</v>
      </c>
      <c r="G63" s="30" t="s">
        <v>63</v>
      </c>
      <c r="H63" s="30">
        <v>1.925</v>
      </c>
      <c r="I63" s="31">
        <v>32.630000000000003</v>
      </c>
      <c r="J63" s="36"/>
      <c r="K63" s="36"/>
      <c r="L63" s="36"/>
      <c r="M63" s="29" t="s">
        <v>62</v>
      </c>
      <c r="N63" s="30" t="s">
        <v>63</v>
      </c>
      <c r="O63" s="30">
        <v>1.925</v>
      </c>
      <c r="P63" s="31">
        <v>32.630000000000003</v>
      </c>
      <c r="Q63" s="36"/>
      <c r="R63" s="32" t="s">
        <v>151</v>
      </c>
      <c r="S63" s="33" t="s">
        <v>226</v>
      </c>
      <c r="T63" s="34">
        <v>7</v>
      </c>
      <c r="U63" s="35"/>
      <c r="V63" s="35"/>
      <c r="W63" s="35"/>
    </row>
    <row r="64" spans="1:23" s="20" customFormat="1" ht="30" customHeight="1" x14ac:dyDescent="0.2">
      <c r="A64" s="27" t="s">
        <v>29</v>
      </c>
      <c r="B64" s="28">
        <v>63</v>
      </c>
      <c r="C64" s="36"/>
      <c r="D64" s="36"/>
      <c r="E64" s="36"/>
      <c r="F64" s="29" t="s">
        <v>65</v>
      </c>
      <c r="G64" s="30" t="s">
        <v>63</v>
      </c>
      <c r="H64" s="30">
        <v>4.51</v>
      </c>
      <c r="I64" s="31">
        <v>105.29</v>
      </c>
      <c r="J64" s="36"/>
      <c r="K64" s="36"/>
      <c r="L64" s="36"/>
      <c r="M64" s="29" t="s">
        <v>65</v>
      </c>
      <c r="N64" s="30" t="s">
        <v>63</v>
      </c>
      <c r="O64" s="30">
        <v>4.51</v>
      </c>
      <c r="P64" s="31">
        <v>105.29</v>
      </c>
      <c r="Q64" s="36"/>
      <c r="R64" s="32" t="s">
        <v>151</v>
      </c>
      <c r="S64" s="33" t="s">
        <v>226</v>
      </c>
      <c r="T64" s="34">
        <v>11</v>
      </c>
      <c r="U64" s="35"/>
      <c r="V64" s="35"/>
      <c r="W64" s="35"/>
    </row>
    <row r="65" spans="1:23" s="20" customFormat="1" ht="39.75" customHeight="1" x14ac:dyDescent="0.2">
      <c r="A65" s="27" t="s">
        <v>30</v>
      </c>
      <c r="B65" s="28">
        <v>64</v>
      </c>
      <c r="C65" s="36"/>
      <c r="D65" s="36"/>
      <c r="E65" s="36"/>
      <c r="F65" s="29" t="s">
        <v>65</v>
      </c>
      <c r="G65" s="30" t="s">
        <v>63</v>
      </c>
      <c r="H65" s="30">
        <v>19.843</v>
      </c>
      <c r="I65" s="31">
        <v>918.58</v>
      </c>
      <c r="J65" s="36"/>
      <c r="K65" s="36"/>
      <c r="L65" s="36"/>
      <c r="M65" s="29" t="s">
        <v>65</v>
      </c>
      <c r="N65" s="30" t="s">
        <v>63</v>
      </c>
      <c r="O65" s="30">
        <v>19.843</v>
      </c>
      <c r="P65" s="31">
        <v>918.58</v>
      </c>
      <c r="Q65" s="36"/>
      <c r="R65" s="32" t="s">
        <v>152</v>
      </c>
      <c r="S65" s="33" t="s">
        <v>226</v>
      </c>
      <c r="T65" s="34">
        <v>11</v>
      </c>
      <c r="U65" s="35"/>
      <c r="V65" s="35"/>
      <c r="W65" s="35"/>
    </row>
    <row r="66" spans="1:23" s="20" customFormat="1" ht="51" customHeight="1" x14ac:dyDescent="0.2">
      <c r="A66" s="27" t="s">
        <v>31</v>
      </c>
      <c r="B66" s="28">
        <v>65</v>
      </c>
      <c r="C66" s="36"/>
      <c r="D66" s="36"/>
      <c r="E66" s="36"/>
      <c r="F66" s="29" t="s">
        <v>71</v>
      </c>
      <c r="G66" s="30" t="s">
        <v>61</v>
      </c>
      <c r="H66" s="30">
        <v>15</v>
      </c>
      <c r="I66" s="31">
        <v>124.68</v>
      </c>
      <c r="J66" s="36"/>
      <c r="K66" s="36"/>
      <c r="L66" s="36"/>
      <c r="M66" s="29" t="s">
        <v>71</v>
      </c>
      <c r="N66" s="30" t="s">
        <v>61</v>
      </c>
      <c r="O66" s="30">
        <v>15</v>
      </c>
      <c r="P66" s="31">
        <v>124.68</v>
      </c>
      <c r="Q66" s="36"/>
      <c r="R66" s="32" t="s">
        <v>153</v>
      </c>
      <c r="S66" s="33" t="s">
        <v>226</v>
      </c>
      <c r="T66" s="34">
        <v>1</v>
      </c>
      <c r="U66" s="35">
        <f>SUM(O62:O66)</f>
        <v>42.277999999999999</v>
      </c>
      <c r="V66" s="35">
        <f>SUM(P62:P66)</f>
        <v>1220.72</v>
      </c>
      <c r="W66" s="35"/>
    </row>
    <row r="67" spans="1:23" s="20" customFormat="1" ht="30" customHeight="1" x14ac:dyDescent="0.2">
      <c r="A67" s="27" t="s">
        <v>31</v>
      </c>
      <c r="B67" s="28">
        <v>66</v>
      </c>
      <c r="C67" s="36"/>
      <c r="D67" s="36"/>
      <c r="E67" s="36"/>
      <c r="F67" s="29" t="s">
        <v>77</v>
      </c>
      <c r="G67" s="30" t="s">
        <v>61</v>
      </c>
      <c r="H67" s="30">
        <v>1</v>
      </c>
      <c r="I67" s="31">
        <v>396.96</v>
      </c>
      <c r="J67" s="36"/>
      <c r="K67" s="36"/>
      <c r="L67" s="36"/>
      <c r="M67" s="29" t="s">
        <v>77</v>
      </c>
      <c r="N67" s="30" t="s">
        <v>61</v>
      </c>
      <c r="O67" s="30">
        <v>1</v>
      </c>
      <c r="P67" s="31">
        <v>396.96</v>
      </c>
      <c r="Q67" s="36"/>
      <c r="R67" s="32" t="s">
        <v>153</v>
      </c>
      <c r="S67" s="33" t="s">
        <v>226</v>
      </c>
      <c r="T67" s="34">
        <v>3</v>
      </c>
      <c r="U67" s="35"/>
      <c r="V67" s="35"/>
      <c r="W67" s="35"/>
    </row>
    <row r="68" spans="1:23" s="20" customFormat="1" ht="30" customHeight="1" x14ac:dyDescent="0.2">
      <c r="A68" s="27" t="s">
        <v>31</v>
      </c>
      <c r="B68" s="28">
        <v>67</v>
      </c>
      <c r="C68" s="36"/>
      <c r="D68" s="36"/>
      <c r="E68" s="36"/>
      <c r="F68" s="29" t="s">
        <v>70</v>
      </c>
      <c r="G68" s="30" t="s">
        <v>61</v>
      </c>
      <c r="H68" s="30">
        <v>1</v>
      </c>
      <c r="I68" s="31">
        <v>43.25</v>
      </c>
      <c r="J68" s="36"/>
      <c r="K68" s="36"/>
      <c r="L68" s="36"/>
      <c r="M68" s="29" t="s">
        <v>70</v>
      </c>
      <c r="N68" s="30" t="s">
        <v>61</v>
      </c>
      <c r="O68" s="30">
        <v>1</v>
      </c>
      <c r="P68" s="31">
        <v>43.25</v>
      </c>
      <c r="Q68" s="36"/>
      <c r="R68" s="32" t="s">
        <v>153</v>
      </c>
      <c r="S68" s="33" t="s">
        <v>226</v>
      </c>
      <c r="T68" s="34">
        <v>4</v>
      </c>
      <c r="U68" s="35"/>
      <c r="V68" s="35"/>
      <c r="W68" s="35"/>
    </row>
    <row r="69" spans="1:23" s="20" customFormat="1" ht="30" customHeight="1" x14ac:dyDescent="0.2">
      <c r="A69" s="27" t="s">
        <v>31</v>
      </c>
      <c r="B69" s="28">
        <v>68</v>
      </c>
      <c r="C69" s="36"/>
      <c r="D69" s="36"/>
      <c r="E69" s="36"/>
      <c r="F69" s="29" t="s">
        <v>78</v>
      </c>
      <c r="G69" s="30" t="s">
        <v>61</v>
      </c>
      <c r="H69" s="30">
        <v>2</v>
      </c>
      <c r="I69" s="31">
        <v>450.435</v>
      </c>
      <c r="J69" s="36"/>
      <c r="K69" s="36"/>
      <c r="L69" s="36"/>
      <c r="M69" s="29" t="s">
        <v>78</v>
      </c>
      <c r="N69" s="30" t="s">
        <v>61</v>
      </c>
      <c r="O69" s="30">
        <v>2</v>
      </c>
      <c r="P69" s="31">
        <v>450.435</v>
      </c>
      <c r="Q69" s="36"/>
      <c r="R69" s="32" t="s">
        <v>153</v>
      </c>
      <c r="S69" s="33" t="s">
        <v>226</v>
      </c>
      <c r="T69" s="34">
        <v>5</v>
      </c>
      <c r="U69" s="35"/>
      <c r="V69" s="35"/>
      <c r="W69" s="35"/>
    </row>
    <row r="70" spans="1:23" s="20" customFormat="1" ht="30" customHeight="1" x14ac:dyDescent="0.2">
      <c r="A70" s="27" t="s">
        <v>31</v>
      </c>
      <c r="B70" s="28">
        <v>69</v>
      </c>
      <c r="C70" s="36"/>
      <c r="D70" s="36"/>
      <c r="E70" s="36"/>
      <c r="F70" s="29" t="s">
        <v>72</v>
      </c>
      <c r="G70" s="30" t="s">
        <v>61</v>
      </c>
      <c r="H70" s="30">
        <v>1</v>
      </c>
      <c r="I70" s="31">
        <v>150.14500000000001</v>
      </c>
      <c r="J70" s="36"/>
      <c r="K70" s="36"/>
      <c r="L70" s="36"/>
      <c r="M70" s="29" t="s">
        <v>72</v>
      </c>
      <c r="N70" s="30" t="s">
        <v>61</v>
      </c>
      <c r="O70" s="30">
        <v>1</v>
      </c>
      <c r="P70" s="31">
        <v>150.14500000000001</v>
      </c>
      <c r="Q70" s="36"/>
      <c r="R70" s="32" t="s">
        <v>153</v>
      </c>
      <c r="S70" s="33" t="s">
        <v>226</v>
      </c>
      <c r="T70" s="34">
        <v>5</v>
      </c>
      <c r="U70" s="35"/>
      <c r="V70" s="35"/>
      <c r="W70" s="35"/>
    </row>
    <row r="71" spans="1:23" s="20" customFormat="1" ht="53.25" customHeight="1" x14ac:dyDescent="0.2">
      <c r="A71" s="27" t="s">
        <v>31</v>
      </c>
      <c r="B71" s="28">
        <v>70</v>
      </c>
      <c r="C71" s="36"/>
      <c r="D71" s="36"/>
      <c r="E71" s="36"/>
      <c r="F71" s="29" t="s">
        <v>79</v>
      </c>
      <c r="G71" s="30" t="s">
        <v>63</v>
      </c>
      <c r="H71" s="30">
        <v>11</v>
      </c>
      <c r="I71" s="31">
        <v>424.98</v>
      </c>
      <c r="J71" s="36"/>
      <c r="K71" s="36"/>
      <c r="L71" s="36"/>
      <c r="M71" s="29" t="s">
        <v>79</v>
      </c>
      <c r="N71" s="30" t="s">
        <v>63</v>
      </c>
      <c r="O71" s="30">
        <v>11</v>
      </c>
      <c r="P71" s="31">
        <v>424.98</v>
      </c>
      <c r="Q71" s="36"/>
      <c r="R71" s="32" t="s">
        <v>153</v>
      </c>
      <c r="S71" s="33" t="s">
        <v>226</v>
      </c>
      <c r="T71" s="34">
        <v>7</v>
      </c>
      <c r="U71" s="35"/>
      <c r="V71" s="35"/>
      <c r="W71" s="35"/>
    </row>
    <row r="72" spans="1:23" s="20" customFormat="1" ht="40.5" customHeight="1" x14ac:dyDescent="0.2">
      <c r="A72" s="27" t="s">
        <v>32</v>
      </c>
      <c r="B72" s="28">
        <v>71</v>
      </c>
      <c r="C72" s="36"/>
      <c r="D72" s="36"/>
      <c r="E72" s="36"/>
      <c r="F72" s="29" t="s">
        <v>69</v>
      </c>
      <c r="G72" s="30" t="s">
        <v>63</v>
      </c>
      <c r="H72" s="30">
        <v>22.7</v>
      </c>
      <c r="I72" s="31">
        <v>486.56</v>
      </c>
      <c r="J72" s="36"/>
      <c r="K72" s="36"/>
      <c r="L72" s="36"/>
      <c r="M72" s="29" t="s">
        <v>69</v>
      </c>
      <c r="N72" s="30" t="s">
        <v>63</v>
      </c>
      <c r="O72" s="30">
        <v>22.7</v>
      </c>
      <c r="P72" s="31">
        <v>486.56</v>
      </c>
      <c r="Q72" s="36"/>
      <c r="R72" s="32" t="s">
        <v>154</v>
      </c>
      <c r="S72" s="33" t="s">
        <v>226</v>
      </c>
      <c r="T72" s="34">
        <v>7</v>
      </c>
      <c r="U72" s="35"/>
      <c r="V72" s="35"/>
      <c r="W72" s="35"/>
    </row>
    <row r="73" spans="1:23" s="20" customFormat="1" ht="29.25" customHeight="1" x14ac:dyDescent="0.2">
      <c r="A73" s="27" t="s">
        <v>32</v>
      </c>
      <c r="B73" s="28">
        <v>72</v>
      </c>
      <c r="C73" s="36"/>
      <c r="D73" s="36"/>
      <c r="E73" s="36"/>
      <c r="F73" s="29" t="s">
        <v>65</v>
      </c>
      <c r="G73" s="30" t="s">
        <v>63</v>
      </c>
      <c r="H73" s="30">
        <v>0.54</v>
      </c>
      <c r="I73" s="31">
        <v>22.72</v>
      </c>
      <c r="J73" s="36"/>
      <c r="K73" s="36"/>
      <c r="L73" s="36"/>
      <c r="M73" s="29" t="s">
        <v>65</v>
      </c>
      <c r="N73" s="30" t="s">
        <v>63</v>
      </c>
      <c r="O73" s="30">
        <v>0.54</v>
      </c>
      <c r="P73" s="31">
        <v>10</v>
      </c>
      <c r="Q73" s="36"/>
      <c r="R73" s="32" t="s">
        <v>154</v>
      </c>
      <c r="S73" s="33" t="s">
        <v>226</v>
      </c>
      <c r="T73" s="34">
        <v>11</v>
      </c>
      <c r="U73" s="35"/>
      <c r="V73" s="35"/>
      <c r="W73" s="35"/>
    </row>
    <row r="74" spans="1:23" s="20" customFormat="1" ht="38.25" customHeight="1" x14ac:dyDescent="0.2">
      <c r="A74" s="40" t="s">
        <v>33</v>
      </c>
      <c r="B74" s="28">
        <v>73</v>
      </c>
      <c r="C74" s="36"/>
      <c r="D74" s="36"/>
      <c r="E74" s="36"/>
      <c r="F74" s="29" t="s">
        <v>64</v>
      </c>
      <c r="G74" s="30" t="s">
        <v>61</v>
      </c>
      <c r="H74" s="30">
        <v>3</v>
      </c>
      <c r="I74" s="31">
        <v>420</v>
      </c>
      <c r="J74" s="36"/>
      <c r="K74" s="36"/>
      <c r="L74" s="36"/>
      <c r="M74" s="29" t="s">
        <v>64</v>
      </c>
      <c r="N74" s="30" t="s">
        <v>61</v>
      </c>
      <c r="O74" s="30">
        <v>3</v>
      </c>
      <c r="P74" s="31">
        <v>420</v>
      </c>
      <c r="Q74" s="36"/>
      <c r="R74" s="32" t="s">
        <v>155</v>
      </c>
      <c r="S74" s="33" t="s">
        <v>226</v>
      </c>
      <c r="T74" s="34">
        <v>3</v>
      </c>
      <c r="U74" s="35"/>
      <c r="V74" s="35"/>
      <c r="W74" s="35"/>
    </row>
    <row r="75" spans="1:23" s="20" customFormat="1" ht="39.75" customHeight="1" x14ac:dyDescent="0.2">
      <c r="A75" s="40" t="s">
        <v>33</v>
      </c>
      <c r="B75" s="28">
        <v>74</v>
      </c>
      <c r="C75" s="36"/>
      <c r="D75" s="36"/>
      <c r="E75" s="36"/>
      <c r="F75" s="29" t="s">
        <v>80</v>
      </c>
      <c r="G75" s="30" t="s">
        <v>61</v>
      </c>
      <c r="H75" s="30">
        <v>1</v>
      </c>
      <c r="I75" s="31">
        <v>443</v>
      </c>
      <c r="J75" s="36"/>
      <c r="K75" s="36"/>
      <c r="L75" s="36"/>
      <c r="M75" s="29" t="s">
        <v>80</v>
      </c>
      <c r="N75" s="30" t="s">
        <v>61</v>
      </c>
      <c r="O75" s="30">
        <v>0</v>
      </c>
      <c r="P75" s="31">
        <v>0</v>
      </c>
      <c r="Q75" s="36"/>
      <c r="R75" s="32" t="s">
        <v>155</v>
      </c>
      <c r="S75" s="33" t="s">
        <v>226</v>
      </c>
      <c r="T75" s="34">
        <v>3</v>
      </c>
      <c r="U75" s="35"/>
      <c r="V75" s="35"/>
      <c r="W75" s="35"/>
    </row>
    <row r="76" spans="1:23" s="20" customFormat="1" ht="39.75" customHeight="1" x14ac:dyDescent="0.2">
      <c r="A76" s="40" t="s">
        <v>33</v>
      </c>
      <c r="B76" s="28">
        <v>75</v>
      </c>
      <c r="C76" s="36"/>
      <c r="D76" s="36"/>
      <c r="E76" s="36"/>
      <c r="F76" s="29" t="s">
        <v>70</v>
      </c>
      <c r="G76" s="30" t="s">
        <v>61</v>
      </c>
      <c r="H76" s="30">
        <v>0</v>
      </c>
      <c r="I76" s="31">
        <v>0</v>
      </c>
      <c r="J76" s="36"/>
      <c r="K76" s="36"/>
      <c r="L76" s="36"/>
      <c r="M76" s="29" t="s">
        <v>70</v>
      </c>
      <c r="N76" s="30" t="s">
        <v>61</v>
      </c>
      <c r="O76" s="30">
        <v>4</v>
      </c>
      <c r="P76" s="31">
        <v>195</v>
      </c>
      <c r="Q76" s="36"/>
      <c r="R76" s="32" t="s">
        <v>155</v>
      </c>
      <c r="S76" s="33" t="s">
        <v>226</v>
      </c>
      <c r="T76" s="34">
        <v>4</v>
      </c>
      <c r="U76" s="35"/>
      <c r="V76" s="35"/>
      <c r="W76" s="35"/>
    </row>
    <row r="77" spans="1:23" s="20" customFormat="1" ht="30" customHeight="1" x14ac:dyDescent="0.2">
      <c r="A77" s="40" t="s">
        <v>33</v>
      </c>
      <c r="B77" s="28">
        <v>76</v>
      </c>
      <c r="C77" s="36"/>
      <c r="D77" s="36"/>
      <c r="E77" s="36"/>
      <c r="F77" s="29" t="s">
        <v>78</v>
      </c>
      <c r="G77" s="30" t="s">
        <v>61</v>
      </c>
      <c r="H77" s="30">
        <v>0</v>
      </c>
      <c r="I77" s="31">
        <v>0</v>
      </c>
      <c r="J77" s="36"/>
      <c r="K77" s="36"/>
      <c r="L77" s="36"/>
      <c r="M77" s="29" t="s">
        <v>78</v>
      </c>
      <c r="N77" s="30" t="s">
        <v>61</v>
      </c>
      <c r="O77" s="30">
        <v>1</v>
      </c>
      <c r="P77" s="31">
        <v>250</v>
      </c>
      <c r="Q77" s="36"/>
      <c r="R77" s="32" t="s">
        <v>155</v>
      </c>
      <c r="S77" s="33" t="s">
        <v>226</v>
      </c>
      <c r="T77" s="34">
        <v>5</v>
      </c>
      <c r="U77" s="35"/>
      <c r="V77" s="35"/>
      <c r="W77" s="35"/>
    </row>
    <row r="78" spans="1:23" s="20" customFormat="1" ht="30" customHeight="1" x14ac:dyDescent="0.2">
      <c r="A78" s="40" t="s">
        <v>33</v>
      </c>
      <c r="B78" s="28">
        <v>77</v>
      </c>
      <c r="C78" s="36"/>
      <c r="D78" s="36"/>
      <c r="E78" s="36"/>
      <c r="F78" s="29" t="s">
        <v>78</v>
      </c>
      <c r="G78" s="30" t="s">
        <v>61</v>
      </c>
      <c r="H78" s="30">
        <v>2</v>
      </c>
      <c r="I78" s="31">
        <v>350</v>
      </c>
      <c r="J78" s="36"/>
      <c r="K78" s="36"/>
      <c r="L78" s="36"/>
      <c r="M78" s="29" t="s">
        <v>72</v>
      </c>
      <c r="N78" s="30" t="s">
        <v>61</v>
      </c>
      <c r="O78" s="30">
        <v>1</v>
      </c>
      <c r="P78" s="31">
        <v>150</v>
      </c>
      <c r="Q78" s="36"/>
      <c r="R78" s="32" t="s">
        <v>155</v>
      </c>
      <c r="S78" s="33" t="s">
        <v>226</v>
      </c>
      <c r="T78" s="34">
        <v>5</v>
      </c>
      <c r="U78" s="41"/>
      <c r="V78" s="35"/>
      <c r="W78" s="35"/>
    </row>
    <row r="79" spans="1:23" s="20" customFormat="1" ht="80.25" customHeight="1" x14ac:dyDescent="0.2">
      <c r="A79" s="42" t="s">
        <v>34</v>
      </c>
      <c r="B79" s="28">
        <v>78</v>
      </c>
      <c r="C79" s="36"/>
      <c r="D79" s="36"/>
      <c r="E79" s="36"/>
      <c r="F79" s="29" t="s">
        <v>81</v>
      </c>
      <c r="G79" s="30" t="s">
        <v>61</v>
      </c>
      <c r="H79" s="30">
        <v>60</v>
      </c>
      <c r="I79" s="31">
        <v>1380</v>
      </c>
      <c r="J79" s="36"/>
      <c r="K79" s="36"/>
      <c r="L79" s="36"/>
      <c r="M79" s="29" t="s">
        <v>81</v>
      </c>
      <c r="N79" s="30" t="s">
        <v>61</v>
      </c>
      <c r="O79" s="30">
        <v>40</v>
      </c>
      <c r="P79" s="31">
        <v>1135</v>
      </c>
      <c r="Q79" s="36"/>
      <c r="R79" s="32" t="s">
        <v>232</v>
      </c>
      <c r="S79" s="36" t="s">
        <v>226</v>
      </c>
      <c r="T79" s="34">
        <v>13</v>
      </c>
      <c r="U79" s="35"/>
      <c r="V79" s="35"/>
      <c r="W79" s="35"/>
    </row>
    <row r="80" spans="1:23" ht="30" customHeight="1" x14ac:dyDescent="0.2">
      <c r="J80" s="4"/>
      <c r="K80" s="4"/>
      <c r="L80" s="4"/>
      <c r="M80" s="4"/>
      <c r="N80" s="4"/>
      <c r="O80" s="4"/>
    </row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</sheetData>
  <sortState ref="G2:T79">
    <sortCondition ref="R2:R79"/>
    <sortCondition ref="T2:T79"/>
  </sortState>
  <printOptions horizontalCentered="1"/>
  <pageMargins left="0.4" right="0.4" top="0.25" bottom="0.25" header="0.3" footer="0.3"/>
  <pageSetup paperSize="5" scale="75" orientation="landscape" r:id="rId1"/>
  <headerFooter>
    <oddFooter>&amp;L&amp;8&amp;Z&amp;F&amp;F&amp;A</oddFooter>
  </headerFooter>
  <rowBreaks count="1" manualBreakCount="1">
    <brk id="14" max="16383" man="1"/>
  </row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'Haor List'!$A$2:$A$30</xm:f>
          </x14:formula1>
          <xm:sqref>V2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1"/>
  <sheetViews>
    <sheetView workbookViewId="0">
      <selection activeCell="F7" sqref="F7"/>
    </sheetView>
  </sheetViews>
  <sheetFormatPr defaultRowHeight="15" x14ac:dyDescent="0.25"/>
  <cols>
    <col min="1" max="1" width="42.7109375" customWidth="1"/>
    <col min="2" max="2" width="8.5703125" customWidth="1"/>
  </cols>
  <sheetData>
    <row r="1" spans="1:2" x14ac:dyDescent="0.25">
      <c r="A1" s="11" t="s">
        <v>315</v>
      </c>
      <c r="B1" s="190" t="s">
        <v>183</v>
      </c>
    </row>
    <row r="2" spans="1:2" x14ac:dyDescent="0.25">
      <c r="A2" s="191" t="s">
        <v>185</v>
      </c>
      <c r="B2" s="190" t="s">
        <v>316</v>
      </c>
    </row>
    <row r="3" spans="1:2" x14ac:dyDescent="0.25">
      <c r="A3" s="191" t="s">
        <v>187</v>
      </c>
      <c r="B3" s="190" t="s">
        <v>317</v>
      </c>
    </row>
    <row r="4" spans="1:2" x14ac:dyDescent="0.25">
      <c r="A4" s="191" t="s">
        <v>188</v>
      </c>
      <c r="B4" s="190" t="s">
        <v>318</v>
      </c>
    </row>
    <row r="5" spans="1:2" x14ac:dyDescent="0.25">
      <c r="A5" s="197" t="s">
        <v>189</v>
      </c>
      <c r="B5" s="198" t="s">
        <v>319</v>
      </c>
    </row>
    <row r="6" spans="1:2" x14ac:dyDescent="0.25">
      <c r="A6" s="199" t="s">
        <v>190</v>
      </c>
      <c r="B6" s="200" t="s">
        <v>320</v>
      </c>
    </row>
    <row r="7" spans="1:2" x14ac:dyDescent="0.25">
      <c r="A7" s="197" t="s">
        <v>191</v>
      </c>
      <c r="B7" s="198" t="s">
        <v>321</v>
      </c>
    </row>
    <row r="8" spans="1:2" x14ac:dyDescent="0.25">
      <c r="A8" s="197" t="s">
        <v>192</v>
      </c>
      <c r="B8" s="198" t="s">
        <v>322</v>
      </c>
    </row>
    <row r="9" spans="1:2" x14ac:dyDescent="0.25">
      <c r="A9" s="197" t="s">
        <v>193</v>
      </c>
      <c r="B9" s="198" t="s">
        <v>323</v>
      </c>
    </row>
    <row r="10" spans="1:2" x14ac:dyDescent="0.25">
      <c r="A10" s="191" t="s">
        <v>195</v>
      </c>
      <c r="B10" s="190" t="s">
        <v>324</v>
      </c>
    </row>
    <row r="11" spans="1:2" x14ac:dyDescent="0.25">
      <c r="A11" s="191" t="s">
        <v>197</v>
      </c>
      <c r="B11" s="190" t="s">
        <v>325</v>
      </c>
    </row>
    <row r="12" spans="1:2" x14ac:dyDescent="0.25">
      <c r="A12" s="191" t="s">
        <v>199</v>
      </c>
      <c r="B12" s="190" t="s">
        <v>326</v>
      </c>
    </row>
    <row r="13" spans="1:2" x14ac:dyDescent="0.25">
      <c r="A13" s="191" t="s">
        <v>201</v>
      </c>
      <c r="B13" s="190" t="s">
        <v>327</v>
      </c>
    </row>
    <row r="14" spans="1:2" x14ac:dyDescent="0.25">
      <c r="A14" s="191" t="s">
        <v>203</v>
      </c>
      <c r="B14" s="190" t="s">
        <v>328</v>
      </c>
    </row>
    <row r="15" spans="1:2" x14ac:dyDescent="0.25">
      <c r="A15" s="191" t="s">
        <v>205</v>
      </c>
      <c r="B15" s="190" t="s">
        <v>329</v>
      </c>
    </row>
    <row r="16" spans="1:2" x14ac:dyDescent="0.25">
      <c r="A16" s="191" t="s">
        <v>206</v>
      </c>
      <c r="B16" s="190" t="s">
        <v>330</v>
      </c>
    </row>
    <row r="17" spans="1:2" x14ac:dyDescent="0.25">
      <c r="A17" s="191" t="s">
        <v>207</v>
      </c>
      <c r="B17" s="190" t="s">
        <v>331</v>
      </c>
    </row>
    <row r="18" spans="1:2" x14ac:dyDescent="0.25">
      <c r="A18" s="191" t="s">
        <v>208</v>
      </c>
      <c r="B18" s="190" t="s">
        <v>332</v>
      </c>
    </row>
    <row r="19" spans="1:2" x14ac:dyDescent="0.25">
      <c r="A19" s="191" t="s">
        <v>209</v>
      </c>
      <c r="B19" s="190" t="s">
        <v>333</v>
      </c>
    </row>
    <row r="20" spans="1:2" x14ac:dyDescent="0.25">
      <c r="A20" s="191" t="s">
        <v>210</v>
      </c>
      <c r="B20" s="190" t="s">
        <v>334</v>
      </c>
    </row>
    <row r="21" spans="1:2" x14ac:dyDescent="0.25">
      <c r="A21" s="191" t="s">
        <v>211</v>
      </c>
      <c r="B21" s="190" t="s">
        <v>335</v>
      </c>
    </row>
    <row r="22" spans="1:2" x14ac:dyDescent="0.25">
      <c r="A22" s="191" t="s">
        <v>212</v>
      </c>
      <c r="B22" s="190" t="s">
        <v>336</v>
      </c>
    </row>
    <row r="23" spans="1:2" x14ac:dyDescent="0.25">
      <c r="A23" s="191" t="s">
        <v>213</v>
      </c>
      <c r="B23" s="190" t="s">
        <v>337</v>
      </c>
    </row>
    <row r="24" spans="1:2" x14ac:dyDescent="0.25">
      <c r="A24" s="191" t="s">
        <v>214</v>
      </c>
      <c r="B24" s="190" t="s">
        <v>338</v>
      </c>
    </row>
    <row r="25" spans="1:2" x14ac:dyDescent="0.25">
      <c r="A25" s="191" t="s">
        <v>215</v>
      </c>
      <c r="B25" s="190" t="s">
        <v>339</v>
      </c>
    </row>
    <row r="26" spans="1:2" x14ac:dyDescent="0.25">
      <c r="A26" s="191" t="s">
        <v>216</v>
      </c>
      <c r="B26" s="190" t="s">
        <v>340</v>
      </c>
    </row>
    <row r="27" spans="1:2" x14ac:dyDescent="0.25">
      <c r="A27" s="191" t="s">
        <v>217</v>
      </c>
      <c r="B27" s="190" t="s">
        <v>341</v>
      </c>
    </row>
    <row r="28" spans="1:2" x14ac:dyDescent="0.25">
      <c r="A28" s="191" t="s">
        <v>218</v>
      </c>
      <c r="B28" s="190" t="s">
        <v>342</v>
      </c>
    </row>
    <row r="29" spans="1:2" x14ac:dyDescent="0.25">
      <c r="A29" s="191" t="s">
        <v>219</v>
      </c>
      <c r="B29" s="190" t="s">
        <v>343</v>
      </c>
    </row>
    <row r="30" spans="1:2" x14ac:dyDescent="0.25">
      <c r="A30" s="191" t="s">
        <v>220</v>
      </c>
      <c r="B30" s="190" t="s">
        <v>344</v>
      </c>
    </row>
    <row r="31" spans="1:2" x14ac:dyDescent="0.25">
      <c r="A31" s="192" t="s">
        <v>387</v>
      </c>
      <c r="B31" s="8" t="s">
        <v>388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"/>
  <sheetViews>
    <sheetView zoomScale="85" zoomScaleNormal="85" workbookViewId="0">
      <selection activeCell="C17" sqref="C17"/>
    </sheetView>
  </sheetViews>
  <sheetFormatPr defaultRowHeight="15" x14ac:dyDescent="0.25"/>
  <cols>
    <col min="1" max="1" width="49.85546875" customWidth="1"/>
    <col min="2" max="2" width="25.140625" customWidth="1"/>
    <col min="3" max="3" width="21.7109375" customWidth="1"/>
    <col min="4" max="4" width="13.28515625" hidden="1" customWidth="1"/>
    <col min="5" max="5" width="14.5703125" hidden="1" customWidth="1"/>
    <col min="6" max="6" width="13.7109375" hidden="1" customWidth="1"/>
    <col min="7" max="9" width="12.42578125" hidden="1" customWidth="1"/>
    <col min="10" max="11" width="9.140625" hidden="1" customWidth="1"/>
    <col min="12" max="12" width="16.5703125" hidden="1" customWidth="1"/>
    <col min="13" max="16" width="13.140625" hidden="1" customWidth="1"/>
    <col min="17" max="17" width="14.85546875" hidden="1" customWidth="1"/>
    <col min="18" max="19" width="0" hidden="1" customWidth="1"/>
    <col min="20" max="20" width="17.7109375" hidden="1" customWidth="1"/>
    <col min="21" max="21" width="0" hidden="1" customWidth="1"/>
  </cols>
  <sheetData>
    <row r="1" spans="1:21" x14ac:dyDescent="0.25">
      <c r="A1" s="17" t="s">
        <v>243</v>
      </c>
      <c r="B1" s="17" t="s">
        <v>184</v>
      </c>
      <c r="C1" s="17" t="s">
        <v>183</v>
      </c>
      <c r="D1" s="267" t="s">
        <v>186</v>
      </c>
      <c r="E1" s="267"/>
      <c r="F1" s="267" t="s">
        <v>237</v>
      </c>
      <c r="G1" s="267"/>
      <c r="H1" s="267" t="s">
        <v>200</v>
      </c>
      <c r="I1" s="267"/>
      <c r="J1" s="267" t="s">
        <v>204</v>
      </c>
      <c r="K1" s="267"/>
      <c r="L1" s="267" t="s">
        <v>239</v>
      </c>
      <c r="M1" s="267"/>
      <c r="N1" s="63" t="s">
        <v>303</v>
      </c>
      <c r="O1" s="17" t="s">
        <v>241</v>
      </c>
      <c r="P1" s="17" t="s">
        <v>242</v>
      </c>
      <c r="Q1" s="11"/>
      <c r="R1" s="11"/>
      <c r="S1" s="11"/>
      <c r="T1" s="11"/>
    </row>
    <row r="2" spans="1:21" x14ac:dyDescent="0.25">
      <c r="A2" s="172"/>
      <c r="B2" s="11"/>
      <c r="C2" s="11"/>
      <c r="D2" s="17" t="s">
        <v>235</v>
      </c>
      <c r="E2" s="17" t="s">
        <v>236</v>
      </c>
      <c r="F2" s="17" t="s">
        <v>235</v>
      </c>
      <c r="G2" s="17" t="s">
        <v>236</v>
      </c>
      <c r="H2" s="17" t="s">
        <v>235</v>
      </c>
      <c r="I2" s="17" t="s">
        <v>236</v>
      </c>
      <c r="J2" s="17" t="s">
        <v>235</v>
      </c>
      <c r="K2" s="17" t="s">
        <v>236</v>
      </c>
      <c r="L2" s="8" t="s">
        <v>240</v>
      </c>
      <c r="M2" s="8" t="s">
        <v>236</v>
      </c>
      <c r="N2" s="8"/>
      <c r="O2" s="8"/>
      <c r="P2" s="8"/>
      <c r="Q2" s="19"/>
      <c r="R2" s="11"/>
      <c r="S2" s="11"/>
      <c r="T2" s="11"/>
    </row>
    <row r="3" spans="1:21" x14ac:dyDescent="0.25">
      <c r="A3" s="17" t="s">
        <v>178</v>
      </c>
      <c r="B3" s="17" t="s">
        <v>179</v>
      </c>
      <c r="C3" s="17">
        <v>1</v>
      </c>
      <c r="D3" s="17">
        <f>SUMIF(Kishoregonj!$T$2:$T$79,Structure_Type!C3,Kishoregonj!$O$2:$O$79)</f>
        <v>86</v>
      </c>
      <c r="E3" s="17">
        <f>SUMIF(Kishoregonj!$T$2:$T$79,Structure_Type!C3,Kishoregonj!$P$2:$P$79)</f>
        <v>798.44</v>
      </c>
      <c r="F3" s="17">
        <f>SUMIF(Habigonj!$T$2:$T$22,Structure_Type!C3,Habigonj!$O$2:$O$22)</f>
        <v>18</v>
      </c>
      <c r="G3" s="17">
        <f>SUMIF(Habigonj!$T$2:$T$22,Structure_Type!C3,Habigonj!$P$2:$P$22)</f>
        <v>164</v>
      </c>
      <c r="H3" s="17">
        <f>SUMIF(Netrokona!$T$2:$T$19,Structure_Type!C3,Netrokona!$O$2:$O$19)</f>
        <v>5</v>
      </c>
      <c r="I3" s="17">
        <f>SUMIF(Netrokona!$T$2:$T$19,Structure_Type!C3,Netrokona!$P$2:$P$19)</f>
        <v>122.01</v>
      </c>
      <c r="J3" s="17">
        <f>SUMIF(Sunamgonj!$T$2:$T$18,Structure_Type!C3,Sunamgonj!$O$2:$O$18)</f>
        <v>21</v>
      </c>
      <c r="K3" s="17">
        <f>SUMIF(Sunamgonj!$T$2:$T$18,Structure_Type!C3,Sunamgonj!$P$2:$P$18)</f>
        <v>227.19</v>
      </c>
      <c r="L3" s="17">
        <f>D3+F3+H3+J3</f>
        <v>130</v>
      </c>
      <c r="M3" s="17">
        <f>E3+G3+I3+K3</f>
        <v>1311.64</v>
      </c>
      <c r="N3" s="63" t="s">
        <v>291</v>
      </c>
      <c r="O3" s="17">
        <f>M3*(3/25)</f>
        <v>157.39680000000001</v>
      </c>
      <c r="P3" s="17">
        <f>M3*(22/25)</f>
        <v>1154.2432000000001</v>
      </c>
      <c r="Q3" s="11"/>
      <c r="R3" s="11"/>
      <c r="S3" s="11"/>
      <c r="T3" s="11"/>
      <c r="U3">
        <v>1</v>
      </c>
    </row>
    <row r="4" spans="1:21" x14ac:dyDescent="0.25">
      <c r="A4" s="17" t="s">
        <v>182</v>
      </c>
      <c r="B4" s="17" t="s">
        <v>177</v>
      </c>
      <c r="C4" s="17">
        <v>2</v>
      </c>
      <c r="D4" s="17">
        <f>SUMIF(Kishoregonj!$T$2:$T$79,Structure_Type!C4,Kishoregonj!$O$2:$O$79)</f>
        <v>0</v>
      </c>
      <c r="E4" s="17">
        <f>SUMIF(Kishoregonj!$T$2:$T$79,Structure_Type!C4,Kishoregonj!$P$2:$P$79)</f>
        <v>32.5</v>
      </c>
      <c r="F4" s="17">
        <f>SUMIF(Habigonj!$T$2:$T$22,Structure_Type!C4,Habigonj!$O$2:$O$22)</f>
        <v>1</v>
      </c>
      <c r="G4" s="17">
        <f>SUMIF(Habigonj!$T$2:$T$22,Structure_Type!C4,Habigonj!$P$2:$P$22)</f>
        <v>27.05</v>
      </c>
      <c r="H4" s="17">
        <f>SUMIF(Netrokona!$T$2:$T$19,Structure_Type!C4,Netrokona!$O$2:$O$19)</f>
        <v>1</v>
      </c>
      <c r="I4" s="17">
        <f>SUMIF(Netrokona!$T$2:$T$19,Structure_Type!C4,Netrokona!$P$2:$P$19)</f>
        <v>389.57</v>
      </c>
      <c r="J4" s="17">
        <f>SUMIF(Sunamgonj!$T$2:$T$18,Structure_Type!C4,Sunamgonj!$O$2:$O$18)</f>
        <v>0</v>
      </c>
      <c r="K4" s="17">
        <f>SUMIF(Sunamgonj!$T$2:$T$18,Structure_Type!C4,Sunamgonj!$P$2:$P$18)</f>
        <v>0</v>
      </c>
      <c r="L4" s="17">
        <f t="shared" ref="L4:L17" si="0">D4+F4+H4+J4</f>
        <v>2</v>
      </c>
      <c r="M4" s="17">
        <f t="shared" ref="M4:M17" si="1">E4+G4+I4+K4</f>
        <v>449.12</v>
      </c>
      <c r="N4" s="63" t="s">
        <v>292</v>
      </c>
      <c r="O4" s="17">
        <f t="shared" ref="O4:O17" si="2">M4*(3/25)</f>
        <v>53.894399999999997</v>
      </c>
      <c r="P4" s="17">
        <f t="shared" ref="P4:P17" si="3">M4*(22/25)</f>
        <v>395.22559999999999</v>
      </c>
      <c r="Q4" s="11"/>
      <c r="R4" s="11"/>
      <c r="S4" s="11"/>
      <c r="T4" s="11"/>
      <c r="U4">
        <v>2</v>
      </c>
    </row>
    <row r="5" spans="1:21" x14ac:dyDescent="0.25">
      <c r="A5" s="17" t="s">
        <v>157</v>
      </c>
      <c r="B5" s="17" t="s">
        <v>163</v>
      </c>
      <c r="C5" s="17">
        <v>3</v>
      </c>
      <c r="D5" s="17">
        <f>SUMIF(Kishoregonj!$T$2:$T$79,Structure_Type!C5,Kishoregonj!$O$2:$O$79)</f>
        <v>26</v>
      </c>
      <c r="E5" s="17">
        <f>SUMIF(Kishoregonj!$T$2:$T$79,Structure_Type!C5,Kishoregonj!$P$2:$P$79)</f>
        <v>5828.07</v>
      </c>
      <c r="F5" s="17">
        <f>SUMIF(Habigonj!$T$2:$T$22,Structure_Type!C5,Habigonj!$O$2:$O$22)</f>
        <v>6</v>
      </c>
      <c r="G5" s="17">
        <f>SUMIF(Habigonj!$T$2:$T$22,Structure_Type!C5,Habigonj!$P$2:$P$22)</f>
        <v>1155.79</v>
      </c>
      <c r="H5" s="17">
        <f>SUMIF(Netrokona!$T$2:$T$19,Structure_Type!C5,Netrokona!$O$2:$O$19)</f>
        <v>5</v>
      </c>
      <c r="I5" s="17">
        <f>SUMIF(Netrokona!$T$2:$T$19,Structure_Type!C5,Netrokona!$P$2:$P$19)</f>
        <v>1519.65</v>
      </c>
      <c r="J5" s="17">
        <f>SUMIF(Sunamgonj!$T$2:$T$18,Structure_Type!C5,Sunamgonj!$O$2:$O$18)</f>
        <v>4</v>
      </c>
      <c r="K5" s="17">
        <f>SUMIF(Sunamgonj!$T$2:$T$18,Structure_Type!C5,Sunamgonj!$P$2:$P$18)</f>
        <v>1101.19</v>
      </c>
      <c r="L5" s="17">
        <f t="shared" si="0"/>
        <v>41</v>
      </c>
      <c r="M5" s="17">
        <f t="shared" si="1"/>
        <v>9604.7000000000007</v>
      </c>
      <c r="N5" s="63" t="s">
        <v>293</v>
      </c>
      <c r="O5" s="17">
        <f t="shared" si="2"/>
        <v>1152.5640000000001</v>
      </c>
      <c r="P5" s="17">
        <f t="shared" si="3"/>
        <v>8452.1360000000004</v>
      </c>
      <c r="Q5" s="11"/>
      <c r="R5" s="11"/>
      <c r="S5" s="11"/>
      <c r="T5" s="11"/>
      <c r="U5">
        <v>3</v>
      </c>
    </row>
    <row r="6" spans="1:21" x14ac:dyDescent="0.25">
      <c r="A6" s="17" t="s">
        <v>180</v>
      </c>
      <c r="B6" s="17" t="s">
        <v>164</v>
      </c>
      <c r="C6" s="17">
        <v>4</v>
      </c>
      <c r="D6" s="17">
        <f>SUMIF(Kishoregonj!$T$2:$T$79,Structure_Type!C6,Kishoregonj!$O$2:$O$79)</f>
        <v>18</v>
      </c>
      <c r="E6" s="17">
        <f>SUMIF(Kishoregonj!$T$2:$T$79,Structure_Type!C6,Kishoregonj!$P$2:$P$79)</f>
        <v>741.68000000000006</v>
      </c>
      <c r="F6" s="17">
        <f>SUMIF(Habigonj!$T$2:$T$22,Structure_Type!C6,Habigonj!$O$2:$O$22)</f>
        <v>11</v>
      </c>
      <c r="G6" s="17">
        <f>SUMIF(Habigonj!$T$2:$T$21,Structure_Type!C6,Habigonj!$P$2:$P$22)</f>
        <v>640</v>
      </c>
      <c r="H6" s="17">
        <f>SUMIF(Netrokona!$T$2:$T$19,Structure_Type!C6,Netrokona!$O$2:$O$19)</f>
        <v>7</v>
      </c>
      <c r="I6" s="17">
        <f>SUMIF(Netrokona!$T$2:$T$19,Structure_Type!C6,Netrokona!$P$2:$P$19)</f>
        <v>316.92</v>
      </c>
      <c r="J6" s="17">
        <f>SUMIF(Sunamgonj!$T$2:$T$18,Structure_Type!C6,Sunamgonj!$O$2:$O$18)</f>
        <v>8</v>
      </c>
      <c r="K6" s="17">
        <f>SUMIF(Sunamgonj!$T$2:$T$18,Structure_Type!C6,Sunamgonj!$P$2:$P$18)</f>
        <v>360.75</v>
      </c>
      <c r="L6" s="17">
        <f t="shared" si="0"/>
        <v>44</v>
      </c>
      <c r="M6" s="17">
        <f t="shared" si="1"/>
        <v>2059.3500000000004</v>
      </c>
      <c r="N6" s="63" t="s">
        <v>293</v>
      </c>
      <c r="O6" s="17">
        <f t="shared" si="2"/>
        <v>247.12200000000004</v>
      </c>
      <c r="P6" s="17">
        <f t="shared" si="3"/>
        <v>1812.2280000000003</v>
      </c>
      <c r="Q6" s="11"/>
      <c r="R6" s="11"/>
      <c r="S6" s="11"/>
      <c r="T6" s="11"/>
      <c r="U6">
        <v>4</v>
      </c>
    </row>
    <row r="7" spans="1:21" x14ac:dyDescent="0.25">
      <c r="A7" s="17" t="s">
        <v>158</v>
      </c>
      <c r="B7" s="17" t="s">
        <v>165</v>
      </c>
      <c r="C7" s="17">
        <v>5</v>
      </c>
      <c r="D7" s="17">
        <f>SUMIF(Kishoregonj!$T$2:$T$79,Structure_Type!C7,Kishoregonj!$O$2:$O$79)</f>
        <v>19</v>
      </c>
      <c r="E7" s="17">
        <f>SUMIF(Kishoregonj!$T$2:$T$79,Structure_Type!C7,Kishoregonj!$P$2:$P$79)</f>
        <v>3712.0299999999997</v>
      </c>
      <c r="F7" s="17">
        <f>SUMIF(Habigonj!$T$2:$T$22,Structure_Type!C7,Habigonj!$O$2:$O$22)</f>
        <v>8</v>
      </c>
      <c r="G7" s="17">
        <f>SUMIF(Habigonj!$T$2:$T$22,Structure_Type!C7,Habigonj!$P$2:$P$22)</f>
        <v>1911</v>
      </c>
      <c r="H7" s="17">
        <f>SUMIF(Netrokona!$T$2:$T$19,Structure_Type!C7,Netrokona!$O$2:$O$19)</f>
        <v>0</v>
      </c>
      <c r="I7" s="17">
        <f>SUMIF(Netrokona!$T$2:$T$19,Structure_Type!C7,Netrokona!$P$2:$P$19)</f>
        <v>0</v>
      </c>
      <c r="J7" s="17">
        <f>SUMIF(Sunamgonj!$T$2:$T$18,Structure_Type!C7,Sunamgonj!$O$2:$O$18)</f>
        <v>10</v>
      </c>
      <c r="K7" s="17">
        <f>SUMIF(Sunamgonj!$T$2:$T$18,Structure_Type!C7,Sunamgonj!$P$2:$P$18)</f>
        <v>1948.3199999999997</v>
      </c>
      <c r="L7" s="17">
        <f t="shared" si="0"/>
        <v>37</v>
      </c>
      <c r="M7" s="17">
        <f t="shared" si="1"/>
        <v>7571.3499999999995</v>
      </c>
      <c r="N7" s="63" t="s">
        <v>293</v>
      </c>
      <c r="O7" s="17">
        <f t="shared" si="2"/>
        <v>908.5619999999999</v>
      </c>
      <c r="P7" s="17">
        <f t="shared" si="3"/>
        <v>6662.7879999999996</v>
      </c>
      <c r="Q7" s="11"/>
      <c r="R7" s="11"/>
      <c r="S7" s="11"/>
      <c r="T7" s="11"/>
      <c r="U7">
        <v>5</v>
      </c>
    </row>
    <row r="8" spans="1:21" x14ac:dyDescent="0.25">
      <c r="A8" s="17" t="s">
        <v>162</v>
      </c>
      <c r="B8" s="17" t="s">
        <v>166</v>
      </c>
      <c r="C8" s="17">
        <v>6</v>
      </c>
      <c r="D8" s="17">
        <f>SUMIF(Kishoregonj!$T$2:$T$79,Structure_Type!C8,Kishoregonj!$O$2:$O$79)</f>
        <v>0</v>
      </c>
      <c r="E8" s="17">
        <f>SUMIF(Kishoregonj!$T$2:$T$79,Structure_Type!C8,Kishoregonj!$P$2:$P$79)</f>
        <v>0</v>
      </c>
      <c r="F8" s="17">
        <f>SUMIF(Habigonj!$T$2:$T$22,Structure_Type!C8,Habigonj!$O$2:$O$22)</f>
        <v>0</v>
      </c>
      <c r="G8" s="17">
        <f>SUMIF(Habigonj!$T$2:$T$21,Structure_Type!C8,Habigonj!$P$2:$P$21)</f>
        <v>0</v>
      </c>
      <c r="H8" s="17">
        <f>SUMIF(Netrokona!$T$2:$T$19,Structure_Type!C8,Netrokona!$O$2:$O$19)</f>
        <v>0</v>
      </c>
      <c r="I8" s="17">
        <f>SUMIF(Netrokona!$T$2:$T$19,Structure_Type!C8,Netrokona!$P$2:$P$19)</f>
        <v>0</v>
      </c>
      <c r="J8" s="17">
        <f>SUMIF(Sunamgonj!$T$2:$T$18,Structure_Type!C8,Sunamgonj!$O$2:$O$18)</f>
        <v>0</v>
      </c>
      <c r="K8" s="17">
        <f>SUMIF(Sunamgonj!$T$2:$T$18,Structure_Type!C8,Sunamgonj!$P$2:$P$18)</f>
        <v>0</v>
      </c>
      <c r="L8" s="17">
        <f t="shared" si="0"/>
        <v>0</v>
      </c>
      <c r="M8" s="17">
        <f t="shared" si="1"/>
        <v>0</v>
      </c>
      <c r="N8" s="63" t="s">
        <v>293</v>
      </c>
      <c r="O8" s="17">
        <f t="shared" si="2"/>
        <v>0</v>
      </c>
      <c r="P8" s="17">
        <f t="shared" si="3"/>
        <v>0</v>
      </c>
      <c r="Q8" s="18">
        <f>SUM(L5:L8)</f>
        <v>122</v>
      </c>
      <c r="R8" s="11">
        <f>SUM(M5:M8)</f>
        <v>19235.400000000001</v>
      </c>
      <c r="S8" s="11">
        <f>SUM(O5:O8)</f>
        <v>2308.248</v>
      </c>
      <c r="T8" s="11">
        <f>SUM(P5:P8)</f>
        <v>16927.152000000002</v>
      </c>
      <c r="U8">
        <v>6</v>
      </c>
    </row>
    <row r="9" spans="1:21" x14ac:dyDescent="0.25">
      <c r="A9" s="17" t="s">
        <v>170</v>
      </c>
      <c r="B9" s="17" t="s">
        <v>169</v>
      </c>
      <c r="C9" s="17">
        <v>7</v>
      </c>
      <c r="D9" s="17">
        <f>SUMIF(Kishoregonj!$T$2:$T$79,Structure_Type!C9,Kishoregonj!$O$2:$O$79)</f>
        <v>158.77099999999999</v>
      </c>
      <c r="E9" s="17">
        <f>SUMIF(Kishoregonj!$T$2:$T$79,Structure_Type!C9,Kishoregonj!$P$2:$P$79)</f>
        <v>4716.1000000000004</v>
      </c>
      <c r="F9" s="17">
        <f>SUMIF(Habigonj!$T$2:$T$22,Structure_Type!C9,Habigonj!$O$2:$O$22)</f>
        <v>30.058</v>
      </c>
      <c r="G9" s="17">
        <f>SUMIF(Habigonj!$T$2:$T$22,Structure_Type!C9,Habigonj!$P$2:$P$22)</f>
        <v>790.96</v>
      </c>
      <c r="H9" s="17">
        <f>SUMIF(Netrokona!$T$2:$T$19,Structure_Type!C9,Netrokona!$O$2:$O$19)</f>
        <v>33.436</v>
      </c>
      <c r="I9" s="17">
        <f>SUMIF(Netrokona!$T$2:$T$19,Structure_Type!C9,Netrokona!$P$2:$P$19)</f>
        <v>1356.38</v>
      </c>
      <c r="J9" s="17">
        <f>SUMIF(Sunamgonj!$T$2:$T$18,Structure_Type!C9,Sunamgonj!$O$2:$O$18)</f>
        <v>116.54600000000001</v>
      </c>
      <c r="K9" s="17">
        <f>SUMIF(Sunamgonj!$T$2:$T$18,Structure_Type!C9,Sunamgonj!$P$2:$P$18)</f>
        <v>3074.76</v>
      </c>
      <c r="L9" s="17">
        <f t="shared" si="0"/>
        <v>338.81099999999998</v>
      </c>
      <c r="M9" s="17">
        <f t="shared" si="1"/>
        <v>9938.2000000000007</v>
      </c>
      <c r="N9" s="63" t="s">
        <v>294</v>
      </c>
      <c r="O9" s="17">
        <f t="shared" si="2"/>
        <v>1192.5840000000001</v>
      </c>
      <c r="P9" s="17">
        <f t="shared" si="3"/>
        <v>8745.616</v>
      </c>
      <c r="Q9" s="11"/>
      <c r="R9" s="11"/>
      <c r="S9" s="11"/>
      <c r="T9" s="11"/>
      <c r="U9">
        <v>7</v>
      </c>
    </row>
    <row r="10" spans="1:21" x14ac:dyDescent="0.25">
      <c r="A10" s="17" t="s">
        <v>171</v>
      </c>
      <c r="B10" s="17" t="s">
        <v>172</v>
      </c>
      <c r="C10" s="17">
        <v>8</v>
      </c>
      <c r="D10" s="17">
        <f>SUMIF(Kishoregonj!$T$2:$T$79,Structure_Type!C10,Kishoregonj!$O$2:$O$79)</f>
        <v>11.55</v>
      </c>
      <c r="E10" s="17">
        <f>SUMIF(Kishoregonj!$T$2:$T$79,Structure_Type!C10,Kishoregonj!$P$2:$P$79)</f>
        <v>255</v>
      </c>
      <c r="F10" s="17">
        <f>SUMIF(Habigonj!$T$2:$T$22,Structure_Type!C10,Habigonj!$O$2:$O$22)</f>
        <v>23.007000000000001</v>
      </c>
      <c r="G10" s="17">
        <f>SUMIF(Habigonj!$T$2:$T$22,Structure_Type!C10,Habigonj!$P$2:$P$22)</f>
        <v>912.1400000000001</v>
      </c>
      <c r="H10" s="17">
        <f>SUMIF(Netrokona!$T$2:$T$19,Structure_Type!C10,Netrokona!$O$2:$O$19)</f>
        <v>50.383000000000003</v>
      </c>
      <c r="I10" s="17">
        <f>SUMIF(Netrokona!$T$2:$T$19,Structure_Type!C10,Netrokona!$P$2:$P$19)</f>
        <v>1778.44</v>
      </c>
      <c r="J10" s="17">
        <f>SUMIF(Sunamgonj!$T$2:$T$18,Structure_Type!C10,Sunamgonj!$O$2:$O$18)</f>
        <v>0</v>
      </c>
      <c r="K10" s="17">
        <f>SUMIF(Sunamgonj!$T$2:$T$18,Structure_Type!C10,Sunamgonj!$P$2:$P$18)</f>
        <v>0</v>
      </c>
      <c r="L10" s="17">
        <f t="shared" si="0"/>
        <v>84.94</v>
      </c>
      <c r="M10" s="17">
        <f t="shared" si="1"/>
        <v>2945.58</v>
      </c>
      <c r="N10" s="63" t="s">
        <v>295</v>
      </c>
      <c r="O10" s="17">
        <f t="shared" si="2"/>
        <v>353.46959999999996</v>
      </c>
      <c r="P10" s="17">
        <f t="shared" si="3"/>
        <v>2592.1104</v>
      </c>
      <c r="Q10" s="11"/>
      <c r="R10" s="11"/>
      <c r="S10" s="11"/>
      <c r="T10" s="11"/>
      <c r="U10">
        <v>8</v>
      </c>
    </row>
    <row r="11" spans="1:21" x14ac:dyDescent="0.25">
      <c r="A11" s="17" t="s">
        <v>175</v>
      </c>
      <c r="B11" s="17" t="s">
        <v>168</v>
      </c>
      <c r="C11" s="17">
        <v>9</v>
      </c>
      <c r="D11" s="17">
        <f>SUMIF(Kishoregonj!$T$2:$T$79,Structure_Type!C11,Kishoregonj!$O$2:$O$79)</f>
        <v>2</v>
      </c>
      <c r="E11" s="17">
        <f>SUMIF(Kishoregonj!$T$2:$T$79,Structure_Type!C11,Kishoregonj!$P$2:$P$79)</f>
        <v>10</v>
      </c>
      <c r="F11" s="17">
        <f>SUMIF(Habigonj!$T$2:$T$22,Structure_Type!C11,Habigonj!$O$2:$O$22)</f>
        <v>0</v>
      </c>
      <c r="G11" s="17">
        <f>SUMIF(Habigonj!$T$2:$T$22,Structure_Type!C11,Habigonj!$P$2:$P$22)</f>
        <v>0</v>
      </c>
      <c r="H11" s="17">
        <f>SUMIF(Netrokona!$T$2:$T$19,Structure_Type!C11,Netrokona!$O$2:$O$19)</f>
        <v>70.67</v>
      </c>
      <c r="I11" s="17">
        <f>SUMIF(Netrokona!$T$2:$T$19,Structure_Type!C11,Netrokona!$P$2:$P$19)</f>
        <v>1772.96</v>
      </c>
      <c r="J11" s="17">
        <f>SUMIF(Sunamgonj!$T$2:$T$18,Structure_Type!C11,Sunamgonj!$O$2:$O$18)</f>
        <v>0</v>
      </c>
      <c r="K11" s="17">
        <f>SUMIF(Sunamgonj!$T$2:$T$18,Structure_Type!C11,Sunamgonj!$P$2:$P$18)</f>
        <v>0</v>
      </c>
      <c r="L11" s="17">
        <f t="shared" si="0"/>
        <v>72.67</v>
      </c>
      <c r="M11" s="17">
        <f t="shared" si="1"/>
        <v>1782.96</v>
      </c>
      <c r="N11" s="63" t="s">
        <v>296</v>
      </c>
      <c r="O11" s="17">
        <f t="shared" si="2"/>
        <v>213.95519999999999</v>
      </c>
      <c r="P11" s="17">
        <f t="shared" si="3"/>
        <v>1569.0047999999999</v>
      </c>
      <c r="Q11" s="11"/>
      <c r="R11" s="11"/>
      <c r="S11" s="11"/>
      <c r="T11" s="11"/>
      <c r="U11">
        <v>9</v>
      </c>
    </row>
    <row r="12" spans="1:21" x14ac:dyDescent="0.25">
      <c r="A12" s="17" t="s">
        <v>161</v>
      </c>
      <c r="B12" s="17" t="s">
        <v>167</v>
      </c>
      <c r="C12" s="17">
        <v>10</v>
      </c>
      <c r="D12" s="17">
        <f>SUMIF(Kishoregonj!$T$2:$T$79,Structure_Type!C12,Kishoregonj!$O$2:$O$79)</f>
        <v>0</v>
      </c>
      <c r="E12" s="17">
        <f>SUMIF(Kishoregonj!$T$2:$T$79,Structure_Type!C12,Kishoregonj!$P$2:$P$79)</f>
        <v>0</v>
      </c>
      <c r="F12" s="17">
        <f>SUMIF(Habigonj!$T$2:$T$22,Structure_Type!C12,Habigonj!$O$2:$O$22)</f>
        <v>49.712000000000003</v>
      </c>
      <c r="G12" s="17">
        <f>SUMIF(Habigonj!$T$2:$T$22,Structure_Type!C12,Habigonj!$P$2:$P$22)</f>
        <v>1212.4099999999999</v>
      </c>
      <c r="H12" s="17">
        <f>SUMIF(Netrokona!$T$2:$T$19,Structure_Type!C12,Netrokona!$O$2:$O$19)</f>
        <v>5</v>
      </c>
      <c r="I12" s="17">
        <f>SUMIF(Netrokona!$T$2:$T$19,Structure_Type!C12,Netrokona!$P$2:$P$19)</f>
        <v>200</v>
      </c>
      <c r="J12" s="17">
        <f>SUMIF(Sunamgonj!$T$2:$T$18,Structure_Type!C12,Sunamgonj!$O$2:$O$18)</f>
        <v>0</v>
      </c>
      <c r="K12" s="17">
        <f>SUMIF(Sunamgonj!$T$2:$T$18,Structure_Type!C12,Sunamgonj!$P$2:$P$18)</f>
        <v>0</v>
      </c>
      <c r="L12" s="17">
        <f t="shared" si="0"/>
        <v>54.712000000000003</v>
      </c>
      <c r="M12" s="17">
        <f t="shared" si="1"/>
        <v>1412.4099999999999</v>
      </c>
      <c r="N12" s="63" t="s">
        <v>297</v>
      </c>
      <c r="O12" s="17">
        <f t="shared" si="2"/>
        <v>169.48919999999998</v>
      </c>
      <c r="P12" s="17">
        <f t="shared" si="3"/>
        <v>1242.9207999999999</v>
      </c>
      <c r="Q12" s="11"/>
      <c r="R12" s="11"/>
      <c r="S12" s="11"/>
      <c r="T12" s="11"/>
      <c r="U12">
        <v>10</v>
      </c>
    </row>
    <row r="13" spans="1:21" x14ac:dyDescent="0.25">
      <c r="A13" s="198" t="s">
        <v>160</v>
      </c>
      <c r="B13" s="198" t="s">
        <v>159</v>
      </c>
      <c r="C13" s="198">
        <v>11</v>
      </c>
      <c r="D13" s="17">
        <f>SUMIF(Kishoregonj!$T$2:$T$79,Structure_Type!C13,Kishoregonj!$O$2:$O$79)</f>
        <v>165.18499999999995</v>
      </c>
      <c r="E13" s="17">
        <f>SUMIF(Kishoregonj!$T$2:$T$79,Structure_Type!C13,Kishoregonj!$P$2:$P$79)</f>
        <v>7367.3000000000011</v>
      </c>
      <c r="F13" s="17">
        <f>SUMIF(Habigonj!$T$2:$T$22,Structure_Type!C13,Habigonj!$O$2:$O$22)</f>
        <v>23.815000000000001</v>
      </c>
      <c r="G13" s="17">
        <f ca="1">SUMIF(Habigonj!$T$2:$T$22,Structure_Type!C13,Habigonj!$P$2:$P$2)</f>
        <v>1161.49</v>
      </c>
      <c r="H13" s="17">
        <f>SUMIF(Netrokona!$T$2:$T$19,Structure_Type!C13,Netrokona!$O$2:$O$19)</f>
        <v>3.0710000000000002</v>
      </c>
      <c r="I13" s="17">
        <f>SUMIF(Netrokona!$T$2:$T$19,Structure_Type!C13,Netrokona!$P$2:$P$19)</f>
        <v>57.25</v>
      </c>
      <c r="J13" s="17">
        <f>SUMIF(Sunamgonj!$T$2:$T$18,Structure_Type!C13,Sunamgonj!$O$2:$O$18)</f>
        <v>51.48</v>
      </c>
      <c r="K13" s="17">
        <f>SUMIF(Sunamgonj!$T$2:$T$18,Structure_Type!C13,Sunamgonj!$P$2:$P$18)</f>
        <v>2236.52</v>
      </c>
      <c r="L13" s="17">
        <f t="shared" si="0"/>
        <v>243.55099999999993</v>
      </c>
      <c r="M13" s="17">
        <f t="shared" ca="1" si="1"/>
        <v>10822.560000000001</v>
      </c>
      <c r="N13" s="63" t="s">
        <v>298</v>
      </c>
      <c r="O13" s="17">
        <f t="shared" ca="1" si="2"/>
        <v>1298.7072000000001</v>
      </c>
      <c r="P13" s="17">
        <f t="shared" ca="1" si="3"/>
        <v>9523.8528000000006</v>
      </c>
      <c r="Q13" s="11"/>
      <c r="R13" s="11"/>
      <c r="S13" s="11"/>
      <c r="T13" s="11"/>
      <c r="U13">
        <v>11</v>
      </c>
    </row>
    <row r="14" spans="1:21" x14ac:dyDescent="0.25">
      <c r="A14" s="17" t="s">
        <v>181</v>
      </c>
      <c r="B14" s="17" t="s">
        <v>176</v>
      </c>
      <c r="C14" s="17">
        <v>12</v>
      </c>
      <c r="D14" s="17">
        <f>SUMIF(Kishoregonj!$T$2:$T$79,Structure_Type!C14,Kishoregonj!$O$2:$O$79)</f>
        <v>5</v>
      </c>
      <c r="E14" s="17">
        <f>SUMIF(Kishoregonj!$T$2:$T$79,Structure_Type!C14,Kishoregonj!$P$2:$P$79)</f>
        <v>125</v>
      </c>
      <c r="F14" s="17">
        <f>SUMIF(Habigonj!$T$2:$T$22,Structure_Type!C14,Habigonj!$O$2:$O$22)</f>
        <v>1</v>
      </c>
      <c r="G14" s="17">
        <f>SUMIF(Habigonj!$T$2:$T$22,Structure_Type!C14,Habigonj!$P$2:$P$22)</f>
        <v>9.69</v>
      </c>
      <c r="H14" s="17">
        <f>SUMIF(Netrokona!$T$2:$T$19,Structure_Type!C14,Netrokona!$O$2:$O$19)</f>
        <v>1</v>
      </c>
      <c r="I14" s="17">
        <f>SUMIF(Netrokona!$T$2:$T$19,Structure_Type!C14,Netrokona!$P$2:$P$19)</f>
        <v>19.43</v>
      </c>
      <c r="J14" s="17">
        <f>SUMIF(Sunamgonj!$T$2:$T$18,Structure_Type!C14,Sunamgonj!$O$2:$O$18)</f>
        <v>0</v>
      </c>
      <c r="K14" s="17">
        <f>SUMIF(Sunamgonj!$T$2:$T$18,Structure_Type!C14,Sunamgonj!$P$2:$P$18)</f>
        <v>0</v>
      </c>
      <c r="L14" s="17">
        <f t="shared" si="0"/>
        <v>7</v>
      </c>
      <c r="M14" s="17">
        <f t="shared" si="1"/>
        <v>154.12</v>
      </c>
      <c r="N14" s="63" t="s">
        <v>299</v>
      </c>
      <c r="O14" s="17">
        <f t="shared" si="2"/>
        <v>18.494399999999999</v>
      </c>
      <c r="P14" s="17">
        <f t="shared" si="3"/>
        <v>135.62559999999999</v>
      </c>
      <c r="Q14" s="11"/>
      <c r="R14" s="11"/>
      <c r="S14" s="11"/>
      <c r="T14" s="11"/>
      <c r="U14">
        <v>12</v>
      </c>
    </row>
    <row r="15" spans="1:21" x14ac:dyDescent="0.25">
      <c r="A15" s="173" t="s">
        <v>283</v>
      </c>
      <c r="B15" s="173" t="s">
        <v>356</v>
      </c>
      <c r="C15" s="173">
        <v>13</v>
      </c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1"/>
      <c r="R15" s="11"/>
      <c r="S15" s="11"/>
      <c r="T15" s="11"/>
    </row>
    <row r="16" spans="1:21" x14ac:dyDescent="0.25">
      <c r="A16" s="173" t="s">
        <v>357</v>
      </c>
      <c r="B16" s="173" t="s">
        <v>358</v>
      </c>
      <c r="C16" s="173">
        <v>14</v>
      </c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1"/>
      <c r="R16" s="11"/>
      <c r="S16" s="11"/>
      <c r="T16" s="11"/>
    </row>
    <row r="17" spans="1:21" x14ac:dyDescent="0.25">
      <c r="A17" s="17" t="s">
        <v>173</v>
      </c>
      <c r="B17" s="17" t="s">
        <v>174</v>
      </c>
      <c r="C17" s="17">
        <v>15</v>
      </c>
      <c r="D17" s="17">
        <f>SUMIF(Kishoregonj!$T$2:$T$79,Structure_Type!C17,Kishoregonj!$O$2:$O$79)</f>
        <v>0</v>
      </c>
      <c r="E17" s="17">
        <f>SUMIF(Kishoregonj!$T$2:$T$79,Structure_Type!C17,Kishoregonj!$P$2:$P$79)</f>
        <v>0</v>
      </c>
      <c r="F17" s="17">
        <f>SUMIF(Habigonj!$T$2:$T$22,Structure_Type!C17,Habigonj!$O$2:$O$22)</f>
        <v>0</v>
      </c>
      <c r="G17" s="17">
        <f>SUMIF(Habigonj!$T$2:$T$22,Structure_Type!C17,Habigonj!$P$2:$P$22)</f>
        <v>0</v>
      </c>
      <c r="H17" s="17">
        <f>SUMIF(Netrokona!$T$2:$T$19,Structure_Type!C17,Netrokona!$O$2:$O$19)</f>
        <v>0</v>
      </c>
      <c r="I17" s="17">
        <f>SUMIF(Netrokona!$T$2:$T$19,Structure_Type!C17,Netrokona!$P$2:$P$19)</f>
        <v>0</v>
      </c>
      <c r="J17" s="17">
        <f>SUMIF(Sunamgonj!$T$2:$T$18,Structure_Type!C17,Sunamgonj!$O$2:$O$18)</f>
        <v>0</v>
      </c>
      <c r="K17" s="17">
        <f>SUMIF(Sunamgonj!$T$2:$T$18,Structure_Type!C17,Sunamgonj!$P$2:$P$18)</f>
        <v>0</v>
      </c>
      <c r="L17" s="17">
        <f t="shared" si="0"/>
        <v>0</v>
      </c>
      <c r="M17" s="17">
        <f t="shared" si="1"/>
        <v>0</v>
      </c>
      <c r="N17" s="63" t="s">
        <v>302</v>
      </c>
      <c r="O17" s="17">
        <f t="shared" si="2"/>
        <v>0</v>
      </c>
      <c r="P17" s="17">
        <f t="shared" si="3"/>
        <v>0</v>
      </c>
      <c r="Q17" s="11"/>
      <c r="R17" s="11"/>
      <c r="S17" s="11"/>
      <c r="T17" s="11"/>
      <c r="U17">
        <v>13</v>
      </c>
    </row>
    <row r="18" spans="1:21" x14ac:dyDescent="0.25">
      <c r="A18" s="174" t="s">
        <v>380</v>
      </c>
      <c r="B18" s="174" t="s">
        <v>382</v>
      </c>
      <c r="C18" s="174">
        <v>16</v>
      </c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1"/>
      <c r="R18" s="11"/>
      <c r="S18" s="11"/>
      <c r="T18" s="11"/>
    </row>
    <row r="19" spans="1:21" x14ac:dyDescent="0.25">
      <c r="A19" s="174" t="s">
        <v>381</v>
      </c>
      <c r="B19" s="174" t="s">
        <v>383</v>
      </c>
      <c r="C19" s="174">
        <v>17</v>
      </c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1"/>
      <c r="R19" s="11"/>
      <c r="S19" s="11"/>
      <c r="T19" s="11"/>
    </row>
    <row r="20" spans="1:21" x14ac:dyDescent="0.25">
      <c r="A20" s="8" t="s">
        <v>239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8">
        <f ca="1">SUM(M3:M17)</f>
        <v>48051.99</v>
      </c>
      <c r="N20" s="8"/>
      <c r="O20" s="8">
        <f ca="1">SUM(O3:O17)</f>
        <v>5766.2387999999992</v>
      </c>
      <c r="P20" s="8">
        <f ca="1">SUM(P3:P17)</f>
        <v>42285.751199999999</v>
      </c>
      <c r="Q20" s="11"/>
      <c r="R20" s="11"/>
      <c r="S20" s="11"/>
      <c r="T20" s="11"/>
    </row>
    <row r="21" spans="1:21" x14ac:dyDescent="0.25">
      <c r="E21">
        <f>SUM(E3:E17)</f>
        <v>23586.120000000003</v>
      </c>
      <c r="F21" t="s">
        <v>238</v>
      </c>
      <c r="G21">
        <f ca="1">SUM(G3:G20)</f>
        <v>7984.53</v>
      </c>
    </row>
  </sheetData>
  <sortState ref="A3:C15">
    <sortCondition ref="C3:C15"/>
  </sortState>
  <mergeCells count="5"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zoomScaleNormal="100" workbookViewId="0">
      <selection activeCell="E4" sqref="E4"/>
    </sheetView>
  </sheetViews>
  <sheetFormatPr defaultRowHeight="15" x14ac:dyDescent="0.25"/>
  <cols>
    <col min="1" max="1" width="39.28515625" customWidth="1"/>
    <col min="2" max="2" width="29" customWidth="1"/>
    <col min="5" max="5" width="10.42578125" customWidth="1"/>
    <col min="6" max="6" width="22.140625" customWidth="1"/>
    <col min="7" max="7" width="14.140625" customWidth="1"/>
    <col min="8" max="8" width="10.140625" customWidth="1"/>
    <col min="9" max="9" width="10.7109375" customWidth="1"/>
  </cols>
  <sheetData>
    <row r="1" spans="1:10" ht="64.5" customHeight="1" x14ac:dyDescent="0.25">
      <c r="A1" s="10" t="s">
        <v>304</v>
      </c>
      <c r="B1" s="10" t="s">
        <v>56</v>
      </c>
      <c r="C1" s="10" t="s">
        <v>57</v>
      </c>
      <c r="D1" s="10" t="s">
        <v>58</v>
      </c>
      <c r="E1" s="196" t="s">
        <v>59</v>
      </c>
      <c r="F1" s="10" t="s">
        <v>0</v>
      </c>
      <c r="G1" s="3" t="s">
        <v>156</v>
      </c>
      <c r="H1" s="3" t="s">
        <v>231</v>
      </c>
      <c r="I1" s="3" t="s">
        <v>228</v>
      </c>
    </row>
    <row r="2" spans="1:10" s="101" customFormat="1" ht="42" customHeight="1" x14ac:dyDescent="0.25">
      <c r="A2" s="120" t="s">
        <v>36</v>
      </c>
      <c r="B2" s="121" t="s">
        <v>99</v>
      </c>
      <c r="C2" s="122" t="s">
        <v>61</v>
      </c>
      <c r="D2" s="123">
        <v>1</v>
      </c>
      <c r="E2" s="124" t="s">
        <v>101</v>
      </c>
      <c r="F2" s="121" t="s">
        <v>115</v>
      </c>
      <c r="G2" s="108" t="s">
        <v>247</v>
      </c>
      <c r="H2" s="109" t="s">
        <v>227</v>
      </c>
      <c r="I2" s="110">
        <v>2</v>
      </c>
      <c r="J2" s="101">
        <v>0</v>
      </c>
    </row>
    <row r="3" spans="1:10" s="101" customFormat="1" ht="36.75" customHeight="1" x14ac:dyDescent="0.25">
      <c r="A3" s="120" t="s">
        <v>36</v>
      </c>
      <c r="B3" s="121" t="s">
        <v>254</v>
      </c>
      <c r="C3" s="122" t="s">
        <v>61</v>
      </c>
      <c r="D3" s="123">
        <v>0</v>
      </c>
      <c r="E3" s="124">
        <v>0</v>
      </c>
      <c r="F3" s="121"/>
      <c r="G3" s="108" t="s">
        <v>247</v>
      </c>
      <c r="H3" s="109" t="s">
        <v>227</v>
      </c>
      <c r="I3" s="110">
        <v>1</v>
      </c>
      <c r="J3" s="101">
        <v>1</v>
      </c>
    </row>
    <row r="4" spans="1:10" s="101" customFormat="1" ht="36.75" customHeight="1" x14ac:dyDescent="0.25">
      <c r="A4" s="120" t="s">
        <v>36</v>
      </c>
      <c r="B4" s="121" t="s">
        <v>125</v>
      </c>
      <c r="C4" s="122" t="s">
        <v>61</v>
      </c>
      <c r="D4" s="123">
        <v>1</v>
      </c>
      <c r="E4" s="124">
        <v>232.27</v>
      </c>
      <c r="F4" s="121" t="s">
        <v>116</v>
      </c>
      <c r="G4" s="108" t="s">
        <v>247</v>
      </c>
      <c r="H4" s="109" t="s">
        <v>227</v>
      </c>
      <c r="I4" s="110">
        <v>5</v>
      </c>
      <c r="J4" s="101">
        <v>2</v>
      </c>
    </row>
    <row r="5" spans="1:10" s="101" customFormat="1" ht="51" customHeight="1" x14ac:dyDescent="0.25">
      <c r="A5" s="120" t="s">
        <v>36</v>
      </c>
      <c r="B5" s="121" t="s">
        <v>98</v>
      </c>
      <c r="C5" s="122" t="s">
        <v>63</v>
      </c>
      <c r="D5" s="122">
        <v>19.695</v>
      </c>
      <c r="E5" s="125">
        <v>842.50099999999998</v>
      </c>
      <c r="F5" s="126"/>
      <c r="G5" s="108" t="s">
        <v>247</v>
      </c>
      <c r="H5" s="109" t="s">
        <v>227</v>
      </c>
      <c r="I5" s="110">
        <v>8</v>
      </c>
      <c r="J5" s="101">
        <v>3</v>
      </c>
    </row>
    <row r="6" spans="1:10" s="101" customFormat="1" ht="36.75" customHeight="1" x14ac:dyDescent="0.25">
      <c r="A6" s="120" t="s">
        <v>36</v>
      </c>
      <c r="B6" s="121" t="s">
        <v>97</v>
      </c>
      <c r="C6" s="122" t="s">
        <v>63</v>
      </c>
      <c r="D6" s="127">
        <v>14</v>
      </c>
      <c r="E6" s="125">
        <v>317.77</v>
      </c>
      <c r="F6" s="121" t="s">
        <v>114</v>
      </c>
      <c r="G6" s="108" t="s">
        <v>247</v>
      </c>
      <c r="H6" s="109" t="s">
        <v>227</v>
      </c>
      <c r="I6" s="110">
        <v>10</v>
      </c>
      <c r="J6" s="101">
        <v>4</v>
      </c>
    </row>
    <row r="7" spans="1:10" s="101" customFormat="1" ht="36.75" customHeight="1" x14ac:dyDescent="0.25">
      <c r="A7" s="120" t="s">
        <v>37</v>
      </c>
      <c r="B7" s="121" t="s">
        <v>255</v>
      </c>
      <c r="C7" s="122" t="s">
        <v>61</v>
      </c>
      <c r="D7" s="122">
        <v>1</v>
      </c>
      <c r="E7" s="125">
        <v>168.36</v>
      </c>
      <c r="F7" s="121" t="s">
        <v>126</v>
      </c>
      <c r="G7" s="108" t="s">
        <v>248</v>
      </c>
      <c r="H7" s="109" t="s">
        <v>227</v>
      </c>
      <c r="I7" s="110">
        <v>5</v>
      </c>
      <c r="J7" s="101">
        <v>5</v>
      </c>
    </row>
    <row r="8" spans="1:10" s="101" customFormat="1" ht="36.75" customHeight="1" x14ac:dyDescent="0.25">
      <c r="A8" s="120" t="s">
        <v>37</v>
      </c>
      <c r="B8" s="121" t="s">
        <v>103</v>
      </c>
      <c r="C8" s="122" t="s">
        <v>63</v>
      </c>
      <c r="D8" s="127">
        <v>65.2</v>
      </c>
      <c r="E8" s="125">
        <v>221.64</v>
      </c>
      <c r="F8" s="126"/>
      <c r="G8" s="108" t="s">
        <v>248</v>
      </c>
      <c r="H8" s="109" t="s">
        <v>227</v>
      </c>
      <c r="I8" s="110">
        <v>8</v>
      </c>
      <c r="J8" s="101">
        <v>6</v>
      </c>
    </row>
    <row r="9" spans="1:10" s="101" customFormat="1" ht="36.75" customHeight="1" x14ac:dyDescent="0.25">
      <c r="A9" s="120" t="s">
        <v>37</v>
      </c>
      <c r="B9" s="121" t="s">
        <v>253</v>
      </c>
      <c r="C9" s="122" t="s">
        <v>61</v>
      </c>
      <c r="D9" s="128">
        <v>0</v>
      </c>
      <c r="E9" s="125">
        <v>0</v>
      </c>
      <c r="F9" s="126"/>
      <c r="G9" s="108" t="s">
        <v>248</v>
      </c>
      <c r="H9" s="109" t="s">
        <v>227</v>
      </c>
      <c r="I9" s="110">
        <v>4</v>
      </c>
      <c r="J9" s="101">
        <v>7</v>
      </c>
    </row>
    <row r="10" spans="1:10" s="101" customFormat="1" ht="36.75" customHeight="1" x14ac:dyDescent="0.25">
      <c r="A10" s="120" t="s">
        <v>37</v>
      </c>
      <c r="B10" s="121" t="s">
        <v>102</v>
      </c>
      <c r="C10" s="122" t="s">
        <v>63</v>
      </c>
      <c r="D10" s="122">
        <v>38.503999999999998</v>
      </c>
      <c r="E10" s="125">
        <v>965.47</v>
      </c>
      <c r="F10" s="121" t="s">
        <v>117</v>
      </c>
      <c r="G10" s="108" t="s">
        <v>248</v>
      </c>
      <c r="H10" s="109" t="s">
        <v>227</v>
      </c>
      <c r="I10" s="110">
        <v>10</v>
      </c>
      <c r="J10" s="101">
        <v>8</v>
      </c>
    </row>
    <row r="11" spans="1:10" s="101" customFormat="1" ht="36.75" customHeight="1" x14ac:dyDescent="0.25">
      <c r="A11" s="120" t="s">
        <v>38</v>
      </c>
      <c r="B11" s="121" t="s">
        <v>82</v>
      </c>
      <c r="C11" s="122" t="s">
        <v>63</v>
      </c>
      <c r="D11" s="122">
        <v>23.815000000000001</v>
      </c>
      <c r="E11" s="125">
        <v>1161.49</v>
      </c>
      <c r="F11" s="121" t="s">
        <v>127</v>
      </c>
      <c r="G11" s="108" t="s">
        <v>249</v>
      </c>
      <c r="H11" s="112" t="s">
        <v>226</v>
      </c>
      <c r="I11" s="110">
        <v>11</v>
      </c>
      <c r="J11" s="101">
        <v>9</v>
      </c>
    </row>
    <row r="12" spans="1:10" s="101" customFormat="1" ht="36.75" customHeight="1" x14ac:dyDescent="0.25">
      <c r="A12" s="120" t="s">
        <v>39</v>
      </c>
      <c r="B12" s="121" t="s">
        <v>83</v>
      </c>
      <c r="C12" s="122" t="s">
        <v>61</v>
      </c>
      <c r="D12" s="122">
        <v>1</v>
      </c>
      <c r="E12" s="125">
        <v>463.84</v>
      </c>
      <c r="F12" s="126"/>
      <c r="G12" s="113" t="s">
        <v>250</v>
      </c>
      <c r="H12" s="112" t="s">
        <v>226</v>
      </c>
      <c r="I12" s="110">
        <v>3</v>
      </c>
      <c r="J12" s="101">
        <v>10</v>
      </c>
    </row>
    <row r="13" spans="1:10" s="101" customFormat="1" ht="36.75" customHeight="1" x14ac:dyDescent="0.25">
      <c r="A13" s="120" t="s">
        <v>39</v>
      </c>
      <c r="B13" s="121" t="s">
        <v>84</v>
      </c>
      <c r="C13" s="122" t="s">
        <v>61</v>
      </c>
      <c r="D13" s="122">
        <v>5</v>
      </c>
      <c r="E13" s="125">
        <v>579.79999999999995</v>
      </c>
      <c r="F13" s="126"/>
      <c r="G13" s="113" t="s">
        <v>250</v>
      </c>
      <c r="H13" s="112" t="s">
        <v>226</v>
      </c>
      <c r="I13" s="110">
        <v>3</v>
      </c>
      <c r="J13" s="101">
        <v>11</v>
      </c>
    </row>
    <row r="14" spans="1:10" s="101" customFormat="1" ht="36.75" customHeight="1" x14ac:dyDescent="0.25">
      <c r="A14" s="120" t="s">
        <v>39</v>
      </c>
      <c r="B14" s="121" t="s">
        <v>85</v>
      </c>
      <c r="C14" s="122" t="s">
        <v>61</v>
      </c>
      <c r="D14" s="122">
        <v>1</v>
      </c>
      <c r="E14" s="125">
        <v>231.95</v>
      </c>
      <c r="F14" s="126"/>
      <c r="G14" s="113" t="s">
        <v>250</v>
      </c>
      <c r="H14" s="112" t="s">
        <v>226</v>
      </c>
      <c r="I14" s="110">
        <v>3</v>
      </c>
      <c r="J14" s="101">
        <v>12</v>
      </c>
    </row>
    <row r="15" spans="1:10" s="101" customFormat="1" ht="36.75" customHeight="1" x14ac:dyDescent="0.25">
      <c r="A15" s="120" t="s">
        <v>39</v>
      </c>
      <c r="B15" s="121" t="s">
        <v>256</v>
      </c>
      <c r="C15" s="122" t="s">
        <v>61</v>
      </c>
      <c r="D15" s="122">
        <v>0</v>
      </c>
      <c r="E15" s="125">
        <v>0</v>
      </c>
      <c r="F15" s="126"/>
      <c r="G15" s="113" t="s">
        <v>250</v>
      </c>
      <c r="H15" s="112" t="s">
        <v>226</v>
      </c>
      <c r="I15" s="110">
        <v>5</v>
      </c>
      <c r="J15" s="101">
        <v>13</v>
      </c>
    </row>
    <row r="16" spans="1:10" s="101" customFormat="1" ht="36.75" customHeight="1" x14ac:dyDescent="0.25">
      <c r="A16" s="120" t="s">
        <v>40</v>
      </c>
      <c r="B16" s="121" t="s">
        <v>71</v>
      </c>
      <c r="C16" s="122" t="s">
        <v>61</v>
      </c>
      <c r="D16" s="122">
        <v>15</v>
      </c>
      <c r="E16" s="125">
        <v>134</v>
      </c>
      <c r="F16" s="126"/>
      <c r="G16" s="113" t="s">
        <v>251</v>
      </c>
      <c r="H16" s="112" t="s">
        <v>226</v>
      </c>
      <c r="I16" s="110">
        <v>1</v>
      </c>
      <c r="J16" s="101">
        <v>14</v>
      </c>
    </row>
    <row r="17" spans="1:10" s="101" customFormat="1" ht="36.75" customHeight="1" x14ac:dyDescent="0.25">
      <c r="A17" s="120" t="s">
        <v>40</v>
      </c>
      <c r="B17" s="121" t="s">
        <v>88</v>
      </c>
      <c r="C17" s="122" t="s">
        <v>61</v>
      </c>
      <c r="D17" s="122">
        <v>9</v>
      </c>
      <c r="E17" s="125">
        <v>550</v>
      </c>
      <c r="F17" s="121" t="s">
        <v>128</v>
      </c>
      <c r="G17" s="113" t="s">
        <v>251</v>
      </c>
      <c r="H17" s="112" t="s">
        <v>226</v>
      </c>
      <c r="I17" s="110">
        <v>4</v>
      </c>
      <c r="J17" s="101">
        <v>15</v>
      </c>
    </row>
    <row r="18" spans="1:10" s="101" customFormat="1" ht="36.75" customHeight="1" x14ac:dyDescent="0.25">
      <c r="A18" s="120" t="s">
        <v>40</v>
      </c>
      <c r="B18" s="121" t="s">
        <v>86</v>
      </c>
      <c r="C18" s="122" t="s">
        <v>61</v>
      </c>
      <c r="D18" s="122">
        <v>2</v>
      </c>
      <c r="E18" s="125">
        <v>366.4</v>
      </c>
      <c r="F18" s="126"/>
      <c r="G18" s="113" t="s">
        <v>251</v>
      </c>
      <c r="H18" s="112" t="s">
        <v>226</v>
      </c>
      <c r="I18" s="110">
        <v>5</v>
      </c>
      <c r="J18" s="101">
        <v>16</v>
      </c>
    </row>
    <row r="19" spans="1:10" s="101" customFormat="1" ht="36.75" customHeight="1" x14ac:dyDescent="0.25">
      <c r="A19" s="120" t="s">
        <v>40</v>
      </c>
      <c r="B19" s="121" t="s">
        <v>87</v>
      </c>
      <c r="C19" s="122" t="s">
        <v>61</v>
      </c>
      <c r="D19" s="122">
        <v>2</v>
      </c>
      <c r="E19" s="125">
        <v>549.6</v>
      </c>
      <c r="F19" s="126"/>
      <c r="G19" s="113" t="s">
        <v>251</v>
      </c>
      <c r="H19" s="112" t="s">
        <v>226</v>
      </c>
      <c r="I19" s="110">
        <v>5</v>
      </c>
      <c r="J19" s="101">
        <v>17</v>
      </c>
    </row>
    <row r="20" spans="1:10" s="101" customFormat="1" ht="36.75" customHeight="1" x14ac:dyDescent="0.25">
      <c r="A20" s="120" t="s">
        <v>41</v>
      </c>
      <c r="B20" s="121" t="s">
        <v>62</v>
      </c>
      <c r="C20" s="122" t="s">
        <v>63</v>
      </c>
      <c r="D20" s="122">
        <v>24.619</v>
      </c>
      <c r="E20" s="125">
        <v>603.66</v>
      </c>
      <c r="F20" s="126"/>
      <c r="G20" s="113" t="s">
        <v>252</v>
      </c>
      <c r="H20" s="112" t="s">
        <v>226</v>
      </c>
      <c r="I20" s="110">
        <v>7</v>
      </c>
      <c r="J20" s="101">
        <v>18</v>
      </c>
    </row>
    <row r="21" spans="1:10" s="101" customFormat="1" ht="26.1" customHeight="1" x14ac:dyDescent="0.25">
      <c r="A21" s="120" t="s">
        <v>41</v>
      </c>
      <c r="B21" s="129" t="s">
        <v>89</v>
      </c>
      <c r="C21" s="130" t="s">
        <v>63</v>
      </c>
      <c r="D21" s="130">
        <v>15.54</v>
      </c>
      <c r="E21" s="131">
        <v>303.64</v>
      </c>
      <c r="F21" s="130"/>
      <c r="G21" s="113" t="s">
        <v>252</v>
      </c>
      <c r="H21" s="112" t="s">
        <v>226</v>
      </c>
      <c r="I21" s="110">
        <v>7</v>
      </c>
      <c r="J21" s="101">
        <v>19</v>
      </c>
    </row>
    <row r="22" spans="1:10" s="101" customFormat="1" ht="36.75" customHeight="1" x14ac:dyDescent="0.25">
      <c r="A22" s="120" t="s">
        <v>41</v>
      </c>
      <c r="B22" s="121" t="s">
        <v>308</v>
      </c>
      <c r="C22" s="122" t="s">
        <v>61</v>
      </c>
      <c r="D22" s="122">
        <v>1</v>
      </c>
      <c r="E22" s="125">
        <v>9.69</v>
      </c>
      <c r="F22" s="130"/>
      <c r="G22" s="114" t="s">
        <v>252</v>
      </c>
      <c r="H22" s="111" t="s">
        <v>226</v>
      </c>
      <c r="I22" s="111">
        <v>12</v>
      </c>
      <c r="J22" s="101">
        <v>20</v>
      </c>
    </row>
    <row r="23" spans="1:10" s="102" customFormat="1" ht="36.75" customHeight="1" x14ac:dyDescent="0.25">
      <c r="A23" s="132" t="s">
        <v>35</v>
      </c>
      <c r="B23" s="133" t="s">
        <v>94</v>
      </c>
      <c r="C23" s="105" t="s">
        <v>61</v>
      </c>
      <c r="D23" s="105">
        <v>13</v>
      </c>
      <c r="E23" s="118">
        <v>32.5</v>
      </c>
      <c r="F23" s="115"/>
      <c r="G23" s="134" t="s">
        <v>131</v>
      </c>
      <c r="H23" s="116" t="s">
        <v>227</v>
      </c>
      <c r="I23" s="117">
        <v>2</v>
      </c>
      <c r="J23" s="101">
        <v>21</v>
      </c>
    </row>
    <row r="24" spans="1:10" s="102" customFormat="1" ht="36.75" customHeight="1" x14ac:dyDescent="0.25">
      <c r="A24" s="132" t="s">
        <v>35</v>
      </c>
      <c r="B24" s="133" t="s">
        <v>95</v>
      </c>
      <c r="C24" s="105" t="s">
        <v>63</v>
      </c>
      <c r="D24" s="105">
        <v>14</v>
      </c>
      <c r="E24" s="118">
        <v>140</v>
      </c>
      <c r="F24" s="115"/>
      <c r="G24" s="134" t="s">
        <v>131</v>
      </c>
      <c r="H24" s="116" t="s">
        <v>227</v>
      </c>
      <c r="I24" s="117">
        <v>8</v>
      </c>
      <c r="J24" s="101">
        <v>22</v>
      </c>
    </row>
    <row r="25" spans="1:10" s="102" customFormat="1" ht="36.75" customHeight="1" x14ac:dyDescent="0.25">
      <c r="A25" s="132" t="s">
        <v>35</v>
      </c>
      <c r="B25" s="133" t="s">
        <v>93</v>
      </c>
      <c r="C25" s="105" t="s">
        <v>63</v>
      </c>
      <c r="D25" s="105">
        <v>5</v>
      </c>
      <c r="E25" s="118">
        <v>25</v>
      </c>
      <c r="F25" s="115"/>
      <c r="G25" s="134" t="s">
        <v>131</v>
      </c>
      <c r="H25" s="116" t="s">
        <v>227</v>
      </c>
      <c r="I25" s="117">
        <v>9</v>
      </c>
      <c r="J25" s="101">
        <v>23</v>
      </c>
    </row>
    <row r="26" spans="1:10" s="102" customFormat="1" ht="36.75" customHeight="1" x14ac:dyDescent="0.25">
      <c r="A26" s="132" t="s">
        <v>9</v>
      </c>
      <c r="B26" s="133" t="s">
        <v>60</v>
      </c>
      <c r="C26" s="105" t="s">
        <v>61</v>
      </c>
      <c r="D26" s="105">
        <v>1</v>
      </c>
      <c r="E26" s="118">
        <v>123.45</v>
      </c>
      <c r="F26" s="135"/>
      <c r="G26" s="134" t="s">
        <v>130</v>
      </c>
      <c r="H26" s="116" t="s">
        <v>226</v>
      </c>
      <c r="I26" s="117">
        <v>3</v>
      </c>
      <c r="J26" s="101">
        <v>24</v>
      </c>
    </row>
    <row r="27" spans="1:10" s="102" customFormat="1" ht="36.75" customHeight="1" x14ac:dyDescent="0.25">
      <c r="A27" s="132" t="s">
        <v>9</v>
      </c>
      <c r="B27" s="133" t="s">
        <v>62</v>
      </c>
      <c r="C27" s="105" t="s">
        <v>63</v>
      </c>
      <c r="D27" s="105">
        <v>11.095000000000001</v>
      </c>
      <c r="E27" s="118">
        <v>263.82</v>
      </c>
      <c r="F27" s="135"/>
      <c r="G27" s="134" t="s">
        <v>130</v>
      </c>
      <c r="H27" s="116" t="s">
        <v>226</v>
      </c>
      <c r="I27" s="117">
        <v>7</v>
      </c>
      <c r="J27" s="101">
        <v>25</v>
      </c>
    </row>
    <row r="28" spans="1:10" s="102" customFormat="1" ht="36.75" customHeight="1" x14ac:dyDescent="0.25">
      <c r="A28" s="132" t="s">
        <v>9</v>
      </c>
      <c r="B28" s="133" t="s">
        <v>96</v>
      </c>
      <c r="C28" s="105" t="s">
        <v>63</v>
      </c>
      <c r="D28" s="105">
        <v>0.315</v>
      </c>
      <c r="E28" s="118">
        <v>14.81</v>
      </c>
      <c r="F28" s="115"/>
      <c r="G28" s="134" t="s">
        <v>130</v>
      </c>
      <c r="H28" s="116" t="s">
        <v>226</v>
      </c>
      <c r="I28" s="117">
        <v>11</v>
      </c>
      <c r="J28" s="101">
        <v>26</v>
      </c>
    </row>
    <row r="29" spans="1:10" s="102" customFormat="1" ht="36.75" customHeight="1" x14ac:dyDescent="0.25">
      <c r="A29" s="132" t="s">
        <v>10</v>
      </c>
      <c r="B29" s="133" t="s">
        <v>64</v>
      </c>
      <c r="C29" s="105" t="s">
        <v>61</v>
      </c>
      <c r="D29" s="105">
        <v>1</v>
      </c>
      <c r="E29" s="118">
        <v>155.51</v>
      </c>
      <c r="F29" s="135"/>
      <c r="G29" s="134" t="s">
        <v>132</v>
      </c>
      <c r="H29" s="116" t="s">
        <v>226</v>
      </c>
      <c r="I29" s="117">
        <v>3</v>
      </c>
      <c r="J29" s="101">
        <v>27</v>
      </c>
    </row>
    <row r="30" spans="1:10" s="102" customFormat="1" ht="36.75" customHeight="1" x14ac:dyDescent="0.25">
      <c r="A30" s="132" t="s">
        <v>10</v>
      </c>
      <c r="B30" s="133" t="s">
        <v>82</v>
      </c>
      <c r="C30" s="105" t="s">
        <v>63</v>
      </c>
      <c r="D30" s="105">
        <v>10.382999999999999</v>
      </c>
      <c r="E30" s="118">
        <v>533.94000000000005</v>
      </c>
      <c r="F30" s="135"/>
      <c r="G30" s="134" t="s">
        <v>132</v>
      </c>
      <c r="H30" s="116" t="s">
        <v>226</v>
      </c>
      <c r="I30" s="117">
        <v>11</v>
      </c>
      <c r="J30" s="101">
        <v>28</v>
      </c>
    </row>
    <row r="31" spans="1:10" s="102" customFormat="1" ht="36.75" customHeight="1" x14ac:dyDescent="0.25">
      <c r="A31" s="132" t="s">
        <v>11</v>
      </c>
      <c r="B31" s="133" t="s">
        <v>64</v>
      </c>
      <c r="C31" s="105" t="s">
        <v>61</v>
      </c>
      <c r="D31" s="105">
        <v>2</v>
      </c>
      <c r="E31" s="118">
        <v>198</v>
      </c>
      <c r="F31" s="135"/>
      <c r="G31" s="134" t="s">
        <v>133</v>
      </c>
      <c r="H31" s="116" t="s">
        <v>226</v>
      </c>
      <c r="I31" s="117">
        <v>3</v>
      </c>
      <c r="J31" s="101">
        <v>29</v>
      </c>
    </row>
    <row r="32" spans="1:10" s="102" customFormat="1" ht="36.75" customHeight="1" x14ac:dyDescent="0.25">
      <c r="A32" s="132" t="s">
        <v>11</v>
      </c>
      <c r="B32" s="133" t="s">
        <v>66</v>
      </c>
      <c r="C32" s="105" t="s">
        <v>61</v>
      </c>
      <c r="D32" s="105">
        <v>1</v>
      </c>
      <c r="E32" s="118">
        <v>255.65</v>
      </c>
      <c r="F32" s="135"/>
      <c r="G32" s="134" t="s">
        <v>133</v>
      </c>
      <c r="H32" s="116" t="s">
        <v>226</v>
      </c>
      <c r="I32" s="117">
        <v>3</v>
      </c>
      <c r="J32" s="101">
        <v>30</v>
      </c>
    </row>
    <row r="33" spans="1:10" s="102" customFormat="1" ht="36.75" customHeight="1" x14ac:dyDescent="0.25">
      <c r="A33" s="132" t="s">
        <v>11</v>
      </c>
      <c r="B33" s="133" t="s">
        <v>82</v>
      </c>
      <c r="C33" s="105" t="s">
        <v>63</v>
      </c>
      <c r="D33" s="105">
        <v>6.4710000000000001</v>
      </c>
      <c r="E33" s="118">
        <v>256.87</v>
      </c>
      <c r="F33" s="135"/>
      <c r="G33" s="134" t="s">
        <v>133</v>
      </c>
      <c r="H33" s="116" t="s">
        <v>226</v>
      </c>
      <c r="I33" s="117">
        <v>11</v>
      </c>
      <c r="J33" s="101">
        <v>31</v>
      </c>
    </row>
    <row r="34" spans="1:10" s="102" customFormat="1" ht="36.75" customHeight="1" x14ac:dyDescent="0.25">
      <c r="A34" s="132" t="s">
        <v>12</v>
      </c>
      <c r="B34" s="133" t="s">
        <v>67</v>
      </c>
      <c r="C34" s="105" t="s">
        <v>61</v>
      </c>
      <c r="D34" s="105">
        <v>1</v>
      </c>
      <c r="E34" s="118">
        <v>193.49</v>
      </c>
      <c r="F34" s="135"/>
      <c r="G34" s="134" t="s">
        <v>134</v>
      </c>
      <c r="H34" s="116" t="s">
        <v>226</v>
      </c>
      <c r="I34" s="117">
        <v>3</v>
      </c>
      <c r="J34" s="101">
        <v>32</v>
      </c>
    </row>
    <row r="35" spans="1:10" s="102" customFormat="1" ht="36.75" customHeight="1" x14ac:dyDescent="0.25">
      <c r="A35" s="132" t="s">
        <v>12</v>
      </c>
      <c r="B35" s="133" t="s">
        <v>82</v>
      </c>
      <c r="C35" s="105" t="s">
        <v>63</v>
      </c>
      <c r="D35" s="105">
        <v>12.214</v>
      </c>
      <c r="E35" s="118">
        <v>577.36</v>
      </c>
      <c r="F35" s="135"/>
      <c r="G35" s="134" t="s">
        <v>134</v>
      </c>
      <c r="H35" s="116" t="s">
        <v>226</v>
      </c>
      <c r="I35" s="117">
        <v>11</v>
      </c>
      <c r="J35" s="101">
        <v>33</v>
      </c>
    </row>
    <row r="36" spans="1:10" s="102" customFormat="1" ht="36.75" customHeight="1" x14ac:dyDescent="0.25">
      <c r="A36" s="132" t="s">
        <v>13</v>
      </c>
      <c r="B36" s="133" t="s">
        <v>67</v>
      </c>
      <c r="C36" s="105" t="s">
        <v>61</v>
      </c>
      <c r="D36" s="105">
        <v>1</v>
      </c>
      <c r="E36" s="118">
        <v>232.99</v>
      </c>
      <c r="F36" s="135"/>
      <c r="G36" s="134" t="s">
        <v>135</v>
      </c>
      <c r="H36" s="116" t="s">
        <v>226</v>
      </c>
      <c r="I36" s="117">
        <v>3</v>
      </c>
      <c r="J36" s="101">
        <v>34</v>
      </c>
    </row>
    <row r="37" spans="1:10" s="102" customFormat="1" ht="36.75" customHeight="1" x14ac:dyDescent="0.25">
      <c r="A37" s="132" t="s">
        <v>13</v>
      </c>
      <c r="B37" s="133" t="s">
        <v>62</v>
      </c>
      <c r="C37" s="105" t="s">
        <v>63</v>
      </c>
      <c r="D37" s="105">
        <v>20</v>
      </c>
      <c r="E37" s="118">
        <v>557.47</v>
      </c>
      <c r="F37" s="135"/>
      <c r="G37" s="134" t="s">
        <v>135</v>
      </c>
      <c r="H37" s="116" t="s">
        <v>226</v>
      </c>
      <c r="I37" s="117">
        <v>7</v>
      </c>
      <c r="J37" s="101">
        <v>35</v>
      </c>
    </row>
    <row r="38" spans="1:10" s="102" customFormat="1" ht="36.75" customHeight="1" x14ac:dyDescent="0.25">
      <c r="A38" s="132" t="s">
        <v>14</v>
      </c>
      <c r="B38" s="133" t="s">
        <v>68</v>
      </c>
      <c r="C38" s="105" t="s">
        <v>63</v>
      </c>
      <c r="D38" s="105">
        <v>32.405999999999999</v>
      </c>
      <c r="E38" s="118">
        <v>854.17</v>
      </c>
      <c r="F38" s="135"/>
      <c r="G38" s="134" t="s">
        <v>136</v>
      </c>
      <c r="H38" s="116" t="s">
        <v>226</v>
      </c>
      <c r="I38" s="117">
        <v>7</v>
      </c>
      <c r="J38" s="101">
        <v>36</v>
      </c>
    </row>
    <row r="39" spans="1:10" s="102" customFormat="1" ht="36.75" customHeight="1" x14ac:dyDescent="0.25">
      <c r="A39" s="132" t="s">
        <v>14</v>
      </c>
      <c r="B39" s="133" t="s">
        <v>82</v>
      </c>
      <c r="C39" s="105" t="s">
        <v>63</v>
      </c>
      <c r="D39" s="105">
        <v>3.879</v>
      </c>
      <c r="E39" s="118">
        <v>91.08</v>
      </c>
      <c r="F39" s="135"/>
      <c r="G39" s="134" t="s">
        <v>136</v>
      </c>
      <c r="H39" s="116" t="s">
        <v>226</v>
      </c>
      <c r="I39" s="117">
        <v>11</v>
      </c>
      <c r="J39" s="101">
        <v>37</v>
      </c>
    </row>
    <row r="40" spans="1:10" s="102" customFormat="1" ht="36.75" customHeight="1" x14ac:dyDescent="0.25">
      <c r="A40" s="132" t="s">
        <v>15</v>
      </c>
      <c r="B40" s="133" t="s">
        <v>64</v>
      </c>
      <c r="C40" s="105" t="s">
        <v>61</v>
      </c>
      <c r="D40" s="105">
        <v>2</v>
      </c>
      <c r="E40" s="118">
        <v>327</v>
      </c>
      <c r="F40" s="133" t="s">
        <v>124</v>
      </c>
      <c r="G40" s="134" t="s">
        <v>137</v>
      </c>
      <c r="H40" s="116" t="s">
        <v>226</v>
      </c>
      <c r="I40" s="117">
        <v>5</v>
      </c>
      <c r="J40" s="101">
        <v>38</v>
      </c>
    </row>
    <row r="41" spans="1:10" s="102" customFormat="1" ht="36.75" customHeight="1" x14ac:dyDescent="0.25">
      <c r="A41" s="132" t="s">
        <v>15</v>
      </c>
      <c r="B41" s="133" t="s">
        <v>60</v>
      </c>
      <c r="C41" s="105" t="s">
        <v>61</v>
      </c>
      <c r="D41" s="105">
        <v>2</v>
      </c>
      <c r="E41" s="118">
        <v>406.78</v>
      </c>
      <c r="F41" s="135"/>
      <c r="G41" s="134" t="s">
        <v>137</v>
      </c>
      <c r="H41" s="116" t="s">
        <v>226</v>
      </c>
      <c r="I41" s="117">
        <v>5</v>
      </c>
      <c r="J41" s="101">
        <v>39</v>
      </c>
    </row>
    <row r="42" spans="1:10" s="98" customFormat="1" ht="36.6" customHeight="1" x14ac:dyDescent="0.25">
      <c r="A42" s="132" t="s">
        <v>16</v>
      </c>
      <c r="B42" s="133" t="s">
        <v>64</v>
      </c>
      <c r="C42" s="105" t="s">
        <v>61</v>
      </c>
      <c r="D42" s="105">
        <v>2</v>
      </c>
      <c r="E42" s="118">
        <v>266.02999999999997</v>
      </c>
      <c r="F42" s="133" t="s">
        <v>112</v>
      </c>
      <c r="G42" s="134" t="s">
        <v>138</v>
      </c>
      <c r="H42" s="116" t="s">
        <v>226</v>
      </c>
      <c r="I42" s="117">
        <v>3</v>
      </c>
      <c r="J42" s="104">
        <v>40</v>
      </c>
    </row>
    <row r="43" spans="1:10" s="102" customFormat="1" ht="36.6" customHeight="1" x14ac:dyDescent="0.25">
      <c r="A43" s="132" t="s">
        <v>16</v>
      </c>
      <c r="B43" s="133" t="s">
        <v>244</v>
      </c>
      <c r="C43" s="105" t="s">
        <v>61</v>
      </c>
      <c r="D43" s="105">
        <v>0</v>
      </c>
      <c r="E43" s="118">
        <v>0</v>
      </c>
      <c r="F43" s="133" t="s">
        <v>112</v>
      </c>
      <c r="G43" s="134" t="s">
        <v>138</v>
      </c>
      <c r="H43" s="116" t="s">
        <v>226</v>
      </c>
      <c r="I43" s="117">
        <v>5</v>
      </c>
      <c r="J43" s="101">
        <v>41</v>
      </c>
    </row>
    <row r="44" spans="1:10" s="102" customFormat="1" ht="36.75" customHeight="1" x14ac:dyDescent="0.25">
      <c r="A44" s="132" t="s">
        <v>16</v>
      </c>
      <c r="B44" s="133" t="s">
        <v>82</v>
      </c>
      <c r="C44" s="105" t="s">
        <v>63</v>
      </c>
      <c r="D44" s="105">
        <v>11.98</v>
      </c>
      <c r="E44" s="118">
        <v>617.94000000000005</v>
      </c>
      <c r="F44" s="133"/>
      <c r="G44" s="134" t="s">
        <v>138</v>
      </c>
      <c r="H44" s="116" t="s">
        <v>226</v>
      </c>
      <c r="I44" s="117">
        <v>11</v>
      </c>
      <c r="J44" s="101">
        <v>42</v>
      </c>
    </row>
    <row r="45" spans="1:10" s="98" customFormat="1" ht="36.75" customHeight="1" x14ac:dyDescent="0.25">
      <c r="A45" s="132" t="s">
        <v>17</v>
      </c>
      <c r="B45" s="133" t="s">
        <v>60</v>
      </c>
      <c r="C45" s="105" t="s">
        <v>61</v>
      </c>
      <c r="D45" s="105">
        <v>1</v>
      </c>
      <c r="E45" s="118">
        <v>274.5</v>
      </c>
      <c r="F45" s="135"/>
      <c r="G45" s="134" t="s">
        <v>139</v>
      </c>
      <c r="H45" s="116" t="s">
        <v>226</v>
      </c>
      <c r="I45" s="117">
        <v>3</v>
      </c>
      <c r="J45" s="104">
        <v>43</v>
      </c>
    </row>
    <row r="46" spans="1:10" s="98" customFormat="1" ht="36.75" customHeight="1" x14ac:dyDescent="0.25">
      <c r="A46" s="132" t="s">
        <v>17</v>
      </c>
      <c r="B46" s="133" t="s">
        <v>82</v>
      </c>
      <c r="C46" s="105" t="s">
        <v>63</v>
      </c>
      <c r="D46" s="105">
        <v>10.86</v>
      </c>
      <c r="E46" s="118">
        <v>557.63</v>
      </c>
      <c r="F46" s="135"/>
      <c r="G46" s="134" t="s">
        <v>139</v>
      </c>
      <c r="H46" s="116" t="s">
        <v>226</v>
      </c>
      <c r="I46" s="117">
        <v>11</v>
      </c>
      <c r="J46" s="104">
        <v>44</v>
      </c>
    </row>
    <row r="47" spans="1:10" s="102" customFormat="1" ht="36.75" customHeight="1" x14ac:dyDescent="0.25">
      <c r="A47" s="132" t="s">
        <v>18</v>
      </c>
      <c r="B47" s="133" t="s">
        <v>67</v>
      </c>
      <c r="C47" s="105" t="s">
        <v>61</v>
      </c>
      <c r="D47" s="105">
        <v>1</v>
      </c>
      <c r="E47" s="118">
        <v>227.49</v>
      </c>
      <c r="F47" s="135"/>
      <c r="G47" s="134" t="s">
        <v>140</v>
      </c>
      <c r="H47" s="116" t="s">
        <v>226</v>
      </c>
      <c r="I47" s="117">
        <v>3</v>
      </c>
      <c r="J47" s="101">
        <v>45</v>
      </c>
    </row>
    <row r="48" spans="1:10" s="102" customFormat="1" ht="36.75" customHeight="1" x14ac:dyDescent="0.25">
      <c r="A48" s="132" t="s">
        <v>18</v>
      </c>
      <c r="B48" s="133" t="s">
        <v>66</v>
      </c>
      <c r="C48" s="105" t="s">
        <v>61</v>
      </c>
      <c r="D48" s="105">
        <v>1</v>
      </c>
      <c r="E48" s="118">
        <v>303.33</v>
      </c>
      <c r="F48" s="135"/>
      <c r="G48" s="134" t="s">
        <v>140</v>
      </c>
      <c r="H48" s="116" t="s">
        <v>226</v>
      </c>
      <c r="I48" s="117">
        <v>3</v>
      </c>
      <c r="J48" s="101">
        <v>46</v>
      </c>
    </row>
    <row r="49" spans="1:10" s="102" customFormat="1" ht="36.75" customHeight="1" x14ac:dyDescent="0.25">
      <c r="A49" s="132" t="s">
        <v>18</v>
      </c>
      <c r="B49" s="133" t="s">
        <v>69</v>
      </c>
      <c r="C49" s="105" t="s">
        <v>63</v>
      </c>
      <c r="D49" s="105">
        <v>10.757</v>
      </c>
      <c r="E49" s="118">
        <v>422.65</v>
      </c>
      <c r="F49" s="135"/>
      <c r="G49" s="134" t="s">
        <v>140</v>
      </c>
      <c r="H49" s="116" t="s">
        <v>226</v>
      </c>
      <c r="I49" s="117">
        <v>7</v>
      </c>
      <c r="J49" s="101">
        <v>47</v>
      </c>
    </row>
    <row r="50" spans="1:10" s="98" customFormat="1" ht="36.75" customHeight="1" x14ac:dyDescent="0.25">
      <c r="A50" s="132" t="s">
        <v>19</v>
      </c>
      <c r="B50" s="133" t="s">
        <v>67</v>
      </c>
      <c r="C50" s="105" t="s">
        <v>61</v>
      </c>
      <c r="D50" s="105">
        <v>1</v>
      </c>
      <c r="E50" s="118">
        <v>247.15</v>
      </c>
      <c r="F50" s="135"/>
      <c r="G50" s="134" t="s">
        <v>141</v>
      </c>
      <c r="H50" s="116" t="s">
        <v>226</v>
      </c>
      <c r="I50" s="117">
        <v>3</v>
      </c>
      <c r="J50" s="104">
        <v>48</v>
      </c>
    </row>
    <row r="51" spans="1:10" s="98" customFormat="1" ht="36.75" customHeight="1" x14ac:dyDescent="0.25">
      <c r="A51" s="132" t="s">
        <v>19</v>
      </c>
      <c r="B51" s="133" t="s">
        <v>60</v>
      </c>
      <c r="C51" s="105" t="s">
        <v>61</v>
      </c>
      <c r="D51" s="105">
        <v>1</v>
      </c>
      <c r="E51" s="118">
        <v>180</v>
      </c>
      <c r="F51" s="135"/>
      <c r="G51" s="134" t="s">
        <v>141</v>
      </c>
      <c r="H51" s="116" t="s">
        <v>226</v>
      </c>
      <c r="I51" s="117">
        <v>3</v>
      </c>
      <c r="J51" s="104">
        <v>49</v>
      </c>
    </row>
    <row r="52" spans="1:10" s="98" customFormat="1" ht="36.75" customHeight="1" x14ac:dyDescent="0.25">
      <c r="A52" s="132" t="s">
        <v>19</v>
      </c>
      <c r="B52" s="133" t="s">
        <v>82</v>
      </c>
      <c r="C52" s="105" t="s">
        <v>63</v>
      </c>
      <c r="D52" s="105">
        <v>10</v>
      </c>
      <c r="E52" s="118">
        <v>576.66999999999996</v>
      </c>
      <c r="F52" s="135"/>
      <c r="G52" s="134" t="s">
        <v>141</v>
      </c>
      <c r="H52" s="116" t="s">
        <v>226</v>
      </c>
      <c r="I52" s="117">
        <v>11</v>
      </c>
      <c r="J52" s="104">
        <v>50</v>
      </c>
    </row>
    <row r="53" spans="1:10" s="98" customFormat="1" ht="36.75" customHeight="1" x14ac:dyDescent="0.25">
      <c r="A53" s="132" t="s">
        <v>20</v>
      </c>
      <c r="B53" s="133" t="s">
        <v>60</v>
      </c>
      <c r="C53" s="105" t="s">
        <v>61</v>
      </c>
      <c r="D53" s="105">
        <v>1</v>
      </c>
      <c r="E53" s="118">
        <v>176.58</v>
      </c>
      <c r="F53" s="135"/>
      <c r="G53" s="134" t="s">
        <v>142</v>
      </c>
      <c r="H53" s="116" t="s">
        <v>226</v>
      </c>
      <c r="I53" s="117">
        <v>3</v>
      </c>
      <c r="J53" s="104">
        <v>51</v>
      </c>
    </row>
    <row r="54" spans="1:10" s="98" customFormat="1" ht="36.75" customHeight="1" x14ac:dyDescent="0.25">
      <c r="A54" s="132" t="s">
        <v>20</v>
      </c>
      <c r="B54" s="133" t="s">
        <v>67</v>
      </c>
      <c r="C54" s="105" t="s">
        <v>61</v>
      </c>
      <c r="D54" s="105">
        <v>0</v>
      </c>
      <c r="E54" s="118">
        <v>0</v>
      </c>
      <c r="F54" s="135"/>
      <c r="G54" s="134" t="s">
        <v>142</v>
      </c>
      <c r="H54" s="116" t="s">
        <v>226</v>
      </c>
      <c r="I54" s="117">
        <v>3</v>
      </c>
      <c r="J54" s="104">
        <v>52</v>
      </c>
    </row>
    <row r="55" spans="1:10" s="98" customFormat="1" ht="36.75" customHeight="1" x14ac:dyDescent="0.25">
      <c r="A55" s="132" t="s">
        <v>20</v>
      </c>
      <c r="B55" s="133" t="s">
        <v>82</v>
      </c>
      <c r="C55" s="105" t="s">
        <v>63</v>
      </c>
      <c r="D55" s="106">
        <v>16.899999999999999</v>
      </c>
      <c r="E55" s="118">
        <v>680.42</v>
      </c>
      <c r="F55" s="135"/>
      <c r="G55" s="134" t="s">
        <v>142</v>
      </c>
      <c r="H55" s="116" t="s">
        <v>226</v>
      </c>
      <c r="I55" s="117">
        <v>11</v>
      </c>
      <c r="J55" s="104">
        <v>53</v>
      </c>
    </row>
    <row r="56" spans="1:10" s="102" customFormat="1" ht="36.75" customHeight="1" x14ac:dyDescent="0.25">
      <c r="A56" s="132" t="s">
        <v>21</v>
      </c>
      <c r="B56" s="133" t="s">
        <v>60</v>
      </c>
      <c r="C56" s="105" t="s">
        <v>61</v>
      </c>
      <c r="D56" s="105">
        <v>1</v>
      </c>
      <c r="E56" s="118">
        <v>166.9</v>
      </c>
      <c r="F56" s="133" t="s">
        <v>113</v>
      </c>
      <c r="G56" s="134" t="s">
        <v>143</v>
      </c>
      <c r="H56" s="116" t="s">
        <v>226</v>
      </c>
      <c r="I56" s="117">
        <v>3</v>
      </c>
      <c r="J56" s="101">
        <v>54</v>
      </c>
    </row>
    <row r="57" spans="1:10" s="102" customFormat="1" ht="36.75" customHeight="1" x14ac:dyDescent="0.25">
      <c r="A57" s="132" t="s">
        <v>21</v>
      </c>
      <c r="B57" s="133" t="s">
        <v>82</v>
      </c>
      <c r="C57" s="105" t="s">
        <v>63</v>
      </c>
      <c r="D57" s="119">
        <v>9</v>
      </c>
      <c r="E57" s="118">
        <v>616.91999999999996</v>
      </c>
      <c r="F57" s="135"/>
      <c r="G57" s="134" t="s">
        <v>143</v>
      </c>
      <c r="H57" s="116" t="s">
        <v>226</v>
      </c>
      <c r="I57" s="117">
        <v>11</v>
      </c>
      <c r="J57" s="101">
        <v>55</v>
      </c>
    </row>
    <row r="58" spans="1:10" s="102" customFormat="1" ht="36.75" customHeight="1" x14ac:dyDescent="0.25">
      <c r="A58" s="132" t="s">
        <v>22</v>
      </c>
      <c r="B58" s="133" t="s">
        <v>60</v>
      </c>
      <c r="C58" s="105" t="s">
        <v>61</v>
      </c>
      <c r="D58" s="105">
        <v>1</v>
      </c>
      <c r="E58" s="118">
        <v>404.5</v>
      </c>
      <c r="F58" s="135"/>
      <c r="G58" s="134" t="s">
        <v>144</v>
      </c>
      <c r="H58" s="116" t="s">
        <v>226</v>
      </c>
      <c r="I58" s="117">
        <v>3</v>
      </c>
      <c r="J58" s="101">
        <v>56</v>
      </c>
    </row>
    <row r="59" spans="1:10" s="102" customFormat="1" ht="36.75" customHeight="1" x14ac:dyDescent="0.25">
      <c r="A59" s="132" t="s">
        <v>22</v>
      </c>
      <c r="B59" s="133" t="s">
        <v>82</v>
      </c>
      <c r="C59" s="105" t="s">
        <v>63</v>
      </c>
      <c r="D59" s="119">
        <v>14.12</v>
      </c>
      <c r="E59" s="118">
        <v>511.3</v>
      </c>
      <c r="F59" s="135"/>
      <c r="G59" s="134" t="s">
        <v>144</v>
      </c>
      <c r="H59" s="116" t="s">
        <v>226</v>
      </c>
      <c r="I59" s="117">
        <v>11</v>
      </c>
      <c r="J59" s="101">
        <v>57</v>
      </c>
    </row>
    <row r="60" spans="1:10" s="102" customFormat="1" ht="36.75" customHeight="1" x14ac:dyDescent="0.25">
      <c r="A60" s="132" t="s">
        <v>23</v>
      </c>
      <c r="B60" s="133" t="s">
        <v>71</v>
      </c>
      <c r="C60" s="105" t="s">
        <v>61</v>
      </c>
      <c r="D60" s="105">
        <v>25</v>
      </c>
      <c r="E60" s="118">
        <v>274.45999999999998</v>
      </c>
      <c r="F60" s="135"/>
      <c r="G60" s="134" t="s">
        <v>145</v>
      </c>
      <c r="H60" s="116" t="s">
        <v>226</v>
      </c>
      <c r="I60" s="117">
        <v>1</v>
      </c>
      <c r="J60" s="101">
        <v>58</v>
      </c>
    </row>
    <row r="61" spans="1:10" s="102" customFormat="1" ht="36.75" customHeight="1" x14ac:dyDescent="0.25">
      <c r="A61" s="132" t="s">
        <v>23</v>
      </c>
      <c r="B61" s="133" t="s">
        <v>66</v>
      </c>
      <c r="C61" s="105" t="s">
        <v>61</v>
      </c>
      <c r="D61" s="105">
        <v>1</v>
      </c>
      <c r="E61" s="118">
        <v>450.95</v>
      </c>
      <c r="F61" s="135"/>
      <c r="G61" s="134" t="s">
        <v>145</v>
      </c>
      <c r="H61" s="116" t="s">
        <v>226</v>
      </c>
      <c r="I61" s="117">
        <v>3</v>
      </c>
      <c r="J61" s="101">
        <v>59</v>
      </c>
    </row>
    <row r="62" spans="1:10" s="102" customFormat="1" ht="36.75" customHeight="1" x14ac:dyDescent="0.25">
      <c r="A62" s="132" t="s">
        <v>23</v>
      </c>
      <c r="B62" s="133" t="s">
        <v>64</v>
      </c>
      <c r="C62" s="105" t="s">
        <v>61</v>
      </c>
      <c r="D62" s="105">
        <v>1</v>
      </c>
      <c r="E62" s="118">
        <v>115.24</v>
      </c>
      <c r="F62" s="135"/>
      <c r="G62" s="134" t="s">
        <v>145</v>
      </c>
      <c r="H62" s="116" t="s">
        <v>226</v>
      </c>
      <c r="I62" s="117">
        <v>3</v>
      </c>
      <c r="J62" s="101">
        <v>60</v>
      </c>
    </row>
    <row r="63" spans="1:10" s="102" customFormat="1" ht="36.75" customHeight="1" x14ac:dyDescent="0.25">
      <c r="A63" s="132" t="s">
        <v>23</v>
      </c>
      <c r="B63" s="133" t="s">
        <v>70</v>
      </c>
      <c r="C63" s="105" t="s">
        <v>61</v>
      </c>
      <c r="D63" s="105">
        <v>5</v>
      </c>
      <c r="E63" s="118">
        <v>177.44</v>
      </c>
      <c r="F63" s="135"/>
      <c r="G63" s="134" t="s">
        <v>145</v>
      </c>
      <c r="H63" s="116" t="s">
        <v>226</v>
      </c>
      <c r="I63" s="117">
        <v>4</v>
      </c>
      <c r="J63" s="101">
        <v>61</v>
      </c>
    </row>
    <row r="64" spans="1:10" s="102" customFormat="1" ht="36.75" customHeight="1" x14ac:dyDescent="0.25">
      <c r="A64" s="132" t="s">
        <v>23</v>
      </c>
      <c r="B64" s="133" t="s">
        <v>82</v>
      </c>
      <c r="C64" s="105" t="s">
        <v>63</v>
      </c>
      <c r="D64" s="119">
        <v>13.17</v>
      </c>
      <c r="E64" s="118">
        <v>550.04</v>
      </c>
      <c r="F64" s="135"/>
      <c r="G64" s="134" t="s">
        <v>145</v>
      </c>
      <c r="H64" s="116" t="s">
        <v>226</v>
      </c>
      <c r="I64" s="117">
        <v>11</v>
      </c>
      <c r="J64" s="101">
        <v>62</v>
      </c>
    </row>
    <row r="65" spans="1:10" s="102" customFormat="1" ht="36.75" customHeight="1" x14ac:dyDescent="0.25">
      <c r="A65" s="132" t="s">
        <v>24</v>
      </c>
      <c r="B65" s="133" t="s">
        <v>72</v>
      </c>
      <c r="C65" s="105" t="s">
        <v>61</v>
      </c>
      <c r="D65" s="105">
        <v>3</v>
      </c>
      <c r="E65" s="118">
        <v>499.16</v>
      </c>
      <c r="F65" s="135"/>
      <c r="G65" s="134" t="s">
        <v>146</v>
      </c>
      <c r="H65" s="116" t="s">
        <v>226</v>
      </c>
      <c r="I65" s="117">
        <v>5</v>
      </c>
      <c r="J65" s="101">
        <v>63</v>
      </c>
    </row>
    <row r="66" spans="1:10" s="102" customFormat="1" ht="36.75" customHeight="1" x14ac:dyDescent="0.25">
      <c r="A66" s="132" t="s">
        <v>24</v>
      </c>
      <c r="B66" s="133" t="s">
        <v>73</v>
      </c>
      <c r="C66" s="105" t="s">
        <v>61</v>
      </c>
      <c r="D66" s="105">
        <v>1</v>
      </c>
      <c r="E66" s="118">
        <v>274.54000000000002</v>
      </c>
      <c r="F66" s="135"/>
      <c r="G66" s="134" t="s">
        <v>146</v>
      </c>
      <c r="H66" s="116" t="s">
        <v>226</v>
      </c>
      <c r="I66" s="117">
        <v>5</v>
      </c>
      <c r="J66" s="101">
        <v>64</v>
      </c>
    </row>
    <row r="67" spans="1:10" s="102" customFormat="1" ht="36.75" customHeight="1" x14ac:dyDescent="0.25">
      <c r="A67" s="132" t="s">
        <v>24</v>
      </c>
      <c r="B67" s="133" t="s">
        <v>62</v>
      </c>
      <c r="C67" s="105" t="s">
        <v>63</v>
      </c>
      <c r="D67" s="105">
        <v>26.035</v>
      </c>
      <c r="E67" s="118">
        <v>615.6</v>
      </c>
      <c r="F67" s="135"/>
      <c r="G67" s="134" t="s">
        <v>146</v>
      </c>
      <c r="H67" s="116" t="s">
        <v>226</v>
      </c>
      <c r="I67" s="117">
        <v>7</v>
      </c>
      <c r="J67" s="101">
        <v>65</v>
      </c>
    </row>
    <row r="68" spans="1:10" s="102" customFormat="1" ht="36.75" customHeight="1" x14ac:dyDescent="0.25">
      <c r="A68" s="136" t="s">
        <v>25</v>
      </c>
      <c r="B68" s="133" t="s">
        <v>74</v>
      </c>
      <c r="C68" s="105" t="s">
        <v>63</v>
      </c>
      <c r="D68" s="105">
        <v>22.933</v>
      </c>
      <c r="E68" s="118">
        <v>968.51</v>
      </c>
      <c r="F68" s="135"/>
      <c r="G68" s="134" t="s">
        <v>147</v>
      </c>
      <c r="H68" s="116" t="s">
        <v>226</v>
      </c>
      <c r="I68" s="117">
        <v>7</v>
      </c>
      <c r="J68" s="101">
        <v>66</v>
      </c>
    </row>
    <row r="69" spans="1:10" s="98" customFormat="1" ht="36.75" customHeight="1" x14ac:dyDescent="0.25">
      <c r="A69" s="132" t="s">
        <v>26</v>
      </c>
      <c r="B69" s="133" t="s">
        <v>75</v>
      </c>
      <c r="C69" s="105" t="s">
        <v>61</v>
      </c>
      <c r="D69" s="105">
        <v>36</v>
      </c>
      <c r="E69" s="118">
        <v>284.55</v>
      </c>
      <c r="F69" s="135"/>
      <c r="G69" s="134" t="s">
        <v>148</v>
      </c>
      <c r="H69" s="116" t="s">
        <v>226</v>
      </c>
      <c r="I69" s="117">
        <v>1</v>
      </c>
      <c r="J69" s="104">
        <v>67</v>
      </c>
    </row>
    <row r="70" spans="1:10" s="98" customFormat="1" ht="36.75" customHeight="1" x14ac:dyDescent="0.25">
      <c r="A70" s="132" t="s">
        <v>26</v>
      </c>
      <c r="B70" s="133" t="s">
        <v>70</v>
      </c>
      <c r="C70" s="105" t="s">
        <v>61</v>
      </c>
      <c r="D70" s="105">
        <v>4</v>
      </c>
      <c r="E70" s="118">
        <v>170.42</v>
      </c>
      <c r="F70" s="135"/>
      <c r="G70" s="134" t="s">
        <v>148</v>
      </c>
      <c r="H70" s="116" t="s">
        <v>226</v>
      </c>
      <c r="I70" s="117">
        <v>4</v>
      </c>
      <c r="J70" s="104">
        <v>68</v>
      </c>
    </row>
    <row r="71" spans="1:10" s="98" customFormat="1" ht="36.75" customHeight="1" x14ac:dyDescent="0.25">
      <c r="A71" s="132" t="s">
        <v>26</v>
      </c>
      <c r="B71" s="133" t="s">
        <v>72</v>
      </c>
      <c r="C71" s="105" t="s">
        <v>61</v>
      </c>
      <c r="D71" s="105">
        <v>4</v>
      </c>
      <c r="E71" s="118">
        <v>656.83</v>
      </c>
      <c r="F71" s="135"/>
      <c r="G71" s="134" t="s">
        <v>148</v>
      </c>
      <c r="H71" s="116" t="s">
        <v>226</v>
      </c>
      <c r="I71" s="117">
        <v>5</v>
      </c>
      <c r="J71" s="104">
        <v>69</v>
      </c>
    </row>
    <row r="72" spans="1:10" s="102" customFormat="1" ht="36.75" customHeight="1" x14ac:dyDescent="0.25">
      <c r="A72" s="132" t="s">
        <v>27</v>
      </c>
      <c r="B72" s="133" t="s">
        <v>60</v>
      </c>
      <c r="C72" s="105" t="s">
        <v>61</v>
      </c>
      <c r="D72" s="105">
        <v>1</v>
      </c>
      <c r="E72" s="118">
        <v>225</v>
      </c>
      <c r="F72" s="135"/>
      <c r="G72" s="134" t="s">
        <v>149</v>
      </c>
      <c r="H72" s="116" t="s">
        <v>226</v>
      </c>
      <c r="I72" s="117">
        <v>3</v>
      </c>
      <c r="J72" s="101">
        <v>70</v>
      </c>
    </row>
    <row r="73" spans="1:10" s="102" customFormat="1" ht="36.75" customHeight="1" x14ac:dyDescent="0.25">
      <c r="A73" s="132" t="s">
        <v>27</v>
      </c>
      <c r="B73" s="133" t="s">
        <v>64</v>
      </c>
      <c r="C73" s="105" t="s">
        <v>61</v>
      </c>
      <c r="D73" s="105">
        <v>1</v>
      </c>
      <c r="E73" s="118">
        <v>160</v>
      </c>
      <c r="F73" s="135"/>
      <c r="G73" s="134" t="s">
        <v>149</v>
      </c>
      <c r="H73" s="116" t="s">
        <v>226</v>
      </c>
      <c r="I73" s="117">
        <v>3</v>
      </c>
      <c r="J73" s="101">
        <v>71</v>
      </c>
    </row>
    <row r="74" spans="1:10" s="102" customFormat="1" ht="36.75" customHeight="1" x14ac:dyDescent="0.25">
      <c r="A74" s="132" t="s">
        <v>27</v>
      </c>
      <c r="B74" s="133" t="s">
        <v>82</v>
      </c>
      <c r="C74" s="105" t="s">
        <v>63</v>
      </c>
      <c r="D74" s="105">
        <v>10</v>
      </c>
      <c r="E74" s="118">
        <v>478.31</v>
      </c>
      <c r="F74" s="135"/>
      <c r="G74" s="134" t="s">
        <v>149</v>
      </c>
      <c r="H74" s="116" t="s">
        <v>226</v>
      </c>
      <c r="I74" s="117">
        <v>11</v>
      </c>
      <c r="J74" s="101">
        <v>72</v>
      </c>
    </row>
    <row r="75" spans="1:10" s="102" customFormat="1" ht="36.75" customHeight="1" x14ac:dyDescent="0.25">
      <c r="A75" s="132" t="s">
        <v>27</v>
      </c>
      <c r="B75" s="133" t="s">
        <v>76</v>
      </c>
      <c r="C75" s="105" t="s">
        <v>61</v>
      </c>
      <c r="D75" s="105">
        <v>5</v>
      </c>
      <c r="E75" s="118">
        <v>125</v>
      </c>
      <c r="F75" s="135"/>
      <c r="G75" s="134" t="s">
        <v>149</v>
      </c>
      <c r="H75" s="116" t="s">
        <v>226</v>
      </c>
      <c r="I75" s="117">
        <v>12</v>
      </c>
      <c r="J75" s="101">
        <v>73</v>
      </c>
    </row>
    <row r="76" spans="1:10" s="102" customFormat="1" ht="36.75" customHeight="1" x14ac:dyDescent="0.25">
      <c r="A76" s="132" t="s">
        <v>28</v>
      </c>
      <c r="B76" s="133" t="s">
        <v>71</v>
      </c>
      <c r="C76" s="105" t="s">
        <v>61</v>
      </c>
      <c r="D76" s="105">
        <v>6</v>
      </c>
      <c r="E76" s="118">
        <v>72.88</v>
      </c>
      <c r="F76" s="135"/>
      <c r="G76" s="134" t="s">
        <v>150</v>
      </c>
      <c r="H76" s="116" t="s">
        <v>226</v>
      </c>
      <c r="I76" s="117">
        <v>1</v>
      </c>
      <c r="J76" s="101">
        <v>74</v>
      </c>
    </row>
    <row r="77" spans="1:10" s="102" customFormat="1" ht="36.75" customHeight="1" x14ac:dyDescent="0.25">
      <c r="A77" s="132" t="s">
        <v>28</v>
      </c>
      <c r="B77" s="133" t="s">
        <v>70</v>
      </c>
      <c r="C77" s="105" t="s">
        <v>61</v>
      </c>
      <c r="D77" s="105">
        <v>3</v>
      </c>
      <c r="E77" s="118">
        <v>116.03</v>
      </c>
      <c r="F77" s="135"/>
      <c r="G77" s="134" t="s">
        <v>150</v>
      </c>
      <c r="H77" s="116" t="s">
        <v>226</v>
      </c>
      <c r="I77" s="117">
        <v>4</v>
      </c>
      <c r="J77" s="101">
        <v>75</v>
      </c>
    </row>
    <row r="78" spans="1:10" s="102" customFormat="1" ht="36.75" customHeight="1" x14ac:dyDescent="0.25">
      <c r="A78" s="132" t="s">
        <v>28</v>
      </c>
      <c r="B78" s="133" t="s">
        <v>72</v>
      </c>
      <c r="C78" s="105" t="s">
        <v>61</v>
      </c>
      <c r="D78" s="105">
        <v>1</v>
      </c>
      <c r="E78" s="118">
        <v>194.91</v>
      </c>
      <c r="F78" s="135"/>
      <c r="G78" s="134" t="s">
        <v>150</v>
      </c>
      <c r="H78" s="116" t="s">
        <v>226</v>
      </c>
      <c r="I78" s="117">
        <v>5</v>
      </c>
      <c r="J78" s="101">
        <v>76</v>
      </c>
    </row>
    <row r="79" spans="1:10" s="102" customFormat="1" ht="36.75" customHeight="1" x14ac:dyDescent="0.25">
      <c r="A79" s="132" t="s">
        <v>28</v>
      </c>
      <c r="B79" s="133" t="s">
        <v>62</v>
      </c>
      <c r="C79" s="105" t="s">
        <v>63</v>
      </c>
      <c r="D79" s="105">
        <v>9.92</v>
      </c>
      <c r="E79" s="118">
        <v>209.47</v>
      </c>
      <c r="F79" s="135"/>
      <c r="G79" s="134" t="s">
        <v>150</v>
      </c>
      <c r="H79" s="116" t="s">
        <v>226</v>
      </c>
      <c r="I79" s="117">
        <v>7</v>
      </c>
      <c r="J79" s="101">
        <v>77</v>
      </c>
    </row>
    <row r="80" spans="1:10" s="102" customFormat="1" ht="36.75" customHeight="1" x14ac:dyDescent="0.25">
      <c r="A80" s="132" t="s">
        <v>28</v>
      </c>
      <c r="B80" s="133" t="s">
        <v>82</v>
      </c>
      <c r="C80" s="105" t="s">
        <v>63</v>
      </c>
      <c r="D80" s="105">
        <v>11</v>
      </c>
      <c r="E80" s="118">
        <v>252.89</v>
      </c>
      <c r="F80" s="135"/>
      <c r="G80" s="134" t="s">
        <v>150</v>
      </c>
      <c r="H80" s="116" t="s">
        <v>226</v>
      </c>
      <c r="I80" s="117">
        <v>11</v>
      </c>
      <c r="J80" s="101">
        <v>78</v>
      </c>
    </row>
    <row r="81" spans="1:10" s="102" customFormat="1" ht="36.75" customHeight="1" x14ac:dyDescent="0.25">
      <c r="A81" s="132" t="s">
        <v>29</v>
      </c>
      <c r="B81" s="133" t="s">
        <v>71</v>
      </c>
      <c r="C81" s="105" t="s">
        <v>61</v>
      </c>
      <c r="D81" s="105">
        <v>4</v>
      </c>
      <c r="E81" s="118">
        <v>41.87</v>
      </c>
      <c r="F81" s="135"/>
      <c r="G81" s="134" t="s">
        <v>151</v>
      </c>
      <c r="H81" s="116" t="s">
        <v>226</v>
      </c>
      <c r="I81" s="117">
        <v>1</v>
      </c>
      <c r="J81" s="102">
        <v>79</v>
      </c>
    </row>
    <row r="82" spans="1:10" s="102" customFormat="1" ht="36.75" customHeight="1" x14ac:dyDescent="0.25">
      <c r="A82" s="132" t="s">
        <v>29</v>
      </c>
      <c r="B82" s="133" t="s">
        <v>60</v>
      </c>
      <c r="C82" s="105" t="s">
        <v>61</v>
      </c>
      <c r="D82" s="105">
        <v>2</v>
      </c>
      <c r="E82" s="118">
        <v>567.12</v>
      </c>
      <c r="F82" s="135"/>
      <c r="G82" s="134" t="s">
        <v>151</v>
      </c>
      <c r="H82" s="116" t="s">
        <v>226</v>
      </c>
      <c r="I82" s="117">
        <v>3</v>
      </c>
      <c r="J82" s="102">
        <v>80</v>
      </c>
    </row>
    <row r="83" spans="1:10" s="102" customFormat="1" ht="36.75" customHeight="1" x14ac:dyDescent="0.25">
      <c r="A83" s="132" t="s">
        <v>29</v>
      </c>
      <c r="B83" s="133" t="s">
        <v>70</v>
      </c>
      <c r="C83" s="105" t="s">
        <v>61</v>
      </c>
      <c r="D83" s="105">
        <v>1</v>
      </c>
      <c r="E83" s="118">
        <v>39.54</v>
      </c>
      <c r="F83" s="135"/>
      <c r="G83" s="134" t="s">
        <v>151</v>
      </c>
      <c r="H83" s="116" t="s">
        <v>226</v>
      </c>
      <c r="I83" s="117">
        <v>4</v>
      </c>
      <c r="J83" s="102">
        <v>81</v>
      </c>
    </row>
    <row r="84" spans="1:10" s="102" customFormat="1" ht="36.75" customHeight="1" x14ac:dyDescent="0.25">
      <c r="A84" s="132" t="s">
        <v>29</v>
      </c>
      <c r="B84" s="133" t="s">
        <v>62</v>
      </c>
      <c r="C84" s="105" t="s">
        <v>63</v>
      </c>
      <c r="D84" s="105">
        <v>1.925</v>
      </c>
      <c r="E84" s="118">
        <v>32.630000000000003</v>
      </c>
      <c r="F84" s="135"/>
      <c r="G84" s="134" t="s">
        <v>151</v>
      </c>
      <c r="H84" s="116" t="s">
        <v>226</v>
      </c>
      <c r="I84" s="117">
        <v>7</v>
      </c>
      <c r="J84" s="102">
        <v>82</v>
      </c>
    </row>
    <row r="85" spans="1:10" s="102" customFormat="1" ht="36.75" customHeight="1" x14ac:dyDescent="0.25">
      <c r="A85" s="132" t="s">
        <v>29</v>
      </c>
      <c r="B85" s="133" t="s">
        <v>82</v>
      </c>
      <c r="C85" s="105" t="s">
        <v>63</v>
      </c>
      <c r="D85" s="105">
        <v>4.51</v>
      </c>
      <c r="E85" s="118">
        <v>105.29</v>
      </c>
      <c r="F85" s="135"/>
      <c r="G85" s="134" t="s">
        <v>151</v>
      </c>
      <c r="H85" s="116" t="s">
        <v>226</v>
      </c>
      <c r="I85" s="117">
        <v>11</v>
      </c>
      <c r="J85" s="102">
        <v>83</v>
      </c>
    </row>
    <row r="86" spans="1:10" s="103" customFormat="1" ht="36.75" customHeight="1" x14ac:dyDescent="0.25">
      <c r="A86" s="132" t="s">
        <v>30</v>
      </c>
      <c r="B86" s="133" t="s">
        <v>82</v>
      </c>
      <c r="C86" s="105" t="s">
        <v>63</v>
      </c>
      <c r="D86" s="105">
        <v>19.843</v>
      </c>
      <c r="E86" s="118">
        <v>918.58</v>
      </c>
      <c r="F86" s="135"/>
      <c r="G86" s="134" t="s">
        <v>152</v>
      </c>
      <c r="H86" s="116" t="s">
        <v>226</v>
      </c>
      <c r="I86" s="117">
        <v>11</v>
      </c>
      <c r="J86" s="101">
        <v>84</v>
      </c>
    </row>
    <row r="87" spans="1:10" s="103" customFormat="1" ht="36.75" customHeight="1" x14ac:dyDescent="0.25">
      <c r="A87" s="132" t="s">
        <v>31</v>
      </c>
      <c r="B87" s="133" t="s">
        <v>71</v>
      </c>
      <c r="C87" s="105" t="s">
        <v>61</v>
      </c>
      <c r="D87" s="105">
        <v>15</v>
      </c>
      <c r="E87" s="118">
        <v>124.68</v>
      </c>
      <c r="F87" s="135"/>
      <c r="G87" s="134" t="s">
        <v>153</v>
      </c>
      <c r="H87" s="116" t="s">
        <v>226</v>
      </c>
      <c r="I87" s="117">
        <v>1</v>
      </c>
      <c r="J87" s="101">
        <v>85</v>
      </c>
    </row>
    <row r="88" spans="1:10" s="103" customFormat="1" ht="36.75" customHeight="1" x14ac:dyDescent="0.25">
      <c r="A88" s="132" t="s">
        <v>31</v>
      </c>
      <c r="B88" s="133" t="s">
        <v>77</v>
      </c>
      <c r="C88" s="105" t="s">
        <v>61</v>
      </c>
      <c r="D88" s="105">
        <v>1</v>
      </c>
      <c r="E88" s="118">
        <v>396.96</v>
      </c>
      <c r="F88" s="135"/>
      <c r="G88" s="134" t="s">
        <v>153</v>
      </c>
      <c r="H88" s="116" t="s">
        <v>226</v>
      </c>
      <c r="I88" s="117">
        <v>3</v>
      </c>
      <c r="J88" s="101">
        <v>86</v>
      </c>
    </row>
    <row r="89" spans="1:10" s="103" customFormat="1" ht="36.75" customHeight="1" x14ac:dyDescent="0.25">
      <c r="A89" s="132" t="s">
        <v>31</v>
      </c>
      <c r="B89" s="133" t="s">
        <v>70</v>
      </c>
      <c r="C89" s="105" t="s">
        <v>61</v>
      </c>
      <c r="D89" s="105">
        <v>1</v>
      </c>
      <c r="E89" s="118">
        <v>43.25</v>
      </c>
      <c r="F89" s="135"/>
      <c r="G89" s="134" t="s">
        <v>153</v>
      </c>
      <c r="H89" s="116" t="s">
        <v>226</v>
      </c>
      <c r="I89" s="117">
        <v>4</v>
      </c>
      <c r="J89" s="101">
        <v>87</v>
      </c>
    </row>
    <row r="90" spans="1:10" s="103" customFormat="1" ht="36.75" customHeight="1" x14ac:dyDescent="0.25">
      <c r="A90" s="132" t="s">
        <v>31</v>
      </c>
      <c r="B90" s="133" t="s">
        <v>78</v>
      </c>
      <c r="C90" s="105" t="s">
        <v>61</v>
      </c>
      <c r="D90" s="105">
        <v>2</v>
      </c>
      <c r="E90" s="118">
        <v>450.435</v>
      </c>
      <c r="F90" s="135"/>
      <c r="G90" s="134" t="s">
        <v>153</v>
      </c>
      <c r="H90" s="116" t="s">
        <v>226</v>
      </c>
      <c r="I90" s="117">
        <v>5</v>
      </c>
      <c r="J90" s="101">
        <v>88</v>
      </c>
    </row>
    <row r="91" spans="1:10" s="103" customFormat="1" ht="36.75" customHeight="1" x14ac:dyDescent="0.25">
      <c r="A91" s="132" t="s">
        <v>31</v>
      </c>
      <c r="B91" s="133" t="s">
        <v>72</v>
      </c>
      <c r="C91" s="105" t="s">
        <v>61</v>
      </c>
      <c r="D91" s="105">
        <v>1</v>
      </c>
      <c r="E91" s="118">
        <v>150.14500000000001</v>
      </c>
      <c r="F91" s="135"/>
      <c r="G91" s="134" t="s">
        <v>153</v>
      </c>
      <c r="H91" s="116" t="s">
        <v>226</v>
      </c>
      <c r="I91" s="117">
        <v>5</v>
      </c>
      <c r="J91" s="101">
        <v>89</v>
      </c>
    </row>
    <row r="92" spans="1:10" s="103" customFormat="1" ht="36.75" customHeight="1" x14ac:dyDescent="0.25">
      <c r="A92" s="132" t="s">
        <v>31</v>
      </c>
      <c r="B92" s="133" t="s">
        <v>79</v>
      </c>
      <c r="C92" s="105" t="s">
        <v>63</v>
      </c>
      <c r="D92" s="105">
        <v>11</v>
      </c>
      <c r="E92" s="118">
        <v>424.98</v>
      </c>
      <c r="F92" s="135"/>
      <c r="G92" s="134" t="s">
        <v>153</v>
      </c>
      <c r="H92" s="116" t="s">
        <v>226</v>
      </c>
      <c r="I92" s="117">
        <v>7</v>
      </c>
      <c r="J92" s="101">
        <v>90</v>
      </c>
    </row>
    <row r="93" spans="1:10" s="103" customFormat="1" ht="36.75" customHeight="1" x14ac:dyDescent="0.25">
      <c r="A93" s="132" t="s">
        <v>32</v>
      </c>
      <c r="B93" s="133" t="s">
        <v>69</v>
      </c>
      <c r="C93" s="105" t="s">
        <v>63</v>
      </c>
      <c r="D93" s="105">
        <v>22.7</v>
      </c>
      <c r="E93" s="118">
        <v>486.56</v>
      </c>
      <c r="F93" s="135"/>
      <c r="G93" s="134" t="s">
        <v>154</v>
      </c>
      <c r="H93" s="116" t="s">
        <v>226</v>
      </c>
      <c r="I93" s="117">
        <v>7</v>
      </c>
      <c r="J93" s="101">
        <v>91</v>
      </c>
    </row>
    <row r="94" spans="1:10" s="103" customFormat="1" ht="36.75" customHeight="1" x14ac:dyDescent="0.25">
      <c r="A94" s="132" t="s">
        <v>32</v>
      </c>
      <c r="B94" s="133" t="s">
        <v>82</v>
      </c>
      <c r="C94" s="105" t="s">
        <v>63</v>
      </c>
      <c r="D94" s="105">
        <v>0.54</v>
      </c>
      <c r="E94" s="118">
        <v>22.72</v>
      </c>
      <c r="F94" s="135"/>
      <c r="G94" s="134" t="s">
        <v>154</v>
      </c>
      <c r="H94" s="116" t="s">
        <v>226</v>
      </c>
      <c r="I94" s="117">
        <v>11</v>
      </c>
      <c r="J94" s="101">
        <v>92</v>
      </c>
    </row>
    <row r="95" spans="1:10" s="103" customFormat="1" ht="36.75" customHeight="1" x14ac:dyDescent="0.25">
      <c r="A95" s="132" t="s">
        <v>33</v>
      </c>
      <c r="B95" s="133" t="s">
        <v>64</v>
      </c>
      <c r="C95" s="105" t="s">
        <v>61</v>
      </c>
      <c r="D95" s="105">
        <v>3</v>
      </c>
      <c r="E95" s="118">
        <v>420</v>
      </c>
      <c r="F95" s="135"/>
      <c r="G95" s="134" t="s">
        <v>155</v>
      </c>
      <c r="H95" s="116" t="s">
        <v>226</v>
      </c>
      <c r="I95" s="117">
        <v>3</v>
      </c>
      <c r="J95" s="101">
        <v>93</v>
      </c>
    </row>
    <row r="96" spans="1:10" s="103" customFormat="1" ht="36.75" customHeight="1" x14ac:dyDescent="0.25">
      <c r="A96" s="132" t="s">
        <v>33</v>
      </c>
      <c r="B96" s="133" t="s">
        <v>80</v>
      </c>
      <c r="C96" s="105" t="s">
        <v>61</v>
      </c>
      <c r="D96" s="105">
        <v>1</v>
      </c>
      <c r="E96" s="118">
        <v>443</v>
      </c>
      <c r="F96" s="135"/>
      <c r="G96" s="134" t="s">
        <v>155</v>
      </c>
      <c r="H96" s="116" t="s">
        <v>226</v>
      </c>
      <c r="I96" s="117">
        <v>3</v>
      </c>
      <c r="J96" s="101">
        <v>94</v>
      </c>
    </row>
    <row r="97" spans="1:10" s="103" customFormat="1" ht="36.75" customHeight="1" x14ac:dyDescent="0.25">
      <c r="A97" s="132" t="s">
        <v>33</v>
      </c>
      <c r="B97" s="133" t="s">
        <v>70</v>
      </c>
      <c r="C97" s="105" t="s">
        <v>61</v>
      </c>
      <c r="D97" s="105">
        <v>0</v>
      </c>
      <c r="E97" s="118">
        <v>0</v>
      </c>
      <c r="F97" s="135"/>
      <c r="G97" s="134" t="s">
        <v>155</v>
      </c>
      <c r="H97" s="116" t="s">
        <v>226</v>
      </c>
      <c r="I97" s="117">
        <v>4</v>
      </c>
      <c r="J97" s="101">
        <v>95</v>
      </c>
    </row>
    <row r="98" spans="1:10" s="103" customFormat="1" ht="36.75" customHeight="1" x14ac:dyDescent="0.25">
      <c r="A98" s="132" t="s">
        <v>33</v>
      </c>
      <c r="B98" s="133" t="s">
        <v>78</v>
      </c>
      <c r="C98" s="105" t="s">
        <v>61</v>
      </c>
      <c r="D98" s="105">
        <v>0</v>
      </c>
      <c r="E98" s="118">
        <v>0</v>
      </c>
      <c r="F98" s="135"/>
      <c r="G98" s="134" t="s">
        <v>155</v>
      </c>
      <c r="H98" s="116" t="s">
        <v>226</v>
      </c>
      <c r="I98" s="117">
        <v>5</v>
      </c>
      <c r="J98" s="101">
        <v>96</v>
      </c>
    </row>
    <row r="99" spans="1:10" s="103" customFormat="1" ht="36.75" customHeight="1" x14ac:dyDescent="0.25">
      <c r="A99" s="132" t="s">
        <v>33</v>
      </c>
      <c r="B99" s="133" t="s">
        <v>78</v>
      </c>
      <c r="C99" s="105" t="s">
        <v>61</v>
      </c>
      <c r="D99" s="105">
        <v>2</v>
      </c>
      <c r="E99" s="118">
        <v>350</v>
      </c>
      <c r="F99" s="135"/>
      <c r="G99" s="134" t="s">
        <v>155</v>
      </c>
      <c r="H99" s="116" t="s">
        <v>226</v>
      </c>
      <c r="I99" s="117">
        <v>5</v>
      </c>
      <c r="J99" s="101">
        <v>97</v>
      </c>
    </row>
    <row r="100" spans="1:10" s="103" customFormat="1" ht="36.75" customHeight="1" x14ac:dyDescent="0.25">
      <c r="A100" s="136" t="s">
        <v>34</v>
      </c>
      <c r="B100" s="133" t="s">
        <v>81</v>
      </c>
      <c r="C100" s="105" t="s">
        <v>61</v>
      </c>
      <c r="D100" s="105">
        <v>40</v>
      </c>
      <c r="E100" s="118">
        <v>1150</v>
      </c>
      <c r="F100" s="135"/>
      <c r="G100" s="134" t="s">
        <v>232</v>
      </c>
      <c r="H100" s="135" t="s">
        <v>226</v>
      </c>
      <c r="I100" s="117">
        <v>13</v>
      </c>
      <c r="J100" s="101">
        <v>98</v>
      </c>
    </row>
    <row r="101" spans="1:10" s="100" customFormat="1" ht="36.75" customHeight="1" x14ac:dyDescent="0.25">
      <c r="A101" s="132" t="s">
        <v>42</v>
      </c>
      <c r="B101" s="133" t="s">
        <v>105</v>
      </c>
      <c r="C101" s="105" t="s">
        <v>63</v>
      </c>
      <c r="D101" s="105">
        <v>46.21</v>
      </c>
      <c r="E101" s="118">
        <v>1362.53</v>
      </c>
      <c r="F101" s="135"/>
      <c r="G101" s="135" t="s">
        <v>265</v>
      </c>
      <c r="H101" s="116" t="s">
        <v>227</v>
      </c>
      <c r="I101" s="107">
        <v>9</v>
      </c>
      <c r="J101" s="101">
        <v>99</v>
      </c>
    </row>
    <row r="102" spans="1:10" s="98" customFormat="1" ht="37.5" customHeight="1" x14ac:dyDescent="0.25">
      <c r="A102" s="132" t="s">
        <v>43</v>
      </c>
      <c r="B102" s="133" t="s">
        <v>106</v>
      </c>
      <c r="C102" s="105" t="s">
        <v>63</v>
      </c>
      <c r="D102" s="118">
        <v>50.383000000000003</v>
      </c>
      <c r="E102" s="118">
        <v>956.73</v>
      </c>
      <c r="F102" s="135"/>
      <c r="G102" s="135" t="s">
        <v>263</v>
      </c>
      <c r="H102" s="116" t="s">
        <v>227</v>
      </c>
      <c r="I102" s="107">
        <v>8</v>
      </c>
      <c r="J102" s="101">
        <v>100</v>
      </c>
    </row>
    <row r="103" spans="1:10" s="98" customFormat="1" ht="33.75" customHeight="1" x14ac:dyDescent="0.25">
      <c r="A103" s="132" t="s">
        <v>44</v>
      </c>
      <c r="B103" s="133" t="s">
        <v>108</v>
      </c>
      <c r="C103" s="105" t="s">
        <v>61</v>
      </c>
      <c r="D103" s="119">
        <v>1</v>
      </c>
      <c r="E103" s="118">
        <v>389.57</v>
      </c>
      <c r="F103" s="135"/>
      <c r="G103" s="135" t="s">
        <v>260</v>
      </c>
      <c r="H103" s="116" t="s">
        <v>227</v>
      </c>
      <c r="I103" s="107">
        <v>2</v>
      </c>
      <c r="J103" s="101">
        <v>101</v>
      </c>
    </row>
    <row r="104" spans="1:10" s="98" customFormat="1" ht="72" customHeight="1" x14ac:dyDescent="0.25">
      <c r="A104" s="132" t="s">
        <v>44</v>
      </c>
      <c r="B104" s="133" t="s">
        <v>107</v>
      </c>
      <c r="C104" s="105" t="s">
        <v>63</v>
      </c>
      <c r="D104" s="106">
        <v>24.46</v>
      </c>
      <c r="E104" s="118">
        <v>557.29999999999995</v>
      </c>
      <c r="F104" s="135"/>
      <c r="G104" s="135" t="s">
        <v>260</v>
      </c>
      <c r="H104" s="116" t="s">
        <v>227</v>
      </c>
      <c r="I104" s="107">
        <v>9</v>
      </c>
      <c r="J104" s="101">
        <v>102</v>
      </c>
    </row>
    <row r="105" spans="1:10" s="98" customFormat="1" ht="38.25" x14ac:dyDescent="0.25">
      <c r="A105" s="132" t="s">
        <v>45</v>
      </c>
      <c r="B105" s="133" t="s">
        <v>109</v>
      </c>
      <c r="C105" s="105" t="s">
        <v>63</v>
      </c>
      <c r="D105" s="118">
        <v>24.033000000000001</v>
      </c>
      <c r="E105" s="118">
        <v>1113.44</v>
      </c>
      <c r="F105" s="135"/>
      <c r="G105" s="135" t="s">
        <v>264</v>
      </c>
      <c r="H105" s="116" t="s">
        <v>227</v>
      </c>
      <c r="I105" s="107">
        <v>8</v>
      </c>
      <c r="J105" s="101">
        <v>103</v>
      </c>
    </row>
    <row r="106" spans="1:10" s="98" customFormat="1" ht="25.5" customHeight="1" x14ac:dyDescent="0.25">
      <c r="A106" s="132" t="s">
        <v>45</v>
      </c>
      <c r="B106" s="133" t="s">
        <v>90</v>
      </c>
      <c r="C106" s="105" t="s">
        <v>63</v>
      </c>
      <c r="D106" s="106">
        <v>9.75</v>
      </c>
      <c r="E106" s="118">
        <v>413.43</v>
      </c>
      <c r="F106" s="133" t="s">
        <v>118</v>
      </c>
      <c r="G106" s="135" t="s">
        <v>264</v>
      </c>
      <c r="H106" s="116" t="s">
        <v>227</v>
      </c>
      <c r="I106" s="107">
        <v>10</v>
      </c>
      <c r="J106" s="101">
        <v>104</v>
      </c>
    </row>
    <row r="107" spans="1:10" s="98" customFormat="1" ht="30" x14ac:dyDescent="0.25">
      <c r="A107" s="132" t="s">
        <v>46</v>
      </c>
      <c r="B107" s="133" t="s">
        <v>64</v>
      </c>
      <c r="C107" s="105" t="s">
        <v>61</v>
      </c>
      <c r="D107" s="119">
        <v>3</v>
      </c>
      <c r="E107" s="118">
        <v>725.48</v>
      </c>
      <c r="F107" s="135"/>
      <c r="G107" s="135" t="s">
        <v>261</v>
      </c>
      <c r="H107" s="107" t="s">
        <v>226</v>
      </c>
      <c r="I107" s="107">
        <v>3</v>
      </c>
      <c r="J107" s="101">
        <v>105</v>
      </c>
    </row>
    <row r="108" spans="1:10" s="98" customFormat="1" ht="30" x14ac:dyDescent="0.25">
      <c r="A108" s="132" t="s">
        <v>46</v>
      </c>
      <c r="B108" s="133" t="s">
        <v>66</v>
      </c>
      <c r="C108" s="105" t="s">
        <v>61</v>
      </c>
      <c r="D108" s="119">
        <v>1</v>
      </c>
      <c r="E108" s="118">
        <v>406.65</v>
      </c>
      <c r="F108" s="135"/>
      <c r="G108" s="135" t="s">
        <v>261</v>
      </c>
      <c r="H108" s="107" t="s">
        <v>226</v>
      </c>
      <c r="I108" s="107">
        <v>3</v>
      </c>
      <c r="J108" s="101">
        <v>106</v>
      </c>
    </row>
    <row r="109" spans="1:10" s="98" customFormat="1" ht="30" x14ac:dyDescent="0.25">
      <c r="A109" s="132" t="s">
        <v>46</v>
      </c>
      <c r="B109" s="133" t="s">
        <v>91</v>
      </c>
      <c r="C109" s="105" t="s">
        <v>63</v>
      </c>
      <c r="D109" s="118">
        <v>3.0710000000000002</v>
      </c>
      <c r="E109" s="118">
        <v>57.25</v>
      </c>
      <c r="F109" s="135"/>
      <c r="G109" s="135" t="s">
        <v>261</v>
      </c>
      <c r="H109" s="107" t="s">
        <v>226</v>
      </c>
      <c r="I109" s="107">
        <v>11</v>
      </c>
      <c r="J109" s="101">
        <v>107</v>
      </c>
    </row>
    <row r="110" spans="1:10" s="98" customFormat="1" ht="30" x14ac:dyDescent="0.25">
      <c r="A110" s="132" t="s">
        <v>47</v>
      </c>
      <c r="B110" s="133" t="s">
        <v>71</v>
      </c>
      <c r="C110" s="105" t="s">
        <v>61</v>
      </c>
      <c r="D110" s="119">
        <v>2</v>
      </c>
      <c r="E110" s="118">
        <v>85.01</v>
      </c>
      <c r="F110" s="135"/>
      <c r="G110" s="135" t="s">
        <v>258</v>
      </c>
      <c r="H110" s="107" t="s">
        <v>226</v>
      </c>
      <c r="I110" s="107">
        <v>1</v>
      </c>
      <c r="J110" s="101">
        <v>108</v>
      </c>
    </row>
    <row r="111" spans="1:10" s="98" customFormat="1" ht="30" x14ac:dyDescent="0.25">
      <c r="A111" s="132" t="s">
        <v>47</v>
      </c>
      <c r="B111" s="133" t="s">
        <v>88</v>
      </c>
      <c r="C111" s="105" t="s">
        <v>61</v>
      </c>
      <c r="D111" s="119">
        <v>2</v>
      </c>
      <c r="E111" s="118">
        <v>16.920000000000002</v>
      </c>
      <c r="F111" s="135"/>
      <c r="G111" s="135" t="s">
        <v>258</v>
      </c>
      <c r="H111" s="107" t="s">
        <v>226</v>
      </c>
      <c r="I111" s="107">
        <v>4</v>
      </c>
      <c r="J111" s="101">
        <v>109</v>
      </c>
    </row>
    <row r="112" spans="1:10" s="98" customFormat="1" ht="30" x14ac:dyDescent="0.25">
      <c r="A112" s="132" t="s">
        <v>47</v>
      </c>
      <c r="B112" s="133" t="s">
        <v>69</v>
      </c>
      <c r="C112" s="105" t="s">
        <v>63</v>
      </c>
      <c r="D112" s="118">
        <v>11.996</v>
      </c>
      <c r="E112" s="118">
        <v>528.98</v>
      </c>
      <c r="F112" s="135"/>
      <c r="G112" s="135" t="s">
        <v>258</v>
      </c>
      <c r="H112" s="107" t="s">
        <v>226</v>
      </c>
      <c r="I112" s="107">
        <v>7</v>
      </c>
      <c r="J112" s="101">
        <v>110</v>
      </c>
    </row>
    <row r="113" spans="1:10" s="98" customFormat="1" ht="30" x14ac:dyDescent="0.25">
      <c r="A113" s="132" t="s">
        <v>47</v>
      </c>
      <c r="B113" s="133" t="s">
        <v>110</v>
      </c>
      <c r="C113" s="105" t="s">
        <v>61</v>
      </c>
      <c r="D113" s="119">
        <v>1</v>
      </c>
      <c r="E113" s="118">
        <v>19.43</v>
      </c>
      <c r="F113" s="135"/>
      <c r="G113" s="135" t="s">
        <v>258</v>
      </c>
      <c r="H113" s="107" t="s">
        <v>226</v>
      </c>
      <c r="I113" s="107">
        <v>12</v>
      </c>
      <c r="J113" s="101">
        <v>111</v>
      </c>
    </row>
    <row r="114" spans="1:10" s="98" customFormat="1" ht="38.25" x14ac:dyDescent="0.25">
      <c r="A114" s="132" t="s">
        <v>48</v>
      </c>
      <c r="B114" s="133" t="s">
        <v>120</v>
      </c>
      <c r="C114" s="105" t="s">
        <v>63</v>
      </c>
      <c r="D114" s="119">
        <v>24</v>
      </c>
      <c r="E114" s="118">
        <v>906.38</v>
      </c>
      <c r="F114" s="135"/>
      <c r="G114" s="135" t="s">
        <v>262</v>
      </c>
      <c r="H114" s="107" t="s">
        <v>226</v>
      </c>
      <c r="I114" s="107">
        <v>7</v>
      </c>
      <c r="J114" s="101">
        <v>112</v>
      </c>
    </row>
    <row r="115" spans="1:10" s="98" customFormat="1" ht="30" x14ac:dyDescent="0.25">
      <c r="A115" s="132" t="s">
        <v>49</v>
      </c>
      <c r="B115" s="133" t="s">
        <v>71</v>
      </c>
      <c r="C115" s="105" t="s">
        <v>61</v>
      </c>
      <c r="D115" s="119">
        <v>3</v>
      </c>
      <c r="E115" s="118">
        <v>37</v>
      </c>
      <c r="F115" s="135"/>
      <c r="G115" s="135" t="s">
        <v>259</v>
      </c>
      <c r="H115" s="107" t="s">
        <v>226</v>
      </c>
      <c r="I115" s="107">
        <v>1</v>
      </c>
      <c r="J115" s="101">
        <v>113</v>
      </c>
    </row>
    <row r="116" spans="1:10" s="98" customFormat="1" ht="30" x14ac:dyDescent="0.25">
      <c r="A116" s="132" t="s">
        <v>49</v>
      </c>
      <c r="B116" s="133" t="s">
        <v>60</v>
      </c>
      <c r="C116" s="105" t="s">
        <v>61</v>
      </c>
      <c r="D116" s="119">
        <v>2</v>
      </c>
      <c r="E116" s="118">
        <v>513</v>
      </c>
      <c r="F116" s="135"/>
      <c r="G116" s="135" t="s">
        <v>259</v>
      </c>
      <c r="H116" s="107" t="s">
        <v>226</v>
      </c>
      <c r="I116" s="107">
        <v>3</v>
      </c>
      <c r="J116" s="101">
        <v>114</v>
      </c>
    </row>
    <row r="117" spans="1:10" s="98" customFormat="1" ht="30" x14ac:dyDescent="0.25">
      <c r="A117" s="132" t="s">
        <v>49</v>
      </c>
      <c r="B117" s="133" t="s">
        <v>88</v>
      </c>
      <c r="C117" s="105" t="s">
        <v>61</v>
      </c>
      <c r="D117" s="119">
        <v>5</v>
      </c>
      <c r="E117" s="118">
        <v>300</v>
      </c>
      <c r="F117" s="135"/>
      <c r="G117" s="135" t="s">
        <v>259</v>
      </c>
      <c r="H117" s="107" t="s">
        <v>226</v>
      </c>
      <c r="I117" s="107">
        <v>4</v>
      </c>
      <c r="J117" s="101">
        <v>115</v>
      </c>
    </row>
    <row r="118" spans="1:10" s="98" customFormat="1" ht="30" x14ac:dyDescent="0.25">
      <c r="A118" s="132" t="s">
        <v>49</v>
      </c>
      <c r="B118" s="133" t="s">
        <v>91</v>
      </c>
      <c r="C118" s="105" t="s">
        <v>63</v>
      </c>
      <c r="D118" s="106">
        <v>0</v>
      </c>
      <c r="E118" s="118">
        <v>0</v>
      </c>
      <c r="F118" s="135"/>
      <c r="G118" s="135" t="s">
        <v>259</v>
      </c>
      <c r="H118" s="107" t="s">
        <v>226</v>
      </c>
      <c r="I118" s="107">
        <v>11</v>
      </c>
      <c r="J118" s="101">
        <v>116</v>
      </c>
    </row>
    <row r="119" spans="1:10" s="98" customFormat="1" ht="30" x14ac:dyDescent="0.25">
      <c r="A119" s="132" t="s">
        <v>50</v>
      </c>
      <c r="B119" s="133" t="s">
        <v>71</v>
      </c>
      <c r="C119" s="105" t="s">
        <v>61</v>
      </c>
      <c r="D119" s="105">
        <v>9</v>
      </c>
      <c r="E119" s="118">
        <v>95.91</v>
      </c>
      <c r="F119" s="135"/>
      <c r="G119" s="135" t="s">
        <v>267</v>
      </c>
      <c r="H119" s="135" t="s">
        <v>226</v>
      </c>
      <c r="I119" s="107">
        <v>1</v>
      </c>
      <c r="J119" s="101">
        <v>117</v>
      </c>
    </row>
    <row r="120" spans="1:10" s="98" customFormat="1" ht="30" x14ac:dyDescent="0.25">
      <c r="A120" s="132" t="s">
        <v>50</v>
      </c>
      <c r="B120" s="133" t="s">
        <v>88</v>
      </c>
      <c r="C120" s="105" t="s">
        <v>61</v>
      </c>
      <c r="D120" s="105">
        <v>7</v>
      </c>
      <c r="E120" s="118">
        <v>315.62</v>
      </c>
      <c r="F120" s="135"/>
      <c r="G120" s="135" t="s">
        <v>267</v>
      </c>
      <c r="H120" s="135" t="s">
        <v>226</v>
      </c>
      <c r="I120" s="107">
        <v>4</v>
      </c>
      <c r="J120" s="101">
        <v>118</v>
      </c>
    </row>
    <row r="121" spans="1:10" s="98" customFormat="1" ht="37.5" customHeight="1" x14ac:dyDescent="0.25">
      <c r="A121" s="132" t="s">
        <v>50</v>
      </c>
      <c r="B121" s="133" t="s">
        <v>111</v>
      </c>
      <c r="C121" s="105" t="s">
        <v>63</v>
      </c>
      <c r="D121" s="105">
        <v>7.6779999999999999</v>
      </c>
      <c r="E121" s="118">
        <v>268.41000000000003</v>
      </c>
      <c r="F121" s="133" t="s">
        <v>121</v>
      </c>
      <c r="G121" s="135" t="s">
        <v>267</v>
      </c>
      <c r="H121" s="135" t="s">
        <v>226</v>
      </c>
      <c r="I121" s="107">
        <v>7</v>
      </c>
      <c r="J121" s="101">
        <v>119</v>
      </c>
    </row>
    <row r="122" spans="1:10" s="98" customFormat="1" ht="36.75" customHeight="1" x14ac:dyDescent="0.25">
      <c r="A122" s="132" t="s">
        <v>50</v>
      </c>
      <c r="B122" s="133" t="s">
        <v>82</v>
      </c>
      <c r="C122" s="105" t="s">
        <v>63</v>
      </c>
      <c r="D122" s="105">
        <v>33.848999999999997</v>
      </c>
      <c r="E122" s="118">
        <v>884.27</v>
      </c>
      <c r="F122" s="133" t="s">
        <v>129</v>
      </c>
      <c r="G122" s="135" t="s">
        <v>267</v>
      </c>
      <c r="H122" s="135" t="s">
        <v>226</v>
      </c>
      <c r="I122" s="107">
        <v>11</v>
      </c>
      <c r="J122" s="101">
        <v>120</v>
      </c>
    </row>
    <row r="123" spans="1:10" s="98" customFormat="1" ht="30" x14ac:dyDescent="0.25">
      <c r="A123" s="132" t="s">
        <v>51</v>
      </c>
      <c r="B123" s="133" t="s">
        <v>92</v>
      </c>
      <c r="C123" s="105" t="s">
        <v>63</v>
      </c>
      <c r="D123" s="105">
        <v>36.575000000000003</v>
      </c>
      <c r="E123" s="118">
        <v>1193.75</v>
      </c>
      <c r="F123" s="135"/>
      <c r="G123" s="135" t="s">
        <v>271</v>
      </c>
      <c r="H123" s="135" t="s">
        <v>226</v>
      </c>
      <c r="I123" s="107">
        <v>7</v>
      </c>
      <c r="J123" s="101">
        <v>121</v>
      </c>
    </row>
    <row r="124" spans="1:10" s="98" customFormat="1" ht="30" x14ac:dyDescent="0.25">
      <c r="A124" s="132" t="s">
        <v>52</v>
      </c>
      <c r="B124" s="133" t="s">
        <v>64</v>
      </c>
      <c r="C124" s="105" t="s">
        <v>61</v>
      </c>
      <c r="D124" s="105">
        <v>1</v>
      </c>
      <c r="E124" s="118">
        <v>177.84</v>
      </c>
      <c r="F124" s="135"/>
      <c r="G124" s="135" t="s">
        <v>269</v>
      </c>
      <c r="H124" s="135" t="s">
        <v>226</v>
      </c>
      <c r="I124" s="107">
        <v>3</v>
      </c>
      <c r="J124" s="101">
        <v>122</v>
      </c>
    </row>
    <row r="125" spans="1:10" s="98" customFormat="1" ht="30" x14ac:dyDescent="0.25">
      <c r="A125" s="132" t="s">
        <v>52</v>
      </c>
      <c r="B125" s="133" t="s">
        <v>60</v>
      </c>
      <c r="C125" s="105" t="s">
        <v>61</v>
      </c>
      <c r="D125" s="105">
        <v>1</v>
      </c>
      <c r="E125" s="118">
        <v>355.67</v>
      </c>
      <c r="F125" s="135"/>
      <c r="G125" s="135" t="s">
        <v>269</v>
      </c>
      <c r="H125" s="135" t="s">
        <v>226</v>
      </c>
      <c r="I125" s="107">
        <v>3</v>
      </c>
      <c r="J125" s="101">
        <v>123</v>
      </c>
    </row>
    <row r="126" spans="1:10" s="98" customFormat="1" ht="30" x14ac:dyDescent="0.25">
      <c r="A126" s="132" t="s">
        <v>52</v>
      </c>
      <c r="B126" s="133" t="s">
        <v>72</v>
      </c>
      <c r="C126" s="105" t="s">
        <v>61</v>
      </c>
      <c r="D126" s="105">
        <v>5</v>
      </c>
      <c r="E126" s="118">
        <v>775.65</v>
      </c>
      <c r="F126" s="135"/>
      <c r="G126" s="135" t="s">
        <v>269</v>
      </c>
      <c r="H126" s="135" t="s">
        <v>226</v>
      </c>
      <c r="I126" s="107">
        <v>5</v>
      </c>
      <c r="J126" s="101">
        <v>124</v>
      </c>
    </row>
    <row r="127" spans="1:10" s="98" customFormat="1" ht="30" x14ac:dyDescent="0.25">
      <c r="A127" s="132" t="s">
        <v>52</v>
      </c>
      <c r="B127" s="133" t="s">
        <v>78</v>
      </c>
      <c r="C127" s="105" t="s">
        <v>61</v>
      </c>
      <c r="D127" s="105">
        <v>1</v>
      </c>
      <c r="E127" s="118">
        <v>232.7</v>
      </c>
      <c r="F127" s="135"/>
      <c r="G127" s="135" t="s">
        <v>269</v>
      </c>
      <c r="H127" s="135" t="s">
        <v>226</v>
      </c>
      <c r="I127" s="107">
        <v>5</v>
      </c>
      <c r="J127" s="101">
        <v>125</v>
      </c>
    </row>
    <row r="128" spans="1:10" s="98" customFormat="1" ht="30" x14ac:dyDescent="0.25">
      <c r="A128" s="132" t="s">
        <v>53</v>
      </c>
      <c r="B128" s="133" t="s">
        <v>82</v>
      </c>
      <c r="C128" s="105" t="s">
        <v>63</v>
      </c>
      <c r="D128" s="105">
        <v>34.94</v>
      </c>
      <c r="E128" s="118">
        <v>1564.32</v>
      </c>
      <c r="F128" s="135"/>
      <c r="G128" s="135" t="s">
        <v>272</v>
      </c>
      <c r="H128" s="135" t="s">
        <v>226</v>
      </c>
      <c r="I128" s="107">
        <v>11</v>
      </c>
      <c r="J128" s="101">
        <v>126</v>
      </c>
    </row>
    <row r="129" spans="1:10" s="98" customFormat="1" ht="30" x14ac:dyDescent="0.25">
      <c r="A129" s="132" t="s">
        <v>54</v>
      </c>
      <c r="B129" s="133" t="s">
        <v>60</v>
      </c>
      <c r="C129" s="105" t="s">
        <v>61</v>
      </c>
      <c r="D129" s="105">
        <v>1</v>
      </c>
      <c r="E129" s="118">
        <v>267.87</v>
      </c>
      <c r="F129" s="135"/>
      <c r="G129" s="135" t="s">
        <v>270</v>
      </c>
      <c r="H129" s="135" t="s">
        <v>226</v>
      </c>
      <c r="I129" s="107">
        <v>3</v>
      </c>
      <c r="J129" s="101">
        <v>127</v>
      </c>
    </row>
    <row r="130" spans="1:10" s="98" customFormat="1" ht="30" x14ac:dyDescent="0.25">
      <c r="A130" s="132" t="s">
        <v>54</v>
      </c>
      <c r="B130" s="133" t="s">
        <v>66</v>
      </c>
      <c r="C130" s="105" t="s">
        <v>61</v>
      </c>
      <c r="D130" s="105">
        <v>1</v>
      </c>
      <c r="E130" s="118">
        <v>299.81</v>
      </c>
      <c r="F130" s="135"/>
      <c r="G130" s="135" t="s">
        <v>270</v>
      </c>
      <c r="H130" s="135" t="s">
        <v>226</v>
      </c>
      <c r="I130" s="107">
        <v>3</v>
      </c>
      <c r="J130" s="101">
        <v>128</v>
      </c>
    </row>
    <row r="131" spans="1:10" s="98" customFormat="1" ht="30" x14ac:dyDescent="0.25">
      <c r="A131" s="132" t="s">
        <v>54</v>
      </c>
      <c r="B131" s="133" t="s">
        <v>78</v>
      </c>
      <c r="C131" s="105" t="s">
        <v>61</v>
      </c>
      <c r="D131" s="105">
        <v>1</v>
      </c>
      <c r="E131" s="118">
        <v>232.06</v>
      </c>
      <c r="F131" s="135"/>
      <c r="G131" s="135" t="s">
        <v>270</v>
      </c>
      <c r="H131" s="135" t="s">
        <v>226</v>
      </c>
      <c r="I131" s="107">
        <v>5</v>
      </c>
      <c r="J131" s="101">
        <v>129</v>
      </c>
    </row>
    <row r="132" spans="1:10" s="98" customFormat="1" ht="39.75" customHeight="1" x14ac:dyDescent="0.25">
      <c r="A132" s="132" t="s">
        <v>54</v>
      </c>
      <c r="B132" s="133" t="s">
        <v>72</v>
      </c>
      <c r="C132" s="105" t="s">
        <v>61</v>
      </c>
      <c r="D132" s="105">
        <v>3</v>
      </c>
      <c r="E132" s="118">
        <v>707.91</v>
      </c>
      <c r="F132" s="135"/>
      <c r="G132" s="135" t="s">
        <v>270</v>
      </c>
      <c r="H132" s="135" t="s">
        <v>226</v>
      </c>
      <c r="I132" s="107">
        <v>5</v>
      </c>
      <c r="J132" s="101">
        <v>130</v>
      </c>
    </row>
    <row r="133" spans="1:10" s="98" customFormat="1" ht="30" x14ac:dyDescent="0.25">
      <c r="A133" s="132" t="s">
        <v>55</v>
      </c>
      <c r="B133" s="133" t="s">
        <v>71</v>
      </c>
      <c r="C133" s="105" t="s">
        <v>61</v>
      </c>
      <c r="D133" s="105">
        <v>12</v>
      </c>
      <c r="E133" s="118">
        <v>131.28</v>
      </c>
      <c r="F133" s="135"/>
      <c r="G133" s="135" t="s">
        <v>268</v>
      </c>
      <c r="H133" s="135" t="s">
        <v>226</v>
      </c>
      <c r="I133" s="107">
        <v>1</v>
      </c>
      <c r="J133" s="101">
        <v>131</v>
      </c>
    </row>
    <row r="134" spans="1:10" s="98" customFormat="1" ht="30" x14ac:dyDescent="0.25">
      <c r="A134" s="132" t="s">
        <v>55</v>
      </c>
      <c r="B134" s="133" t="s">
        <v>88</v>
      </c>
      <c r="C134" s="105" t="s">
        <v>61</v>
      </c>
      <c r="D134" s="105">
        <v>1</v>
      </c>
      <c r="E134" s="118">
        <v>45.13</v>
      </c>
      <c r="F134" s="135"/>
      <c r="G134" s="135" t="s">
        <v>268</v>
      </c>
      <c r="H134" s="135" t="s">
        <v>226</v>
      </c>
      <c r="I134" s="107">
        <v>4</v>
      </c>
      <c r="J134" s="101">
        <v>132</v>
      </c>
    </row>
    <row r="135" spans="1:10" s="98" customFormat="1" ht="42.95" customHeight="1" x14ac:dyDescent="0.25">
      <c r="A135" s="132" t="s">
        <v>55</v>
      </c>
      <c r="B135" s="133" t="s">
        <v>62</v>
      </c>
      <c r="C135" s="105" t="s">
        <v>63</v>
      </c>
      <c r="D135" s="105">
        <v>70</v>
      </c>
      <c r="E135" s="118">
        <v>1402.17</v>
      </c>
      <c r="F135" s="135"/>
      <c r="G135" s="135" t="s">
        <v>268</v>
      </c>
      <c r="H135" s="135" t="s">
        <v>226</v>
      </c>
      <c r="I135" s="107">
        <v>7</v>
      </c>
      <c r="J135" s="101">
        <v>133</v>
      </c>
    </row>
  </sheetData>
  <sortState ref="A2:I135">
    <sortCondition ref="G2:G13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view="pageBreakPreview" zoomScale="70" zoomScaleNormal="100" zoomScaleSheetLayoutView="70" workbookViewId="0">
      <selection activeCell="K15" sqref="K15"/>
    </sheetView>
  </sheetViews>
  <sheetFormatPr defaultRowHeight="15" x14ac:dyDescent="0.25"/>
  <cols>
    <col min="1" max="1" width="39.28515625" customWidth="1"/>
    <col min="2" max="2" width="29" customWidth="1"/>
    <col min="5" max="5" width="10.42578125" customWidth="1"/>
    <col min="6" max="6" width="12.140625" customWidth="1"/>
    <col min="7" max="7" width="14.140625" customWidth="1"/>
    <col min="8" max="8" width="10.140625" customWidth="1"/>
    <col min="9" max="9" width="10.7109375" customWidth="1"/>
  </cols>
  <sheetData>
    <row r="1" spans="1:10" ht="64.5" customHeight="1" x14ac:dyDescent="0.25">
      <c r="A1" s="23" t="s">
        <v>304</v>
      </c>
      <c r="B1" s="23" t="s">
        <v>56</v>
      </c>
      <c r="C1" s="23" t="s">
        <v>57</v>
      </c>
      <c r="D1" s="23" t="s">
        <v>58</v>
      </c>
      <c r="E1" s="24" t="s">
        <v>59</v>
      </c>
      <c r="F1" s="23" t="s">
        <v>0</v>
      </c>
      <c r="G1" s="25" t="s">
        <v>156</v>
      </c>
      <c r="H1" s="25" t="s">
        <v>231</v>
      </c>
      <c r="I1" s="25" t="s">
        <v>228</v>
      </c>
    </row>
    <row r="2" spans="1:10" s="101" customFormat="1" ht="42" customHeight="1" x14ac:dyDescent="0.25">
      <c r="A2" s="152" t="s">
        <v>36</v>
      </c>
      <c r="B2" s="153" t="s">
        <v>254</v>
      </c>
      <c r="C2" s="154" t="s">
        <v>61</v>
      </c>
      <c r="D2" s="155">
        <v>0</v>
      </c>
      <c r="E2" s="156">
        <v>0</v>
      </c>
      <c r="F2" s="153"/>
      <c r="G2" s="137" t="s">
        <v>247</v>
      </c>
      <c r="H2" s="138" t="s">
        <v>227</v>
      </c>
      <c r="I2" s="139">
        <v>1</v>
      </c>
      <c r="J2" s="169"/>
    </row>
    <row r="3" spans="1:10" s="101" customFormat="1" ht="36.75" customHeight="1" x14ac:dyDescent="0.25">
      <c r="A3" s="152" t="s">
        <v>40</v>
      </c>
      <c r="B3" s="153" t="s">
        <v>71</v>
      </c>
      <c r="C3" s="154" t="s">
        <v>61</v>
      </c>
      <c r="D3" s="154">
        <v>15</v>
      </c>
      <c r="E3" s="157">
        <v>134</v>
      </c>
      <c r="F3" s="158"/>
      <c r="G3" s="142" t="s">
        <v>251</v>
      </c>
      <c r="H3" s="141" t="s">
        <v>226</v>
      </c>
      <c r="I3" s="139">
        <v>1</v>
      </c>
      <c r="J3" s="169"/>
    </row>
    <row r="4" spans="1:10" s="101" customFormat="1" ht="36.75" customHeight="1" x14ac:dyDescent="0.25">
      <c r="A4" s="164" t="s">
        <v>23</v>
      </c>
      <c r="B4" s="165" t="s">
        <v>71</v>
      </c>
      <c r="C4" s="143" t="s">
        <v>61</v>
      </c>
      <c r="D4" s="143">
        <v>25</v>
      </c>
      <c r="E4" s="150">
        <v>274.45999999999998</v>
      </c>
      <c r="F4" s="167"/>
      <c r="G4" s="166" t="s">
        <v>145</v>
      </c>
      <c r="H4" s="147" t="s">
        <v>226</v>
      </c>
      <c r="I4" s="148">
        <v>1</v>
      </c>
      <c r="J4" s="169"/>
    </row>
    <row r="5" spans="1:10" s="101" customFormat="1" ht="51" customHeight="1" x14ac:dyDescent="0.25">
      <c r="A5" s="164" t="s">
        <v>26</v>
      </c>
      <c r="B5" s="165" t="s">
        <v>75</v>
      </c>
      <c r="C5" s="143" t="s">
        <v>61</v>
      </c>
      <c r="D5" s="143">
        <v>36</v>
      </c>
      <c r="E5" s="150">
        <v>284.55</v>
      </c>
      <c r="F5" s="167"/>
      <c r="G5" s="166" t="s">
        <v>148</v>
      </c>
      <c r="H5" s="147" t="s">
        <v>226</v>
      </c>
      <c r="I5" s="148">
        <v>1</v>
      </c>
      <c r="J5" s="170"/>
    </row>
    <row r="6" spans="1:10" s="101" customFormat="1" ht="36.75" customHeight="1" x14ac:dyDescent="0.25">
      <c r="A6" s="164" t="s">
        <v>28</v>
      </c>
      <c r="B6" s="165" t="s">
        <v>71</v>
      </c>
      <c r="C6" s="143" t="s">
        <v>61</v>
      </c>
      <c r="D6" s="143">
        <v>6</v>
      </c>
      <c r="E6" s="150">
        <v>72.88</v>
      </c>
      <c r="F6" s="167"/>
      <c r="G6" s="166" t="s">
        <v>150</v>
      </c>
      <c r="H6" s="147" t="s">
        <v>226</v>
      </c>
      <c r="I6" s="148">
        <v>1</v>
      </c>
      <c r="J6" s="169"/>
    </row>
    <row r="7" spans="1:10" s="101" customFormat="1" ht="36.75" customHeight="1" x14ac:dyDescent="0.25">
      <c r="A7" s="164" t="s">
        <v>29</v>
      </c>
      <c r="B7" s="165" t="s">
        <v>71</v>
      </c>
      <c r="C7" s="143" t="s">
        <v>61</v>
      </c>
      <c r="D7" s="143">
        <v>4</v>
      </c>
      <c r="E7" s="150">
        <v>41.87</v>
      </c>
      <c r="F7" s="167"/>
      <c r="G7" s="166" t="s">
        <v>151</v>
      </c>
      <c r="H7" s="147" t="s">
        <v>226</v>
      </c>
      <c r="I7" s="148">
        <v>1</v>
      </c>
      <c r="J7" s="169"/>
    </row>
    <row r="8" spans="1:10" s="101" customFormat="1" ht="36.75" customHeight="1" x14ac:dyDescent="0.25">
      <c r="A8" s="164" t="s">
        <v>31</v>
      </c>
      <c r="B8" s="165" t="s">
        <v>71</v>
      </c>
      <c r="C8" s="143" t="s">
        <v>61</v>
      </c>
      <c r="D8" s="143">
        <v>15</v>
      </c>
      <c r="E8" s="150">
        <v>124.68</v>
      </c>
      <c r="F8" s="167"/>
      <c r="G8" s="166" t="s">
        <v>153</v>
      </c>
      <c r="H8" s="147" t="s">
        <v>226</v>
      </c>
      <c r="I8" s="148">
        <v>1</v>
      </c>
      <c r="J8" s="169"/>
    </row>
    <row r="9" spans="1:10" s="101" customFormat="1" ht="36.75" customHeight="1" x14ac:dyDescent="0.25">
      <c r="A9" s="164" t="s">
        <v>47</v>
      </c>
      <c r="B9" s="165" t="s">
        <v>71</v>
      </c>
      <c r="C9" s="143" t="s">
        <v>61</v>
      </c>
      <c r="D9" s="151">
        <v>2</v>
      </c>
      <c r="E9" s="150">
        <v>85.01</v>
      </c>
      <c r="F9" s="167"/>
      <c r="G9" s="167" t="s">
        <v>258</v>
      </c>
      <c r="H9" s="144" t="s">
        <v>226</v>
      </c>
      <c r="I9" s="144">
        <v>1</v>
      </c>
      <c r="J9" s="169"/>
    </row>
    <row r="10" spans="1:10" s="101" customFormat="1" ht="59.25" customHeight="1" x14ac:dyDescent="0.25">
      <c r="A10" s="164" t="s">
        <v>49</v>
      </c>
      <c r="B10" s="165" t="s">
        <v>71</v>
      </c>
      <c r="C10" s="143" t="s">
        <v>61</v>
      </c>
      <c r="D10" s="151">
        <v>3</v>
      </c>
      <c r="E10" s="150">
        <v>37</v>
      </c>
      <c r="F10" s="167"/>
      <c r="G10" s="167" t="s">
        <v>259</v>
      </c>
      <c r="H10" s="144" t="s">
        <v>226</v>
      </c>
      <c r="I10" s="144">
        <v>1</v>
      </c>
      <c r="J10" s="169"/>
    </row>
    <row r="11" spans="1:10" s="101" customFormat="1" ht="36.75" customHeight="1" x14ac:dyDescent="0.25">
      <c r="A11" s="164" t="s">
        <v>50</v>
      </c>
      <c r="B11" s="165" t="s">
        <v>71</v>
      </c>
      <c r="C11" s="143" t="s">
        <v>61</v>
      </c>
      <c r="D11" s="143">
        <v>9</v>
      </c>
      <c r="E11" s="150">
        <v>95.91</v>
      </c>
      <c r="F11" s="167"/>
      <c r="G11" s="167" t="s">
        <v>267</v>
      </c>
      <c r="H11" s="167" t="s">
        <v>226</v>
      </c>
      <c r="I11" s="144">
        <v>1</v>
      </c>
      <c r="J11" s="169"/>
    </row>
    <row r="12" spans="1:10" s="101" customFormat="1" ht="36.75" customHeight="1" x14ac:dyDescent="0.25">
      <c r="A12" s="164" t="s">
        <v>55</v>
      </c>
      <c r="B12" s="165" t="s">
        <v>71</v>
      </c>
      <c r="C12" s="143" t="s">
        <v>61</v>
      </c>
      <c r="D12" s="143">
        <v>12</v>
      </c>
      <c r="E12" s="150">
        <v>131.28</v>
      </c>
      <c r="F12" s="167"/>
      <c r="G12" s="167" t="s">
        <v>268</v>
      </c>
      <c r="H12" s="167" t="s">
        <v>226</v>
      </c>
      <c r="I12" s="144">
        <v>1</v>
      </c>
      <c r="J12" s="169"/>
    </row>
    <row r="13" spans="1:10" s="101" customFormat="1" ht="36.75" customHeight="1" x14ac:dyDescent="0.25">
      <c r="A13" s="152" t="s">
        <v>36</v>
      </c>
      <c r="B13" s="153" t="s">
        <v>99</v>
      </c>
      <c r="C13" s="154" t="s">
        <v>61</v>
      </c>
      <c r="D13" s="155">
        <v>1</v>
      </c>
      <c r="E13" s="156" t="s">
        <v>101</v>
      </c>
      <c r="F13" s="153" t="s">
        <v>115</v>
      </c>
      <c r="G13" s="137" t="s">
        <v>247</v>
      </c>
      <c r="H13" s="138" t="s">
        <v>227</v>
      </c>
      <c r="I13" s="139">
        <v>2</v>
      </c>
      <c r="J13" s="169"/>
    </row>
    <row r="14" spans="1:10" s="101" customFormat="1" ht="36.75" customHeight="1" x14ac:dyDescent="0.25">
      <c r="A14" s="164" t="s">
        <v>35</v>
      </c>
      <c r="B14" s="165" t="s">
        <v>94</v>
      </c>
      <c r="C14" s="143" t="s">
        <v>61</v>
      </c>
      <c r="D14" s="143">
        <v>13</v>
      </c>
      <c r="E14" s="150">
        <v>32.5</v>
      </c>
      <c r="F14" s="149"/>
      <c r="G14" s="166" t="s">
        <v>131</v>
      </c>
      <c r="H14" s="147" t="s">
        <v>227</v>
      </c>
      <c r="I14" s="148">
        <v>2</v>
      </c>
      <c r="J14" s="169"/>
    </row>
    <row r="15" spans="1:10" s="101" customFormat="1" ht="36.75" customHeight="1" x14ac:dyDescent="0.25">
      <c r="A15" s="164" t="s">
        <v>44</v>
      </c>
      <c r="B15" s="165" t="s">
        <v>108</v>
      </c>
      <c r="C15" s="143" t="s">
        <v>61</v>
      </c>
      <c r="D15" s="151">
        <v>1</v>
      </c>
      <c r="E15" s="150">
        <v>389.57</v>
      </c>
      <c r="F15" s="167"/>
      <c r="G15" s="167" t="s">
        <v>260</v>
      </c>
      <c r="H15" s="147" t="s">
        <v>227</v>
      </c>
      <c r="I15" s="144">
        <v>2</v>
      </c>
      <c r="J15" s="169"/>
    </row>
    <row r="16" spans="1:10" s="101" customFormat="1" ht="36.75" customHeight="1" x14ac:dyDescent="0.25">
      <c r="A16" s="152" t="s">
        <v>39</v>
      </c>
      <c r="B16" s="153" t="s">
        <v>83</v>
      </c>
      <c r="C16" s="154" t="s">
        <v>61</v>
      </c>
      <c r="D16" s="154">
        <v>1</v>
      </c>
      <c r="E16" s="157">
        <v>463.84</v>
      </c>
      <c r="F16" s="158"/>
      <c r="G16" s="142" t="s">
        <v>250</v>
      </c>
      <c r="H16" s="141" t="s">
        <v>226</v>
      </c>
      <c r="I16" s="139">
        <v>3</v>
      </c>
      <c r="J16" s="169"/>
    </row>
    <row r="17" spans="1:10" s="101" customFormat="1" ht="36.75" customHeight="1" x14ac:dyDescent="0.25">
      <c r="A17" s="152" t="s">
        <v>39</v>
      </c>
      <c r="B17" s="153" t="s">
        <v>84</v>
      </c>
      <c r="C17" s="154" t="s">
        <v>61</v>
      </c>
      <c r="D17" s="154">
        <v>5</v>
      </c>
      <c r="E17" s="157">
        <v>579.79999999999995</v>
      </c>
      <c r="F17" s="158"/>
      <c r="G17" s="142" t="s">
        <v>250</v>
      </c>
      <c r="H17" s="141" t="s">
        <v>226</v>
      </c>
      <c r="I17" s="139">
        <v>3</v>
      </c>
      <c r="J17" s="169"/>
    </row>
    <row r="18" spans="1:10" s="101" customFormat="1" ht="36.75" customHeight="1" x14ac:dyDescent="0.25">
      <c r="A18" s="152" t="s">
        <v>39</v>
      </c>
      <c r="B18" s="153" t="s">
        <v>85</v>
      </c>
      <c r="C18" s="154" t="s">
        <v>61</v>
      </c>
      <c r="D18" s="154">
        <v>1</v>
      </c>
      <c r="E18" s="157">
        <v>231.95</v>
      </c>
      <c r="F18" s="158"/>
      <c r="G18" s="142" t="s">
        <v>250</v>
      </c>
      <c r="H18" s="141" t="s">
        <v>226</v>
      </c>
      <c r="I18" s="139">
        <v>3</v>
      </c>
      <c r="J18" s="169"/>
    </row>
    <row r="19" spans="1:10" s="101" customFormat="1" ht="36.75" customHeight="1" x14ac:dyDescent="0.25">
      <c r="A19" s="164" t="s">
        <v>9</v>
      </c>
      <c r="B19" s="165" t="s">
        <v>60</v>
      </c>
      <c r="C19" s="143" t="s">
        <v>61</v>
      </c>
      <c r="D19" s="143">
        <v>1</v>
      </c>
      <c r="E19" s="150">
        <v>123.45</v>
      </c>
      <c r="F19" s="167"/>
      <c r="G19" s="166" t="s">
        <v>130</v>
      </c>
      <c r="H19" s="147" t="s">
        <v>226</v>
      </c>
      <c r="I19" s="148">
        <v>3</v>
      </c>
      <c r="J19" s="169"/>
    </row>
    <row r="20" spans="1:10" s="101" customFormat="1" ht="36.75" customHeight="1" x14ac:dyDescent="0.25">
      <c r="A20" s="164" t="s">
        <v>10</v>
      </c>
      <c r="B20" s="165" t="s">
        <v>64</v>
      </c>
      <c r="C20" s="143" t="s">
        <v>61</v>
      </c>
      <c r="D20" s="143">
        <v>1</v>
      </c>
      <c r="E20" s="150">
        <v>155.51</v>
      </c>
      <c r="F20" s="167"/>
      <c r="G20" s="166" t="s">
        <v>132</v>
      </c>
      <c r="H20" s="147" t="s">
        <v>226</v>
      </c>
      <c r="I20" s="148">
        <v>3</v>
      </c>
      <c r="J20" s="169"/>
    </row>
    <row r="21" spans="1:10" s="101" customFormat="1" ht="26.1" customHeight="1" x14ac:dyDescent="0.25">
      <c r="A21" s="164" t="s">
        <v>11</v>
      </c>
      <c r="B21" s="165" t="s">
        <v>64</v>
      </c>
      <c r="C21" s="143" t="s">
        <v>61</v>
      </c>
      <c r="D21" s="143">
        <v>2</v>
      </c>
      <c r="E21" s="150">
        <v>198</v>
      </c>
      <c r="F21" s="167"/>
      <c r="G21" s="166" t="s">
        <v>133</v>
      </c>
      <c r="H21" s="147" t="s">
        <v>226</v>
      </c>
      <c r="I21" s="148">
        <v>3</v>
      </c>
      <c r="J21" s="169"/>
    </row>
    <row r="22" spans="1:10" s="101" customFormat="1" ht="36.75" customHeight="1" x14ac:dyDescent="0.25">
      <c r="A22" s="164" t="s">
        <v>11</v>
      </c>
      <c r="B22" s="165" t="s">
        <v>66</v>
      </c>
      <c r="C22" s="143" t="s">
        <v>61</v>
      </c>
      <c r="D22" s="143">
        <v>1</v>
      </c>
      <c r="E22" s="150">
        <v>255.65</v>
      </c>
      <c r="F22" s="167"/>
      <c r="G22" s="166" t="s">
        <v>133</v>
      </c>
      <c r="H22" s="147" t="s">
        <v>226</v>
      </c>
      <c r="I22" s="148">
        <v>3</v>
      </c>
      <c r="J22" s="169"/>
    </row>
    <row r="23" spans="1:10" s="102" customFormat="1" ht="36.75" customHeight="1" x14ac:dyDescent="0.25">
      <c r="A23" s="164" t="s">
        <v>12</v>
      </c>
      <c r="B23" s="165" t="s">
        <v>67</v>
      </c>
      <c r="C23" s="143" t="s">
        <v>61</v>
      </c>
      <c r="D23" s="143">
        <v>1</v>
      </c>
      <c r="E23" s="150">
        <v>193.49</v>
      </c>
      <c r="F23" s="167"/>
      <c r="G23" s="166" t="s">
        <v>134</v>
      </c>
      <c r="H23" s="147" t="s">
        <v>226</v>
      </c>
      <c r="I23" s="148">
        <v>3</v>
      </c>
      <c r="J23" s="169"/>
    </row>
    <row r="24" spans="1:10" s="102" customFormat="1" ht="36.75" customHeight="1" x14ac:dyDescent="0.25">
      <c r="A24" s="164" t="s">
        <v>13</v>
      </c>
      <c r="B24" s="165" t="s">
        <v>67</v>
      </c>
      <c r="C24" s="143" t="s">
        <v>61</v>
      </c>
      <c r="D24" s="143">
        <v>1</v>
      </c>
      <c r="E24" s="150">
        <v>232.99</v>
      </c>
      <c r="F24" s="167"/>
      <c r="G24" s="166" t="s">
        <v>135</v>
      </c>
      <c r="H24" s="147" t="s">
        <v>226</v>
      </c>
      <c r="I24" s="148">
        <v>3</v>
      </c>
      <c r="J24" s="169"/>
    </row>
    <row r="25" spans="1:10" s="102" customFormat="1" ht="36.75" customHeight="1" x14ac:dyDescent="0.25">
      <c r="A25" s="164" t="s">
        <v>16</v>
      </c>
      <c r="B25" s="165" t="s">
        <v>64</v>
      </c>
      <c r="C25" s="143" t="s">
        <v>61</v>
      </c>
      <c r="D25" s="143">
        <v>2</v>
      </c>
      <c r="E25" s="150">
        <v>266.02999999999997</v>
      </c>
      <c r="F25" s="165" t="s">
        <v>112</v>
      </c>
      <c r="G25" s="166" t="s">
        <v>138</v>
      </c>
      <c r="H25" s="147" t="s">
        <v>226</v>
      </c>
      <c r="I25" s="148">
        <v>3</v>
      </c>
      <c r="J25" s="169"/>
    </row>
    <row r="26" spans="1:10" s="102" customFormat="1" ht="36.75" customHeight="1" x14ac:dyDescent="0.25">
      <c r="A26" s="164" t="s">
        <v>17</v>
      </c>
      <c r="B26" s="165" t="s">
        <v>60</v>
      </c>
      <c r="C26" s="143" t="s">
        <v>61</v>
      </c>
      <c r="D26" s="143">
        <v>1</v>
      </c>
      <c r="E26" s="150">
        <v>274.5</v>
      </c>
      <c r="F26" s="167"/>
      <c r="G26" s="166" t="s">
        <v>139</v>
      </c>
      <c r="H26" s="147" t="s">
        <v>226</v>
      </c>
      <c r="I26" s="148">
        <v>3</v>
      </c>
      <c r="J26" s="169"/>
    </row>
    <row r="27" spans="1:10" s="102" customFormat="1" ht="36.75" customHeight="1" x14ac:dyDescent="0.25">
      <c r="A27" s="164" t="s">
        <v>18</v>
      </c>
      <c r="B27" s="165" t="s">
        <v>67</v>
      </c>
      <c r="C27" s="143" t="s">
        <v>61</v>
      </c>
      <c r="D27" s="143">
        <v>1</v>
      </c>
      <c r="E27" s="150">
        <v>227.49</v>
      </c>
      <c r="F27" s="167"/>
      <c r="G27" s="166" t="s">
        <v>140</v>
      </c>
      <c r="H27" s="147" t="s">
        <v>226</v>
      </c>
      <c r="I27" s="148">
        <v>3</v>
      </c>
      <c r="J27" s="169"/>
    </row>
    <row r="28" spans="1:10" s="102" customFormat="1" ht="36.75" customHeight="1" x14ac:dyDescent="0.25">
      <c r="A28" s="164" t="s">
        <v>18</v>
      </c>
      <c r="B28" s="165" t="s">
        <v>66</v>
      </c>
      <c r="C28" s="143" t="s">
        <v>61</v>
      </c>
      <c r="D28" s="143">
        <v>1</v>
      </c>
      <c r="E28" s="150">
        <v>303.33</v>
      </c>
      <c r="F28" s="167"/>
      <c r="G28" s="166" t="s">
        <v>140</v>
      </c>
      <c r="H28" s="147" t="s">
        <v>226</v>
      </c>
      <c r="I28" s="148">
        <v>3</v>
      </c>
      <c r="J28" s="169"/>
    </row>
    <row r="29" spans="1:10" s="102" customFormat="1" ht="36.75" customHeight="1" x14ac:dyDescent="0.25">
      <c r="A29" s="164" t="s">
        <v>19</v>
      </c>
      <c r="B29" s="165" t="s">
        <v>67</v>
      </c>
      <c r="C29" s="143" t="s">
        <v>61</v>
      </c>
      <c r="D29" s="143">
        <v>1</v>
      </c>
      <c r="E29" s="150">
        <v>247.15</v>
      </c>
      <c r="F29" s="167"/>
      <c r="G29" s="166" t="s">
        <v>141</v>
      </c>
      <c r="H29" s="147" t="s">
        <v>226</v>
      </c>
      <c r="I29" s="148">
        <v>3</v>
      </c>
      <c r="J29" s="169"/>
    </row>
    <row r="30" spans="1:10" s="102" customFormat="1" ht="36.75" customHeight="1" x14ac:dyDescent="0.25">
      <c r="A30" s="164" t="s">
        <v>19</v>
      </c>
      <c r="B30" s="165" t="s">
        <v>60</v>
      </c>
      <c r="C30" s="143" t="s">
        <v>61</v>
      </c>
      <c r="D30" s="143">
        <v>1</v>
      </c>
      <c r="E30" s="150">
        <v>180</v>
      </c>
      <c r="F30" s="167"/>
      <c r="G30" s="166" t="s">
        <v>141</v>
      </c>
      <c r="H30" s="147" t="s">
        <v>226</v>
      </c>
      <c r="I30" s="148">
        <v>3</v>
      </c>
      <c r="J30" s="169"/>
    </row>
    <row r="31" spans="1:10" s="102" customFormat="1" ht="36.75" customHeight="1" x14ac:dyDescent="0.25">
      <c r="A31" s="164" t="s">
        <v>20</v>
      </c>
      <c r="B31" s="165" t="s">
        <v>60</v>
      </c>
      <c r="C31" s="143" t="s">
        <v>61</v>
      </c>
      <c r="D31" s="143">
        <v>1</v>
      </c>
      <c r="E31" s="150">
        <v>176.58</v>
      </c>
      <c r="F31" s="167"/>
      <c r="G31" s="166" t="s">
        <v>142</v>
      </c>
      <c r="H31" s="147" t="s">
        <v>226</v>
      </c>
      <c r="I31" s="148">
        <v>3</v>
      </c>
      <c r="J31" s="169"/>
    </row>
    <row r="32" spans="1:10" s="102" customFormat="1" ht="36.75" customHeight="1" x14ac:dyDescent="0.25">
      <c r="A32" s="164" t="s">
        <v>20</v>
      </c>
      <c r="B32" s="165" t="s">
        <v>67</v>
      </c>
      <c r="C32" s="143" t="s">
        <v>61</v>
      </c>
      <c r="D32" s="143">
        <v>0</v>
      </c>
      <c r="E32" s="150">
        <v>0</v>
      </c>
      <c r="F32" s="167"/>
      <c r="G32" s="166" t="s">
        <v>142</v>
      </c>
      <c r="H32" s="147" t="s">
        <v>226</v>
      </c>
      <c r="I32" s="148">
        <v>3</v>
      </c>
      <c r="J32" s="169"/>
    </row>
    <row r="33" spans="1:10" s="102" customFormat="1" ht="36.75" customHeight="1" x14ac:dyDescent="0.25">
      <c r="A33" s="164" t="s">
        <v>21</v>
      </c>
      <c r="B33" s="165" t="s">
        <v>60</v>
      </c>
      <c r="C33" s="143" t="s">
        <v>61</v>
      </c>
      <c r="D33" s="143">
        <v>1</v>
      </c>
      <c r="E33" s="150">
        <v>166.9</v>
      </c>
      <c r="F33" s="165" t="s">
        <v>113</v>
      </c>
      <c r="G33" s="166" t="s">
        <v>143</v>
      </c>
      <c r="H33" s="147" t="s">
        <v>226</v>
      </c>
      <c r="I33" s="148">
        <v>3</v>
      </c>
      <c r="J33" s="169"/>
    </row>
    <row r="34" spans="1:10" s="102" customFormat="1" ht="36.75" customHeight="1" x14ac:dyDescent="0.25">
      <c r="A34" s="164" t="s">
        <v>22</v>
      </c>
      <c r="B34" s="165" t="s">
        <v>60</v>
      </c>
      <c r="C34" s="143" t="s">
        <v>61</v>
      </c>
      <c r="D34" s="143">
        <v>1</v>
      </c>
      <c r="E34" s="150">
        <v>404.5</v>
      </c>
      <c r="F34" s="167"/>
      <c r="G34" s="166" t="s">
        <v>144</v>
      </c>
      <c r="H34" s="147" t="s">
        <v>226</v>
      </c>
      <c r="I34" s="148">
        <v>3</v>
      </c>
      <c r="J34" s="169"/>
    </row>
    <row r="35" spans="1:10" s="102" customFormat="1" ht="36.75" customHeight="1" x14ac:dyDescent="0.25">
      <c r="A35" s="164" t="s">
        <v>23</v>
      </c>
      <c r="B35" s="165" t="s">
        <v>66</v>
      </c>
      <c r="C35" s="143" t="s">
        <v>61</v>
      </c>
      <c r="D35" s="143">
        <v>1</v>
      </c>
      <c r="E35" s="150">
        <v>450.95</v>
      </c>
      <c r="F35" s="167"/>
      <c r="G35" s="166" t="s">
        <v>145</v>
      </c>
      <c r="H35" s="147" t="s">
        <v>226</v>
      </c>
      <c r="I35" s="148">
        <v>3</v>
      </c>
      <c r="J35" s="169"/>
    </row>
    <row r="36" spans="1:10" s="102" customFormat="1" ht="36.75" customHeight="1" x14ac:dyDescent="0.25">
      <c r="A36" s="164" t="s">
        <v>23</v>
      </c>
      <c r="B36" s="165" t="s">
        <v>64</v>
      </c>
      <c r="C36" s="143" t="s">
        <v>61</v>
      </c>
      <c r="D36" s="143">
        <v>1</v>
      </c>
      <c r="E36" s="150">
        <v>115.24</v>
      </c>
      <c r="F36" s="167"/>
      <c r="G36" s="166" t="s">
        <v>145</v>
      </c>
      <c r="H36" s="147" t="s">
        <v>226</v>
      </c>
      <c r="I36" s="148">
        <v>3</v>
      </c>
      <c r="J36" s="169"/>
    </row>
    <row r="37" spans="1:10" s="102" customFormat="1" ht="36.75" customHeight="1" x14ac:dyDescent="0.25">
      <c r="A37" s="164" t="s">
        <v>27</v>
      </c>
      <c r="B37" s="165" t="s">
        <v>60</v>
      </c>
      <c r="C37" s="143" t="s">
        <v>61</v>
      </c>
      <c r="D37" s="143">
        <v>1</v>
      </c>
      <c r="E37" s="150">
        <v>225</v>
      </c>
      <c r="F37" s="167"/>
      <c r="G37" s="166" t="s">
        <v>149</v>
      </c>
      <c r="H37" s="147" t="s">
        <v>226</v>
      </c>
      <c r="I37" s="148">
        <v>3</v>
      </c>
      <c r="J37" s="169"/>
    </row>
    <row r="38" spans="1:10" s="102" customFormat="1" ht="36.75" customHeight="1" x14ac:dyDescent="0.25">
      <c r="A38" s="164" t="s">
        <v>27</v>
      </c>
      <c r="B38" s="165" t="s">
        <v>64</v>
      </c>
      <c r="C38" s="143" t="s">
        <v>61</v>
      </c>
      <c r="D38" s="143">
        <v>1</v>
      </c>
      <c r="E38" s="150">
        <v>160</v>
      </c>
      <c r="F38" s="167"/>
      <c r="G38" s="166" t="s">
        <v>149</v>
      </c>
      <c r="H38" s="147" t="s">
        <v>226</v>
      </c>
      <c r="I38" s="148">
        <v>3</v>
      </c>
      <c r="J38" s="169"/>
    </row>
    <row r="39" spans="1:10" s="102" customFormat="1" ht="36.75" customHeight="1" x14ac:dyDescent="0.25">
      <c r="A39" s="164" t="s">
        <v>29</v>
      </c>
      <c r="B39" s="165" t="s">
        <v>60</v>
      </c>
      <c r="C39" s="143" t="s">
        <v>61</v>
      </c>
      <c r="D39" s="143">
        <v>2</v>
      </c>
      <c r="E39" s="150">
        <v>567.12</v>
      </c>
      <c r="F39" s="167"/>
      <c r="G39" s="166" t="s">
        <v>151</v>
      </c>
      <c r="H39" s="147" t="s">
        <v>226</v>
      </c>
      <c r="I39" s="148">
        <v>3</v>
      </c>
      <c r="J39" s="169"/>
    </row>
    <row r="40" spans="1:10" s="102" customFormat="1" ht="36.75" customHeight="1" x14ac:dyDescent="0.25">
      <c r="A40" s="164" t="s">
        <v>31</v>
      </c>
      <c r="B40" s="165" t="s">
        <v>77</v>
      </c>
      <c r="C40" s="143" t="s">
        <v>61</v>
      </c>
      <c r="D40" s="143">
        <v>1</v>
      </c>
      <c r="E40" s="150">
        <v>396.96</v>
      </c>
      <c r="F40" s="167"/>
      <c r="G40" s="166" t="s">
        <v>153</v>
      </c>
      <c r="H40" s="147" t="s">
        <v>226</v>
      </c>
      <c r="I40" s="148">
        <v>3</v>
      </c>
      <c r="J40" s="169"/>
    </row>
    <row r="41" spans="1:10" s="102" customFormat="1" ht="36.75" customHeight="1" x14ac:dyDescent="0.25">
      <c r="A41" s="164" t="s">
        <v>33</v>
      </c>
      <c r="B41" s="165" t="s">
        <v>64</v>
      </c>
      <c r="C41" s="143" t="s">
        <v>61</v>
      </c>
      <c r="D41" s="143">
        <v>3</v>
      </c>
      <c r="E41" s="150">
        <v>420</v>
      </c>
      <c r="F41" s="167"/>
      <c r="G41" s="166" t="s">
        <v>155</v>
      </c>
      <c r="H41" s="147" t="s">
        <v>226</v>
      </c>
      <c r="I41" s="148">
        <v>3</v>
      </c>
      <c r="J41" s="169"/>
    </row>
    <row r="42" spans="1:10" s="98" customFormat="1" ht="36.6" customHeight="1" x14ac:dyDescent="0.25">
      <c r="A42" s="164" t="s">
        <v>33</v>
      </c>
      <c r="B42" s="165" t="s">
        <v>80</v>
      </c>
      <c r="C42" s="143" t="s">
        <v>61</v>
      </c>
      <c r="D42" s="143">
        <v>1</v>
      </c>
      <c r="E42" s="150">
        <v>443</v>
      </c>
      <c r="F42" s="167"/>
      <c r="G42" s="166" t="s">
        <v>155</v>
      </c>
      <c r="H42" s="147" t="s">
        <v>226</v>
      </c>
      <c r="I42" s="148">
        <v>3</v>
      </c>
      <c r="J42" s="169"/>
    </row>
    <row r="43" spans="1:10" s="102" customFormat="1" ht="42.75" customHeight="1" x14ac:dyDescent="0.25">
      <c r="A43" s="164" t="s">
        <v>46</v>
      </c>
      <c r="B43" s="165" t="s">
        <v>64</v>
      </c>
      <c r="C43" s="143" t="s">
        <v>61</v>
      </c>
      <c r="D43" s="151">
        <v>3</v>
      </c>
      <c r="E43" s="150">
        <v>725.48</v>
      </c>
      <c r="F43" s="167"/>
      <c r="G43" s="167" t="s">
        <v>261</v>
      </c>
      <c r="H43" s="144" t="s">
        <v>226</v>
      </c>
      <c r="I43" s="144">
        <v>3</v>
      </c>
      <c r="J43" s="169"/>
    </row>
    <row r="44" spans="1:10" s="102" customFormat="1" ht="36.75" customHeight="1" x14ac:dyDescent="0.25">
      <c r="A44" s="164" t="s">
        <v>46</v>
      </c>
      <c r="B44" s="165" t="s">
        <v>66</v>
      </c>
      <c r="C44" s="143" t="s">
        <v>61</v>
      </c>
      <c r="D44" s="151">
        <v>1</v>
      </c>
      <c r="E44" s="150">
        <v>406.65</v>
      </c>
      <c r="F44" s="167"/>
      <c r="G44" s="167" t="s">
        <v>261</v>
      </c>
      <c r="H44" s="144" t="s">
        <v>226</v>
      </c>
      <c r="I44" s="144">
        <v>3</v>
      </c>
      <c r="J44" s="169"/>
    </row>
    <row r="45" spans="1:10" s="98" customFormat="1" ht="36.75" customHeight="1" x14ac:dyDescent="0.25">
      <c r="A45" s="164" t="s">
        <v>49</v>
      </c>
      <c r="B45" s="165" t="s">
        <v>60</v>
      </c>
      <c r="C45" s="143" t="s">
        <v>61</v>
      </c>
      <c r="D45" s="151">
        <v>2</v>
      </c>
      <c r="E45" s="150">
        <v>490</v>
      </c>
      <c r="F45" s="167"/>
      <c r="G45" s="167" t="s">
        <v>259</v>
      </c>
      <c r="H45" s="144" t="s">
        <v>226</v>
      </c>
      <c r="I45" s="144">
        <v>3</v>
      </c>
      <c r="J45" s="169"/>
    </row>
    <row r="46" spans="1:10" s="98" customFormat="1" ht="36.75" customHeight="1" x14ac:dyDescent="0.25">
      <c r="A46" s="164" t="s">
        <v>52</v>
      </c>
      <c r="B46" s="165" t="s">
        <v>64</v>
      </c>
      <c r="C46" s="143" t="s">
        <v>61</v>
      </c>
      <c r="D46" s="143">
        <v>1</v>
      </c>
      <c r="E46" s="150">
        <v>177.84</v>
      </c>
      <c r="F46" s="167"/>
      <c r="G46" s="167" t="s">
        <v>269</v>
      </c>
      <c r="H46" s="167" t="s">
        <v>226</v>
      </c>
      <c r="I46" s="144">
        <v>3</v>
      </c>
      <c r="J46" s="169"/>
    </row>
    <row r="47" spans="1:10" s="102" customFormat="1" ht="36.75" customHeight="1" x14ac:dyDescent="0.25">
      <c r="A47" s="164" t="s">
        <v>52</v>
      </c>
      <c r="B47" s="165" t="s">
        <v>60</v>
      </c>
      <c r="C47" s="143" t="s">
        <v>61</v>
      </c>
      <c r="D47" s="143">
        <v>1</v>
      </c>
      <c r="E47" s="150">
        <v>355.67</v>
      </c>
      <c r="F47" s="167"/>
      <c r="G47" s="167" t="s">
        <v>269</v>
      </c>
      <c r="H47" s="167" t="s">
        <v>226</v>
      </c>
      <c r="I47" s="144">
        <v>3</v>
      </c>
      <c r="J47" s="169"/>
    </row>
    <row r="48" spans="1:10" s="102" customFormat="1" ht="36.75" customHeight="1" x14ac:dyDescent="0.25">
      <c r="A48" s="164" t="s">
        <v>54</v>
      </c>
      <c r="B48" s="165" t="s">
        <v>60</v>
      </c>
      <c r="C48" s="143" t="s">
        <v>61</v>
      </c>
      <c r="D48" s="143">
        <v>1</v>
      </c>
      <c r="E48" s="150">
        <v>267.87</v>
      </c>
      <c r="F48" s="167"/>
      <c r="G48" s="167" t="s">
        <v>270</v>
      </c>
      <c r="H48" s="167" t="s">
        <v>226</v>
      </c>
      <c r="I48" s="144">
        <v>3</v>
      </c>
      <c r="J48" s="169"/>
    </row>
    <row r="49" spans="1:10" s="102" customFormat="1" ht="36.75" customHeight="1" x14ac:dyDescent="0.25">
      <c r="A49" s="164" t="s">
        <v>54</v>
      </c>
      <c r="B49" s="165" t="s">
        <v>66</v>
      </c>
      <c r="C49" s="143" t="s">
        <v>61</v>
      </c>
      <c r="D49" s="143">
        <v>1</v>
      </c>
      <c r="E49" s="150">
        <v>299.81</v>
      </c>
      <c r="F49" s="167"/>
      <c r="G49" s="167" t="s">
        <v>270</v>
      </c>
      <c r="H49" s="167" t="s">
        <v>226</v>
      </c>
      <c r="I49" s="144">
        <v>3</v>
      </c>
      <c r="J49" s="169"/>
    </row>
    <row r="50" spans="1:10" s="98" customFormat="1" ht="36.75" customHeight="1" x14ac:dyDescent="0.25">
      <c r="A50" s="152" t="s">
        <v>37</v>
      </c>
      <c r="B50" s="153" t="s">
        <v>253</v>
      </c>
      <c r="C50" s="154" t="s">
        <v>61</v>
      </c>
      <c r="D50" s="160">
        <v>0</v>
      </c>
      <c r="E50" s="157">
        <v>0</v>
      </c>
      <c r="F50" s="158"/>
      <c r="G50" s="137" t="s">
        <v>248</v>
      </c>
      <c r="H50" s="138" t="s">
        <v>227</v>
      </c>
      <c r="I50" s="139">
        <v>4</v>
      </c>
      <c r="J50" s="169"/>
    </row>
    <row r="51" spans="1:10" s="98" customFormat="1" ht="36.75" customHeight="1" x14ac:dyDescent="0.25">
      <c r="A51" s="152" t="s">
        <v>40</v>
      </c>
      <c r="B51" s="153" t="s">
        <v>88</v>
      </c>
      <c r="C51" s="154" t="s">
        <v>61</v>
      </c>
      <c r="D51" s="154">
        <v>9</v>
      </c>
      <c r="E51" s="157">
        <v>550</v>
      </c>
      <c r="F51" s="153" t="s">
        <v>128</v>
      </c>
      <c r="G51" s="142" t="s">
        <v>251</v>
      </c>
      <c r="H51" s="141" t="s">
        <v>226</v>
      </c>
      <c r="I51" s="139">
        <v>4</v>
      </c>
      <c r="J51" s="169"/>
    </row>
    <row r="52" spans="1:10" s="98" customFormat="1" ht="36.75" customHeight="1" x14ac:dyDescent="0.25">
      <c r="A52" s="164" t="s">
        <v>23</v>
      </c>
      <c r="B52" s="165" t="s">
        <v>70</v>
      </c>
      <c r="C52" s="143" t="s">
        <v>61</v>
      </c>
      <c r="D52" s="143">
        <v>5</v>
      </c>
      <c r="E52" s="150">
        <v>177.44</v>
      </c>
      <c r="F52" s="167"/>
      <c r="G52" s="166" t="s">
        <v>145</v>
      </c>
      <c r="H52" s="147" t="s">
        <v>226</v>
      </c>
      <c r="I52" s="148">
        <v>4</v>
      </c>
      <c r="J52" s="169"/>
    </row>
    <row r="53" spans="1:10" s="98" customFormat="1" ht="36.75" customHeight="1" x14ac:dyDescent="0.25">
      <c r="A53" s="164" t="s">
        <v>26</v>
      </c>
      <c r="B53" s="165" t="s">
        <v>70</v>
      </c>
      <c r="C53" s="143" t="s">
        <v>61</v>
      </c>
      <c r="D53" s="143">
        <v>4</v>
      </c>
      <c r="E53" s="150">
        <v>170.42</v>
      </c>
      <c r="F53" s="167"/>
      <c r="G53" s="166" t="s">
        <v>148</v>
      </c>
      <c r="H53" s="147" t="s">
        <v>226</v>
      </c>
      <c r="I53" s="148">
        <v>4</v>
      </c>
      <c r="J53" s="169"/>
    </row>
    <row r="54" spans="1:10" s="98" customFormat="1" ht="36.75" customHeight="1" x14ac:dyDescent="0.25">
      <c r="A54" s="164" t="s">
        <v>28</v>
      </c>
      <c r="B54" s="165" t="s">
        <v>70</v>
      </c>
      <c r="C54" s="143" t="s">
        <v>61</v>
      </c>
      <c r="D54" s="143">
        <v>3</v>
      </c>
      <c r="E54" s="150">
        <v>116.03</v>
      </c>
      <c r="F54" s="167"/>
      <c r="G54" s="166" t="s">
        <v>150</v>
      </c>
      <c r="H54" s="147" t="s">
        <v>226</v>
      </c>
      <c r="I54" s="148">
        <v>4</v>
      </c>
      <c r="J54" s="169"/>
    </row>
    <row r="55" spans="1:10" s="98" customFormat="1" ht="36.75" customHeight="1" x14ac:dyDescent="0.25">
      <c r="A55" s="164" t="s">
        <v>29</v>
      </c>
      <c r="B55" s="165" t="s">
        <v>70</v>
      </c>
      <c r="C55" s="143" t="s">
        <v>61</v>
      </c>
      <c r="D55" s="143">
        <v>1</v>
      </c>
      <c r="E55" s="150">
        <v>39.54</v>
      </c>
      <c r="F55" s="167"/>
      <c r="G55" s="166" t="s">
        <v>151</v>
      </c>
      <c r="H55" s="147" t="s">
        <v>226</v>
      </c>
      <c r="I55" s="148">
        <v>4</v>
      </c>
      <c r="J55" s="169"/>
    </row>
    <row r="56" spans="1:10" s="102" customFormat="1" ht="36.75" customHeight="1" x14ac:dyDescent="0.25">
      <c r="A56" s="164" t="s">
        <v>31</v>
      </c>
      <c r="B56" s="165" t="s">
        <v>70</v>
      </c>
      <c r="C56" s="143" t="s">
        <v>61</v>
      </c>
      <c r="D56" s="143">
        <v>1</v>
      </c>
      <c r="E56" s="150">
        <v>43.25</v>
      </c>
      <c r="F56" s="167"/>
      <c r="G56" s="166" t="s">
        <v>153</v>
      </c>
      <c r="H56" s="147" t="s">
        <v>226</v>
      </c>
      <c r="I56" s="148">
        <v>4</v>
      </c>
      <c r="J56" s="169"/>
    </row>
    <row r="57" spans="1:10" s="102" customFormat="1" ht="36.75" customHeight="1" x14ac:dyDescent="0.25">
      <c r="A57" s="164" t="s">
        <v>33</v>
      </c>
      <c r="B57" s="165" t="s">
        <v>70</v>
      </c>
      <c r="C57" s="143" t="s">
        <v>61</v>
      </c>
      <c r="D57" s="143">
        <v>0</v>
      </c>
      <c r="E57" s="150">
        <v>0</v>
      </c>
      <c r="F57" s="167"/>
      <c r="G57" s="166" t="s">
        <v>155</v>
      </c>
      <c r="H57" s="147" t="s">
        <v>226</v>
      </c>
      <c r="I57" s="148">
        <v>4</v>
      </c>
      <c r="J57" s="169"/>
    </row>
    <row r="58" spans="1:10" s="102" customFormat="1" ht="36.75" customHeight="1" x14ac:dyDescent="0.25">
      <c r="A58" s="164" t="s">
        <v>47</v>
      </c>
      <c r="B58" s="165" t="s">
        <v>88</v>
      </c>
      <c r="C58" s="143" t="s">
        <v>61</v>
      </c>
      <c r="D58" s="151">
        <v>2</v>
      </c>
      <c r="E58" s="150">
        <v>16.920000000000002</v>
      </c>
      <c r="F58" s="167"/>
      <c r="G58" s="167" t="s">
        <v>258</v>
      </c>
      <c r="H58" s="144" t="s">
        <v>226</v>
      </c>
      <c r="I58" s="144">
        <v>4</v>
      </c>
      <c r="J58" s="169"/>
    </row>
    <row r="59" spans="1:10" s="102" customFormat="1" ht="36.75" customHeight="1" x14ac:dyDescent="0.25">
      <c r="A59" s="164" t="s">
        <v>49</v>
      </c>
      <c r="B59" s="165" t="s">
        <v>88</v>
      </c>
      <c r="C59" s="143" t="s">
        <v>61</v>
      </c>
      <c r="D59" s="151">
        <v>5</v>
      </c>
      <c r="E59" s="150">
        <v>300</v>
      </c>
      <c r="F59" s="167"/>
      <c r="G59" s="167" t="s">
        <v>259</v>
      </c>
      <c r="H59" s="144" t="s">
        <v>226</v>
      </c>
      <c r="I59" s="144">
        <v>4</v>
      </c>
      <c r="J59" s="169"/>
    </row>
    <row r="60" spans="1:10" s="102" customFormat="1" ht="36.75" customHeight="1" x14ac:dyDescent="0.25">
      <c r="A60" s="164" t="s">
        <v>50</v>
      </c>
      <c r="B60" s="165" t="s">
        <v>88</v>
      </c>
      <c r="C60" s="143" t="s">
        <v>61</v>
      </c>
      <c r="D60" s="143">
        <v>7</v>
      </c>
      <c r="E60" s="150">
        <v>315.62</v>
      </c>
      <c r="F60" s="167"/>
      <c r="G60" s="167" t="s">
        <v>267</v>
      </c>
      <c r="H60" s="167" t="s">
        <v>226</v>
      </c>
      <c r="I60" s="144">
        <v>4</v>
      </c>
      <c r="J60" s="169"/>
    </row>
    <row r="61" spans="1:10" s="102" customFormat="1" ht="36.75" customHeight="1" x14ac:dyDescent="0.25">
      <c r="A61" s="164" t="s">
        <v>55</v>
      </c>
      <c r="B61" s="165" t="s">
        <v>88</v>
      </c>
      <c r="C61" s="143" t="s">
        <v>61</v>
      </c>
      <c r="D61" s="143">
        <v>1</v>
      </c>
      <c r="E61" s="150">
        <v>45.13</v>
      </c>
      <c r="F61" s="167"/>
      <c r="G61" s="167" t="s">
        <v>268</v>
      </c>
      <c r="H61" s="167" t="s">
        <v>226</v>
      </c>
      <c r="I61" s="144">
        <v>4</v>
      </c>
      <c r="J61" s="169"/>
    </row>
    <row r="62" spans="1:10" s="102" customFormat="1" ht="36.75" customHeight="1" x14ac:dyDescent="0.25">
      <c r="A62" s="152" t="s">
        <v>36</v>
      </c>
      <c r="B62" s="153" t="s">
        <v>100</v>
      </c>
      <c r="C62" s="154" t="s">
        <v>61</v>
      </c>
      <c r="D62" s="155">
        <v>1</v>
      </c>
      <c r="E62" s="156">
        <v>232.27</v>
      </c>
      <c r="F62" s="153" t="s">
        <v>116</v>
      </c>
      <c r="G62" s="137" t="s">
        <v>247</v>
      </c>
      <c r="H62" s="138" t="s">
        <v>227</v>
      </c>
      <c r="I62" s="139">
        <v>5</v>
      </c>
      <c r="J62" s="169"/>
    </row>
    <row r="63" spans="1:10" s="102" customFormat="1" ht="36.75" customHeight="1" x14ac:dyDescent="0.25">
      <c r="A63" s="152" t="s">
        <v>37</v>
      </c>
      <c r="B63" s="153" t="s">
        <v>312</v>
      </c>
      <c r="C63" s="154" t="s">
        <v>61</v>
      </c>
      <c r="D63" s="154">
        <v>1</v>
      </c>
      <c r="E63" s="157">
        <v>168.36</v>
      </c>
      <c r="F63" s="153" t="s">
        <v>126</v>
      </c>
      <c r="G63" s="137" t="s">
        <v>248</v>
      </c>
      <c r="H63" s="138" t="s">
        <v>227</v>
      </c>
      <c r="I63" s="139">
        <v>5</v>
      </c>
      <c r="J63" s="169"/>
    </row>
    <row r="64" spans="1:10" s="102" customFormat="1" ht="36.75" customHeight="1" x14ac:dyDescent="0.25">
      <c r="A64" s="152" t="s">
        <v>39</v>
      </c>
      <c r="B64" s="153" t="s">
        <v>256</v>
      </c>
      <c r="C64" s="154" t="s">
        <v>61</v>
      </c>
      <c r="D64" s="154">
        <v>0</v>
      </c>
      <c r="E64" s="157">
        <v>0</v>
      </c>
      <c r="F64" s="158"/>
      <c r="G64" s="142" t="s">
        <v>250</v>
      </c>
      <c r="H64" s="141" t="s">
        <v>226</v>
      </c>
      <c r="I64" s="139">
        <v>5</v>
      </c>
      <c r="J64" s="169"/>
    </row>
    <row r="65" spans="1:10" s="102" customFormat="1" ht="36.75" customHeight="1" x14ac:dyDescent="0.25">
      <c r="A65" s="152" t="s">
        <v>40</v>
      </c>
      <c r="B65" s="153" t="s">
        <v>86</v>
      </c>
      <c r="C65" s="154" t="s">
        <v>61</v>
      </c>
      <c r="D65" s="154">
        <v>2</v>
      </c>
      <c r="E65" s="157">
        <v>366.4</v>
      </c>
      <c r="F65" s="158"/>
      <c r="G65" s="142" t="s">
        <v>251</v>
      </c>
      <c r="H65" s="141" t="s">
        <v>226</v>
      </c>
      <c r="I65" s="139">
        <v>5</v>
      </c>
      <c r="J65" s="169"/>
    </row>
    <row r="66" spans="1:10" s="102" customFormat="1" ht="36.75" customHeight="1" x14ac:dyDescent="0.25">
      <c r="A66" s="152" t="s">
        <v>40</v>
      </c>
      <c r="B66" s="153" t="s">
        <v>87</v>
      </c>
      <c r="C66" s="154" t="s">
        <v>61</v>
      </c>
      <c r="D66" s="154">
        <v>2</v>
      </c>
      <c r="E66" s="157">
        <v>549.6</v>
      </c>
      <c r="F66" s="158"/>
      <c r="G66" s="142" t="s">
        <v>251</v>
      </c>
      <c r="H66" s="141" t="s">
        <v>226</v>
      </c>
      <c r="I66" s="139">
        <v>5</v>
      </c>
      <c r="J66" s="169"/>
    </row>
    <row r="67" spans="1:10" s="102" customFormat="1" ht="36.75" customHeight="1" x14ac:dyDescent="0.25">
      <c r="A67" s="164" t="s">
        <v>15</v>
      </c>
      <c r="B67" s="165" t="s">
        <v>64</v>
      </c>
      <c r="C67" s="143" t="s">
        <v>61</v>
      </c>
      <c r="D67" s="143">
        <v>2</v>
      </c>
      <c r="E67" s="150">
        <v>327</v>
      </c>
      <c r="F67" s="165" t="s">
        <v>124</v>
      </c>
      <c r="G67" s="166" t="s">
        <v>137</v>
      </c>
      <c r="H67" s="147" t="s">
        <v>226</v>
      </c>
      <c r="I67" s="148">
        <v>5</v>
      </c>
      <c r="J67" s="169"/>
    </row>
    <row r="68" spans="1:10" s="102" customFormat="1" ht="36.75" customHeight="1" x14ac:dyDescent="0.25">
      <c r="A68" s="164" t="s">
        <v>15</v>
      </c>
      <c r="B68" s="165" t="s">
        <v>60</v>
      </c>
      <c r="C68" s="143" t="s">
        <v>61</v>
      </c>
      <c r="D68" s="143">
        <v>2</v>
      </c>
      <c r="E68" s="150">
        <v>406.78</v>
      </c>
      <c r="F68" s="167"/>
      <c r="G68" s="166" t="s">
        <v>137</v>
      </c>
      <c r="H68" s="147" t="s">
        <v>226</v>
      </c>
      <c r="I68" s="148">
        <v>5</v>
      </c>
      <c r="J68" s="169"/>
    </row>
    <row r="69" spans="1:10" s="98" customFormat="1" ht="36.75" customHeight="1" x14ac:dyDescent="0.25">
      <c r="A69" s="164" t="s">
        <v>16</v>
      </c>
      <c r="B69" s="165" t="s">
        <v>244</v>
      </c>
      <c r="C69" s="143" t="s">
        <v>61</v>
      </c>
      <c r="D69" s="143">
        <v>0</v>
      </c>
      <c r="E69" s="150">
        <v>0</v>
      </c>
      <c r="F69" s="165" t="s">
        <v>112</v>
      </c>
      <c r="G69" s="166" t="s">
        <v>138</v>
      </c>
      <c r="H69" s="147" t="s">
        <v>226</v>
      </c>
      <c r="I69" s="148">
        <v>5</v>
      </c>
      <c r="J69" s="169"/>
    </row>
    <row r="70" spans="1:10" s="98" customFormat="1" ht="36.75" customHeight="1" x14ac:dyDescent="0.25">
      <c r="A70" s="164" t="s">
        <v>24</v>
      </c>
      <c r="B70" s="165" t="s">
        <v>72</v>
      </c>
      <c r="C70" s="143" t="s">
        <v>61</v>
      </c>
      <c r="D70" s="143">
        <v>3</v>
      </c>
      <c r="E70" s="150">
        <v>499.16</v>
      </c>
      <c r="F70" s="167"/>
      <c r="G70" s="166" t="s">
        <v>146</v>
      </c>
      <c r="H70" s="147" t="s">
        <v>226</v>
      </c>
      <c r="I70" s="148">
        <v>5</v>
      </c>
      <c r="J70" s="169"/>
    </row>
    <row r="71" spans="1:10" s="98" customFormat="1" ht="36.75" customHeight="1" x14ac:dyDescent="0.25">
      <c r="A71" s="164" t="s">
        <v>24</v>
      </c>
      <c r="B71" s="165" t="s">
        <v>73</v>
      </c>
      <c r="C71" s="143" t="s">
        <v>61</v>
      </c>
      <c r="D71" s="143">
        <v>1</v>
      </c>
      <c r="E71" s="150">
        <v>274.54000000000002</v>
      </c>
      <c r="F71" s="167"/>
      <c r="G71" s="166" t="s">
        <v>146</v>
      </c>
      <c r="H71" s="147" t="s">
        <v>226</v>
      </c>
      <c r="I71" s="148">
        <v>5</v>
      </c>
      <c r="J71" s="169"/>
    </row>
    <row r="72" spans="1:10" s="102" customFormat="1" ht="36.75" customHeight="1" x14ac:dyDescent="0.25">
      <c r="A72" s="164" t="s">
        <v>26</v>
      </c>
      <c r="B72" s="165" t="s">
        <v>72</v>
      </c>
      <c r="C72" s="143" t="s">
        <v>61</v>
      </c>
      <c r="D72" s="143">
        <v>4</v>
      </c>
      <c r="E72" s="150">
        <v>656.83</v>
      </c>
      <c r="F72" s="167"/>
      <c r="G72" s="166" t="s">
        <v>148</v>
      </c>
      <c r="H72" s="147" t="s">
        <v>226</v>
      </c>
      <c r="I72" s="148">
        <v>5</v>
      </c>
      <c r="J72" s="169"/>
    </row>
    <row r="73" spans="1:10" s="102" customFormat="1" ht="36.75" customHeight="1" x14ac:dyDescent="0.25">
      <c r="A73" s="164" t="s">
        <v>28</v>
      </c>
      <c r="B73" s="165" t="s">
        <v>72</v>
      </c>
      <c r="C73" s="143" t="s">
        <v>61</v>
      </c>
      <c r="D73" s="143">
        <v>1</v>
      </c>
      <c r="E73" s="150">
        <v>194.91</v>
      </c>
      <c r="F73" s="167"/>
      <c r="G73" s="166" t="s">
        <v>150</v>
      </c>
      <c r="H73" s="147" t="s">
        <v>226</v>
      </c>
      <c r="I73" s="148">
        <v>5</v>
      </c>
      <c r="J73" s="169"/>
    </row>
    <row r="74" spans="1:10" s="102" customFormat="1" ht="36.75" customHeight="1" x14ac:dyDescent="0.25">
      <c r="A74" s="164" t="s">
        <v>31</v>
      </c>
      <c r="B74" s="165" t="s">
        <v>78</v>
      </c>
      <c r="C74" s="143" t="s">
        <v>61</v>
      </c>
      <c r="D74" s="143">
        <v>2</v>
      </c>
      <c r="E74" s="150">
        <v>450.435</v>
      </c>
      <c r="F74" s="167"/>
      <c r="G74" s="166" t="s">
        <v>153</v>
      </c>
      <c r="H74" s="147" t="s">
        <v>226</v>
      </c>
      <c r="I74" s="148">
        <v>5</v>
      </c>
      <c r="J74" s="169"/>
    </row>
    <row r="75" spans="1:10" s="102" customFormat="1" ht="36.75" customHeight="1" x14ac:dyDescent="0.25">
      <c r="A75" s="164" t="s">
        <v>31</v>
      </c>
      <c r="B75" s="165" t="s">
        <v>72</v>
      </c>
      <c r="C75" s="143" t="s">
        <v>61</v>
      </c>
      <c r="D75" s="143">
        <v>1</v>
      </c>
      <c r="E75" s="150">
        <v>150.14500000000001</v>
      </c>
      <c r="F75" s="167"/>
      <c r="G75" s="166" t="s">
        <v>153</v>
      </c>
      <c r="H75" s="147" t="s">
        <v>226</v>
      </c>
      <c r="I75" s="148">
        <v>5</v>
      </c>
      <c r="J75" s="169"/>
    </row>
    <row r="76" spans="1:10" s="102" customFormat="1" ht="36.75" customHeight="1" x14ac:dyDescent="0.25">
      <c r="A76" s="164" t="s">
        <v>33</v>
      </c>
      <c r="B76" s="165" t="s">
        <v>78</v>
      </c>
      <c r="C76" s="143" t="s">
        <v>61</v>
      </c>
      <c r="D76" s="143">
        <v>0</v>
      </c>
      <c r="E76" s="150">
        <v>0</v>
      </c>
      <c r="F76" s="167"/>
      <c r="G76" s="166" t="s">
        <v>155</v>
      </c>
      <c r="H76" s="147" t="s">
        <v>226</v>
      </c>
      <c r="I76" s="148">
        <v>5</v>
      </c>
      <c r="J76" s="169"/>
    </row>
    <row r="77" spans="1:10" s="102" customFormat="1" ht="36.75" customHeight="1" x14ac:dyDescent="0.25">
      <c r="A77" s="164" t="s">
        <v>33</v>
      </c>
      <c r="B77" s="165" t="s">
        <v>72</v>
      </c>
      <c r="C77" s="143" t="s">
        <v>61</v>
      </c>
      <c r="D77" s="143">
        <v>2</v>
      </c>
      <c r="E77" s="150">
        <v>350</v>
      </c>
      <c r="F77" s="167"/>
      <c r="G77" s="166" t="s">
        <v>155</v>
      </c>
      <c r="H77" s="147" t="s">
        <v>226</v>
      </c>
      <c r="I77" s="148">
        <v>5</v>
      </c>
      <c r="J77" s="169"/>
    </row>
    <row r="78" spans="1:10" s="102" customFormat="1" ht="36.75" customHeight="1" x14ac:dyDescent="0.25">
      <c r="A78" s="164" t="s">
        <v>52</v>
      </c>
      <c r="B78" s="165" t="s">
        <v>72</v>
      </c>
      <c r="C78" s="143" t="s">
        <v>61</v>
      </c>
      <c r="D78" s="143">
        <v>5</v>
      </c>
      <c r="E78" s="150">
        <v>775.65</v>
      </c>
      <c r="F78" s="167"/>
      <c r="G78" s="167" t="s">
        <v>269</v>
      </c>
      <c r="H78" s="167" t="s">
        <v>226</v>
      </c>
      <c r="I78" s="144">
        <v>5</v>
      </c>
      <c r="J78" s="169"/>
    </row>
    <row r="79" spans="1:10" s="102" customFormat="1" ht="36.75" customHeight="1" x14ac:dyDescent="0.25">
      <c r="A79" s="164" t="s">
        <v>52</v>
      </c>
      <c r="B79" s="165" t="s">
        <v>78</v>
      </c>
      <c r="C79" s="143" t="s">
        <v>61</v>
      </c>
      <c r="D79" s="143">
        <v>1</v>
      </c>
      <c r="E79" s="150">
        <v>232.7</v>
      </c>
      <c r="F79" s="167"/>
      <c r="G79" s="167" t="s">
        <v>269</v>
      </c>
      <c r="H79" s="167" t="s">
        <v>226</v>
      </c>
      <c r="I79" s="144">
        <v>5</v>
      </c>
      <c r="J79" s="169"/>
    </row>
    <row r="80" spans="1:10" s="102" customFormat="1" ht="36.75" customHeight="1" x14ac:dyDescent="0.25">
      <c r="A80" s="164" t="s">
        <v>54</v>
      </c>
      <c r="B80" s="165" t="s">
        <v>78</v>
      </c>
      <c r="C80" s="143" t="s">
        <v>61</v>
      </c>
      <c r="D80" s="143">
        <v>1</v>
      </c>
      <c r="E80" s="150">
        <v>232.06</v>
      </c>
      <c r="F80" s="167"/>
      <c r="G80" s="167" t="s">
        <v>270</v>
      </c>
      <c r="H80" s="167" t="s">
        <v>226</v>
      </c>
      <c r="I80" s="144">
        <v>5</v>
      </c>
      <c r="J80" s="169"/>
    </row>
    <row r="81" spans="1:10" s="102" customFormat="1" ht="36.75" customHeight="1" x14ac:dyDescent="0.25">
      <c r="A81" s="164" t="s">
        <v>54</v>
      </c>
      <c r="B81" s="165" t="s">
        <v>72</v>
      </c>
      <c r="C81" s="143" t="s">
        <v>61</v>
      </c>
      <c r="D81" s="143">
        <v>3</v>
      </c>
      <c r="E81" s="150">
        <v>707.91</v>
      </c>
      <c r="F81" s="167"/>
      <c r="G81" s="167" t="s">
        <v>270</v>
      </c>
      <c r="H81" s="167" t="s">
        <v>226</v>
      </c>
      <c r="I81" s="144">
        <v>5</v>
      </c>
      <c r="J81" s="169"/>
    </row>
    <row r="82" spans="1:10" s="102" customFormat="1" ht="36.75" customHeight="1" x14ac:dyDescent="0.25">
      <c r="A82" s="152" t="s">
        <v>41</v>
      </c>
      <c r="B82" s="153" t="s">
        <v>62</v>
      </c>
      <c r="C82" s="154" t="s">
        <v>63</v>
      </c>
      <c r="D82" s="154">
        <v>24.619</v>
      </c>
      <c r="E82" s="157">
        <v>603.66</v>
      </c>
      <c r="F82" s="158"/>
      <c r="G82" s="142" t="s">
        <v>252</v>
      </c>
      <c r="H82" s="141" t="s">
        <v>226</v>
      </c>
      <c r="I82" s="139">
        <v>7</v>
      </c>
      <c r="J82" s="169"/>
    </row>
    <row r="83" spans="1:10" s="102" customFormat="1" ht="36.75" customHeight="1" x14ac:dyDescent="0.25">
      <c r="A83" s="152" t="s">
        <v>41</v>
      </c>
      <c r="B83" s="161" t="s">
        <v>89</v>
      </c>
      <c r="C83" s="162" t="s">
        <v>63</v>
      </c>
      <c r="D83" s="162">
        <v>15.54</v>
      </c>
      <c r="E83" s="163">
        <v>319.92</v>
      </c>
      <c r="F83" s="162"/>
      <c r="G83" s="142" t="s">
        <v>252</v>
      </c>
      <c r="H83" s="141" t="s">
        <v>226</v>
      </c>
      <c r="I83" s="139">
        <v>7</v>
      </c>
      <c r="J83" s="169"/>
    </row>
    <row r="84" spans="1:10" s="102" customFormat="1" ht="36.75" customHeight="1" x14ac:dyDescent="0.25">
      <c r="A84" s="164" t="s">
        <v>9</v>
      </c>
      <c r="B84" s="165" t="s">
        <v>62</v>
      </c>
      <c r="C84" s="143" t="s">
        <v>63</v>
      </c>
      <c r="D84" s="143">
        <v>11.095000000000001</v>
      </c>
      <c r="E84" s="150">
        <v>263.82</v>
      </c>
      <c r="F84" s="167"/>
      <c r="G84" s="166" t="s">
        <v>130</v>
      </c>
      <c r="H84" s="147" t="s">
        <v>226</v>
      </c>
      <c r="I84" s="148">
        <v>7</v>
      </c>
      <c r="J84" s="169"/>
    </row>
    <row r="85" spans="1:10" s="102" customFormat="1" ht="36.75" customHeight="1" x14ac:dyDescent="0.25">
      <c r="A85" s="164" t="s">
        <v>13</v>
      </c>
      <c r="B85" s="165" t="s">
        <v>62</v>
      </c>
      <c r="C85" s="143" t="s">
        <v>63</v>
      </c>
      <c r="D85" s="143">
        <v>20</v>
      </c>
      <c r="E85" s="150">
        <v>557.47</v>
      </c>
      <c r="F85" s="167"/>
      <c r="G85" s="166" t="s">
        <v>135</v>
      </c>
      <c r="H85" s="147" t="s">
        <v>226</v>
      </c>
      <c r="I85" s="148">
        <v>7</v>
      </c>
      <c r="J85" s="169"/>
    </row>
    <row r="86" spans="1:10" s="103" customFormat="1" ht="36.75" customHeight="1" x14ac:dyDescent="0.25">
      <c r="A86" s="164" t="s">
        <v>14</v>
      </c>
      <c r="B86" s="165" t="s">
        <v>68</v>
      </c>
      <c r="C86" s="143" t="s">
        <v>63</v>
      </c>
      <c r="D86" s="143">
        <v>32.405999999999999</v>
      </c>
      <c r="E86" s="150">
        <v>854.17</v>
      </c>
      <c r="F86" s="167"/>
      <c r="G86" s="166" t="s">
        <v>136</v>
      </c>
      <c r="H86" s="147" t="s">
        <v>226</v>
      </c>
      <c r="I86" s="148">
        <v>7</v>
      </c>
      <c r="J86" s="169"/>
    </row>
    <row r="87" spans="1:10" s="103" customFormat="1" ht="36.75" customHeight="1" x14ac:dyDescent="0.25">
      <c r="A87" s="164" t="s">
        <v>18</v>
      </c>
      <c r="B87" s="165" t="s">
        <v>69</v>
      </c>
      <c r="C87" s="143" t="s">
        <v>63</v>
      </c>
      <c r="D87" s="143">
        <v>10.757</v>
      </c>
      <c r="E87" s="150">
        <v>422.65</v>
      </c>
      <c r="F87" s="167"/>
      <c r="G87" s="166" t="s">
        <v>140</v>
      </c>
      <c r="H87" s="147" t="s">
        <v>226</v>
      </c>
      <c r="I87" s="148">
        <v>7</v>
      </c>
      <c r="J87" s="169"/>
    </row>
    <row r="88" spans="1:10" s="103" customFormat="1" ht="36.75" customHeight="1" x14ac:dyDescent="0.25">
      <c r="A88" s="164" t="s">
        <v>24</v>
      </c>
      <c r="B88" s="165" t="s">
        <v>62</v>
      </c>
      <c r="C88" s="143" t="s">
        <v>63</v>
      </c>
      <c r="D88" s="143">
        <v>26.035</v>
      </c>
      <c r="E88" s="150">
        <v>615.6</v>
      </c>
      <c r="F88" s="167"/>
      <c r="G88" s="166" t="s">
        <v>146</v>
      </c>
      <c r="H88" s="147" t="s">
        <v>226</v>
      </c>
      <c r="I88" s="148">
        <v>7</v>
      </c>
      <c r="J88" s="169"/>
    </row>
    <row r="89" spans="1:10" s="103" customFormat="1" ht="36.75" customHeight="1" x14ac:dyDescent="0.25">
      <c r="A89" s="168" t="s">
        <v>25</v>
      </c>
      <c r="B89" s="165" t="s">
        <v>74</v>
      </c>
      <c r="C89" s="143" t="s">
        <v>63</v>
      </c>
      <c r="D89" s="143">
        <v>22.933</v>
      </c>
      <c r="E89" s="150">
        <v>968.51</v>
      </c>
      <c r="F89" s="167"/>
      <c r="G89" s="166" t="s">
        <v>147</v>
      </c>
      <c r="H89" s="147" t="s">
        <v>226</v>
      </c>
      <c r="I89" s="148">
        <v>7</v>
      </c>
      <c r="J89" s="169"/>
    </row>
    <row r="90" spans="1:10" s="103" customFormat="1" ht="36.75" customHeight="1" x14ac:dyDescent="0.25">
      <c r="A90" s="164" t="s">
        <v>28</v>
      </c>
      <c r="B90" s="165" t="s">
        <v>62</v>
      </c>
      <c r="C90" s="143" t="s">
        <v>63</v>
      </c>
      <c r="D90" s="143">
        <v>9.92</v>
      </c>
      <c r="E90" s="150">
        <v>209.47</v>
      </c>
      <c r="F90" s="167"/>
      <c r="G90" s="166" t="s">
        <v>150</v>
      </c>
      <c r="H90" s="147" t="s">
        <v>226</v>
      </c>
      <c r="I90" s="148">
        <v>7</v>
      </c>
      <c r="J90" s="169"/>
    </row>
    <row r="91" spans="1:10" s="103" customFormat="1" ht="36.75" customHeight="1" x14ac:dyDescent="0.25">
      <c r="A91" s="164" t="s">
        <v>29</v>
      </c>
      <c r="B91" s="165" t="s">
        <v>62</v>
      </c>
      <c r="C91" s="143" t="s">
        <v>63</v>
      </c>
      <c r="D91" s="143">
        <v>1.925</v>
      </c>
      <c r="E91" s="150">
        <v>32.630000000000003</v>
      </c>
      <c r="F91" s="167"/>
      <c r="G91" s="166" t="s">
        <v>151</v>
      </c>
      <c r="H91" s="147" t="s">
        <v>226</v>
      </c>
      <c r="I91" s="148">
        <v>7</v>
      </c>
      <c r="J91" s="169"/>
    </row>
    <row r="92" spans="1:10" s="103" customFormat="1" ht="36.75" customHeight="1" x14ac:dyDescent="0.25">
      <c r="A92" s="164" t="s">
        <v>31</v>
      </c>
      <c r="B92" s="165" t="s">
        <v>79</v>
      </c>
      <c r="C92" s="143" t="s">
        <v>63</v>
      </c>
      <c r="D92" s="143">
        <v>11</v>
      </c>
      <c r="E92" s="150">
        <v>424.98</v>
      </c>
      <c r="F92" s="167"/>
      <c r="G92" s="166" t="s">
        <v>153</v>
      </c>
      <c r="H92" s="147" t="s">
        <v>226</v>
      </c>
      <c r="I92" s="148">
        <v>7</v>
      </c>
      <c r="J92" s="169"/>
    </row>
    <row r="93" spans="1:10" s="103" customFormat="1" ht="36.75" customHeight="1" x14ac:dyDescent="0.25">
      <c r="A93" s="164" t="s">
        <v>32</v>
      </c>
      <c r="B93" s="165" t="s">
        <v>69</v>
      </c>
      <c r="C93" s="143" t="s">
        <v>63</v>
      </c>
      <c r="D93" s="143">
        <v>22.7</v>
      </c>
      <c r="E93" s="150">
        <v>486.56</v>
      </c>
      <c r="F93" s="167"/>
      <c r="G93" s="166" t="s">
        <v>154</v>
      </c>
      <c r="H93" s="147" t="s">
        <v>226</v>
      </c>
      <c r="I93" s="148">
        <v>7</v>
      </c>
      <c r="J93" s="169"/>
    </row>
    <row r="94" spans="1:10" s="103" customFormat="1" ht="36.75" customHeight="1" x14ac:dyDescent="0.25">
      <c r="A94" s="164" t="s">
        <v>47</v>
      </c>
      <c r="B94" s="165" t="s">
        <v>69</v>
      </c>
      <c r="C94" s="143" t="s">
        <v>63</v>
      </c>
      <c r="D94" s="150">
        <v>11.996</v>
      </c>
      <c r="E94" s="150">
        <v>528.98</v>
      </c>
      <c r="F94" s="167"/>
      <c r="G94" s="167" t="s">
        <v>258</v>
      </c>
      <c r="H94" s="144" t="s">
        <v>226</v>
      </c>
      <c r="I94" s="144">
        <v>7</v>
      </c>
      <c r="J94" s="170"/>
    </row>
    <row r="95" spans="1:10" s="103" customFormat="1" ht="36.75" customHeight="1" x14ac:dyDescent="0.25">
      <c r="A95" s="164" t="s">
        <v>48</v>
      </c>
      <c r="B95" s="165" t="s">
        <v>120</v>
      </c>
      <c r="C95" s="143" t="s">
        <v>63</v>
      </c>
      <c r="D95" s="151">
        <v>24</v>
      </c>
      <c r="E95" s="150">
        <v>906.38</v>
      </c>
      <c r="F95" s="167"/>
      <c r="G95" s="167" t="s">
        <v>262</v>
      </c>
      <c r="H95" s="144" t="s">
        <v>226</v>
      </c>
      <c r="I95" s="144">
        <v>7</v>
      </c>
      <c r="J95" s="169"/>
    </row>
    <row r="96" spans="1:10" s="103" customFormat="1" ht="36.75" customHeight="1" x14ac:dyDescent="0.25">
      <c r="A96" s="164" t="s">
        <v>50</v>
      </c>
      <c r="B96" s="165" t="s">
        <v>111</v>
      </c>
      <c r="C96" s="143" t="s">
        <v>63</v>
      </c>
      <c r="D96" s="143">
        <v>7.6779999999999999</v>
      </c>
      <c r="E96" s="150">
        <v>268.41000000000003</v>
      </c>
      <c r="F96" s="165" t="s">
        <v>121</v>
      </c>
      <c r="G96" s="167" t="s">
        <v>267</v>
      </c>
      <c r="H96" s="167" t="s">
        <v>226</v>
      </c>
      <c r="I96" s="144">
        <v>7</v>
      </c>
      <c r="J96" s="169"/>
    </row>
    <row r="97" spans="1:10" s="103" customFormat="1" ht="36.75" customHeight="1" x14ac:dyDescent="0.25">
      <c r="A97" s="164" t="s">
        <v>51</v>
      </c>
      <c r="B97" s="165" t="s">
        <v>92</v>
      </c>
      <c r="C97" s="143" t="s">
        <v>63</v>
      </c>
      <c r="D97" s="143">
        <v>36.575000000000003</v>
      </c>
      <c r="E97" s="150">
        <v>1193.75</v>
      </c>
      <c r="F97" s="167"/>
      <c r="G97" s="167" t="s">
        <v>271</v>
      </c>
      <c r="H97" s="167" t="s">
        <v>226</v>
      </c>
      <c r="I97" s="144">
        <v>7</v>
      </c>
      <c r="J97" s="169"/>
    </row>
    <row r="98" spans="1:10" s="103" customFormat="1" ht="36.75" customHeight="1" x14ac:dyDescent="0.25">
      <c r="A98" s="164" t="s">
        <v>55</v>
      </c>
      <c r="B98" s="165" t="s">
        <v>62</v>
      </c>
      <c r="C98" s="143" t="s">
        <v>63</v>
      </c>
      <c r="D98" s="143">
        <v>66.043000000000006</v>
      </c>
      <c r="E98" s="150">
        <v>1402.17</v>
      </c>
      <c r="F98" s="167"/>
      <c r="G98" s="167" t="s">
        <v>268</v>
      </c>
      <c r="H98" s="167" t="s">
        <v>226</v>
      </c>
      <c r="I98" s="144">
        <v>7</v>
      </c>
      <c r="J98" s="169"/>
    </row>
    <row r="99" spans="1:10" s="103" customFormat="1" ht="36.75" customHeight="1" x14ac:dyDescent="0.25">
      <c r="A99" s="152" t="s">
        <v>36</v>
      </c>
      <c r="B99" s="153" t="s">
        <v>98</v>
      </c>
      <c r="C99" s="154" t="s">
        <v>63</v>
      </c>
      <c r="D99" s="154">
        <v>19.695</v>
      </c>
      <c r="E99" s="157">
        <v>842.50099999999998</v>
      </c>
      <c r="F99" s="158"/>
      <c r="G99" s="137" t="s">
        <v>247</v>
      </c>
      <c r="H99" s="138" t="s">
        <v>227</v>
      </c>
      <c r="I99" s="139">
        <v>8</v>
      </c>
      <c r="J99" s="169"/>
    </row>
    <row r="100" spans="1:10" s="103" customFormat="1" ht="36.75" customHeight="1" x14ac:dyDescent="0.25">
      <c r="A100" s="152" t="s">
        <v>37</v>
      </c>
      <c r="B100" s="153" t="s">
        <v>103</v>
      </c>
      <c r="C100" s="154" t="s">
        <v>63</v>
      </c>
      <c r="D100" s="159">
        <v>6.2</v>
      </c>
      <c r="E100" s="157">
        <v>221.64</v>
      </c>
      <c r="F100" s="158"/>
      <c r="G100" s="137" t="s">
        <v>248</v>
      </c>
      <c r="H100" s="138" t="s">
        <v>227</v>
      </c>
      <c r="I100" s="139">
        <v>8</v>
      </c>
      <c r="J100" s="169"/>
    </row>
    <row r="101" spans="1:10" s="100" customFormat="1" ht="36.75" customHeight="1" x14ac:dyDescent="0.25">
      <c r="A101" s="164" t="s">
        <v>35</v>
      </c>
      <c r="B101" s="165" t="s">
        <v>95</v>
      </c>
      <c r="C101" s="143" t="s">
        <v>63</v>
      </c>
      <c r="D101" s="143">
        <v>14</v>
      </c>
      <c r="E101" s="150">
        <v>140</v>
      </c>
      <c r="F101" s="149"/>
      <c r="G101" s="166" t="s">
        <v>131</v>
      </c>
      <c r="H101" s="147" t="s">
        <v>227</v>
      </c>
      <c r="I101" s="148">
        <v>8</v>
      </c>
      <c r="J101" s="169"/>
    </row>
    <row r="102" spans="1:10" s="98" customFormat="1" ht="37.5" customHeight="1" x14ac:dyDescent="0.25">
      <c r="A102" s="164" t="s">
        <v>43</v>
      </c>
      <c r="B102" s="165" t="s">
        <v>106</v>
      </c>
      <c r="C102" s="143" t="s">
        <v>63</v>
      </c>
      <c r="D102" s="150">
        <v>50.383000000000003</v>
      </c>
      <c r="E102" s="150">
        <v>956.73</v>
      </c>
      <c r="F102" s="167"/>
      <c r="G102" s="167" t="s">
        <v>263</v>
      </c>
      <c r="H102" s="147" t="s">
        <v>227</v>
      </c>
      <c r="I102" s="144">
        <v>8</v>
      </c>
      <c r="J102" s="169"/>
    </row>
    <row r="103" spans="1:10" s="98" customFormat="1" ht="33.75" customHeight="1" x14ac:dyDescent="0.25">
      <c r="A103" s="164" t="s">
        <v>45</v>
      </c>
      <c r="B103" s="165" t="s">
        <v>109</v>
      </c>
      <c r="C103" s="143" t="s">
        <v>63</v>
      </c>
      <c r="D103" s="150">
        <v>24.033000000000001</v>
      </c>
      <c r="E103" s="150">
        <v>1113.44</v>
      </c>
      <c r="F103" s="167"/>
      <c r="G103" s="167" t="s">
        <v>264</v>
      </c>
      <c r="H103" s="147" t="s">
        <v>227</v>
      </c>
      <c r="I103" s="144">
        <v>8</v>
      </c>
      <c r="J103" s="169"/>
    </row>
    <row r="104" spans="1:10" s="98" customFormat="1" ht="33.75" customHeight="1" x14ac:dyDescent="0.25">
      <c r="A104" s="164" t="s">
        <v>35</v>
      </c>
      <c r="B104" s="165" t="s">
        <v>93</v>
      </c>
      <c r="C104" s="143" t="s">
        <v>63</v>
      </c>
      <c r="D104" s="143">
        <v>5</v>
      </c>
      <c r="E104" s="150">
        <v>25</v>
      </c>
      <c r="F104" s="149"/>
      <c r="G104" s="166" t="s">
        <v>131</v>
      </c>
      <c r="H104" s="147" t="s">
        <v>227</v>
      </c>
      <c r="I104" s="148">
        <v>9</v>
      </c>
      <c r="J104" s="169"/>
    </row>
    <row r="105" spans="1:10" s="98" customFormat="1" ht="72" customHeight="1" x14ac:dyDescent="0.25">
      <c r="A105" s="164" t="s">
        <v>42</v>
      </c>
      <c r="B105" s="165" t="s">
        <v>105</v>
      </c>
      <c r="C105" s="143" t="s">
        <v>63</v>
      </c>
      <c r="D105" s="143">
        <v>46.21</v>
      </c>
      <c r="E105" s="150">
        <v>1362.53</v>
      </c>
      <c r="F105" s="167"/>
      <c r="G105" s="167" t="s">
        <v>265</v>
      </c>
      <c r="H105" s="147" t="s">
        <v>227</v>
      </c>
      <c r="I105" s="144">
        <v>9</v>
      </c>
      <c r="J105" s="169"/>
    </row>
    <row r="106" spans="1:10" s="98" customFormat="1" ht="30" x14ac:dyDescent="0.25">
      <c r="A106" s="164" t="s">
        <v>44</v>
      </c>
      <c r="B106" s="165" t="s">
        <v>310</v>
      </c>
      <c r="C106" s="143" t="s">
        <v>63</v>
      </c>
      <c r="D106" s="145">
        <v>20.9</v>
      </c>
      <c r="E106" s="150">
        <v>531.02</v>
      </c>
      <c r="F106" s="167"/>
      <c r="G106" s="167" t="s">
        <v>260</v>
      </c>
      <c r="H106" s="147" t="s">
        <v>227</v>
      </c>
      <c r="I106" s="144">
        <v>9</v>
      </c>
      <c r="J106" s="169"/>
    </row>
    <row r="107" spans="1:10" s="98" customFormat="1" ht="25.5" customHeight="1" x14ac:dyDescent="0.25">
      <c r="A107" s="152" t="s">
        <v>36</v>
      </c>
      <c r="B107" s="153" t="s">
        <v>97</v>
      </c>
      <c r="C107" s="154" t="s">
        <v>63</v>
      </c>
      <c r="D107" s="159">
        <v>14</v>
      </c>
      <c r="E107" s="157">
        <v>317.77</v>
      </c>
      <c r="F107" s="153" t="s">
        <v>114</v>
      </c>
      <c r="G107" s="137" t="s">
        <v>247</v>
      </c>
      <c r="H107" s="138" t="s">
        <v>227</v>
      </c>
      <c r="I107" s="139">
        <v>10</v>
      </c>
      <c r="J107" s="169"/>
    </row>
    <row r="108" spans="1:10" s="98" customFormat="1" ht="63.75" x14ac:dyDescent="0.25">
      <c r="A108" s="152" t="s">
        <v>37</v>
      </c>
      <c r="B108" s="153" t="s">
        <v>102</v>
      </c>
      <c r="C108" s="154" t="s">
        <v>63</v>
      </c>
      <c r="D108" s="154">
        <v>38.503999999999998</v>
      </c>
      <c r="E108" s="157">
        <v>965.47</v>
      </c>
      <c r="F108" s="153" t="s">
        <v>117</v>
      </c>
      <c r="G108" s="137" t="s">
        <v>248</v>
      </c>
      <c r="H108" s="138" t="s">
        <v>227</v>
      </c>
      <c r="I108" s="139">
        <v>10</v>
      </c>
      <c r="J108" s="169"/>
    </row>
    <row r="109" spans="1:10" s="98" customFormat="1" ht="51" x14ac:dyDescent="0.25">
      <c r="A109" s="164" t="s">
        <v>44</v>
      </c>
      <c r="B109" s="165" t="s">
        <v>309</v>
      </c>
      <c r="C109" s="143" t="s">
        <v>63</v>
      </c>
      <c r="D109" s="145">
        <v>3.56</v>
      </c>
      <c r="E109" s="150">
        <v>26.274000000000001</v>
      </c>
      <c r="F109" s="167"/>
      <c r="G109" s="167" t="s">
        <v>260</v>
      </c>
      <c r="H109" s="147" t="s">
        <v>227</v>
      </c>
      <c r="I109" s="144">
        <v>10</v>
      </c>
      <c r="J109" s="169"/>
    </row>
    <row r="110" spans="1:10" s="98" customFormat="1" ht="51" x14ac:dyDescent="0.25">
      <c r="A110" s="164" t="s">
        <v>45</v>
      </c>
      <c r="B110" s="165" t="s">
        <v>90</v>
      </c>
      <c r="C110" s="143" t="s">
        <v>63</v>
      </c>
      <c r="D110" s="145">
        <v>9.75</v>
      </c>
      <c r="E110" s="150">
        <v>413.43</v>
      </c>
      <c r="F110" s="165" t="s">
        <v>118</v>
      </c>
      <c r="G110" s="167" t="s">
        <v>264</v>
      </c>
      <c r="H110" s="147" t="s">
        <v>227</v>
      </c>
      <c r="I110" s="144">
        <v>10</v>
      </c>
      <c r="J110" s="169"/>
    </row>
    <row r="111" spans="1:10" s="98" customFormat="1" ht="63.75" x14ac:dyDescent="0.25">
      <c r="A111" s="152" t="s">
        <v>38</v>
      </c>
      <c r="B111" s="153" t="s">
        <v>82</v>
      </c>
      <c r="C111" s="154" t="s">
        <v>63</v>
      </c>
      <c r="D111" s="154">
        <v>23.815000000000001</v>
      </c>
      <c r="E111" s="157">
        <v>1161.49</v>
      </c>
      <c r="F111" s="153" t="s">
        <v>127</v>
      </c>
      <c r="G111" s="137" t="s">
        <v>249</v>
      </c>
      <c r="H111" s="141" t="s">
        <v>226</v>
      </c>
      <c r="I111" s="139">
        <v>11</v>
      </c>
      <c r="J111" s="169"/>
    </row>
    <row r="112" spans="1:10" s="98" customFormat="1" ht="30" x14ac:dyDescent="0.25">
      <c r="A112" s="164" t="s">
        <v>9</v>
      </c>
      <c r="B112" s="165" t="s">
        <v>96</v>
      </c>
      <c r="C112" s="143" t="s">
        <v>63</v>
      </c>
      <c r="D112" s="143">
        <v>0.315</v>
      </c>
      <c r="E112" s="150">
        <v>14.81</v>
      </c>
      <c r="F112" s="149"/>
      <c r="G112" s="166" t="s">
        <v>130</v>
      </c>
      <c r="H112" s="147" t="s">
        <v>226</v>
      </c>
      <c r="I112" s="148">
        <v>11</v>
      </c>
      <c r="J112" s="169"/>
    </row>
    <row r="113" spans="1:10" s="98" customFormat="1" ht="30" x14ac:dyDescent="0.25">
      <c r="A113" s="164" t="s">
        <v>10</v>
      </c>
      <c r="B113" s="165" t="s">
        <v>82</v>
      </c>
      <c r="C113" s="143" t="s">
        <v>63</v>
      </c>
      <c r="D113" s="143">
        <v>10.382999999999999</v>
      </c>
      <c r="E113" s="150">
        <v>533.94000000000005</v>
      </c>
      <c r="F113" s="167"/>
      <c r="G113" s="166" t="s">
        <v>132</v>
      </c>
      <c r="H113" s="147" t="s">
        <v>226</v>
      </c>
      <c r="I113" s="148">
        <v>11</v>
      </c>
      <c r="J113" s="169"/>
    </row>
    <row r="114" spans="1:10" s="98" customFormat="1" ht="30" x14ac:dyDescent="0.25">
      <c r="A114" s="164" t="s">
        <v>11</v>
      </c>
      <c r="B114" s="165" t="s">
        <v>82</v>
      </c>
      <c r="C114" s="143" t="s">
        <v>63</v>
      </c>
      <c r="D114" s="143">
        <v>6.4710000000000001</v>
      </c>
      <c r="E114" s="150">
        <v>256.87</v>
      </c>
      <c r="F114" s="167"/>
      <c r="G114" s="166" t="s">
        <v>133</v>
      </c>
      <c r="H114" s="147" t="s">
        <v>226</v>
      </c>
      <c r="I114" s="148">
        <v>11</v>
      </c>
      <c r="J114" s="169"/>
    </row>
    <row r="115" spans="1:10" s="98" customFormat="1" ht="30" x14ac:dyDescent="0.25">
      <c r="A115" s="164" t="s">
        <v>12</v>
      </c>
      <c r="B115" s="165" t="s">
        <v>82</v>
      </c>
      <c r="C115" s="143" t="s">
        <v>63</v>
      </c>
      <c r="D115" s="143">
        <v>12.214</v>
      </c>
      <c r="E115" s="150">
        <v>577.36</v>
      </c>
      <c r="F115" s="167"/>
      <c r="G115" s="166" t="s">
        <v>134</v>
      </c>
      <c r="H115" s="147" t="s">
        <v>226</v>
      </c>
      <c r="I115" s="148">
        <v>11</v>
      </c>
      <c r="J115" s="169"/>
    </row>
    <row r="116" spans="1:10" s="98" customFormat="1" ht="30" x14ac:dyDescent="0.25">
      <c r="A116" s="164" t="s">
        <v>14</v>
      </c>
      <c r="B116" s="165" t="s">
        <v>82</v>
      </c>
      <c r="C116" s="143" t="s">
        <v>63</v>
      </c>
      <c r="D116" s="143">
        <v>3.879</v>
      </c>
      <c r="E116" s="150">
        <v>91.08</v>
      </c>
      <c r="F116" s="167"/>
      <c r="G116" s="166" t="s">
        <v>136</v>
      </c>
      <c r="H116" s="147" t="s">
        <v>226</v>
      </c>
      <c r="I116" s="148">
        <v>11</v>
      </c>
      <c r="J116" s="169"/>
    </row>
    <row r="117" spans="1:10" s="98" customFormat="1" ht="30" x14ac:dyDescent="0.25">
      <c r="A117" s="164" t="s">
        <v>16</v>
      </c>
      <c r="B117" s="165" t="s">
        <v>82</v>
      </c>
      <c r="C117" s="143" t="s">
        <v>63</v>
      </c>
      <c r="D117" s="143">
        <v>11.98</v>
      </c>
      <c r="E117" s="150">
        <v>617.94000000000005</v>
      </c>
      <c r="F117" s="165"/>
      <c r="G117" s="166" t="s">
        <v>138</v>
      </c>
      <c r="H117" s="147" t="s">
        <v>226</v>
      </c>
      <c r="I117" s="148">
        <v>11</v>
      </c>
      <c r="J117" s="169"/>
    </row>
    <row r="118" spans="1:10" s="98" customFormat="1" ht="30" x14ac:dyDescent="0.25">
      <c r="A118" s="164" t="s">
        <v>17</v>
      </c>
      <c r="B118" s="165" t="s">
        <v>82</v>
      </c>
      <c r="C118" s="143" t="s">
        <v>63</v>
      </c>
      <c r="D118" s="143">
        <v>10.86</v>
      </c>
      <c r="E118" s="150">
        <v>557.63</v>
      </c>
      <c r="F118" s="167"/>
      <c r="G118" s="166" t="s">
        <v>139</v>
      </c>
      <c r="H118" s="147" t="s">
        <v>226</v>
      </c>
      <c r="I118" s="148">
        <v>11</v>
      </c>
      <c r="J118" s="169"/>
    </row>
    <row r="119" spans="1:10" s="98" customFormat="1" ht="30" x14ac:dyDescent="0.25">
      <c r="A119" s="164" t="s">
        <v>19</v>
      </c>
      <c r="B119" s="165" t="s">
        <v>82</v>
      </c>
      <c r="C119" s="143" t="s">
        <v>63</v>
      </c>
      <c r="D119" s="143">
        <v>10</v>
      </c>
      <c r="E119" s="150">
        <v>576.66999999999996</v>
      </c>
      <c r="F119" s="167"/>
      <c r="G119" s="166" t="s">
        <v>141</v>
      </c>
      <c r="H119" s="147" t="s">
        <v>226</v>
      </c>
      <c r="I119" s="148">
        <v>11</v>
      </c>
      <c r="J119" s="169"/>
    </row>
    <row r="120" spans="1:10" s="98" customFormat="1" ht="30" x14ac:dyDescent="0.25">
      <c r="A120" s="164" t="s">
        <v>20</v>
      </c>
      <c r="B120" s="165" t="s">
        <v>82</v>
      </c>
      <c r="C120" s="143" t="s">
        <v>63</v>
      </c>
      <c r="D120" s="145">
        <v>16.899999999999999</v>
      </c>
      <c r="E120" s="150">
        <v>680.42</v>
      </c>
      <c r="F120" s="167"/>
      <c r="G120" s="166" t="s">
        <v>142</v>
      </c>
      <c r="H120" s="147" t="s">
        <v>226</v>
      </c>
      <c r="I120" s="148">
        <v>11</v>
      </c>
      <c r="J120" s="169"/>
    </row>
    <row r="121" spans="1:10" s="98" customFormat="1" ht="30" x14ac:dyDescent="0.25">
      <c r="A121" s="164" t="s">
        <v>21</v>
      </c>
      <c r="B121" s="165" t="s">
        <v>82</v>
      </c>
      <c r="C121" s="143" t="s">
        <v>63</v>
      </c>
      <c r="D121" s="151">
        <v>9</v>
      </c>
      <c r="E121" s="150">
        <v>616.91999999999996</v>
      </c>
      <c r="F121" s="167"/>
      <c r="G121" s="166" t="s">
        <v>143</v>
      </c>
      <c r="H121" s="147" t="s">
        <v>226</v>
      </c>
      <c r="I121" s="148">
        <v>11</v>
      </c>
      <c r="J121" s="169"/>
    </row>
    <row r="122" spans="1:10" s="98" customFormat="1" ht="37.5" customHeight="1" x14ac:dyDescent="0.25">
      <c r="A122" s="164" t="s">
        <v>22</v>
      </c>
      <c r="B122" s="165" t="s">
        <v>82</v>
      </c>
      <c r="C122" s="143" t="s">
        <v>63</v>
      </c>
      <c r="D122" s="151">
        <v>14.12</v>
      </c>
      <c r="E122" s="150">
        <v>511.3</v>
      </c>
      <c r="F122" s="167"/>
      <c r="G122" s="166" t="s">
        <v>144</v>
      </c>
      <c r="H122" s="147" t="s">
        <v>226</v>
      </c>
      <c r="I122" s="148">
        <v>11</v>
      </c>
      <c r="J122" s="169"/>
    </row>
    <row r="123" spans="1:10" s="98" customFormat="1" ht="36.75" customHeight="1" x14ac:dyDescent="0.25">
      <c r="A123" s="164" t="s">
        <v>23</v>
      </c>
      <c r="B123" s="165" t="s">
        <v>82</v>
      </c>
      <c r="C123" s="143" t="s">
        <v>63</v>
      </c>
      <c r="D123" s="145">
        <v>13.17</v>
      </c>
      <c r="E123" s="150">
        <v>550.04</v>
      </c>
      <c r="F123" s="167"/>
      <c r="G123" s="166" t="s">
        <v>145</v>
      </c>
      <c r="H123" s="147" t="s">
        <v>226</v>
      </c>
      <c r="I123" s="148">
        <v>11</v>
      </c>
      <c r="J123" s="169"/>
    </row>
    <row r="124" spans="1:10" s="98" customFormat="1" ht="30" x14ac:dyDescent="0.25">
      <c r="A124" s="164" t="s">
        <v>27</v>
      </c>
      <c r="B124" s="165" t="s">
        <v>82</v>
      </c>
      <c r="C124" s="143" t="s">
        <v>63</v>
      </c>
      <c r="D124" s="143">
        <v>10</v>
      </c>
      <c r="E124" s="150">
        <v>478.31</v>
      </c>
      <c r="F124" s="167"/>
      <c r="G124" s="166" t="s">
        <v>149</v>
      </c>
      <c r="H124" s="147" t="s">
        <v>226</v>
      </c>
      <c r="I124" s="148">
        <v>11</v>
      </c>
      <c r="J124" s="169"/>
    </row>
    <row r="125" spans="1:10" s="98" customFormat="1" ht="30" x14ac:dyDescent="0.25">
      <c r="A125" s="164" t="s">
        <v>28</v>
      </c>
      <c r="B125" s="165" t="s">
        <v>82</v>
      </c>
      <c r="C125" s="143" t="s">
        <v>63</v>
      </c>
      <c r="D125" s="150">
        <v>10.462999999999999</v>
      </c>
      <c r="E125" s="150">
        <v>252.89</v>
      </c>
      <c r="F125" s="167"/>
      <c r="G125" s="166" t="s">
        <v>150</v>
      </c>
      <c r="H125" s="147" t="s">
        <v>226</v>
      </c>
      <c r="I125" s="148">
        <v>11</v>
      </c>
      <c r="J125" s="169"/>
    </row>
    <row r="126" spans="1:10" s="98" customFormat="1" ht="30" x14ac:dyDescent="0.25">
      <c r="A126" s="164" t="s">
        <v>29</v>
      </c>
      <c r="B126" s="165" t="s">
        <v>82</v>
      </c>
      <c r="C126" s="143" t="s">
        <v>63</v>
      </c>
      <c r="D126" s="143">
        <v>4.51</v>
      </c>
      <c r="E126" s="150">
        <v>105.29</v>
      </c>
      <c r="F126" s="167"/>
      <c r="G126" s="166" t="s">
        <v>151</v>
      </c>
      <c r="H126" s="147" t="s">
        <v>226</v>
      </c>
      <c r="I126" s="148">
        <v>11</v>
      </c>
      <c r="J126" s="169"/>
    </row>
    <row r="127" spans="1:10" s="98" customFormat="1" ht="30" x14ac:dyDescent="0.25">
      <c r="A127" s="164" t="s">
        <v>30</v>
      </c>
      <c r="B127" s="165" t="s">
        <v>82</v>
      </c>
      <c r="C127" s="143" t="s">
        <v>63</v>
      </c>
      <c r="D127" s="143">
        <v>19.843</v>
      </c>
      <c r="E127" s="150">
        <v>918.58</v>
      </c>
      <c r="F127" s="167"/>
      <c r="G127" s="166" t="s">
        <v>152</v>
      </c>
      <c r="H127" s="147" t="s">
        <v>226</v>
      </c>
      <c r="I127" s="148">
        <v>11</v>
      </c>
      <c r="J127" s="169"/>
    </row>
    <row r="128" spans="1:10" s="98" customFormat="1" ht="30" x14ac:dyDescent="0.25">
      <c r="A128" s="164" t="s">
        <v>32</v>
      </c>
      <c r="B128" s="165" t="s">
        <v>82</v>
      </c>
      <c r="C128" s="143" t="s">
        <v>63</v>
      </c>
      <c r="D128" s="143">
        <v>0.54</v>
      </c>
      <c r="E128" s="150">
        <v>22.72</v>
      </c>
      <c r="F128" s="167"/>
      <c r="G128" s="166" t="s">
        <v>154</v>
      </c>
      <c r="H128" s="147" t="s">
        <v>226</v>
      </c>
      <c r="I128" s="148">
        <v>11</v>
      </c>
      <c r="J128" s="169"/>
    </row>
    <row r="129" spans="1:10" s="98" customFormat="1" ht="30" x14ac:dyDescent="0.25">
      <c r="A129" s="164" t="s">
        <v>46</v>
      </c>
      <c r="B129" s="165" t="s">
        <v>91</v>
      </c>
      <c r="C129" s="143" t="s">
        <v>63</v>
      </c>
      <c r="D129" s="150">
        <v>3.0710000000000002</v>
      </c>
      <c r="E129" s="150">
        <v>57.25</v>
      </c>
      <c r="F129" s="167"/>
      <c r="G129" s="167" t="s">
        <v>261</v>
      </c>
      <c r="H129" s="144" t="s">
        <v>226</v>
      </c>
      <c r="I129" s="144">
        <v>11</v>
      </c>
      <c r="J129" s="169"/>
    </row>
    <row r="130" spans="1:10" s="98" customFormat="1" ht="30" x14ac:dyDescent="0.25">
      <c r="A130" s="164" t="s">
        <v>49</v>
      </c>
      <c r="B130" s="165" t="s">
        <v>91</v>
      </c>
      <c r="C130" s="143" t="s">
        <v>63</v>
      </c>
      <c r="D130" s="145">
        <v>0</v>
      </c>
      <c r="E130" s="150">
        <v>0</v>
      </c>
      <c r="F130" s="167"/>
      <c r="G130" s="167" t="s">
        <v>259</v>
      </c>
      <c r="H130" s="144" t="s">
        <v>226</v>
      </c>
      <c r="I130" s="144">
        <v>11</v>
      </c>
      <c r="J130" s="169"/>
    </row>
    <row r="131" spans="1:10" s="98" customFormat="1" ht="51" x14ac:dyDescent="0.25">
      <c r="A131" s="164" t="s">
        <v>50</v>
      </c>
      <c r="B131" s="165" t="s">
        <v>82</v>
      </c>
      <c r="C131" s="143" t="s">
        <v>63</v>
      </c>
      <c r="D131" s="143">
        <v>33.848999999999997</v>
      </c>
      <c r="E131" s="150">
        <v>884.27</v>
      </c>
      <c r="F131" s="165" t="s">
        <v>129</v>
      </c>
      <c r="G131" s="167" t="s">
        <v>267</v>
      </c>
      <c r="H131" s="167" t="s">
        <v>226</v>
      </c>
      <c r="I131" s="144">
        <v>11</v>
      </c>
      <c r="J131" s="169"/>
    </row>
    <row r="132" spans="1:10" s="98" customFormat="1" ht="30" x14ac:dyDescent="0.25">
      <c r="A132" s="164" t="s">
        <v>53</v>
      </c>
      <c r="B132" s="165" t="s">
        <v>82</v>
      </c>
      <c r="C132" s="143" t="s">
        <v>63</v>
      </c>
      <c r="D132" s="143">
        <v>34.94</v>
      </c>
      <c r="E132" s="150">
        <v>1564.32</v>
      </c>
      <c r="F132" s="167"/>
      <c r="G132" s="167" t="s">
        <v>272</v>
      </c>
      <c r="H132" s="167" t="s">
        <v>226</v>
      </c>
      <c r="I132" s="144">
        <v>11</v>
      </c>
      <c r="J132" s="169"/>
    </row>
    <row r="133" spans="1:10" s="98" customFormat="1" ht="39.75" customHeight="1" x14ac:dyDescent="0.25">
      <c r="A133" s="152" t="s">
        <v>41</v>
      </c>
      <c r="B133" s="153" t="s">
        <v>308</v>
      </c>
      <c r="C133" s="154" t="s">
        <v>61</v>
      </c>
      <c r="D133" s="154">
        <v>1</v>
      </c>
      <c r="E133" s="157">
        <v>9.69</v>
      </c>
      <c r="F133" s="162"/>
      <c r="G133" s="146" t="s">
        <v>252</v>
      </c>
      <c r="H133" s="140" t="s">
        <v>226</v>
      </c>
      <c r="I133" s="140">
        <v>12</v>
      </c>
      <c r="J133" s="169"/>
    </row>
    <row r="134" spans="1:10" s="98" customFormat="1" ht="30" x14ac:dyDescent="0.25">
      <c r="A134" s="164" t="s">
        <v>27</v>
      </c>
      <c r="B134" s="165" t="s">
        <v>76</v>
      </c>
      <c r="C134" s="143" t="s">
        <v>61</v>
      </c>
      <c r="D134" s="143">
        <v>5</v>
      </c>
      <c r="E134" s="150">
        <v>125</v>
      </c>
      <c r="F134" s="167"/>
      <c r="G134" s="166" t="s">
        <v>149</v>
      </c>
      <c r="H134" s="147" t="s">
        <v>226</v>
      </c>
      <c r="I134" s="148">
        <v>12</v>
      </c>
      <c r="J134" s="169"/>
    </row>
    <row r="135" spans="1:10" s="98" customFormat="1" ht="30" x14ac:dyDescent="0.25">
      <c r="A135" s="164" t="s">
        <v>47</v>
      </c>
      <c r="B135" s="165" t="s">
        <v>110</v>
      </c>
      <c r="C135" s="143" t="s">
        <v>61</v>
      </c>
      <c r="D135" s="151">
        <v>1</v>
      </c>
      <c r="E135" s="150">
        <v>19.43</v>
      </c>
      <c r="F135" s="167"/>
      <c r="G135" s="167" t="s">
        <v>258</v>
      </c>
      <c r="H135" s="144" t="s">
        <v>226</v>
      </c>
      <c r="I135" s="144">
        <v>12</v>
      </c>
      <c r="J135" s="169"/>
    </row>
    <row r="136" spans="1:10" s="98" customFormat="1" ht="42.95" customHeight="1" x14ac:dyDescent="0.25">
      <c r="A136" s="168" t="s">
        <v>34</v>
      </c>
      <c r="B136" s="165" t="s">
        <v>81</v>
      </c>
      <c r="C136" s="143" t="s">
        <v>61</v>
      </c>
      <c r="D136" s="143">
        <v>60</v>
      </c>
      <c r="E136" s="150">
        <v>1150</v>
      </c>
      <c r="F136" s="167"/>
      <c r="G136" s="166" t="s">
        <v>232</v>
      </c>
      <c r="H136" s="167" t="s">
        <v>226</v>
      </c>
      <c r="I136" s="148">
        <v>13</v>
      </c>
      <c r="J136" s="169"/>
    </row>
  </sheetData>
  <sortState ref="A2:I136">
    <sortCondition ref="I2:I136"/>
  </sortState>
  <pageMargins left="0.7" right="0.7" top="0.75" bottom="0.75" header="0.3" footer="0.3"/>
  <pageSetup paperSize="9" scale="9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workbookViewId="0">
      <selection activeCell="J5" sqref="J5"/>
    </sheetView>
  </sheetViews>
  <sheetFormatPr defaultRowHeight="15" x14ac:dyDescent="0.25"/>
  <cols>
    <col min="1" max="1" width="23.42578125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zoomScaleSheetLayoutView="115" workbookViewId="0">
      <selection activeCell="I3" sqref="I3"/>
    </sheetView>
  </sheetViews>
  <sheetFormatPr defaultRowHeight="15" x14ac:dyDescent="0.25"/>
  <cols>
    <col min="1" max="1" width="67" customWidth="1"/>
    <col min="2" max="2" width="13.28515625" customWidth="1"/>
    <col min="4" max="4" width="14.85546875" style="94" customWidth="1"/>
    <col min="5" max="5" width="14.85546875" customWidth="1"/>
    <col min="6" max="6" width="17.7109375" customWidth="1"/>
    <col min="7" max="7" width="12.5703125" customWidth="1"/>
  </cols>
  <sheetData>
    <row r="1" spans="1:7" x14ac:dyDescent="0.25">
      <c r="A1" s="11" t="s">
        <v>273</v>
      </c>
      <c r="B1" s="63" t="s">
        <v>57</v>
      </c>
      <c r="C1" s="63" t="s">
        <v>240</v>
      </c>
      <c r="D1" s="93" t="s">
        <v>287</v>
      </c>
      <c r="E1" s="8" t="s">
        <v>288</v>
      </c>
      <c r="F1" s="8" t="s">
        <v>289</v>
      </c>
    </row>
    <row r="2" spans="1:7" ht="34.5" customHeight="1" x14ac:dyDescent="0.25">
      <c r="A2" s="95" t="s">
        <v>274</v>
      </c>
      <c r="B2" s="96" t="s">
        <v>285</v>
      </c>
      <c r="C2" s="96">
        <f>SUMIF(Structure_Type!$N$3:$N$17,DPP_Cost!$G$2,Structure_Type!$L$3:$L$17)</f>
        <v>130</v>
      </c>
      <c r="D2" s="96">
        <f>SUMIF(Structure_Type!$N$3:$N$17,DPP_Cost!G2,Structure_Type!$M$3:$M$17)</f>
        <v>1311.64</v>
      </c>
      <c r="E2" s="96">
        <f>D2*0.14</f>
        <v>183.62960000000004</v>
      </c>
      <c r="F2" s="96">
        <f>D2*0.86</f>
        <v>1128.0104000000001</v>
      </c>
      <c r="G2" s="97" t="s">
        <v>291</v>
      </c>
    </row>
    <row r="3" spans="1:7" ht="34.5" customHeight="1" x14ac:dyDescent="0.25">
      <c r="A3" s="95" t="s">
        <v>275</v>
      </c>
      <c r="B3" s="96" t="s">
        <v>285</v>
      </c>
      <c r="C3" s="96">
        <f>SUMIF(Structure_Type!$N$3:$N$17,DPP_Cost!G3,Structure_Type!$L$3:$L$17)</f>
        <v>2</v>
      </c>
      <c r="D3" s="96">
        <f>SUMIF(Structure_Type!$N$3:$N$17,DPP_Cost!G3,Structure_Type!$M$3:$M$17)</f>
        <v>449.12</v>
      </c>
      <c r="E3" s="96">
        <f t="shared" ref="E3:E13" si="0">D3*0.14</f>
        <v>62.87680000000001</v>
      </c>
      <c r="F3" s="96">
        <f t="shared" ref="F3:F13" si="1">D3*0.86</f>
        <v>386.2432</v>
      </c>
      <c r="G3" s="97" t="s">
        <v>292</v>
      </c>
    </row>
    <row r="4" spans="1:7" ht="34.5" customHeight="1" x14ac:dyDescent="0.25">
      <c r="A4" s="95" t="s">
        <v>276</v>
      </c>
      <c r="B4" s="96" t="s">
        <v>285</v>
      </c>
      <c r="C4" s="96">
        <f>SUMIF(Structure_Type!$N$3:$N$17,DPP_Cost!G4,Structure_Type!$L$3:$L$17)</f>
        <v>122</v>
      </c>
      <c r="D4" s="96">
        <f>SUMIF(Structure_Type!$N$3:$N$17,DPP_Cost!G4,Structure_Type!$M$3:$M$17)</f>
        <v>19235.400000000001</v>
      </c>
      <c r="E4" s="96">
        <f t="shared" si="0"/>
        <v>2692.9560000000006</v>
      </c>
      <c r="F4" s="96">
        <f t="shared" si="1"/>
        <v>16542.444</v>
      </c>
      <c r="G4" s="97" t="s">
        <v>293</v>
      </c>
    </row>
    <row r="5" spans="1:7" ht="34.5" customHeight="1" x14ac:dyDescent="0.25">
      <c r="A5" s="95" t="s">
        <v>277</v>
      </c>
      <c r="B5" s="96" t="s">
        <v>286</v>
      </c>
      <c r="C5" s="96">
        <f>SUMIF(Structure_Type!$N$3:$N$17,DPP_Cost!G5,Structure_Type!$L$3:$L$17)</f>
        <v>338.81099999999998</v>
      </c>
      <c r="D5" s="96">
        <f>SUMIF(Structure_Type!$N$3:$N$17,DPP_Cost!G5,Structure_Type!$M$3:$M$17)</f>
        <v>9938.2000000000007</v>
      </c>
      <c r="E5" s="96">
        <f t="shared" si="0"/>
        <v>1391.3480000000002</v>
      </c>
      <c r="F5" s="96">
        <f t="shared" si="1"/>
        <v>8546.8520000000008</v>
      </c>
      <c r="G5" s="97" t="s">
        <v>294</v>
      </c>
    </row>
    <row r="6" spans="1:7" ht="34.5" customHeight="1" x14ac:dyDescent="0.25">
      <c r="A6" s="95" t="s">
        <v>278</v>
      </c>
      <c r="B6" s="96" t="s">
        <v>286</v>
      </c>
      <c r="C6" s="96">
        <f>SUMIF(Structure_Type!$N$3:$N$17,DPP_Cost!G6,Structure_Type!$L$3:$L$17)</f>
        <v>84.94</v>
      </c>
      <c r="D6" s="96">
        <f>SUMIF(Structure_Type!$N$3:$N$17,DPP_Cost!G6,Structure_Type!$M$3:$M$17)</f>
        <v>2945.58</v>
      </c>
      <c r="E6" s="96">
        <f t="shared" si="0"/>
        <v>412.38120000000004</v>
      </c>
      <c r="F6" s="96">
        <f t="shared" si="1"/>
        <v>2533.1988000000001</v>
      </c>
      <c r="G6" s="97" t="s">
        <v>295</v>
      </c>
    </row>
    <row r="7" spans="1:7" ht="34.5" customHeight="1" x14ac:dyDescent="0.25">
      <c r="A7" s="95" t="s">
        <v>279</v>
      </c>
      <c r="B7" s="96" t="s">
        <v>286</v>
      </c>
      <c r="C7" s="96">
        <f>SUMIF(Structure_Type!$N$3:$N$17,DPP_Cost!G7,Structure_Type!$L$3:$L$17)</f>
        <v>72.67</v>
      </c>
      <c r="D7" s="96">
        <f>SUMIF(Structure_Type!$N$3:$N$17,DPP_Cost!G7,Structure_Type!$M$3:$M$17)</f>
        <v>1782.96</v>
      </c>
      <c r="E7" s="96">
        <f t="shared" si="0"/>
        <v>249.61440000000002</v>
      </c>
      <c r="F7" s="96">
        <f t="shared" si="1"/>
        <v>1533.3456000000001</v>
      </c>
      <c r="G7" s="97" t="s">
        <v>296</v>
      </c>
    </row>
    <row r="8" spans="1:7" ht="34.5" customHeight="1" x14ac:dyDescent="0.25">
      <c r="A8" s="95" t="s">
        <v>280</v>
      </c>
      <c r="B8" s="96" t="s">
        <v>63</v>
      </c>
      <c r="C8" s="96">
        <f>SUMIF(Structure_Type!$N$3:$N$17,DPP_Cost!G8,Structure_Type!$L$3:$L$17)</f>
        <v>54.712000000000003</v>
      </c>
      <c r="D8" s="96">
        <f>SUMIF(Structure_Type!$N$3:$N$17,DPP_Cost!G8,Structure_Type!$M$3:$M$17)</f>
        <v>1412.4099999999999</v>
      </c>
      <c r="E8" s="96">
        <f t="shared" si="0"/>
        <v>197.73740000000001</v>
      </c>
      <c r="F8" s="96">
        <f t="shared" si="1"/>
        <v>1214.6725999999999</v>
      </c>
      <c r="G8" s="97" t="s">
        <v>297</v>
      </c>
    </row>
    <row r="9" spans="1:7" ht="34.5" customHeight="1" x14ac:dyDescent="0.25">
      <c r="A9" s="95" t="s">
        <v>281</v>
      </c>
      <c r="B9" s="96" t="s">
        <v>63</v>
      </c>
      <c r="C9" s="96">
        <f>SUMIF(Structure_Type!$N$3:$N$17,DPP_Cost!G9,Structure_Type!$L$3:$L$17)</f>
        <v>243.55099999999993</v>
      </c>
      <c r="D9" s="96">
        <f ca="1">SUMIF(Structure_Type!$N$3:$N$17,DPP_Cost!G9,Structure_Type!$M$3:$M$17)</f>
        <v>10822.560000000001</v>
      </c>
      <c r="E9" s="96">
        <f t="shared" ca="1" si="0"/>
        <v>1515.1584000000003</v>
      </c>
      <c r="F9" s="96">
        <f t="shared" ca="1" si="1"/>
        <v>9307.4016000000011</v>
      </c>
      <c r="G9" s="97" t="s">
        <v>298</v>
      </c>
    </row>
    <row r="10" spans="1:7" ht="34.5" customHeight="1" x14ac:dyDescent="0.25">
      <c r="A10" s="95" t="s">
        <v>282</v>
      </c>
      <c r="B10" s="96" t="s">
        <v>285</v>
      </c>
      <c r="C10" s="96">
        <f>SUMIF(Structure_Type!$N$3:$N$17,DPP_Cost!G10,Structure_Type!$L$3:$L$17)</f>
        <v>7</v>
      </c>
      <c r="D10" s="96">
        <f>SUMIF(Structure_Type!$N$3:$N$17,DPP_Cost!G10,Structure_Type!$M$3:$M$17)</f>
        <v>154.12</v>
      </c>
      <c r="E10" s="96">
        <f t="shared" si="0"/>
        <v>21.576800000000002</v>
      </c>
      <c r="F10" s="96">
        <f t="shared" si="1"/>
        <v>132.54320000000001</v>
      </c>
      <c r="G10" s="97" t="s">
        <v>299</v>
      </c>
    </row>
    <row r="11" spans="1:7" ht="34.5" customHeight="1" x14ac:dyDescent="0.25">
      <c r="A11" s="95" t="s">
        <v>283</v>
      </c>
      <c r="B11" s="96" t="s">
        <v>286</v>
      </c>
      <c r="C11" s="96">
        <f>SUMIF(Structure_Type!$N$3:$N$17,DPP_Cost!G11,Structure_Type!$L$3:$L$17)</f>
        <v>0</v>
      </c>
      <c r="D11" s="96">
        <f>SUMIF(Structure_Type!$N$3:$N$17,DPP_Cost!G11,Structure_Type!$M$3:$M$17)</f>
        <v>0</v>
      </c>
      <c r="E11" s="96">
        <f t="shared" si="0"/>
        <v>0</v>
      </c>
      <c r="F11" s="96">
        <f t="shared" si="1"/>
        <v>0</v>
      </c>
      <c r="G11" s="97" t="s">
        <v>300</v>
      </c>
    </row>
    <row r="12" spans="1:7" ht="34.5" customHeight="1" x14ac:dyDescent="0.25">
      <c r="A12" s="95" t="s">
        <v>290</v>
      </c>
      <c r="B12" s="96" t="s">
        <v>285</v>
      </c>
      <c r="C12" s="96">
        <f>SUMIF(Structure_Type!$N$3:$N$17,DPP_Cost!G12,Structure_Type!$L$3:$L$17)</f>
        <v>0</v>
      </c>
      <c r="D12" s="96">
        <f>SUMIF(Structure_Type!$N$3:$N$17,DPP_Cost!G12,Structure_Type!$M$3:$M$17)</f>
        <v>0</v>
      </c>
      <c r="E12" s="96">
        <f t="shared" si="0"/>
        <v>0</v>
      </c>
      <c r="F12" s="96">
        <f t="shared" si="1"/>
        <v>0</v>
      </c>
      <c r="G12" s="97" t="s">
        <v>301</v>
      </c>
    </row>
    <row r="13" spans="1:7" ht="34.5" customHeight="1" x14ac:dyDescent="0.25">
      <c r="A13" s="95" t="s">
        <v>284</v>
      </c>
      <c r="B13" s="96" t="s">
        <v>285</v>
      </c>
      <c r="C13" s="96">
        <v>60</v>
      </c>
      <c r="D13" s="96">
        <v>2400</v>
      </c>
      <c r="E13" s="96">
        <f t="shared" si="0"/>
        <v>336.00000000000006</v>
      </c>
      <c r="F13" s="96">
        <f t="shared" si="1"/>
        <v>2064</v>
      </c>
      <c r="G13" s="97" t="s">
        <v>302</v>
      </c>
    </row>
    <row r="14" spans="1:7" ht="34.5" customHeight="1" x14ac:dyDescent="0.25">
      <c r="A14" s="95" t="s">
        <v>239</v>
      </c>
      <c r="B14" s="96"/>
      <c r="C14" s="96"/>
      <c r="D14" s="96">
        <f ca="1">SUM(D2:D13)</f>
        <v>50451.99</v>
      </c>
      <c r="E14" s="96">
        <f ca="1">SUM(E2:E13)</f>
        <v>7063.2786000000015</v>
      </c>
      <c r="F14" s="96">
        <f ca="1">SUM(F2:F13)</f>
        <v>43388.7114</v>
      </c>
      <c r="G14" s="97"/>
    </row>
  </sheetData>
  <pageMargins left="0.7" right="0.7" top="0.75" bottom="0.75" header="0.3" footer="0.3"/>
  <pageSetup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zoomScale="160" zoomScaleNormal="160" workbookViewId="0">
      <selection activeCell="D9" sqref="D9"/>
    </sheetView>
  </sheetViews>
  <sheetFormatPr defaultRowHeight="15" x14ac:dyDescent="0.25"/>
  <cols>
    <col min="1" max="1" width="18.140625" customWidth="1"/>
    <col min="2" max="2" width="29.28515625" customWidth="1"/>
    <col min="3" max="3" width="22" customWidth="1"/>
    <col min="4" max="4" width="11.42578125" customWidth="1"/>
  </cols>
  <sheetData>
    <row r="1" spans="1:4" x14ac:dyDescent="0.25">
      <c r="A1" s="5" t="s">
        <v>183</v>
      </c>
      <c r="B1" s="5" t="s">
        <v>223</v>
      </c>
      <c r="C1" s="5" t="s">
        <v>224</v>
      </c>
      <c r="D1" s="8" t="s">
        <v>225</v>
      </c>
    </row>
    <row r="2" spans="1:4" x14ac:dyDescent="0.25">
      <c r="A2" s="6">
        <v>28</v>
      </c>
      <c r="B2" s="7" t="s">
        <v>219</v>
      </c>
      <c r="C2" s="7" t="s">
        <v>222</v>
      </c>
      <c r="D2" s="9" t="s">
        <v>227</v>
      </c>
    </row>
    <row r="3" spans="1:4" x14ac:dyDescent="0.25">
      <c r="A3" s="6">
        <v>29</v>
      </c>
      <c r="B3" s="7" t="s">
        <v>220</v>
      </c>
      <c r="C3" s="7" t="s">
        <v>222</v>
      </c>
      <c r="D3" s="9" t="s">
        <v>227</v>
      </c>
    </row>
    <row r="4" spans="1:4" x14ac:dyDescent="0.25">
      <c r="A4" s="6">
        <v>10</v>
      </c>
      <c r="B4" s="6" t="s">
        <v>197</v>
      </c>
      <c r="C4" s="6" t="s">
        <v>198</v>
      </c>
      <c r="D4" s="9" t="s">
        <v>226</v>
      </c>
    </row>
    <row r="5" spans="1:4" x14ac:dyDescent="0.25">
      <c r="A5" s="6">
        <v>19</v>
      </c>
      <c r="B5" s="7" t="s">
        <v>210</v>
      </c>
      <c r="C5" s="7" t="s">
        <v>198</v>
      </c>
      <c r="D5" s="9" t="s">
        <v>227</v>
      </c>
    </row>
    <row r="6" spans="1:4" ht="18" customHeight="1" x14ac:dyDescent="0.25">
      <c r="A6" s="6">
        <v>20</v>
      </c>
      <c r="B6" s="7" t="s">
        <v>211</v>
      </c>
      <c r="C6" s="7" t="s">
        <v>198</v>
      </c>
      <c r="D6" s="9" t="s">
        <v>227</v>
      </c>
    </row>
    <row r="7" spans="1:4" x14ac:dyDescent="0.25">
      <c r="A7" s="6">
        <v>21</v>
      </c>
      <c r="B7" s="7" t="s">
        <v>212</v>
      </c>
      <c r="C7" s="7" t="s">
        <v>198</v>
      </c>
      <c r="D7" s="9" t="s">
        <v>227</v>
      </c>
    </row>
    <row r="8" spans="1:4" x14ac:dyDescent="0.25">
      <c r="A8" s="6">
        <v>22</v>
      </c>
      <c r="B8" s="7" t="s">
        <v>213</v>
      </c>
      <c r="C8" s="7" t="s">
        <v>198</v>
      </c>
      <c r="D8" s="9" t="s">
        <v>227</v>
      </c>
    </row>
    <row r="9" spans="1:4" ht="18" customHeight="1" x14ac:dyDescent="0.25">
      <c r="A9" s="6">
        <v>1</v>
      </c>
      <c r="B9" s="6" t="s">
        <v>185</v>
      </c>
      <c r="C9" s="6" t="s">
        <v>186</v>
      </c>
      <c r="D9" s="9" t="s">
        <v>226</v>
      </c>
    </row>
    <row r="10" spans="1:4" x14ac:dyDescent="0.25">
      <c r="A10" s="6">
        <v>2</v>
      </c>
      <c r="B10" s="6" t="s">
        <v>187</v>
      </c>
      <c r="C10" s="6" t="s">
        <v>186</v>
      </c>
      <c r="D10" s="9" t="s">
        <v>226</v>
      </c>
    </row>
    <row r="11" spans="1:4" ht="18" customHeight="1" x14ac:dyDescent="0.25">
      <c r="A11" s="6">
        <v>3</v>
      </c>
      <c r="B11" s="6" t="s">
        <v>188</v>
      </c>
      <c r="C11" s="6" t="s">
        <v>186</v>
      </c>
      <c r="D11" s="9" t="s">
        <v>226</v>
      </c>
    </row>
    <row r="12" spans="1:4" x14ac:dyDescent="0.25">
      <c r="A12" s="6">
        <v>4</v>
      </c>
      <c r="B12" s="6" t="s">
        <v>189</v>
      </c>
      <c r="C12" s="6" t="s">
        <v>186</v>
      </c>
      <c r="D12" s="9" t="s">
        <v>226</v>
      </c>
    </row>
    <row r="13" spans="1:4" x14ac:dyDescent="0.25">
      <c r="A13" s="6">
        <v>5</v>
      </c>
      <c r="B13" s="6" t="s">
        <v>190</v>
      </c>
      <c r="C13" s="6" t="s">
        <v>186</v>
      </c>
      <c r="D13" s="9" t="s">
        <v>226</v>
      </c>
    </row>
    <row r="14" spans="1:4" x14ac:dyDescent="0.25">
      <c r="A14" s="6">
        <v>6</v>
      </c>
      <c r="B14" s="6" t="s">
        <v>191</v>
      </c>
      <c r="C14" s="6" t="s">
        <v>186</v>
      </c>
      <c r="D14" s="9" t="s">
        <v>226</v>
      </c>
    </row>
    <row r="15" spans="1:4" ht="18" customHeight="1" x14ac:dyDescent="0.25">
      <c r="A15" s="6">
        <v>7</v>
      </c>
      <c r="B15" s="6" t="s">
        <v>192</v>
      </c>
      <c r="C15" s="6" t="s">
        <v>186</v>
      </c>
      <c r="D15" s="9" t="s">
        <v>226</v>
      </c>
    </row>
    <row r="16" spans="1:4" x14ac:dyDescent="0.25">
      <c r="A16" s="6">
        <v>15</v>
      </c>
      <c r="B16" s="7" t="s">
        <v>206</v>
      </c>
      <c r="C16" s="7" t="s">
        <v>186</v>
      </c>
      <c r="D16" s="9" t="s">
        <v>227</v>
      </c>
    </row>
    <row r="17" spans="1:4" x14ac:dyDescent="0.25">
      <c r="A17" s="6">
        <v>16</v>
      </c>
      <c r="B17" s="7" t="s">
        <v>207</v>
      </c>
      <c r="C17" s="7" t="s">
        <v>186</v>
      </c>
      <c r="D17" s="9" t="s">
        <v>227</v>
      </c>
    </row>
    <row r="18" spans="1:4" x14ac:dyDescent="0.25">
      <c r="A18" s="6">
        <v>17</v>
      </c>
      <c r="B18" s="7" t="s">
        <v>208</v>
      </c>
      <c r="C18" s="7" t="s">
        <v>186</v>
      </c>
      <c r="D18" s="9" t="s">
        <v>227</v>
      </c>
    </row>
    <row r="19" spans="1:4" x14ac:dyDescent="0.25">
      <c r="A19" s="6">
        <v>8</v>
      </c>
      <c r="B19" s="6" t="s">
        <v>193</v>
      </c>
      <c r="C19" s="6" t="s">
        <v>194</v>
      </c>
      <c r="D19" s="9" t="s">
        <v>226</v>
      </c>
    </row>
    <row r="20" spans="1:4" x14ac:dyDescent="0.25">
      <c r="A20" s="6">
        <v>9</v>
      </c>
      <c r="B20" s="6" t="s">
        <v>195</v>
      </c>
      <c r="C20" s="6" t="s">
        <v>196</v>
      </c>
      <c r="D20" s="9" t="s">
        <v>226</v>
      </c>
    </row>
    <row r="21" spans="1:4" x14ac:dyDescent="0.25">
      <c r="A21" s="6">
        <v>18</v>
      </c>
      <c r="B21" s="7" t="s">
        <v>209</v>
      </c>
      <c r="C21" s="7" t="s">
        <v>221</v>
      </c>
      <c r="D21" s="9" t="s">
        <v>227</v>
      </c>
    </row>
    <row r="22" spans="1:4" x14ac:dyDescent="0.25">
      <c r="A22" s="6">
        <v>11</v>
      </c>
      <c r="B22" s="6" t="s">
        <v>199</v>
      </c>
      <c r="C22" s="6" t="s">
        <v>200</v>
      </c>
      <c r="D22" s="9" t="s">
        <v>226</v>
      </c>
    </row>
    <row r="23" spans="1:4" x14ac:dyDescent="0.25">
      <c r="A23" s="6">
        <v>23</v>
      </c>
      <c r="B23" s="7" t="s">
        <v>214</v>
      </c>
      <c r="C23" s="7" t="s">
        <v>200</v>
      </c>
      <c r="D23" s="9" t="s">
        <v>227</v>
      </c>
    </row>
    <row r="24" spans="1:4" x14ac:dyDescent="0.25">
      <c r="A24" s="6">
        <v>24</v>
      </c>
      <c r="B24" s="7" t="s">
        <v>215</v>
      </c>
      <c r="C24" s="7" t="s">
        <v>200</v>
      </c>
      <c r="D24" s="9" t="s">
        <v>227</v>
      </c>
    </row>
    <row r="25" spans="1:4" x14ac:dyDescent="0.25">
      <c r="A25" s="6">
        <v>25</v>
      </c>
      <c r="B25" s="7" t="s">
        <v>216</v>
      </c>
      <c r="C25" s="7" t="s">
        <v>200</v>
      </c>
      <c r="D25" s="9" t="s">
        <v>227</v>
      </c>
    </row>
    <row r="26" spans="1:4" x14ac:dyDescent="0.25">
      <c r="A26" s="6">
        <v>26</v>
      </c>
      <c r="B26" s="7" t="s">
        <v>217</v>
      </c>
      <c r="C26" s="7" t="s">
        <v>200</v>
      </c>
      <c r="D26" s="9" t="s">
        <v>227</v>
      </c>
    </row>
    <row r="27" spans="1:4" x14ac:dyDescent="0.25">
      <c r="A27" s="6">
        <v>27</v>
      </c>
      <c r="B27" s="7" t="s">
        <v>218</v>
      </c>
      <c r="C27" s="7" t="s">
        <v>200</v>
      </c>
      <c r="D27" s="9" t="s">
        <v>227</v>
      </c>
    </row>
    <row r="28" spans="1:4" x14ac:dyDescent="0.25">
      <c r="A28" s="6">
        <v>13</v>
      </c>
      <c r="B28" s="6" t="s">
        <v>203</v>
      </c>
      <c r="C28" s="6" t="s">
        <v>204</v>
      </c>
      <c r="D28" s="9" t="s">
        <v>226</v>
      </c>
    </row>
    <row r="29" spans="1:4" x14ac:dyDescent="0.25">
      <c r="A29" s="6">
        <v>14</v>
      </c>
      <c r="B29" s="6" t="s">
        <v>205</v>
      </c>
      <c r="C29" s="6" t="s">
        <v>204</v>
      </c>
      <c r="D29" s="9" t="s">
        <v>226</v>
      </c>
    </row>
    <row r="30" spans="1:4" x14ac:dyDescent="0.25">
      <c r="A30" s="6">
        <v>12</v>
      </c>
      <c r="B30" s="6" t="s">
        <v>201</v>
      </c>
      <c r="C30" s="6" t="s">
        <v>202</v>
      </c>
      <c r="D30" s="9" t="s">
        <v>226</v>
      </c>
    </row>
  </sheetData>
  <sortState ref="A2:D30">
    <sortCondition ref="C2:C30"/>
    <sortCondition ref="D2:D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Revised</vt:lpstr>
      <vt:lpstr>Kishoregonj</vt:lpstr>
      <vt:lpstr>HaorCode</vt:lpstr>
      <vt:lpstr>Structure_Type</vt:lpstr>
      <vt:lpstr>Tendered3</vt:lpstr>
      <vt:lpstr>Tendered</vt:lpstr>
      <vt:lpstr>Summary_Kishoregonje</vt:lpstr>
      <vt:lpstr>DPP_Cost</vt:lpstr>
      <vt:lpstr>Haor List</vt:lpstr>
      <vt:lpstr>Sheet2</vt:lpstr>
      <vt:lpstr>Sheet3</vt:lpstr>
      <vt:lpstr>Habigonj</vt:lpstr>
      <vt:lpstr>Netrokona</vt:lpstr>
      <vt:lpstr>Sunamgonj</vt:lpstr>
      <vt:lpstr>Sheet1</vt:lpstr>
      <vt:lpstr>DPP_Cost!Print_Area</vt:lpstr>
      <vt:lpstr>HaorCode!Print_Area</vt:lpstr>
      <vt:lpstr>Revised!Print_Area</vt:lpstr>
      <vt:lpstr>Structure_Type!Print_Area</vt:lpstr>
      <vt:lpstr>Habigonj!Print_Titles</vt:lpstr>
      <vt:lpstr>Kishoregonj!Print_Titles</vt:lpstr>
      <vt:lpstr>Revised!Print_Titles</vt:lpstr>
      <vt:lpstr>Tendered!Print_Titles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2020-09-28T13:13:38Z</dcterms:modified>
</cp:coreProperties>
</file>