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website\cmis6\PM_16_03_2019\Progress Monitoring Kishoregonj\Kishoreganj\Kishoreganj\"/>
    </mc:Choice>
  </mc:AlternateContent>
  <bookViews>
    <workbookView xWindow="-105" yWindow="-105" windowWidth="19425" windowHeight="10425" activeTab="2"/>
  </bookViews>
  <sheets>
    <sheet name="Embankment" sheetId="1" r:id="rId1"/>
    <sheet name="Block Road" sheetId="5" r:id="rId2"/>
    <sheet name="Regulator" sheetId="4" r:id="rId3"/>
    <sheet name="Rate_Embankment" sheetId="2" r:id="rId4"/>
    <sheet name="Rate_Reg" sheetId="6" r:id="rId5"/>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 i="5" l="1"/>
  <c r="F16" i="1"/>
  <c r="F49" i="4" l="1"/>
  <c r="F50" i="4" s="1"/>
  <c r="G4" i="4" l="1"/>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3" i="4"/>
  <c r="F13" i="5"/>
  <c r="F12" i="5"/>
  <c r="F17" i="1"/>
  <c r="G48" i="4" l="1"/>
  <c r="G49" i="4" s="1"/>
  <c r="G50" i="4" l="1"/>
  <c r="G51" i="4" s="1"/>
</calcChain>
</file>

<file path=xl/sharedStrings.xml><?xml version="1.0" encoding="utf-8"?>
<sst xmlns="http://schemas.openxmlformats.org/spreadsheetml/2006/main" count="559" uniqueCount="318">
  <si>
    <t>Sl No</t>
  </si>
  <si>
    <t>Item Code</t>
  </si>
  <si>
    <t xml:space="preserve">Description </t>
  </si>
  <si>
    <t>Unit</t>
  </si>
  <si>
    <t>Rate</t>
  </si>
  <si>
    <t>16-100</t>
  </si>
  <si>
    <t>16-220</t>
  </si>
  <si>
    <t>16-240</t>
  </si>
  <si>
    <t>16-190</t>
  </si>
  <si>
    <t>each</t>
  </si>
  <si>
    <t>cum</t>
  </si>
  <si>
    <t>04-180</t>
  </si>
  <si>
    <t>Site preparation</t>
  </si>
  <si>
    <t>Sqm</t>
  </si>
  <si>
    <t>m</t>
  </si>
  <si>
    <t>Foundation Excavation</t>
  </si>
  <si>
    <t>Shoring for slope protection</t>
  </si>
  <si>
    <t xml:space="preserve">Bailing out </t>
  </si>
  <si>
    <t>Cutting of sheet Pile</t>
  </si>
  <si>
    <t>Sheet pile Drive</t>
  </si>
  <si>
    <t>72-540</t>
  </si>
  <si>
    <t>44-310</t>
  </si>
  <si>
    <t>Supplying and placing of hesian cloth</t>
  </si>
  <si>
    <t>Supplying and laying of polythene</t>
  </si>
  <si>
    <t>CC 1:3:6</t>
  </si>
  <si>
    <t>CC 1:4:8</t>
  </si>
  <si>
    <t>RCC 1:1.5:3</t>
  </si>
  <si>
    <t>Reinforcement: 8 mm to 22mm</t>
  </si>
  <si>
    <t>kg</t>
  </si>
  <si>
    <t xml:space="preserve">Reinforcement: 6 mm </t>
  </si>
  <si>
    <t>36-150-60</t>
  </si>
  <si>
    <t>Shuttering : Footing beams,beams, 
grade beams</t>
  </si>
  <si>
    <t>36-150-10</t>
  </si>
  <si>
    <t>Shuttering : Vertical and inclined walls</t>
  </si>
  <si>
    <t>36-150-20</t>
  </si>
  <si>
    <t>Shuttering : Deck slab operating deck slab</t>
  </si>
  <si>
    <t>P.V.C water stops</t>
  </si>
  <si>
    <t>Back filling sand:FM&gt;1.50</t>
  </si>
  <si>
    <t>40-610-20</t>
  </si>
  <si>
    <t>Khoa filter: 40mm to 20mm</t>
  </si>
  <si>
    <t>40-610-30</t>
  </si>
  <si>
    <t>Khoa filter: 20mm to 5mm</t>
  </si>
  <si>
    <t>40-650-20</t>
  </si>
  <si>
    <t>Sand filter: FM 1.50 to 2.0</t>
  </si>
  <si>
    <t>40-140-50</t>
  </si>
  <si>
    <t>CC Block 30x30x30</t>
  </si>
  <si>
    <t>40-220-10</t>
  </si>
  <si>
    <t>76-170</t>
  </si>
  <si>
    <t>M.S Work in plats, angles, channels</t>
  </si>
  <si>
    <t>Sulpply of lift gate: 1.95mx1.65m</t>
  </si>
  <si>
    <t>Labour charge for fitting lift gate</t>
  </si>
  <si>
    <t>76-190</t>
  </si>
  <si>
    <t>Supply and instalation of padestal
 type lifting device</t>
  </si>
  <si>
    <t>Ring bundh Constructiuon</t>
  </si>
  <si>
    <t>Cement mortar gauge</t>
  </si>
  <si>
    <t>Ring bundh remover</t>
  </si>
  <si>
    <t>Back filling sand:FM&gt;.80</t>
  </si>
  <si>
    <t>48-100</t>
  </si>
  <si>
    <t>G.I water distribution pipe:
20mm dia G.I pipe line</t>
  </si>
  <si>
    <t>12-310-20</t>
  </si>
  <si>
    <t>44-270-20</t>
  </si>
  <si>
    <t>28-200-10</t>
  </si>
  <si>
    <t>76-115-10</t>
  </si>
  <si>
    <t>76-630-10</t>
  </si>
  <si>
    <t>76-240-40</t>
  </si>
  <si>
    <t>76-260-20</t>
  </si>
  <si>
    <t>16-540-20</t>
  </si>
  <si>
    <t>44-220-10</t>
  </si>
  <si>
    <t>16-520-20</t>
  </si>
  <si>
    <t>16-650-10</t>
  </si>
  <si>
    <t>16-410-10</t>
  </si>
  <si>
    <t>16-120-10</t>
  </si>
  <si>
    <t>48-130</t>
  </si>
  <si>
    <t>sqm</t>
  </si>
  <si>
    <t>16-300</t>
  </si>
  <si>
    <t>76-120-10</t>
  </si>
  <si>
    <t>Noapara Haor</t>
  </si>
  <si>
    <t>2 Lead Cum</t>
  </si>
  <si>
    <t>56-100</t>
  </si>
  <si>
    <t>56-110</t>
  </si>
  <si>
    <t>24-310-10</t>
  </si>
  <si>
    <t>04-110</t>
  </si>
  <si>
    <t>40-580</t>
  </si>
  <si>
    <t>40-140-40</t>
  </si>
  <si>
    <t>04-150</t>
  </si>
  <si>
    <t>nos</t>
  </si>
  <si>
    <t>04-160</t>
  </si>
  <si>
    <t>40-540-10</t>
  </si>
  <si>
    <t>40-550-20</t>
  </si>
  <si>
    <t>40-220-20</t>
  </si>
  <si>
    <t>04-100</t>
  </si>
  <si>
    <t>04-320</t>
  </si>
  <si>
    <t>04-330</t>
  </si>
  <si>
    <t>16-310-10</t>
  </si>
  <si>
    <t>40-440-20</t>
  </si>
  <si>
    <t>28-120-20</t>
  </si>
  <si>
    <t>28-100-30</t>
  </si>
  <si>
    <t>04-280-10</t>
  </si>
  <si>
    <t>56-430</t>
  </si>
  <si>
    <t>16-600-10</t>
  </si>
  <si>
    <t>Gokhra Khal</t>
  </si>
  <si>
    <t>16-560-30</t>
  </si>
  <si>
    <t>Analysis Rate</t>
  </si>
  <si>
    <t>Manufacturing and supplying R.C.C. (1:2:4) BM Pillars of size 15cmx 15cmx75cm, with 40cmx40cmx10cm base having 3 nos.10mm dia MS.bar each way at base,4nos.10mm dia vertical bar and 8nos 6mm dia ring,excluding cost of M.S.works for reinforcement but including cost of form works, concreting, plastering at top, finishing surface, curing etc. complete, with inscription of "BWDB", on exposed surface etc. complete as per direction of Engineer in charge.</t>
  </si>
  <si>
    <t>Four Hundred and Ninety-Three point Zero Six Nine</t>
  </si>
  <si>
    <t>Fixing in position B.M. pillars and kilometer posts of size 15cmx15cmx75cm with 40cmx40cmx10cm base, embedding 45cm below G.L. including carriage, earth cutting, backfilling, ramming, etc. complete as per direction of Engineer in charge.</t>
  </si>
  <si>
    <t>Thirty-Eight point Six Five Four</t>
  </si>
  <si>
    <t>Biological protection of bare earth surface by Dholkalmi with minimum 50cm long sapling, planting @ not more than 30 cm apart including supplying, sizing, taping and nursing etc. complete as per direction of the Engineer in charge.</t>
  </si>
  <si>
    <t>Three point Four Seven One</t>
  </si>
  <si>
    <t>Erection of bamboo profile with full bamboo posts and pegs not less than 60mm in diameter and coir strings etc. complete as per direction of Engineer in charge.</t>
  </si>
  <si>
    <t>One Hundred and Eighty-Five point Three Eight One</t>
  </si>
  <si>
    <t>40-540</t>
  </si>
  <si>
    <t>Supplying, sizing and placing of barrack bamboo pins and stays of diameter &gt;=8.0 cm in position etc. complete as per direction of Engineer in charge. Length : &gt;=4.5 m to &lt;=6.0m</t>
  </si>
  <si>
    <t>One Hundred and Twenty-Three point Zero Zero Two</t>
  </si>
  <si>
    <t>40-550</t>
  </si>
  <si>
    <t>Labour charge for driving barrack bamboo pins of diameter &gt;=8.0 cm, by hammer or monkey hammer, as per direction of Engineer in charge.&gt;=1.50 m to &lt;=2.0 m drive, in water including necessary staging etc. as required</t>
  </si>
  <si>
    <t>Fifty-Four point Six Seven One</t>
  </si>
  <si>
    <t>Supplying and placing in position and fitting, fixing single layer tarjah double woven matting with necessary ties including the cost of all materials etc. complete as per direction of Engineer in charge.</t>
  </si>
  <si>
    <t>Two Hundred and Eighty-One point One Five Seven</t>
  </si>
  <si>
    <t>16-410</t>
  </si>
  <si>
    <t>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charge.300m to 1.00 km.(85% compaction)</t>
  </si>
  <si>
    <t>Three Hundred and Thirty-Two point Four Five One</t>
  </si>
  <si>
    <t>16-120</t>
  </si>
  <si>
    <t>Earth work by manual labour in constructing/ resectioning of embankment/ canalbank/road etccompacted to 85%/90% maximum drydensity at optimum moisture content,with referenceto laboratory density test AAHSTO modified hammer, with clayey soil(minm 30% clay,0-40% silt, 0-30% sand) within the initial lead of 30m &amp; all lifts including throwing the spoils to profiles in layers not exceeding 230mm in thickness with clod breaking to a maximum size of 100mm, benching the side slopes, removing roots &amp; stumps of trees of girth upto 200mm from the ground, stripping/ ploughing the base of embankment and borrow pit area, dug bailing, bail out of water, rough dressing including 150mm cambering at the centre of crest etc.complete, including maintenance of the same for 6 months after completion, (compaction will be done by the contractor with approved equipment, including all ancillary charges for compaction and testing) as per direction of Engineer in charge. 0 m to 3 m height with 85% compaction.</t>
  </si>
  <si>
    <t>Cum</t>
  </si>
  <si>
    <t>One Hundred and Fifty point One Eight Eight</t>
  </si>
  <si>
    <t>Extra rate for every additional lead of 15 m or part thereof beyond the initial lead of 30m up to a maximum of 19 leads (3m neglected) for all kinds of earth work. 3 nos Lead (Quoted rate will be applicable for 3 nos lead)</t>
  </si>
  <si>
    <t>Thirty-Four point Eight Eight Six</t>
  </si>
  <si>
    <t>16-650</t>
  </si>
  <si>
    <t>"Earth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0 to 4 m height with 85% compaction.</t>
  </si>
  <si>
    <t>One Hundred and Nineteen point Eight Nine Nine</t>
  </si>
  <si>
    <t>Royalty of specified earth taken from private land (with prior permission of the Executive Engineer on production of royalty deeds with the land owner) from the area to be selected by the contractor with mutual agreement.</t>
  </si>
  <si>
    <t>Nine point Five Six One</t>
  </si>
  <si>
    <t>Fine dressing and close turfing of the slopes and the crest of embankment with 75 mm thick good quality durba or charkanta sods of size 200 mm x 200 mm with all leads and lifts including ramming watering until the turf grows properly, maintaining etc. complete (measurement will be given on well grown grass only) as per direction of Engineer in charge.</t>
  </si>
  <si>
    <t>Nineteen point Two Six Six</t>
  </si>
  <si>
    <t>Earth work in box cutting up to 1.00 m depth, in all kinds of soil with all leads, removing the spoils to a safe distance, including levelling and dressing, maintaining required cambering etc. complete, as per direction of Engineer in charge.</t>
  </si>
  <si>
    <t>One Hundred and Seven point Seven Five Seven</t>
  </si>
  <si>
    <t>Analysis Rate/LGED</t>
  </si>
  <si>
    <t>BP: Preperation of bed by cutting and filling including watering to bring moisture content ±2% of OMC &amp; compacting by appropiate mechanical means etc to attain minimum compaction 98% of MDD (standard) to obtain a minimum soaked CBR 4% etc all complete as per direction of the E-I-C.</t>
  </si>
  <si>
    <t>One Hundred and Forty-Three point Four One Eight</t>
  </si>
  <si>
    <t>Construction of improved road sub-grade of sand (FM&gt;=0.8) in maximum 150mm thick layer including dressing, levelling, ramming, watering, cambering and compacting to attain minimum CBR-8% by manual labour using mallet/ vibro compactor including cost of all materials etc. complete as per design, drawing and direction of Engineer in charge (payment shall be made on compacted volume).</t>
  </si>
  <si>
    <t>Five Hundred and Twelve point Zero Six Nine</t>
  </si>
  <si>
    <t>23(a)</t>
  </si>
  <si>
    <t>Manufacturing and supplying of CC blocks in leanest mix (1:2:4) in volume, with cement, sand (FM&gt;=1.5) and stone chips (40mmdown graded), to attain a minimum 28 days cylinder strength of 15.0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 Block size: 30cm x 30cm x 30cm</t>
  </si>
  <si>
    <t>Four Hundred and Forty-Two point Two Zero Six</t>
  </si>
  <si>
    <t>23(b)</t>
  </si>
  <si>
    <t>Manufacturing and supplying of CC blocks in leanest mix (1:2:4) in volume, with cement, sand (FM&gt;=1.5) and stone chips (40mmdown graded), to attain a minimum 28 days cylinder strength of 15.0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 Block size: 100cm x 65cm x (10-15)cm</t>
  </si>
  <si>
    <t>One Thousand Four Hundred and Ninety-Three point Nine Three Eight</t>
  </si>
  <si>
    <t>24-310</t>
  </si>
  <si>
    <t>Flush pointing to brick works, in sand cement mortar (sand of FM&gt;=1.3), including scaffolding, curing, raking out joints, clearing the surface etc. complete in all floors including the cost of all materials and as per direction of Engineer in charge.</t>
  </si>
  <si>
    <t>One Hundred and Twenty-Six point Nine Zero One</t>
  </si>
  <si>
    <t>25(a)</t>
  </si>
  <si>
    <t>40-220</t>
  </si>
  <si>
    <t>Labour charge for protective works in laying CC blocks of different sizes including preparation of base, watering and ramming of base etc. complete as per direction of Engineer in charge.Within 200m</t>
  </si>
  <si>
    <t>Nine Hundred and Seventeen point One Four Six</t>
  </si>
  <si>
    <t>25(b)</t>
  </si>
  <si>
    <t>Labour charge for protective works in laying CC blocks of different sizes including preparation of base, watering and ramming of base etc. complete as per direction of Engineer in charge.Beyond 200m</t>
  </si>
  <si>
    <t>One Thousand Six Hundred and Twenty point Three Five Seven</t>
  </si>
  <si>
    <t>CC Block</t>
  </si>
  <si>
    <t>26(gokhra khal regulator)</t>
  </si>
  <si>
    <t>Site preparation by manually removing all miscellaneous objectional materials from entire site and removing soil upto 15cm depth including uprooting stumps, jungle, cleaning, levelling, dressing etc. complete as per direction of Engineer in charge</t>
  </si>
  <si>
    <t>Twenty-One point Eight Nine Eight</t>
  </si>
  <si>
    <t>Manufacturing and supplying R.C.C boundary pillar, bench mark pillar and kilometer post in proportion 1:2:4, as per approved drawing and specifications, 110cm height, bottom dia 25cm and top dia 20cm, of which 15cm slanting and 50 level; with 6 nos. 10mm dia vertical rod and 8 nos. 6mm dia binder excluding the cost of M.S work or reinforcement but including the cost of form works, plastering top, finishing surface, curing with inscription of "BWDB, R.L./K.M." mark, as per approved size and shape in exposed surface etc. complete, as per direction of Engineer in charge.</t>
  </si>
  <si>
    <t>One Thousand AND Fourteen point Seven Four One</t>
  </si>
  <si>
    <t>Fixing in position, boundary pillars/bench mark pillars/K.M. post etc. of size 110cm height, bottom dia 25cm and top dia 20cm, embedded 45cm below G.L. including carriage, earth cutting, filling, ramming, etc. complete as per direction of Engineer in charge.</t>
  </si>
  <si>
    <t>Thirty-Seven point Two Eight Seven</t>
  </si>
  <si>
    <t>Supply of bamboo pegs 0.45m to 0.75m long and average dia. 6 cm, with saw cut top as per direction of Engineer in charge.</t>
  </si>
  <si>
    <t>Twelve point Zero One Six</t>
  </si>
  <si>
    <t>Labour charge for fixing of bamboo pegs 0.45m to 0.75m long and average dia 6cm, as per direction of Engineer in charge.</t>
  </si>
  <si>
    <t>Two point Two Five Nine</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</si>
  <si>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</si>
  <si>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One Hundred and Thirteen point Seven One Seven</t>
  </si>
  <si>
    <t>16-560</t>
  </si>
  <si>
    <t>Shoring for slope protection of foundation trench, canal, embankment, road, pond etc. as per design slopes, grades including removal of spoils to a safe distance as per direction of Engineer in charge. By local hard wood ballah post of 6.0m length, 125mm dia, 1.0m c/c, and 2.0m drive with 6.0m long bamboo of average 75mm dia, @1.0m c/c and 2.0m drive with drum sheet walling and average 70mm dia half split bamboo batten @ 2.0m c/c fixed with nails.</t>
  </si>
  <si>
    <t>One Thousand AND Eight point Six Zero Three</t>
  </si>
  <si>
    <t>16-310</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</si>
  <si>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t>
  </si>
  <si>
    <t>One Hundred and Ninety-Four point Two Three Three</t>
  </si>
  <si>
    <t>40-440</t>
  </si>
  <si>
    <t>"Supplying and filling empty gunny/synthetic bags as approved in design &amp; drawing with sand/ earth available at site sewing the end with sutly, including carrying and placing in position within the site with supply of all materials as per direction of Engineer in charge.</t>
  </si>
  <si>
    <t>Fifty-Four point Zero Zero Six</t>
  </si>
  <si>
    <t>16-520</t>
  </si>
  <si>
    <t>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t>
  </si>
  <si>
    <t>Seven Hundred and Fifty point Five Zero One</t>
  </si>
  <si>
    <t>16-540</t>
  </si>
  <si>
    <t>Back filling in hydraulic structures including all leads and lifts in 150mm layer including watering, ramming compacting to 30% relative density etc. complete by compactor or any other suitable method as per direction of Engineer in charge.</t>
  </si>
  <si>
    <t>Five Hundred and Fifty-One point Two Four One</t>
  </si>
  <si>
    <t>44-240</t>
  </si>
  <si>
    <t>44-240-30</t>
  </si>
  <si>
    <t>Supplying at site U-shape hot rolled steel sheet piles of different sections as mentioned in the material specification of this manual as tabular form of Phosphorus = 00.04% (Maximum), Sulphur = 0.04% (Maximum), Copper = 0.25% (Minimum), Tensile strength =&gt; 490 N/mm2, Yield strength =&gt; 296 N/mm2, Elongation = 15% (Minimum) including all taxes, freights, incidental charges etc. complete as per direction of Engineer in charge.</t>
  </si>
  <si>
    <t>M.ton</t>
  </si>
  <si>
    <t>One Lakh Twenty-Five Thousand Four Hundred and Ninety-One point Nine Four Five</t>
  </si>
  <si>
    <t>44-320</t>
  </si>
  <si>
    <t>44-320-20</t>
  </si>
  <si>
    <t>Cutting of steel sheet piles to design length and shape as per requirement in design and drawing and as per direction of Engineer in charge.</t>
  </si>
  <si>
    <t>Sixty-Four point Seven Five Eight</t>
  </si>
  <si>
    <t>Epoxy paint 2 coats of approved colour and specification over a priming coat to gate, hoisting device and embedded metal parts including scraping out rust and old paint with chisel, scraper, steel wire brush &amp; emery paper etc. complete in all respect including the cost of all materials as per direction of Engineer in charge.</t>
  </si>
  <si>
    <t>Two Hundred and Four point Eight Four Four</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</si>
  <si>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</si>
  <si>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t>
  </si>
  <si>
    <t>One Thousand AND Twenty-Nine point Eight Three Seven</t>
  </si>
  <si>
    <t>Supplying and placing 20mm thick hessian cloth impregnated with bitumen in expansion joints or on top of sheet piles as per specification and direction of Engineer in charge.</t>
  </si>
  <si>
    <t>Three Hundred and Seventy-Four point Eight Eight Three</t>
  </si>
  <si>
    <t>44-220</t>
  </si>
  <si>
    <t>Supplying and laying single layer polythene sheet in floor below cement concrete, RCC slab, on walls etc. complete in all respect as per direction of Engineer in charge.</t>
  </si>
  <si>
    <t>Seven point Five Two Nine</t>
  </si>
  <si>
    <t>43(a)</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</si>
  <si>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</si>
  <si>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</si>
  <si>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Three Thousand AND Forty-Two point Nine Zero Five</t>
  </si>
  <si>
    <t>43(b)</t>
  </si>
  <si>
    <t>Three Thousand Three Hundred and Two point Three Zero Five</t>
  </si>
  <si>
    <t>40-650</t>
  </si>
  <si>
    <t>40-650-30</t>
  </si>
  <si>
    <t>Supplying and laying sand as filter layers as per specific size ranges and gradation including preparation of surface, compacting in layer etc. complete with supply of all materials and as per direction of Engineer in charge.</t>
  </si>
  <si>
    <t>Six Hundred and Twenty point Four One One</t>
  </si>
  <si>
    <t>Nine Hundred and Seventy-Eight point Nine Five Six</t>
  </si>
  <si>
    <t>12-310</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</si>
  <si>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t>
  </si>
  <si>
    <t>Six point Eight Two Seven</t>
  </si>
  <si>
    <t>28-120</t>
  </si>
  <si>
    <t>Cement concrete in leanest mix 1:3:6 with sand of F.M.&gt;=1.5, in foundation or floor, including breaking, screening, grading and washing aggregates with clear water, mixing, laying in position, consolidation to levels, curing, including supply of all materials, excluding the cost of form works etc complete as per direction of Engineer in charge</t>
  </si>
  <si>
    <t>Seven Thousand Eight Hundred and Thirty-Four point One Two Two</t>
  </si>
  <si>
    <t>28-100</t>
  </si>
  <si>
    <t>Cement concrete in leanest mix 1:4:8 with sand of F.M.&gt;=1.5, in foundation or floor, including breaking, screening, grading and washing aggregates with clear water, mixing, laying in position, consolidation to levels, curing, including supply of all materials excluding the cost of form works etc complete as per direction of Engineer in charge.</t>
  </si>
  <si>
    <t>Seven Thousand Four Hundred and Ninety-Seven point Five Zero Eight</t>
  </si>
  <si>
    <t>49(a)</t>
  </si>
  <si>
    <t>36-150</t>
  </si>
  <si>
    <t>Formwork for centering and water tight shuttering as per drawing with 14 BWG M.S. sheet, fitted and fixed with 40mmx40mmx6mm M .S.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t>
  </si>
  <si>
    <t>Six Hundred and Fifty-One point Seven Two Six</t>
  </si>
  <si>
    <t>49(b)</t>
  </si>
  <si>
    <t>Six Hundred and Fifty-Seven point Eight Four Six</t>
  </si>
  <si>
    <t>49(c)</t>
  </si>
  <si>
    <t>Five Hundred and Thirty-Six point One Six Three</t>
  </si>
  <si>
    <t>50(a)</t>
  </si>
  <si>
    <t>76-120</t>
  </si>
  <si>
    <t>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t>
  </si>
  <si>
    <t>Kg</t>
  </si>
  <si>
    <t>Eighty-Four point Nine Zero Eight</t>
  </si>
  <si>
    <t>50(b)</t>
  </si>
  <si>
    <t>76-115</t>
  </si>
  <si>
    <t>b) 6mm dia</t>
  </si>
  <si>
    <t>Seventy point Five Six Six</t>
  </si>
  <si>
    <t>80-230</t>
  </si>
  <si>
    <t>80-230-40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</si>
  <si>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mending the damages, fixing in walls with holders and clips, including cutting threads, making necessary connection etc. all complete, and as per direction of Engineer in charge.</t>
  </si>
  <si>
    <t>Four Hundred and Ninety-Two point Zero Six Six</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</si>
  <si>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</si>
  <si>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One Hundred and Twenty-Eight point Three Zero Nine</t>
  </si>
  <si>
    <t>28-200</t>
  </si>
  <si>
    <t>Reinforced Cement Concrete Work in leanest mix. 1:1.5:3 with 25mm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t>
  </si>
  <si>
    <t>Ten Thousand AND Eight point Two Two One</t>
  </si>
  <si>
    <t>4-600</t>
  </si>
  <si>
    <t>4-600-10</t>
  </si>
  <si>
    <t>Providing cork sheet/polysterene sheet in expansion joints of concrete works including supply of all materials etc. complete as per direction of Engineer in charge. 25mm thick sheet.</t>
  </si>
  <si>
    <t>Two Hundred and Fifty-Four point One Three Six</t>
  </si>
  <si>
    <t>04-280</t>
  </si>
  <si>
    <t>Constructing at site, cement mortar gauge on masonry wall, including engraving in meter, decimeter &amp; centimeter, painting and figuring with black and red water proof paint, etc. complete as per direction of Engineer in charge.</t>
  </si>
  <si>
    <t>Sixty-Four point Two One Nine</t>
  </si>
  <si>
    <t>Filling up the expansion joints by asphalt, sand and jute waste etc. complete including supply of all materials and as per direction of Engineer in charge.</t>
  </si>
  <si>
    <t>One Hundred and Nineteen point Seven Eight One</t>
  </si>
  <si>
    <t>57(a)</t>
  </si>
  <si>
    <t>40-140</t>
  </si>
  <si>
    <t>Manufacturing and supplying of CC blocks in leanest mix (1:3:6) in volume, with cement, sand (FM&gt;=1.5) and stone chips (40mmdown graded), to attain a minimum 28 days cylinder strength of 9.0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t>
  </si>
  <si>
    <t>Two Hundred and Forty-Eight point Seven Zero One</t>
  </si>
  <si>
    <t>57(b)</t>
  </si>
  <si>
    <t>Two Hundred and Ninety-Nine point One Seven Six</t>
  </si>
  <si>
    <t>58(a)</t>
  </si>
  <si>
    <t>Labour charge for protective works in laying CC blocks of different sizes including preparation of base, watering and ramming of base etc. complete as per direction of Engineer in chargeWithin 200m</t>
  </si>
  <si>
    <t>58(b)</t>
  </si>
  <si>
    <t>Labour charge for protective works in laying CC blocks of different sizes including preparation of base, watering and ramming of base etc. complete as per direction of Engineer in charge</t>
  </si>
  <si>
    <t>76-630</t>
  </si>
  <si>
    <t>Supply and fitting fixing 23cm PVC water stops having minimum strength of 13.80 N/mm2 at 225% elongation and of approved quality in contraction and expansion joints with necessary arrangement for modification of shuttering and keeping the water stop in position etc as per design, specification and direction of Engineer in charge</t>
  </si>
  <si>
    <t>Six Hundred and Forty-Five point Nine Seven Nine</t>
  </si>
  <si>
    <t>Earth work by manual labour, in all kinds of soil in removing the cross bundh/ ring bundh, including all leads and lifts complete and placing the spoils to a safe distance, (minimun 15m apart from the bank) as per direction of Engineer in charge.</t>
  </si>
  <si>
    <t>One Hundred and Thirteen point Seven Five One</t>
  </si>
  <si>
    <t>76-240</t>
  </si>
  <si>
    <t>Manufacturing &amp; Supplying of M.S. Vertical Lift Gate shutter of 8mm thick M.S. skin plate and stiffener with minimum 75mmx75mmx10mm M.S. angle as frame, horizontal &amp; vertical beam 75mmx25mmx12mm P-type rubber seal, fixed with 10mm dia x 63 .5mm M.S. counter shank bolts with nuts and 40mmx10mm M.S. strip as clamp drilled spaces @ 150mm c/c, stem attachment with proper thread, nut, cotter pin and washer as per approved design including the cost of all materials of proper grade &amp; brand new with a prime coat of redoxide where necessary as per specification and direction of Engineer in charge.</t>
  </si>
  <si>
    <t>Ninety-One Thousand One Hundred and Twenty-Nine point Zero Four Three</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</si>
  <si>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</si>
  <si>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charge.Size 1.95m x 1.65m.</t>
  </si>
  <si>
    <t>Eight Thousand Nine Hundred and Seventy-Seven point Six Nine Seven</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</si>
  <si>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</si>
  <si>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Eighty-Three Thousand Five Hundred and Thirty point One Eight One</t>
  </si>
  <si>
    <t>16-600</t>
  </si>
  <si>
    <t>Earth work by Mechanical Excavator ( Long Boom ) in all kinds of soil in excavation/re-excavation of Channel/Canal/khal etc. Including disposal of spoil-soil upto 30m away from the point of excavation with rough dressing and leveling etc. Complete as per direction of Engineer in charge.</t>
  </si>
  <si>
    <t>Seventy-Six point Six Five Three</t>
  </si>
  <si>
    <t>BM Pillar</t>
  </si>
  <si>
    <t>BM Installation</t>
  </si>
  <si>
    <t>Channel Excavation</t>
  </si>
  <si>
    <t>without DV Channel</t>
  </si>
  <si>
    <t>Labour Charge for fixinig BM Pillar</t>
  </si>
  <si>
    <t>Supplying Bamboo Pegs</t>
  </si>
  <si>
    <t>Supplyimng Synthetic Bags</t>
  </si>
  <si>
    <t>Supplying Sheet Pile</t>
  </si>
  <si>
    <t>Epoxy Paint</t>
  </si>
  <si>
    <t>Sand filter: FM 1.00 to 1.5</t>
  </si>
  <si>
    <t>Cork Sheet in Expansion Joint</t>
  </si>
  <si>
    <t>Filling Expansion Joint by Asphalt</t>
  </si>
  <si>
    <t>CC Block 40x40x20</t>
  </si>
  <si>
    <t>Labour charge  laying cc blockbeyond 200m</t>
  </si>
  <si>
    <t>Labour charge  laying cc block winthin 200m</t>
  </si>
  <si>
    <t>Geotextile</t>
  </si>
  <si>
    <t>40-600-40</t>
  </si>
  <si>
    <t>sqm,</t>
  </si>
  <si>
    <t>Supply BM Pillars</t>
  </si>
  <si>
    <t>Fixing BM Pillars</t>
  </si>
  <si>
    <t>Biological Protection</t>
  </si>
  <si>
    <t>Bamboo Profile</t>
  </si>
  <si>
    <t>Supplying Barack Bamboo Pibns</t>
  </si>
  <si>
    <t>Labour Charge for Driving Bamboo Pins</t>
  </si>
  <si>
    <t>Single Layer Tarjah</t>
  </si>
  <si>
    <t>Earth Work By Carried Earth</t>
  </si>
  <si>
    <t>Extra Rate for additional  Lift</t>
  </si>
  <si>
    <t>Earth work by Manual Labour</t>
  </si>
  <si>
    <t>Earthwork by Excavartor</t>
  </si>
  <si>
    <t>Royalty for Earth</t>
  </si>
  <si>
    <t>Fine Dressing and Close Turfing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</si>
</sst>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
      <sz val="12"/>
      <color rgb="FFFF0000"/>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s>
  <cellStyleXfs count="1">
    <xf numFmtId="0" fontId="0" fillId="0" borderId="0"/>
  </cellStyleXfs>
  <cellXfs count="30">
    <xf numFmtId="0" fontId="0" fillId="0" borderId="0" xfId="0"/>
    <xf numFmtId="0" fontId="0" fillId="0" borderId="1" xfId="0" applyBorder="1"/>
    <xf numFmtId="0" fontId="0" fillId="0" borderId="1" xfId="0"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0" fontId="2" fillId="0" borderId="5" xfId="0" applyFont="1" applyFill="1" applyBorder="1" applyAlignment="1">
      <alignment horizontal="center"/>
    </xf>
    <xf numFmtId="0" fontId="2" fillId="0" borderId="0" xfId="0" applyFont="1" applyFill="1" applyBorder="1" applyAlignment="1">
      <alignment horizontal="center"/>
    </xf>
    <xf numFmtId="0" fontId="3" fillId="0" borderId="6" xfId="0" applyFont="1" applyBorder="1" applyAlignment="1">
      <alignment vertical="center" wrapText="1"/>
    </xf>
    <xf numFmtId="0" fontId="2" fillId="0" borderId="1" xfId="0" applyFont="1" applyBorder="1" applyAlignment="1">
      <alignment horizontal="center" wrapText="1"/>
    </xf>
    <xf numFmtId="0" fontId="3" fillId="0" borderId="1" xfId="0" applyFont="1" applyBorder="1" applyAlignment="1">
      <alignment vertical="center" wrapText="1"/>
    </xf>
    <xf numFmtId="0" fontId="0" fillId="0" borderId="0" xfId="0" applyAlignment="1">
      <alignment horizontal="center"/>
    </xf>
    <xf numFmtId="0" fontId="0" fillId="0" borderId="1" xfId="0" applyBorder="1" applyAlignment="1">
      <alignment horizontal="center" wrapText="1"/>
    </xf>
    <xf numFmtId="4" fontId="0" fillId="0" borderId="0" xfId="0" applyNumberFormat="1"/>
    <xf numFmtId="0" fontId="0" fillId="0" borderId="0" xfId="0" applyFill="1" applyBorder="1" applyAlignment="1">
      <alignment horizont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2" fillId="2" borderId="4" xfId="0" applyFont="1" applyFill="1" applyBorder="1" applyAlignment="1">
      <alignment horizontal="center" vertical="center"/>
    </xf>
    <xf numFmtId="0" fontId="0" fillId="2" borderId="1" xfId="0" applyFill="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xf>
    <xf numFmtId="0" fontId="0" fillId="2" borderId="4" xfId="0" applyFill="1" applyBorder="1" applyAlignment="1">
      <alignment horizontal="center"/>
    </xf>
    <xf numFmtId="0" fontId="2" fillId="2" borderId="1" xfId="0" applyFont="1" applyFill="1" applyBorder="1" applyAlignment="1">
      <alignment horizontal="center" wrapText="1"/>
    </xf>
    <xf numFmtId="0" fontId="0" fillId="2" borderId="0" xfId="0" applyFill="1" applyAlignment="1">
      <alignment horizontal="center"/>
    </xf>
    <xf numFmtId="0" fontId="1" fillId="2" borderId="1" xfId="0" applyFont="1" applyFill="1" applyBorder="1" applyAlignment="1">
      <alignment horizontal="center"/>
    </xf>
    <xf numFmtId="0" fontId="0" fillId="2"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A10" zoomScale="130" zoomScaleNormal="130" workbookViewId="0">
      <selection activeCell="F20" sqref="F20"/>
    </sheetView>
  </sheetViews>
  <sheetFormatPr defaultRowHeight="15" x14ac:dyDescent="0.25"/>
  <cols>
    <col min="2" max="2" width="12.7109375" customWidth="1"/>
    <col min="3" max="3" width="36.140625" customWidth="1"/>
    <col min="4" max="4" width="11.85546875" bestFit="1" customWidth="1"/>
    <col min="5" max="5" width="14" customWidth="1"/>
    <col min="6" max="6" width="17" bestFit="1" customWidth="1"/>
    <col min="8" max="8" width="12" bestFit="1" customWidth="1"/>
  </cols>
  <sheetData>
    <row r="1" spans="1:10" ht="18.75" customHeight="1" x14ac:dyDescent="0.25">
      <c r="A1" s="14" t="s">
        <v>0</v>
      </c>
      <c r="B1" s="14" t="s">
        <v>1</v>
      </c>
      <c r="C1" s="14" t="s">
        <v>2</v>
      </c>
      <c r="D1" s="14" t="s">
        <v>3</v>
      </c>
      <c r="E1" s="14" t="s">
        <v>4</v>
      </c>
      <c r="F1" s="7" t="s">
        <v>76</v>
      </c>
    </row>
    <row r="2" spans="1:10" x14ac:dyDescent="0.25">
      <c r="A2" s="15"/>
      <c r="B2" s="15"/>
      <c r="C2" s="15"/>
      <c r="D2" s="15"/>
      <c r="E2" s="15"/>
      <c r="F2" s="3"/>
    </row>
    <row r="3" spans="1:10" ht="33.75" customHeight="1" x14ac:dyDescent="0.25">
      <c r="A3" s="17">
        <v>7</v>
      </c>
      <c r="B3" s="17" t="s">
        <v>84</v>
      </c>
      <c r="C3" s="17" t="s">
        <v>305</v>
      </c>
      <c r="D3" s="17" t="s">
        <v>85</v>
      </c>
      <c r="E3" s="17">
        <v>493.06900000000002</v>
      </c>
      <c r="F3" s="28">
        <v>18</v>
      </c>
    </row>
    <row r="4" spans="1:10" ht="33.75" customHeight="1" x14ac:dyDescent="0.25">
      <c r="A4" s="17">
        <v>8</v>
      </c>
      <c r="B4" s="17" t="s">
        <v>86</v>
      </c>
      <c r="C4" s="17" t="s">
        <v>306</v>
      </c>
      <c r="D4" s="17" t="s">
        <v>85</v>
      </c>
      <c r="E4" s="17">
        <v>38.654000000000003</v>
      </c>
      <c r="F4" s="28">
        <v>18</v>
      </c>
      <c r="H4" s="5"/>
      <c r="J4" s="6"/>
    </row>
    <row r="5" spans="1:10" ht="33.75" customHeight="1" x14ac:dyDescent="0.25">
      <c r="A5" s="17">
        <v>9</v>
      </c>
      <c r="B5" s="17" t="s">
        <v>72</v>
      </c>
      <c r="C5" s="17" t="s">
        <v>307</v>
      </c>
      <c r="D5" s="17" t="s">
        <v>14</v>
      </c>
      <c r="E5" s="17">
        <v>3.4710000000000001</v>
      </c>
      <c r="F5" s="28">
        <v>199200</v>
      </c>
      <c r="J5" s="6"/>
    </row>
    <row r="6" spans="1:10" ht="33.75" customHeight="1" x14ac:dyDescent="0.25">
      <c r="A6" s="17">
        <v>10</v>
      </c>
      <c r="B6" s="17" t="s">
        <v>5</v>
      </c>
      <c r="C6" s="17" t="s">
        <v>308</v>
      </c>
      <c r="D6" s="17" t="s">
        <v>9</v>
      </c>
      <c r="E6" s="17">
        <v>185.381</v>
      </c>
      <c r="F6" s="17">
        <v>355</v>
      </c>
      <c r="J6" s="6"/>
    </row>
    <row r="7" spans="1:10" ht="33.75" customHeight="1" x14ac:dyDescent="0.25">
      <c r="A7" s="17">
        <v>11</v>
      </c>
      <c r="B7" s="17" t="s">
        <v>87</v>
      </c>
      <c r="C7" s="17" t="s">
        <v>309</v>
      </c>
      <c r="D7" s="17" t="s">
        <v>85</v>
      </c>
      <c r="E7" s="17">
        <v>123.002</v>
      </c>
      <c r="F7" s="17">
        <v>3511</v>
      </c>
      <c r="J7" s="6"/>
    </row>
    <row r="8" spans="1:10" ht="33.75" customHeight="1" x14ac:dyDescent="0.25">
      <c r="A8" s="17">
        <v>12</v>
      </c>
      <c r="B8" s="17" t="s">
        <v>88</v>
      </c>
      <c r="C8" s="17" t="s">
        <v>310</v>
      </c>
      <c r="D8" s="17" t="s">
        <v>14</v>
      </c>
      <c r="E8" s="17">
        <v>54.670999999999999</v>
      </c>
      <c r="F8" s="17">
        <v>2952</v>
      </c>
      <c r="J8" s="6"/>
    </row>
    <row r="9" spans="1:10" ht="33.75" customHeight="1" x14ac:dyDescent="0.25">
      <c r="A9" s="17">
        <v>13</v>
      </c>
      <c r="B9" s="17" t="s">
        <v>82</v>
      </c>
      <c r="C9" s="17" t="s">
        <v>311</v>
      </c>
      <c r="D9" s="17" t="s">
        <v>73</v>
      </c>
      <c r="E9" s="17">
        <v>281.15699999999998</v>
      </c>
      <c r="F9" s="17">
        <v>6183</v>
      </c>
      <c r="J9" s="6"/>
    </row>
    <row r="10" spans="1:10" ht="33.75" customHeight="1" x14ac:dyDescent="0.25">
      <c r="A10" s="17">
        <v>14</v>
      </c>
      <c r="B10" s="17" t="s">
        <v>70</v>
      </c>
      <c r="C10" s="17" t="s">
        <v>312</v>
      </c>
      <c r="D10" s="17" t="s">
        <v>10</v>
      </c>
      <c r="E10" s="17">
        <v>332.45100000000002</v>
      </c>
      <c r="F10" s="20">
        <v>74464.62</v>
      </c>
      <c r="J10" s="6"/>
    </row>
    <row r="11" spans="1:10" ht="33.75" customHeight="1" x14ac:dyDescent="0.25">
      <c r="A11" s="17">
        <v>15</v>
      </c>
      <c r="B11" s="17" t="s">
        <v>71</v>
      </c>
      <c r="C11" s="17" t="s">
        <v>314</v>
      </c>
      <c r="D11" s="17" t="s">
        <v>10</v>
      </c>
      <c r="E11" s="17">
        <v>150.18799999999999</v>
      </c>
      <c r="F11" s="20">
        <v>55998.47</v>
      </c>
    </row>
    <row r="12" spans="1:10" ht="15.75" x14ac:dyDescent="0.25">
      <c r="A12" s="17">
        <v>16</v>
      </c>
      <c r="B12" s="17" t="s">
        <v>8</v>
      </c>
      <c r="C12" s="17" t="s">
        <v>313</v>
      </c>
      <c r="D12" s="17" t="s">
        <v>77</v>
      </c>
      <c r="E12" s="17">
        <v>34.886000000000003</v>
      </c>
      <c r="F12" s="17">
        <v>22399.39</v>
      </c>
    </row>
    <row r="13" spans="1:10" ht="15.75" x14ac:dyDescent="0.25">
      <c r="A13" s="17">
        <v>17</v>
      </c>
      <c r="B13" s="17" t="s">
        <v>69</v>
      </c>
      <c r="C13" s="17" t="s">
        <v>315</v>
      </c>
      <c r="D13" s="17" t="s">
        <v>10</v>
      </c>
      <c r="E13" s="17">
        <v>119.899</v>
      </c>
      <c r="F13" s="17">
        <v>55998.47</v>
      </c>
    </row>
    <row r="14" spans="1:10" ht="15.75" x14ac:dyDescent="0.25">
      <c r="A14" s="17">
        <v>18</v>
      </c>
      <c r="B14" s="17" t="s">
        <v>74</v>
      </c>
      <c r="C14" s="17" t="s">
        <v>316</v>
      </c>
      <c r="D14" s="17" t="s">
        <v>10</v>
      </c>
      <c r="E14" s="17">
        <v>9.5609999999999999</v>
      </c>
      <c r="F14" s="17">
        <v>111996</v>
      </c>
    </row>
    <row r="15" spans="1:10" ht="15.75" x14ac:dyDescent="0.25">
      <c r="A15" s="17">
        <v>19</v>
      </c>
      <c r="B15" s="17" t="s">
        <v>57</v>
      </c>
      <c r="C15" s="17" t="s">
        <v>317</v>
      </c>
      <c r="D15" s="17" t="s">
        <v>73</v>
      </c>
      <c r="E15" s="17">
        <v>19.265999999999998</v>
      </c>
      <c r="F15" s="17">
        <v>195560</v>
      </c>
    </row>
    <row r="16" spans="1:10" x14ac:dyDescent="0.25">
      <c r="F16" s="2">
        <f>SUMPRODUCT(E3:E15,F3:F15)</f>
        <v>48598621.000050001</v>
      </c>
    </row>
    <row r="17" spans="6:6" x14ac:dyDescent="0.25">
      <c r="F17" s="2">
        <f>F16/100000</f>
        <v>485.98621000050002</v>
      </c>
    </row>
  </sheetData>
  <sortState ref="A3:F25">
    <sortCondition ref="A3:A25"/>
  </sortState>
  <mergeCells count="5">
    <mergeCell ref="A1:A2"/>
    <mergeCell ref="B1:B2"/>
    <mergeCell ref="C1:C2"/>
    <mergeCell ref="D1:D2"/>
    <mergeCell ref="E1:E2"/>
  </mergeCells>
  <pageMargins left="0.25" right="0.25"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130" zoomScaleNormal="130" workbookViewId="0">
      <selection activeCell="F12" sqref="F12"/>
    </sheetView>
  </sheetViews>
  <sheetFormatPr defaultRowHeight="15" x14ac:dyDescent="0.25"/>
  <cols>
    <col min="2" max="2" width="19.42578125" customWidth="1"/>
    <col min="3" max="3" width="23.28515625" customWidth="1"/>
    <col min="4" max="4" width="11.85546875" bestFit="1" customWidth="1"/>
    <col min="6" max="6" width="17" bestFit="1" customWidth="1"/>
    <col min="8" max="8" width="12" bestFit="1" customWidth="1"/>
  </cols>
  <sheetData>
    <row r="1" spans="1:6" ht="18.75" customHeight="1" x14ac:dyDescent="0.25">
      <c r="A1" s="14" t="s">
        <v>0</v>
      </c>
      <c r="B1" s="14" t="s">
        <v>1</v>
      </c>
      <c r="C1" s="14" t="s">
        <v>2</v>
      </c>
      <c r="D1" s="14" t="s">
        <v>3</v>
      </c>
      <c r="E1" s="14" t="s">
        <v>4</v>
      </c>
      <c r="F1" s="7" t="s">
        <v>76</v>
      </c>
    </row>
    <row r="2" spans="1:6" x14ac:dyDescent="0.25">
      <c r="A2" s="15"/>
      <c r="B2" s="15"/>
      <c r="C2" s="15"/>
      <c r="D2" s="15"/>
      <c r="E2" s="15"/>
      <c r="F2" s="3"/>
    </row>
    <row r="3" spans="1:6" ht="15.75" x14ac:dyDescent="0.25">
      <c r="A3" s="17">
        <v>21</v>
      </c>
      <c r="B3" s="26" t="s">
        <v>78</v>
      </c>
      <c r="C3" s="17"/>
      <c r="D3" s="17" t="s">
        <v>10</v>
      </c>
      <c r="E3" s="29">
        <v>107.75700000000001</v>
      </c>
      <c r="F3" s="17">
        <v>385.55</v>
      </c>
    </row>
    <row r="4" spans="1:6" ht="16.5" customHeight="1" x14ac:dyDescent="0.25">
      <c r="A4" s="17">
        <v>22</v>
      </c>
      <c r="B4" s="26" t="s">
        <v>137</v>
      </c>
      <c r="C4" s="17"/>
      <c r="D4" s="17" t="s">
        <v>13</v>
      </c>
      <c r="E4" s="29">
        <v>143.41800000000001</v>
      </c>
      <c r="F4" s="17">
        <v>525</v>
      </c>
    </row>
    <row r="5" spans="1:6" ht="15.75" x14ac:dyDescent="0.25">
      <c r="A5" s="17">
        <v>23</v>
      </c>
      <c r="B5" s="26" t="s">
        <v>79</v>
      </c>
      <c r="C5" s="17"/>
      <c r="D5" s="17" t="s">
        <v>10</v>
      </c>
      <c r="E5" s="29">
        <v>512.06899999999996</v>
      </c>
      <c r="F5" s="17">
        <v>78.75</v>
      </c>
    </row>
    <row r="6" spans="1:6" ht="15.75" x14ac:dyDescent="0.25">
      <c r="A6" s="17">
        <v>24</v>
      </c>
      <c r="B6" s="26" t="s">
        <v>102</v>
      </c>
      <c r="C6" s="17"/>
      <c r="D6" s="17" t="s">
        <v>85</v>
      </c>
      <c r="E6" s="29">
        <v>442.20600000000002</v>
      </c>
      <c r="F6" s="17">
        <v>26326</v>
      </c>
    </row>
    <row r="7" spans="1:6" ht="15.75" x14ac:dyDescent="0.25">
      <c r="A7" s="17">
        <v>25</v>
      </c>
      <c r="B7" s="26" t="s">
        <v>102</v>
      </c>
      <c r="C7" s="17"/>
      <c r="D7" s="17" t="s">
        <v>85</v>
      </c>
      <c r="E7" s="29">
        <v>1493.9380000000001</v>
      </c>
      <c r="F7" s="17">
        <v>220</v>
      </c>
    </row>
    <row r="8" spans="1:6" ht="15.75" x14ac:dyDescent="0.25">
      <c r="A8" s="4">
        <v>26</v>
      </c>
      <c r="B8" s="8" t="s">
        <v>80</v>
      </c>
      <c r="C8" s="4"/>
      <c r="D8" s="4" t="s">
        <v>13</v>
      </c>
      <c r="E8" s="1">
        <v>126.901</v>
      </c>
      <c r="F8" s="4">
        <v>2712.5</v>
      </c>
    </row>
    <row r="9" spans="1:6" ht="24.6" customHeight="1" x14ac:dyDescent="0.25">
      <c r="A9" s="4">
        <v>27</v>
      </c>
      <c r="B9" s="8" t="s">
        <v>46</v>
      </c>
      <c r="C9" s="4"/>
      <c r="D9" s="4" t="s">
        <v>10</v>
      </c>
      <c r="E9" s="1">
        <v>917.14599999999996</v>
      </c>
      <c r="F9" s="4">
        <v>364.34</v>
      </c>
    </row>
    <row r="10" spans="1:6" x14ac:dyDescent="0.25">
      <c r="A10" s="1"/>
      <c r="B10" s="11" t="s">
        <v>89</v>
      </c>
      <c r="C10" s="1"/>
      <c r="D10" s="2" t="s">
        <v>10</v>
      </c>
      <c r="E10" s="1">
        <v>1620.357</v>
      </c>
      <c r="F10" s="2">
        <v>364.34</v>
      </c>
    </row>
    <row r="11" spans="1:6" x14ac:dyDescent="0.25">
      <c r="F11" s="10">
        <f>SUMPRODUCT(E3:E10,F3:F10)</f>
        <v>13396079.916620001</v>
      </c>
    </row>
    <row r="12" spans="1:6" x14ac:dyDescent="0.25">
      <c r="F12" s="10">
        <f>F11/100000</f>
        <v>133.96079916620002</v>
      </c>
    </row>
    <row r="13" spans="1:6" x14ac:dyDescent="0.25">
      <c r="E13" t="s">
        <v>158</v>
      </c>
      <c r="F13" s="10">
        <f>(SUMPRODUCT(E6:E7,F6:F7)/100000)</f>
        <v>119.70181516000001</v>
      </c>
    </row>
  </sheetData>
  <mergeCells count="5">
    <mergeCell ref="A1:A2"/>
    <mergeCell ref="B1:B2"/>
    <mergeCell ref="C1:C2"/>
    <mergeCell ref="D1:D2"/>
    <mergeCell ref="E1:E2"/>
  </mergeCells>
  <pageMargins left="0.25" right="0.25" top="0.75" bottom="0.75" header="0.3" footer="0.3"/>
  <pageSetup scale="9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abSelected="1" topLeftCell="A40" zoomScaleNormal="100" workbookViewId="0">
      <selection activeCell="F49" sqref="F49"/>
    </sheetView>
  </sheetViews>
  <sheetFormatPr defaultRowHeight="15" x14ac:dyDescent="0.25"/>
  <cols>
    <col min="2" max="2" width="12.7109375" customWidth="1"/>
    <col min="3" max="3" width="46.85546875" style="10" customWidth="1"/>
    <col min="6" max="6" width="14.5703125" bestFit="1" customWidth="1"/>
    <col min="7" max="7" width="17.5703125" customWidth="1"/>
  </cols>
  <sheetData>
    <row r="1" spans="1:7" ht="18.75" customHeight="1" x14ac:dyDescent="0.25">
      <c r="A1" s="16" t="s">
        <v>0</v>
      </c>
      <c r="B1" s="16" t="s">
        <v>1</v>
      </c>
      <c r="C1" s="16" t="s">
        <v>2</v>
      </c>
      <c r="D1" s="16" t="s">
        <v>3</v>
      </c>
      <c r="E1" s="16" t="s">
        <v>4</v>
      </c>
      <c r="F1" s="9" t="s">
        <v>100</v>
      </c>
    </row>
    <row r="2" spans="1:7" x14ac:dyDescent="0.25">
      <c r="A2" s="16"/>
      <c r="B2" s="16"/>
      <c r="C2" s="16"/>
      <c r="D2" s="16"/>
      <c r="E2" s="16"/>
      <c r="F2" s="3"/>
    </row>
    <row r="3" spans="1:7" ht="25.5" customHeight="1" x14ac:dyDescent="0.25">
      <c r="A3" s="17">
        <v>1</v>
      </c>
      <c r="B3" s="17" t="s">
        <v>11</v>
      </c>
      <c r="C3" s="18" t="s">
        <v>12</v>
      </c>
      <c r="D3" s="17" t="s">
        <v>13</v>
      </c>
      <c r="E3" s="17">
        <v>21.898</v>
      </c>
      <c r="F3" s="17">
        <v>5540</v>
      </c>
      <c r="G3" s="12">
        <f>E3*F3</f>
        <v>121314.92</v>
      </c>
    </row>
    <row r="4" spans="1:7" ht="25.5" customHeight="1" x14ac:dyDescent="0.25">
      <c r="A4" s="17">
        <v>2</v>
      </c>
      <c r="B4" s="17" t="s">
        <v>90</v>
      </c>
      <c r="C4" s="18" t="s">
        <v>287</v>
      </c>
      <c r="D4" s="17" t="s">
        <v>85</v>
      </c>
      <c r="E4" s="17">
        <v>1014.741</v>
      </c>
      <c r="F4" s="17">
        <v>4</v>
      </c>
      <c r="G4" s="12">
        <f t="shared" ref="G4:G47" si="0">E4*F4</f>
        <v>4058.9639999999999</v>
      </c>
    </row>
    <row r="5" spans="1:7" ht="25.5" customHeight="1" x14ac:dyDescent="0.25">
      <c r="A5" s="17">
        <v>3</v>
      </c>
      <c r="B5" s="17" t="s">
        <v>86</v>
      </c>
      <c r="C5" s="18" t="s">
        <v>288</v>
      </c>
      <c r="D5" s="17" t="s">
        <v>85</v>
      </c>
      <c r="E5" s="17">
        <v>37.286999999999999</v>
      </c>
      <c r="F5" s="17">
        <v>4</v>
      </c>
      <c r="G5" s="12">
        <f t="shared" si="0"/>
        <v>149.148</v>
      </c>
    </row>
    <row r="6" spans="1:7" ht="25.5" customHeight="1" x14ac:dyDescent="0.25">
      <c r="A6" s="17">
        <v>4</v>
      </c>
      <c r="B6" s="17" t="s">
        <v>91</v>
      </c>
      <c r="C6" s="19" t="s">
        <v>292</v>
      </c>
      <c r="D6" s="17" t="s">
        <v>85</v>
      </c>
      <c r="E6" s="17">
        <v>12.016</v>
      </c>
      <c r="F6" s="17">
        <v>160</v>
      </c>
      <c r="G6" s="12">
        <f t="shared" si="0"/>
        <v>1922.56</v>
      </c>
    </row>
    <row r="7" spans="1:7" ht="25.5" customHeight="1" x14ac:dyDescent="0.25">
      <c r="A7" s="17">
        <v>5</v>
      </c>
      <c r="B7" s="17" t="s">
        <v>92</v>
      </c>
      <c r="C7" s="18" t="s">
        <v>291</v>
      </c>
      <c r="D7" s="17" t="s">
        <v>85</v>
      </c>
      <c r="E7" s="17">
        <v>2.2589999999999999</v>
      </c>
      <c r="F7" s="17">
        <v>160</v>
      </c>
      <c r="G7" s="12">
        <f t="shared" si="0"/>
        <v>361.44</v>
      </c>
    </row>
    <row r="8" spans="1:7" ht="25.5" customHeight="1" x14ac:dyDescent="0.25">
      <c r="A8" s="17">
        <v>6</v>
      </c>
      <c r="B8" s="17" t="s">
        <v>6</v>
      </c>
      <c r="C8" s="17" t="s">
        <v>53</v>
      </c>
      <c r="D8" s="20" t="s">
        <v>10</v>
      </c>
      <c r="E8" s="20">
        <v>113.717</v>
      </c>
      <c r="F8" s="20">
        <v>793.05</v>
      </c>
      <c r="G8" s="12">
        <f t="shared" si="0"/>
        <v>90183.26685</v>
      </c>
    </row>
    <row r="9" spans="1:7" ht="25.5" customHeight="1" x14ac:dyDescent="0.25">
      <c r="A9" s="17">
        <v>7</v>
      </c>
      <c r="B9" s="17" t="s">
        <v>101</v>
      </c>
      <c r="C9" s="18" t="s">
        <v>16</v>
      </c>
      <c r="D9" s="17" t="s">
        <v>13</v>
      </c>
      <c r="E9" s="17">
        <v>1008.603</v>
      </c>
      <c r="F9" s="17">
        <v>298</v>
      </c>
      <c r="G9" s="12">
        <f t="shared" si="0"/>
        <v>300563.69399999996</v>
      </c>
    </row>
    <row r="10" spans="1:7" ht="25.5" customHeight="1" x14ac:dyDescent="0.25">
      <c r="A10" s="17">
        <v>8</v>
      </c>
      <c r="B10" s="17" t="s">
        <v>93</v>
      </c>
      <c r="C10" s="18" t="s">
        <v>15</v>
      </c>
      <c r="D10" s="17" t="s">
        <v>10</v>
      </c>
      <c r="E10" s="17">
        <v>194.233</v>
      </c>
      <c r="F10" s="17">
        <v>5233.88</v>
      </c>
      <c r="G10" s="12">
        <f t="shared" si="0"/>
        <v>1016592.21404</v>
      </c>
    </row>
    <row r="11" spans="1:7" ht="25.5" customHeight="1" x14ac:dyDescent="0.25">
      <c r="A11" s="17">
        <v>9</v>
      </c>
      <c r="B11" s="17" t="s">
        <v>94</v>
      </c>
      <c r="C11" s="18" t="s">
        <v>293</v>
      </c>
      <c r="D11" s="17" t="s">
        <v>10</v>
      </c>
      <c r="E11" s="17">
        <v>54.006</v>
      </c>
      <c r="F11" s="17">
        <v>19431</v>
      </c>
      <c r="G11" s="12">
        <f t="shared" si="0"/>
        <v>1049390.5859999999</v>
      </c>
    </row>
    <row r="12" spans="1:7" ht="25.5" customHeight="1" x14ac:dyDescent="0.25">
      <c r="A12" s="17">
        <v>10</v>
      </c>
      <c r="B12" s="17" t="s">
        <v>68</v>
      </c>
      <c r="C12" s="18" t="s">
        <v>37</v>
      </c>
      <c r="D12" s="17" t="s">
        <v>10</v>
      </c>
      <c r="E12" s="17">
        <v>750.50099999999998</v>
      </c>
      <c r="F12" s="17">
        <v>1226.97</v>
      </c>
      <c r="G12" s="12">
        <f t="shared" si="0"/>
        <v>920842.21196999995</v>
      </c>
    </row>
    <row r="13" spans="1:7" ht="25.5" customHeight="1" x14ac:dyDescent="0.25">
      <c r="A13" s="17">
        <v>11</v>
      </c>
      <c r="B13" s="17" t="s">
        <v>66</v>
      </c>
      <c r="C13" s="17" t="s">
        <v>56</v>
      </c>
      <c r="D13" s="20" t="s">
        <v>10</v>
      </c>
      <c r="E13" s="17">
        <v>551.24099999999999</v>
      </c>
      <c r="F13" s="17">
        <v>3239.27</v>
      </c>
      <c r="G13" s="12">
        <f t="shared" si="0"/>
        <v>1785618.43407</v>
      </c>
    </row>
    <row r="14" spans="1:7" ht="25.5" customHeight="1" x14ac:dyDescent="0.25">
      <c r="A14" s="17">
        <v>12</v>
      </c>
      <c r="B14" s="17" t="s">
        <v>188</v>
      </c>
      <c r="C14" s="18" t="s">
        <v>294</v>
      </c>
      <c r="D14" s="17" t="s">
        <v>13</v>
      </c>
      <c r="E14" s="17">
        <v>125491.94500000001</v>
      </c>
      <c r="F14" s="17">
        <v>24.19</v>
      </c>
      <c r="G14" s="12">
        <f t="shared" si="0"/>
        <v>3035650.1495500002</v>
      </c>
    </row>
    <row r="15" spans="1:7" ht="25.5" customHeight="1" x14ac:dyDescent="0.25">
      <c r="A15" s="21">
        <v>13</v>
      </c>
      <c r="B15" s="21" t="s">
        <v>193</v>
      </c>
      <c r="C15" s="22" t="s">
        <v>18</v>
      </c>
      <c r="D15" s="21" t="s">
        <v>14</v>
      </c>
      <c r="E15" s="21">
        <v>64.757999999999996</v>
      </c>
      <c r="F15" s="21">
        <v>43.52</v>
      </c>
      <c r="G15" s="12">
        <f t="shared" si="0"/>
        <v>2818.2681600000001</v>
      </c>
    </row>
    <row r="16" spans="1:7" ht="25.5" customHeight="1" x14ac:dyDescent="0.25">
      <c r="A16" s="17">
        <v>14</v>
      </c>
      <c r="B16" s="17" t="s">
        <v>20</v>
      </c>
      <c r="C16" s="23" t="s">
        <v>295</v>
      </c>
      <c r="D16" s="17" t="s">
        <v>13</v>
      </c>
      <c r="E16" s="17">
        <v>204.84399999999999</v>
      </c>
      <c r="F16" s="24">
        <v>685.44</v>
      </c>
      <c r="G16" s="12">
        <f t="shared" si="0"/>
        <v>140408.27136000001</v>
      </c>
    </row>
    <row r="17" spans="1:7" ht="25.5" customHeight="1" x14ac:dyDescent="0.25">
      <c r="A17" s="17">
        <v>15</v>
      </c>
      <c r="B17" s="17" t="s">
        <v>60</v>
      </c>
      <c r="C17" s="18" t="s">
        <v>19</v>
      </c>
      <c r="D17" s="17" t="s">
        <v>13</v>
      </c>
      <c r="E17" s="17">
        <v>1029.837</v>
      </c>
      <c r="F17" s="17">
        <v>182.7</v>
      </c>
      <c r="G17" s="12">
        <f t="shared" si="0"/>
        <v>188151.2199</v>
      </c>
    </row>
    <row r="18" spans="1:7" ht="25.5" customHeight="1" x14ac:dyDescent="0.25">
      <c r="A18" s="17">
        <v>16</v>
      </c>
      <c r="B18" s="17" t="s">
        <v>21</v>
      </c>
      <c r="C18" s="18" t="s">
        <v>22</v>
      </c>
      <c r="D18" s="17" t="s">
        <v>13</v>
      </c>
      <c r="E18" s="17">
        <v>374.88299999999998</v>
      </c>
      <c r="F18" s="17">
        <v>57</v>
      </c>
      <c r="G18" s="12">
        <f t="shared" si="0"/>
        <v>21368.330999999998</v>
      </c>
    </row>
    <row r="19" spans="1:7" ht="25.5" customHeight="1" x14ac:dyDescent="0.25">
      <c r="A19" s="17">
        <v>17</v>
      </c>
      <c r="B19" s="17" t="s">
        <v>67</v>
      </c>
      <c r="C19" s="18" t="s">
        <v>23</v>
      </c>
      <c r="D19" s="17" t="s">
        <v>13</v>
      </c>
      <c r="E19" s="17">
        <v>7.5289999999999999</v>
      </c>
      <c r="F19" s="17">
        <v>431.7</v>
      </c>
      <c r="G19" s="12">
        <f t="shared" si="0"/>
        <v>3250.2692999999999</v>
      </c>
    </row>
    <row r="20" spans="1:7" ht="25.5" customHeight="1" x14ac:dyDescent="0.25">
      <c r="A20" s="17">
        <v>18</v>
      </c>
      <c r="B20" s="20" t="s">
        <v>38</v>
      </c>
      <c r="C20" s="18" t="s">
        <v>39</v>
      </c>
      <c r="D20" s="20" t="s">
        <v>10</v>
      </c>
      <c r="E20" s="20">
        <v>3042.9050000000002</v>
      </c>
      <c r="F20" s="20">
        <v>187.78</v>
      </c>
      <c r="G20" s="12">
        <f t="shared" si="0"/>
        <v>571396.70090000005</v>
      </c>
    </row>
    <row r="21" spans="1:7" ht="25.5" customHeight="1" x14ac:dyDescent="0.25">
      <c r="A21" s="17">
        <v>19</v>
      </c>
      <c r="B21" s="20" t="s">
        <v>40</v>
      </c>
      <c r="C21" s="18" t="s">
        <v>41</v>
      </c>
      <c r="D21" s="20" t="s">
        <v>10</v>
      </c>
      <c r="E21" s="20">
        <v>3302.3049999999998</v>
      </c>
      <c r="F21" s="20">
        <v>187.78</v>
      </c>
      <c r="G21" s="12">
        <f t="shared" si="0"/>
        <v>620106.83289999992</v>
      </c>
    </row>
    <row r="22" spans="1:7" ht="25.5" customHeight="1" x14ac:dyDescent="0.25">
      <c r="A22" s="17">
        <v>20</v>
      </c>
      <c r="B22" s="20" t="s">
        <v>213</v>
      </c>
      <c r="C22" s="18" t="s">
        <v>296</v>
      </c>
      <c r="D22" s="20" t="s">
        <v>10</v>
      </c>
      <c r="E22" s="20">
        <v>620.41099999999994</v>
      </c>
      <c r="F22" s="20">
        <v>601.23</v>
      </c>
      <c r="G22" s="12">
        <f t="shared" si="0"/>
        <v>373009.70552999998</v>
      </c>
    </row>
    <row r="23" spans="1:7" ht="25.5" customHeight="1" x14ac:dyDescent="0.25">
      <c r="A23" s="17">
        <v>21</v>
      </c>
      <c r="B23" s="17" t="s">
        <v>42</v>
      </c>
      <c r="C23" s="18" t="s">
        <v>43</v>
      </c>
      <c r="D23" s="20" t="s">
        <v>10</v>
      </c>
      <c r="E23" s="20">
        <v>978.95600000000002</v>
      </c>
      <c r="F23" s="17">
        <v>9.0500000000000007</v>
      </c>
      <c r="G23" s="12">
        <f t="shared" si="0"/>
        <v>8859.5518000000011</v>
      </c>
    </row>
    <row r="24" spans="1:7" ht="25.5" customHeight="1" x14ac:dyDescent="0.25">
      <c r="A24" s="17">
        <v>22</v>
      </c>
      <c r="B24" s="17" t="s">
        <v>59</v>
      </c>
      <c r="C24" s="18" t="s">
        <v>17</v>
      </c>
      <c r="D24" s="17" t="s">
        <v>10</v>
      </c>
      <c r="E24" s="17">
        <v>6.827</v>
      </c>
      <c r="F24" s="25">
        <v>28547.15</v>
      </c>
      <c r="G24" s="12">
        <f t="shared" si="0"/>
        <v>194891.39305000001</v>
      </c>
    </row>
    <row r="25" spans="1:7" ht="25.5" customHeight="1" x14ac:dyDescent="0.25">
      <c r="A25" s="17">
        <v>23</v>
      </c>
      <c r="B25" s="17" t="s">
        <v>95</v>
      </c>
      <c r="C25" s="18" t="s">
        <v>24</v>
      </c>
      <c r="D25" s="17" t="s">
        <v>10</v>
      </c>
      <c r="E25" s="17">
        <v>7834.1220000000003</v>
      </c>
      <c r="F25" s="17">
        <v>62.36</v>
      </c>
      <c r="G25" s="12">
        <f t="shared" si="0"/>
        <v>488535.84792000003</v>
      </c>
    </row>
    <row r="26" spans="1:7" ht="25.5" customHeight="1" x14ac:dyDescent="0.25">
      <c r="A26" s="17">
        <v>24</v>
      </c>
      <c r="B26" s="17" t="s">
        <v>96</v>
      </c>
      <c r="C26" s="18" t="s">
        <v>25</v>
      </c>
      <c r="D26" s="17" t="s">
        <v>10</v>
      </c>
      <c r="E26" s="17">
        <v>7497.5079999999998</v>
      </c>
      <c r="F26" s="17">
        <v>3.99</v>
      </c>
      <c r="G26" s="12">
        <f t="shared" si="0"/>
        <v>29915.056919999999</v>
      </c>
    </row>
    <row r="27" spans="1:7" ht="25.5" customHeight="1" x14ac:dyDescent="0.25">
      <c r="A27" s="17">
        <v>25</v>
      </c>
      <c r="B27" s="17" t="s">
        <v>32</v>
      </c>
      <c r="C27" s="23" t="s">
        <v>33</v>
      </c>
      <c r="D27" s="17" t="s">
        <v>13</v>
      </c>
      <c r="E27" s="17">
        <v>651.726</v>
      </c>
      <c r="F27" s="17">
        <v>867.43</v>
      </c>
      <c r="G27" s="12">
        <f t="shared" si="0"/>
        <v>565326.68417999998</v>
      </c>
    </row>
    <row r="28" spans="1:7" ht="25.5" customHeight="1" x14ac:dyDescent="0.25">
      <c r="A28" s="17">
        <v>26</v>
      </c>
      <c r="B28" s="17" t="s">
        <v>34</v>
      </c>
      <c r="C28" s="23" t="s">
        <v>35</v>
      </c>
      <c r="D28" s="17" t="s">
        <v>13</v>
      </c>
      <c r="E28" s="17">
        <v>657.846</v>
      </c>
      <c r="F28" s="17">
        <v>123.55</v>
      </c>
      <c r="G28" s="12">
        <f t="shared" si="0"/>
        <v>81276.873299999992</v>
      </c>
    </row>
    <row r="29" spans="1:7" ht="25.5" customHeight="1" x14ac:dyDescent="0.25">
      <c r="A29" s="17">
        <v>27</v>
      </c>
      <c r="B29" s="17" t="s">
        <v>30</v>
      </c>
      <c r="C29" s="23" t="s">
        <v>31</v>
      </c>
      <c r="D29" s="17" t="s">
        <v>13</v>
      </c>
      <c r="E29" s="17">
        <v>536.16300000000001</v>
      </c>
      <c r="F29" s="17">
        <v>173.61</v>
      </c>
      <c r="G29" s="12">
        <f t="shared" si="0"/>
        <v>93083.258430000016</v>
      </c>
    </row>
    <row r="30" spans="1:7" ht="25.5" customHeight="1" x14ac:dyDescent="0.25">
      <c r="A30" s="17">
        <v>28</v>
      </c>
      <c r="B30" s="17" t="s">
        <v>75</v>
      </c>
      <c r="C30" s="18" t="s">
        <v>27</v>
      </c>
      <c r="D30" s="17" t="s">
        <v>28</v>
      </c>
      <c r="E30" s="17">
        <v>84.908000000000001</v>
      </c>
      <c r="F30" s="17">
        <v>36711.760000000002</v>
      </c>
      <c r="G30" s="12">
        <f t="shared" si="0"/>
        <v>3117122.1180800004</v>
      </c>
    </row>
    <row r="31" spans="1:7" ht="25.5" customHeight="1" x14ac:dyDescent="0.25">
      <c r="A31" s="17">
        <v>29</v>
      </c>
      <c r="B31" s="17" t="s">
        <v>62</v>
      </c>
      <c r="C31" s="18" t="s">
        <v>29</v>
      </c>
      <c r="D31" s="17" t="s">
        <v>28</v>
      </c>
      <c r="E31" s="17">
        <v>70.566000000000003</v>
      </c>
      <c r="F31" s="17">
        <v>31.15</v>
      </c>
      <c r="G31" s="12">
        <f t="shared" si="0"/>
        <v>2198.1309000000001</v>
      </c>
    </row>
    <row r="32" spans="1:7" ht="29.25" customHeight="1" x14ac:dyDescent="0.25">
      <c r="A32" s="17">
        <v>30</v>
      </c>
      <c r="B32" s="17" t="s">
        <v>244</v>
      </c>
      <c r="C32" s="26" t="s">
        <v>58</v>
      </c>
      <c r="D32" s="20" t="s">
        <v>14</v>
      </c>
      <c r="E32" s="20">
        <v>492.06599999999997</v>
      </c>
      <c r="F32" s="20">
        <v>23.05</v>
      </c>
      <c r="G32" s="12">
        <f t="shared" si="0"/>
        <v>11342.121299999999</v>
      </c>
    </row>
    <row r="33" spans="1:7" ht="25.5" customHeight="1" x14ac:dyDescent="0.25">
      <c r="A33" s="17">
        <v>31</v>
      </c>
      <c r="B33" s="17" t="s">
        <v>47</v>
      </c>
      <c r="C33" s="18" t="s">
        <v>48</v>
      </c>
      <c r="D33" s="20" t="s">
        <v>28</v>
      </c>
      <c r="E33" s="20">
        <v>128.309</v>
      </c>
      <c r="F33" s="20">
        <v>1926</v>
      </c>
      <c r="G33" s="12">
        <f t="shared" si="0"/>
        <v>247123.13399999999</v>
      </c>
    </row>
    <row r="34" spans="1:7" ht="25.5" customHeight="1" x14ac:dyDescent="0.25">
      <c r="A34" s="17">
        <v>32</v>
      </c>
      <c r="B34" s="17" t="s">
        <v>61</v>
      </c>
      <c r="C34" s="18" t="s">
        <v>26</v>
      </c>
      <c r="D34" s="17" t="s">
        <v>10</v>
      </c>
      <c r="E34" s="17">
        <v>10008.221</v>
      </c>
      <c r="F34" s="17">
        <v>396.09</v>
      </c>
      <c r="G34" s="12">
        <f t="shared" si="0"/>
        <v>3964156.2558899997</v>
      </c>
    </row>
    <row r="35" spans="1:7" ht="25.5" customHeight="1" x14ac:dyDescent="0.25">
      <c r="A35" s="17">
        <v>33</v>
      </c>
      <c r="B35" s="17" t="s">
        <v>253</v>
      </c>
      <c r="C35" s="18" t="s">
        <v>297</v>
      </c>
      <c r="D35" s="17" t="s">
        <v>13</v>
      </c>
      <c r="E35" s="17">
        <v>254.136</v>
      </c>
      <c r="F35" s="17">
        <v>13.42</v>
      </c>
      <c r="G35" s="12">
        <f t="shared" si="0"/>
        <v>3410.5051199999998</v>
      </c>
    </row>
    <row r="36" spans="1:7" ht="25.5" customHeight="1" x14ac:dyDescent="0.25">
      <c r="A36" s="17">
        <v>34</v>
      </c>
      <c r="B36" s="17" t="s">
        <v>97</v>
      </c>
      <c r="C36" s="17" t="s">
        <v>54</v>
      </c>
      <c r="D36" s="20" t="s">
        <v>14</v>
      </c>
      <c r="E36" s="20">
        <v>64.218999999999994</v>
      </c>
      <c r="F36" s="20">
        <v>9.1</v>
      </c>
      <c r="G36" s="12">
        <f t="shared" si="0"/>
        <v>584.39289999999994</v>
      </c>
    </row>
    <row r="37" spans="1:7" ht="25.5" customHeight="1" x14ac:dyDescent="0.25">
      <c r="A37" s="17">
        <v>35</v>
      </c>
      <c r="B37" s="17" t="s">
        <v>98</v>
      </c>
      <c r="C37" s="24" t="s">
        <v>298</v>
      </c>
      <c r="D37" s="20" t="s">
        <v>14</v>
      </c>
      <c r="E37" s="20">
        <v>119.78100000000001</v>
      </c>
      <c r="F37" s="20">
        <v>28</v>
      </c>
      <c r="G37" s="12">
        <f t="shared" si="0"/>
        <v>3353.8680000000004</v>
      </c>
    </row>
    <row r="38" spans="1:7" ht="25.5" customHeight="1" x14ac:dyDescent="0.25">
      <c r="A38" s="17">
        <v>36</v>
      </c>
      <c r="B38" s="17" t="s">
        <v>44</v>
      </c>
      <c r="C38" s="19" t="s">
        <v>45</v>
      </c>
      <c r="D38" s="20" t="s">
        <v>9</v>
      </c>
      <c r="E38" s="20">
        <v>248.70099999999999</v>
      </c>
      <c r="F38" s="20">
        <v>13473</v>
      </c>
      <c r="G38" s="12">
        <f t="shared" si="0"/>
        <v>3350748.5729999999</v>
      </c>
    </row>
    <row r="39" spans="1:7" ht="25.5" customHeight="1" x14ac:dyDescent="0.25">
      <c r="A39" s="17">
        <v>37</v>
      </c>
      <c r="B39" s="17" t="s">
        <v>83</v>
      </c>
      <c r="C39" s="18" t="s">
        <v>299</v>
      </c>
      <c r="D39" s="20" t="s">
        <v>9</v>
      </c>
      <c r="E39" s="20">
        <v>299.17599999999999</v>
      </c>
      <c r="F39" s="20">
        <v>4630</v>
      </c>
      <c r="G39" s="12">
        <f t="shared" si="0"/>
        <v>1385184.88</v>
      </c>
    </row>
    <row r="40" spans="1:7" ht="25.5" customHeight="1" x14ac:dyDescent="0.25">
      <c r="A40" s="17">
        <v>38</v>
      </c>
      <c r="B40" s="17" t="s">
        <v>46</v>
      </c>
      <c r="C40" s="18" t="s">
        <v>301</v>
      </c>
      <c r="D40" s="20" t="s">
        <v>9</v>
      </c>
      <c r="E40" s="20">
        <v>917.14599999999996</v>
      </c>
      <c r="F40" s="20">
        <v>255.97</v>
      </c>
      <c r="G40" s="12">
        <f t="shared" si="0"/>
        <v>234761.86161999998</v>
      </c>
    </row>
    <row r="41" spans="1:7" ht="25.5" customHeight="1" x14ac:dyDescent="0.25">
      <c r="A41" s="17">
        <v>39</v>
      </c>
      <c r="B41" s="17" t="s">
        <v>89</v>
      </c>
      <c r="C41" s="18" t="s">
        <v>300</v>
      </c>
      <c r="D41" s="20" t="s">
        <v>9</v>
      </c>
      <c r="E41" s="20">
        <v>1620.357</v>
      </c>
      <c r="F41" s="20">
        <v>255.97</v>
      </c>
      <c r="G41" s="12">
        <f t="shared" si="0"/>
        <v>414762.78129000001</v>
      </c>
    </row>
    <row r="42" spans="1:7" ht="25.5" customHeight="1" x14ac:dyDescent="0.25">
      <c r="A42" s="17">
        <v>40</v>
      </c>
      <c r="B42" s="17" t="s">
        <v>63</v>
      </c>
      <c r="C42" s="23" t="s">
        <v>36</v>
      </c>
      <c r="D42" s="17" t="s">
        <v>14</v>
      </c>
      <c r="E42" s="17">
        <v>645.97900000000004</v>
      </c>
      <c r="F42" s="17">
        <v>28.2</v>
      </c>
      <c r="G42" s="12">
        <f t="shared" si="0"/>
        <v>18216.607800000002</v>
      </c>
    </row>
    <row r="43" spans="1:7" ht="25.5" customHeight="1" x14ac:dyDescent="0.25">
      <c r="A43" s="17">
        <v>41</v>
      </c>
      <c r="B43" s="17" t="s">
        <v>7</v>
      </c>
      <c r="C43" s="17" t="s">
        <v>55</v>
      </c>
      <c r="D43" s="20" t="s">
        <v>10</v>
      </c>
      <c r="E43" s="20">
        <v>113.751</v>
      </c>
      <c r="F43" s="20">
        <v>4475.63</v>
      </c>
      <c r="G43" s="12">
        <f t="shared" si="0"/>
        <v>509107.38813000004</v>
      </c>
    </row>
    <row r="44" spans="1:7" ht="25.5" customHeight="1" x14ac:dyDescent="0.25">
      <c r="A44" s="17">
        <v>42</v>
      </c>
      <c r="B44" s="17" t="s">
        <v>64</v>
      </c>
      <c r="C44" s="18" t="s">
        <v>49</v>
      </c>
      <c r="D44" s="20" t="s">
        <v>9</v>
      </c>
      <c r="E44" s="20">
        <v>91129.043000000005</v>
      </c>
      <c r="F44" s="20">
        <v>2</v>
      </c>
      <c r="G44" s="12">
        <f t="shared" si="0"/>
        <v>182258.08600000001</v>
      </c>
    </row>
    <row r="45" spans="1:7" ht="25.5" customHeight="1" x14ac:dyDescent="0.25">
      <c r="A45" s="17">
        <v>43</v>
      </c>
      <c r="B45" s="17" t="s">
        <v>65</v>
      </c>
      <c r="C45" s="18" t="s">
        <v>50</v>
      </c>
      <c r="D45" s="20" t="s">
        <v>9</v>
      </c>
      <c r="E45" s="20">
        <v>8977.6970000000001</v>
      </c>
      <c r="F45" s="20">
        <v>2</v>
      </c>
      <c r="G45" s="12">
        <f t="shared" si="0"/>
        <v>17955.394</v>
      </c>
    </row>
    <row r="46" spans="1:7" ht="25.5" customHeight="1" x14ac:dyDescent="0.25">
      <c r="A46" s="17">
        <v>44</v>
      </c>
      <c r="B46" s="17" t="s">
        <v>51</v>
      </c>
      <c r="C46" s="23" t="s">
        <v>52</v>
      </c>
      <c r="D46" s="20" t="s">
        <v>9</v>
      </c>
      <c r="E46" s="20">
        <v>83530.180999999997</v>
      </c>
      <c r="F46" s="25">
        <v>2</v>
      </c>
      <c r="G46" s="12">
        <f t="shared" si="0"/>
        <v>167060.36199999999</v>
      </c>
    </row>
    <row r="47" spans="1:7" ht="25.5" customHeight="1" x14ac:dyDescent="0.25">
      <c r="A47" s="17">
        <v>45</v>
      </c>
      <c r="B47" s="17" t="s">
        <v>99</v>
      </c>
      <c r="C47" s="23" t="s">
        <v>289</v>
      </c>
      <c r="D47" s="20" t="s">
        <v>10</v>
      </c>
      <c r="E47" s="20">
        <v>76.653000000000006</v>
      </c>
      <c r="F47" s="20">
        <v>11110.45</v>
      </c>
      <c r="G47" s="12">
        <f t="shared" si="0"/>
        <v>851649.32385000016</v>
      </c>
    </row>
    <row r="48" spans="1:7" ht="15.75" x14ac:dyDescent="0.25">
      <c r="A48" s="24">
        <v>46</v>
      </c>
      <c r="B48" s="24" t="s">
        <v>303</v>
      </c>
      <c r="C48" s="27" t="s">
        <v>302</v>
      </c>
      <c r="D48" s="25" t="s">
        <v>304</v>
      </c>
      <c r="E48" s="25">
        <v>216.084</v>
      </c>
      <c r="F48" s="25">
        <v>832.48</v>
      </c>
      <c r="G48">
        <f>SUM(G3:G47)</f>
        <v>26190041.637010004</v>
      </c>
    </row>
    <row r="49" spans="4:7" x14ac:dyDescent="0.25">
      <c r="F49">
        <f>SUMPRODUCT(E3:E48,F3:F48)</f>
        <v>26369927.245330006</v>
      </c>
      <c r="G49">
        <f>G48/100000</f>
        <v>261.90041637010006</v>
      </c>
    </row>
    <row r="50" spans="4:7" x14ac:dyDescent="0.25">
      <c r="D50" s="13" t="s">
        <v>290</v>
      </c>
      <c r="F50">
        <f>F49/10^5</f>
        <v>263.69927245330007</v>
      </c>
      <c r="G50">
        <f>(G48-G47)/100000</f>
        <v>253.38392313160006</v>
      </c>
    </row>
    <row r="51" spans="4:7" x14ac:dyDescent="0.25">
      <c r="G51" s="10">
        <f>ROUND(G50,2)</f>
        <v>253.38</v>
      </c>
    </row>
  </sheetData>
  <sortState ref="A3:G61">
    <sortCondition ref="A3:A61"/>
  </sortState>
  <mergeCells count="5">
    <mergeCell ref="A1:A2"/>
    <mergeCell ref="B1:B2"/>
    <mergeCell ref="C1:C2"/>
    <mergeCell ref="D1:D2"/>
    <mergeCell ref="E1:E2"/>
  </mergeCells>
  <pageMargins left="0.25" right="0.25" top="0.75" bottom="0.75" header="0.3" footer="0.3"/>
  <pageSetup scale="8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1" sqref="D1"/>
    </sheetView>
  </sheetViews>
  <sheetFormatPr defaultRowHeight="15" x14ac:dyDescent="0.25"/>
  <cols>
    <col min="4" max="4" width="83" customWidth="1"/>
    <col min="6" max="6" width="13.85546875" customWidth="1"/>
    <col min="7" max="7" width="15.28515625" customWidth="1"/>
    <col min="8" max="8" width="22.140625" customWidth="1"/>
    <col min="9" max="9" width="13.140625" customWidth="1"/>
  </cols>
  <sheetData>
    <row r="1" spans="1:9" x14ac:dyDescent="0.25">
      <c r="A1" s="1">
        <v>7</v>
      </c>
      <c r="B1" s="1" t="s">
        <v>84</v>
      </c>
      <c r="C1" s="1" t="s">
        <v>84</v>
      </c>
      <c r="D1" s="1" t="s">
        <v>103</v>
      </c>
      <c r="E1" s="1" t="s">
        <v>85</v>
      </c>
      <c r="F1" s="2">
        <v>18</v>
      </c>
      <c r="G1" s="2">
        <v>493.06900000000002</v>
      </c>
      <c r="H1" s="1" t="s">
        <v>104</v>
      </c>
      <c r="I1" s="2">
        <v>8875.2420000000002</v>
      </c>
    </row>
    <row r="2" spans="1:9" x14ac:dyDescent="0.25">
      <c r="A2" s="1">
        <v>8</v>
      </c>
      <c r="B2" s="1" t="s">
        <v>86</v>
      </c>
      <c r="C2" s="1" t="s">
        <v>86</v>
      </c>
      <c r="D2" s="1" t="s">
        <v>105</v>
      </c>
      <c r="E2" s="1" t="s">
        <v>85</v>
      </c>
      <c r="F2" s="2">
        <v>18</v>
      </c>
      <c r="G2" s="2">
        <v>38.654000000000003</v>
      </c>
      <c r="H2" s="1" t="s">
        <v>106</v>
      </c>
      <c r="I2" s="2">
        <v>695.77200000000005</v>
      </c>
    </row>
    <row r="3" spans="1:9" x14ac:dyDescent="0.25">
      <c r="A3" s="1">
        <v>9</v>
      </c>
      <c r="B3" s="1" t="s">
        <v>72</v>
      </c>
      <c r="C3" s="1" t="s">
        <v>72</v>
      </c>
      <c r="D3" s="1" t="s">
        <v>107</v>
      </c>
      <c r="E3" s="1" t="s">
        <v>14</v>
      </c>
      <c r="F3" s="2">
        <v>202800</v>
      </c>
      <c r="G3" s="2">
        <v>3.4710000000000001</v>
      </c>
      <c r="H3" s="1" t="s">
        <v>108</v>
      </c>
      <c r="I3" s="2">
        <v>703918.8</v>
      </c>
    </row>
    <row r="4" spans="1:9" x14ac:dyDescent="0.25">
      <c r="A4" s="1">
        <v>10</v>
      </c>
      <c r="B4" s="1" t="s">
        <v>5</v>
      </c>
      <c r="C4" s="1" t="s">
        <v>5</v>
      </c>
      <c r="D4" s="1" t="s">
        <v>109</v>
      </c>
      <c r="E4" s="1" t="s">
        <v>85</v>
      </c>
      <c r="F4" s="2">
        <v>339</v>
      </c>
      <c r="G4" s="2">
        <v>185.381</v>
      </c>
      <c r="H4" s="1" t="s">
        <v>110</v>
      </c>
      <c r="I4" s="2">
        <v>62844.159</v>
      </c>
    </row>
    <row r="5" spans="1:9" x14ac:dyDescent="0.25">
      <c r="A5" s="1">
        <v>11</v>
      </c>
      <c r="B5" s="1" t="s">
        <v>111</v>
      </c>
      <c r="C5" s="1" t="s">
        <v>87</v>
      </c>
      <c r="D5" s="1" t="s">
        <v>112</v>
      </c>
      <c r="E5" s="1" t="s">
        <v>85</v>
      </c>
      <c r="F5" s="2">
        <v>1501</v>
      </c>
      <c r="G5" s="2">
        <v>123.002</v>
      </c>
      <c r="H5" s="1" t="s">
        <v>113</v>
      </c>
      <c r="I5" s="2">
        <v>184626.00200000001</v>
      </c>
    </row>
    <row r="6" spans="1:9" x14ac:dyDescent="0.25">
      <c r="A6" s="1">
        <v>12</v>
      </c>
      <c r="B6" s="1" t="s">
        <v>114</v>
      </c>
      <c r="C6" s="1" t="s">
        <v>88</v>
      </c>
      <c r="D6" s="1" t="s">
        <v>115</v>
      </c>
      <c r="E6" s="1" t="s">
        <v>14</v>
      </c>
      <c r="F6" s="2">
        <v>2251.5</v>
      </c>
      <c r="G6" s="2">
        <v>54.670999999999999</v>
      </c>
      <c r="H6" s="1" t="s">
        <v>116</v>
      </c>
      <c r="I6" s="2">
        <v>123091.757</v>
      </c>
    </row>
    <row r="7" spans="1:9" x14ac:dyDescent="0.25">
      <c r="A7" s="1">
        <v>13</v>
      </c>
      <c r="B7" s="1" t="s">
        <v>82</v>
      </c>
      <c r="C7" s="1" t="s">
        <v>82</v>
      </c>
      <c r="D7" s="1" t="s">
        <v>117</v>
      </c>
      <c r="E7" s="1" t="s">
        <v>73</v>
      </c>
      <c r="F7" s="2">
        <v>1200</v>
      </c>
      <c r="G7" s="2">
        <v>281.15699999999998</v>
      </c>
      <c r="H7" s="1" t="s">
        <v>118</v>
      </c>
      <c r="I7" s="2">
        <v>337388.4</v>
      </c>
    </row>
    <row r="8" spans="1:9" x14ac:dyDescent="0.25">
      <c r="A8" s="1">
        <v>14</v>
      </c>
      <c r="B8" s="1" t="s">
        <v>119</v>
      </c>
      <c r="C8" s="1" t="s">
        <v>70</v>
      </c>
      <c r="D8" s="1" t="s">
        <v>120</v>
      </c>
      <c r="E8" s="1" t="s">
        <v>10</v>
      </c>
      <c r="F8" s="2">
        <v>77941.09</v>
      </c>
      <c r="G8" s="2">
        <v>332.45100000000002</v>
      </c>
      <c r="H8" s="1" t="s">
        <v>121</v>
      </c>
      <c r="I8" s="2">
        <v>25911593.311999999</v>
      </c>
    </row>
    <row r="9" spans="1:9" x14ac:dyDescent="0.25">
      <c r="A9" s="1">
        <v>15</v>
      </c>
      <c r="B9" s="1" t="s">
        <v>122</v>
      </c>
      <c r="C9" s="1" t="s">
        <v>71</v>
      </c>
      <c r="D9" s="1" t="s">
        <v>123</v>
      </c>
      <c r="E9" s="1" t="s">
        <v>124</v>
      </c>
      <c r="F9" s="2">
        <v>58455.82</v>
      </c>
      <c r="G9" s="2">
        <v>150.18799999999999</v>
      </c>
      <c r="H9" s="1" t="s">
        <v>125</v>
      </c>
      <c r="I9" s="2">
        <v>8779362.6940000001</v>
      </c>
    </row>
    <row r="10" spans="1:9" x14ac:dyDescent="0.25">
      <c r="A10" s="1">
        <v>16</v>
      </c>
      <c r="B10" s="1" t="s">
        <v>8</v>
      </c>
      <c r="C10" s="1" t="s">
        <v>8</v>
      </c>
      <c r="D10" s="1" t="s">
        <v>126</v>
      </c>
      <c r="E10" s="1" t="s">
        <v>10</v>
      </c>
      <c r="F10" s="2">
        <v>23382.33</v>
      </c>
      <c r="G10" s="2">
        <v>34.886000000000003</v>
      </c>
      <c r="H10" s="1" t="s">
        <v>127</v>
      </c>
      <c r="I10" s="2">
        <v>815715.96400000004</v>
      </c>
    </row>
    <row r="11" spans="1:9" x14ac:dyDescent="0.25">
      <c r="A11" s="1">
        <v>17</v>
      </c>
      <c r="B11" s="1" t="s">
        <v>128</v>
      </c>
      <c r="C11" s="1" t="s">
        <v>69</v>
      </c>
      <c r="D11" s="1" t="s">
        <v>129</v>
      </c>
      <c r="E11" s="1" t="s">
        <v>10</v>
      </c>
      <c r="F11" s="2">
        <v>58455.82</v>
      </c>
      <c r="G11" s="2">
        <v>119.899</v>
      </c>
      <c r="H11" s="1" t="s">
        <v>130</v>
      </c>
      <c r="I11" s="2">
        <v>7008794.3619999997</v>
      </c>
    </row>
    <row r="12" spans="1:9" x14ac:dyDescent="0.25">
      <c r="A12" s="1">
        <v>18</v>
      </c>
      <c r="B12" s="1" t="s">
        <v>74</v>
      </c>
      <c r="C12" s="1" t="s">
        <v>74</v>
      </c>
      <c r="D12" s="1" t="s">
        <v>131</v>
      </c>
      <c r="E12" s="1" t="s">
        <v>10</v>
      </c>
      <c r="F12" s="2">
        <v>116911.64</v>
      </c>
      <c r="G12" s="2">
        <v>9.5609999999999999</v>
      </c>
      <c r="H12" s="1" t="s">
        <v>132</v>
      </c>
      <c r="I12" s="2">
        <v>1117792.19</v>
      </c>
    </row>
    <row r="13" spans="1:9" x14ac:dyDescent="0.25">
      <c r="A13" s="1">
        <v>19</v>
      </c>
      <c r="B13" s="1" t="s">
        <v>57</v>
      </c>
      <c r="C13" s="1" t="s">
        <v>57</v>
      </c>
      <c r="D13" s="1" t="s">
        <v>133</v>
      </c>
      <c r="E13" s="1" t="s">
        <v>13</v>
      </c>
      <c r="F13" s="2">
        <v>257077.5</v>
      </c>
      <c r="G13" s="2">
        <v>19.265999999999998</v>
      </c>
      <c r="H13" s="1" t="s">
        <v>134</v>
      </c>
      <c r="I13" s="2">
        <v>4952855.1150000002</v>
      </c>
    </row>
    <row r="14" spans="1:9" x14ac:dyDescent="0.25">
      <c r="A14" s="1">
        <v>20</v>
      </c>
      <c r="B14" s="1" t="s">
        <v>78</v>
      </c>
      <c r="C14" s="1" t="s">
        <v>78</v>
      </c>
      <c r="D14" s="1" t="s">
        <v>135</v>
      </c>
      <c r="E14" s="1" t="s">
        <v>10</v>
      </c>
      <c r="F14" s="2">
        <v>1249.5</v>
      </c>
      <c r="G14" s="2">
        <v>107.75700000000001</v>
      </c>
      <c r="H14" s="1" t="s">
        <v>136</v>
      </c>
      <c r="I14" s="2">
        <v>134642.372</v>
      </c>
    </row>
    <row r="15" spans="1:9" x14ac:dyDescent="0.25">
      <c r="A15" s="1">
        <v>21</v>
      </c>
      <c r="B15" s="1" t="s">
        <v>137</v>
      </c>
      <c r="C15" s="1" t="s">
        <v>137</v>
      </c>
      <c r="D15" s="1" t="s">
        <v>138</v>
      </c>
      <c r="E15" s="1" t="s">
        <v>13</v>
      </c>
      <c r="F15" s="2">
        <v>2380</v>
      </c>
      <c r="G15" s="2">
        <v>143.41800000000001</v>
      </c>
      <c r="H15" s="1" t="s">
        <v>139</v>
      </c>
      <c r="I15" s="2">
        <v>341334.84</v>
      </c>
    </row>
    <row r="16" spans="1:9" x14ac:dyDescent="0.25">
      <c r="A16" s="1">
        <v>22</v>
      </c>
      <c r="B16" s="1" t="s">
        <v>79</v>
      </c>
      <c r="C16" s="1" t="s">
        <v>79</v>
      </c>
      <c r="D16" s="1" t="s">
        <v>140</v>
      </c>
      <c r="E16" s="1" t="s">
        <v>10</v>
      </c>
      <c r="F16" s="2">
        <v>357</v>
      </c>
      <c r="G16" s="2">
        <v>512.06899999999996</v>
      </c>
      <c r="H16" s="1" t="s">
        <v>141</v>
      </c>
      <c r="I16" s="2">
        <v>182808.633</v>
      </c>
    </row>
    <row r="17" spans="1:9" x14ac:dyDescent="0.25">
      <c r="A17" s="1" t="s">
        <v>142</v>
      </c>
      <c r="B17" s="1" t="s">
        <v>102</v>
      </c>
      <c r="C17" s="1" t="s">
        <v>102</v>
      </c>
      <c r="D17" s="1" t="s">
        <v>143</v>
      </c>
      <c r="E17" s="1" t="s">
        <v>85</v>
      </c>
      <c r="F17" s="2">
        <v>26444</v>
      </c>
      <c r="G17" s="2">
        <v>442.20600000000002</v>
      </c>
      <c r="H17" s="1" t="s">
        <v>144</v>
      </c>
      <c r="I17" s="2">
        <v>11693695.464</v>
      </c>
    </row>
    <row r="18" spans="1:9" x14ac:dyDescent="0.25">
      <c r="A18" s="1" t="s">
        <v>145</v>
      </c>
      <c r="B18" s="1" t="s">
        <v>102</v>
      </c>
      <c r="C18" s="1" t="s">
        <v>102</v>
      </c>
      <c r="D18" s="1" t="s">
        <v>146</v>
      </c>
      <c r="E18" s="1" t="s">
        <v>85</v>
      </c>
      <c r="F18" s="2">
        <v>1700</v>
      </c>
      <c r="G18" s="2">
        <v>1493.9380000000001</v>
      </c>
      <c r="H18" s="1" t="s">
        <v>147</v>
      </c>
      <c r="I18" s="2">
        <v>2539694.6</v>
      </c>
    </row>
    <row r="19" spans="1:9" x14ac:dyDescent="0.25">
      <c r="A19" s="1">
        <v>24</v>
      </c>
      <c r="B19" s="1" t="s">
        <v>148</v>
      </c>
      <c r="C19" s="1" t="s">
        <v>80</v>
      </c>
      <c r="D19" s="1" t="s">
        <v>149</v>
      </c>
      <c r="E19" s="1" t="s">
        <v>13</v>
      </c>
      <c r="F19" s="2">
        <v>2380</v>
      </c>
      <c r="G19" s="2">
        <v>126.901</v>
      </c>
      <c r="H19" s="1" t="s">
        <v>150</v>
      </c>
      <c r="I19" s="2">
        <v>302024.38</v>
      </c>
    </row>
    <row r="20" spans="1:9" x14ac:dyDescent="0.25">
      <c r="A20" s="1" t="s">
        <v>151</v>
      </c>
      <c r="B20" s="1" t="s">
        <v>152</v>
      </c>
      <c r="C20" s="1" t="s">
        <v>46</v>
      </c>
      <c r="D20" s="1" t="s">
        <v>153</v>
      </c>
      <c r="E20" s="1" t="s">
        <v>10</v>
      </c>
      <c r="F20" s="2">
        <v>426.06</v>
      </c>
      <c r="G20" s="2">
        <v>917.14599999999996</v>
      </c>
      <c r="H20" s="1" t="s">
        <v>154</v>
      </c>
      <c r="I20" s="2">
        <v>390759.22499999998</v>
      </c>
    </row>
    <row r="21" spans="1:9" x14ac:dyDescent="0.25">
      <c r="A21" s="1" t="s">
        <v>155</v>
      </c>
      <c r="B21" s="1" t="s">
        <v>152</v>
      </c>
      <c r="C21" s="1" t="s">
        <v>89</v>
      </c>
      <c r="D21" s="1" t="s">
        <v>156</v>
      </c>
      <c r="E21" s="1" t="s">
        <v>10</v>
      </c>
      <c r="F21" s="2">
        <v>426.06</v>
      </c>
      <c r="G21" s="2">
        <v>1620.357</v>
      </c>
      <c r="H21" s="1" t="s">
        <v>157</v>
      </c>
      <c r="I21" s="2">
        <v>690369.30299999996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zoomScale="145" zoomScaleNormal="145" workbookViewId="0">
      <selection activeCell="C1" sqref="C1:C45"/>
    </sheetView>
  </sheetViews>
  <sheetFormatPr defaultRowHeight="15" x14ac:dyDescent="0.25"/>
  <cols>
    <col min="3" max="3" width="11.5703125" customWidth="1"/>
    <col min="7" max="7" width="15.140625" customWidth="1"/>
  </cols>
  <sheetData>
    <row r="1" spans="1:9" x14ac:dyDescent="0.25">
      <c r="A1" t="s">
        <v>159</v>
      </c>
      <c r="B1" t="s">
        <v>11</v>
      </c>
      <c r="C1" s="10" t="s">
        <v>11</v>
      </c>
      <c r="D1" t="s">
        <v>160</v>
      </c>
      <c r="E1" t="s">
        <v>73</v>
      </c>
      <c r="F1" s="10">
        <v>3213.6</v>
      </c>
      <c r="G1" s="10">
        <v>21.898</v>
      </c>
      <c r="H1" t="s">
        <v>161</v>
      </c>
      <c r="I1">
        <v>70371.413</v>
      </c>
    </row>
    <row r="2" spans="1:9" x14ac:dyDescent="0.25">
      <c r="A2">
        <v>27</v>
      </c>
      <c r="B2" t="s">
        <v>90</v>
      </c>
      <c r="C2" s="10" t="s">
        <v>90</v>
      </c>
      <c r="D2" t="s">
        <v>162</v>
      </c>
      <c r="E2" t="s">
        <v>85</v>
      </c>
      <c r="F2" s="10">
        <v>4</v>
      </c>
      <c r="G2" s="10">
        <v>1014.741</v>
      </c>
      <c r="H2" t="s">
        <v>163</v>
      </c>
      <c r="I2">
        <v>4058.9639999999999</v>
      </c>
    </row>
    <row r="3" spans="1:9" x14ac:dyDescent="0.25">
      <c r="A3">
        <v>28</v>
      </c>
      <c r="B3" t="s">
        <v>81</v>
      </c>
      <c r="C3" s="10" t="s">
        <v>81</v>
      </c>
      <c r="D3" t="s">
        <v>164</v>
      </c>
      <c r="E3" t="s">
        <v>85</v>
      </c>
      <c r="F3" s="10">
        <v>4</v>
      </c>
      <c r="G3" s="10">
        <v>37.286999999999999</v>
      </c>
      <c r="H3" t="s">
        <v>165</v>
      </c>
      <c r="I3">
        <v>149.148</v>
      </c>
    </row>
    <row r="4" spans="1:9" x14ac:dyDescent="0.25">
      <c r="A4">
        <v>29</v>
      </c>
      <c r="B4" t="s">
        <v>91</v>
      </c>
      <c r="C4" s="10" t="s">
        <v>91</v>
      </c>
      <c r="D4" t="s">
        <v>166</v>
      </c>
      <c r="E4" t="s">
        <v>85</v>
      </c>
      <c r="F4" s="10">
        <v>160</v>
      </c>
      <c r="G4" s="10">
        <v>12.016</v>
      </c>
      <c r="H4" t="s">
        <v>167</v>
      </c>
      <c r="I4">
        <v>1922.56</v>
      </c>
    </row>
    <row r="5" spans="1:9" x14ac:dyDescent="0.25">
      <c r="A5">
        <v>30</v>
      </c>
      <c r="B5" t="s">
        <v>92</v>
      </c>
      <c r="C5" s="10" t="s">
        <v>92</v>
      </c>
      <c r="D5" t="s">
        <v>168</v>
      </c>
      <c r="E5" t="s">
        <v>85</v>
      </c>
      <c r="F5" s="10">
        <v>160</v>
      </c>
      <c r="G5" s="10">
        <v>2.2589999999999999</v>
      </c>
      <c r="H5" t="s">
        <v>169</v>
      </c>
      <c r="I5">
        <v>361.44</v>
      </c>
    </row>
    <row r="6" spans="1:9" x14ac:dyDescent="0.25">
      <c r="A6">
        <v>31</v>
      </c>
      <c r="B6" t="s">
        <v>6</v>
      </c>
      <c r="C6" s="10" t="s">
        <v>6</v>
      </c>
      <c r="D6" t="s">
        <v>170</v>
      </c>
      <c r="E6" t="s">
        <v>10</v>
      </c>
      <c r="F6" s="10">
        <v>796.31</v>
      </c>
      <c r="G6" s="10">
        <v>113.717</v>
      </c>
      <c r="H6" t="s">
        <v>171</v>
      </c>
      <c r="I6">
        <v>90553.983999999997</v>
      </c>
    </row>
    <row r="7" spans="1:9" x14ac:dyDescent="0.25">
      <c r="A7">
        <v>32</v>
      </c>
      <c r="B7" t="s">
        <v>172</v>
      </c>
      <c r="C7" s="10" t="s">
        <v>101</v>
      </c>
      <c r="D7" t="s">
        <v>173</v>
      </c>
      <c r="E7" t="s">
        <v>73</v>
      </c>
      <c r="F7" s="10">
        <v>262.5</v>
      </c>
      <c r="G7" s="10">
        <v>1008.603</v>
      </c>
      <c r="H7" t="s">
        <v>174</v>
      </c>
      <c r="I7">
        <v>264758.28700000001</v>
      </c>
    </row>
    <row r="8" spans="1:9" x14ac:dyDescent="0.25">
      <c r="A8">
        <v>33</v>
      </c>
      <c r="B8" t="s">
        <v>175</v>
      </c>
      <c r="C8" s="10" t="s">
        <v>93</v>
      </c>
      <c r="D8" t="s">
        <v>176</v>
      </c>
      <c r="E8" t="s">
        <v>10</v>
      </c>
      <c r="F8" s="10">
        <v>5208.25</v>
      </c>
      <c r="G8" s="10">
        <v>194.233</v>
      </c>
      <c r="H8" t="s">
        <v>177</v>
      </c>
      <c r="I8">
        <v>1011614.022</v>
      </c>
    </row>
    <row r="9" spans="1:9" x14ac:dyDescent="0.25">
      <c r="A9">
        <v>34</v>
      </c>
      <c r="B9" t="s">
        <v>178</v>
      </c>
      <c r="C9" s="10" t="s">
        <v>94</v>
      </c>
      <c r="D9" t="s">
        <v>179</v>
      </c>
      <c r="E9" t="s">
        <v>10</v>
      </c>
      <c r="F9" s="10">
        <v>12100</v>
      </c>
      <c r="G9" s="10">
        <v>54.006</v>
      </c>
      <c r="H9" t="s">
        <v>180</v>
      </c>
      <c r="I9">
        <v>653472.6</v>
      </c>
    </row>
    <row r="10" spans="1:9" x14ac:dyDescent="0.25">
      <c r="A10">
        <v>35</v>
      </c>
      <c r="B10" t="s">
        <v>181</v>
      </c>
      <c r="C10" s="10" t="s">
        <v>68</v>
      </c>
      <c r="D10" t="s">
        <v>182</v>
      </c>
      <c r="E10" t="s">
        <v>10</v>
      </c>
      <c r="F10" s="10">
        <v>340.67</v>
      </c>
      <c r="G10" s="10">
        <v>750.50099999999998</v>
      </c>
      <c r="H10" t="s">
        <v>183</v>
      </c>
      <c r="I10">
        <v>255673.17600000001</v>
      </c>
    </row>
    <row r="11" spans="1:9" x14ac:dyDescent="0.25">
      <c r="A11">
        <v>36</v>
      </c>
      <c r="B11" t="s">
        <v>184</v>
      </c>
      <c r="C11" s="10" t="s">
        <v>66</v>
      </c>
      <c r="D11" t="s">
        <v>185</v>
      </c>
      <c r="E11" t="s">
        <v>10</v>
      </c>
      <c r="F11" s="10">
        <v>750.94</v>
      </c>
      <c r="G11" s="10">
        <v>551.24099999999999</v>
      </c>
      <c r="H11" t="s">
        <v>186</v>
      </c>
      <c r="I11">
        <v>413948.91700000002</v>
      </c>
    </row>
    <row r="12" spans="1:9" x14ac:dyDescent="0.25">
      <c r="A12">
        <v>37</v>
      </c>
      <c r="B12" t="s">
        <v>187</v>
      </c>
      <c r="C12" s="10" t="s">
        <v>188</v>
      </c>
      <c r="D12" t="s">
        <v>189</v>
      </c>
      <c r="E12" t="s">
        <v>190</v>
      </c>
      <c r="F12" s="10">
        <v>17.43</v>
      </c>
      <c r="G12" s="10">
        <v>125491.94500000001</v>
      </c>
      <c r="H12" t="s">
        <v>191</v>
      </c>
      <c r="I12">
        <v>2187324.6009999998</v>
      </c>
    </row>
    <row r="13" spans="1:9" x14ac:dyDescent="0.25">
      <c r="A13">
        <v>38</v>
      </c>
      <c r="B13" t="s">
        <v>192</v>
      </c>
      <c r="C13" s="10" t="s">
        <v>193</v>
      </c>
      <c r="D13" t="s">
        <v>194</v>
      </c>
      <c r="E13" t="s">
        <v>14</v>
      </c>
      <c r="F13" s="10">
        <v>61.88</v>
      </c>
      <c r="G13" s="10">
        <v>64.757999999999996</v>
      </c>
      <c r="H13" t="s">
        <v>195</v>
      </c>
      <c r="I13">
        <v>4007.2249999999999</v>
      </c>
    </row>
    <row r="14" spans="1:9" x14ac:dyDescent="0.25">
      <c r="A14">
        <v>39</v>
      </c>
      <c r="B14" t="s">
        <v>20</v>
      </c>
      <c r="C14" s="10" t="s">
        <v>20</v>
      </c>
      <c r="D14" t="s">
        <v>196</v>
      </c>
      <c r="E14" t="s">
        <v>14</v>
      </c>
      <c r="F14" s="10">
        <v>495.04</v>
      </c>
      <c r="G14" s="10">
        <v>204.84399999999999</v>
      </c>
      <c r="H14" t="s">
        <v>197</v>
      </c>
      <c r="I14">
        <v>101405.974</v>
      </c>
    </row>
    <row r="15" spans="1:9" x14ac:dyDescent="0.25">
      <c r="A15">
        <v>40</v>
      </c>
      <c r="B15" t="s">
        <v>198</v>
      </c>
      <c r="C15" s="10" t="s">
        <v>60</v>
      </c>
      <c r="D15" t="s">
        <v>199</v>
      </c>
      <c r="E15" t="s">
        <v>73</v>
      </c>
      <c r="F15" s="10">
        <v>134.68</v>
      </c>
      <c r="G15" s="10">
        <v>1029.837</v>
      </c>
      <c r="H15" t="s">
        <v>200</v>
      </c>
      <c r="I15">
        <v>138698.44699999999</v>
      </c>
    </row>
    <row r="16" spans="1:9" x14ac:dyDescent="0.25">
      <c r="A16">
        <v>41</v>
      </c>
      <c r="B16" t="s">
        <v>21</v>
      </c>
      <c r="C16" s="10" t="s">
        <v>21</v>
      </c>
      <c r="D16" t="s">
        <v>201</v>
      </c>
      <c r="E16" t="s">
        <v>73</v>
      </c>
      <c r="F16" s="10">
        <v>21.84</v>
      </c>
      <c r="G16" s="10">
        <v>374.88299999999998</v>
      </c>
      <c r="H16" t="s">
        <v>202</v>
      </c>
      <c r="I16">
        <v>8187.4449999999997</v>
      </c>
    </row>
    <row r="17" spans="1:9" x14ac:dyDescent="0.25">
      <c r="A17">
        <v>42</v>
      </c>
      <c r="B17" t="s">
        <v>203</v>
      </c>
      <c r="C17" s="10" t="s">
        <v>67</v>
      </c>
      <c r="D17" t="s">
        <v>204</v>
      </c>
      <c r="E17" t="s">
        <v>73</v>
      </c>
      <c r="F17" s="10">
        <v>351.4</v>
      </c>
      <c r="G17" s="10">
        <v>7.5289999999999999</v>
      </c>
      <c r="H17" t="s">
        <v>205</v>
      </c>
      <c r="I17">
        <v>2645.6909999999998</v>
      </c>
    </row>
    <row r="18" spans="1:9" x14ac:dyDescent="0.25">
      <c r="A18" t="s">
        <v>206</v>
      </c>
      <c r="B18" t="s">
        <v>207</v>
      </c>
      <c r="C18" s="10" t="s">
        <v>38</v>
      </c>
      <c r="D18" t="s">
        <v>208</v>
      </c>
      <c r="E18" t="s">
        <v>10</v>
      </c>
      <c r="F18" s="10">
        <v>50.61</v>
      </c>
      <c r="G18" s="10">
        <v>3042.9050000000002</v>
      </c>
      <c r="H18" t="s">
        <v>209</v>
      </c>
      <c r="I18">
        <v>154001.42199999999</v>
      </c>
    </row>
    <row r="19" spans="1:9" x14ac:dyDescent="0.25">
      <c r="A19" t="s">
        <v>210</v>
      </c>
      <c r="B19" t="s">
        <v>207</v>
      </c>
      <c r="C19" s="10" t="s">
        <v>40</v>
      </c>
      <c r="D19" t="s">
        <v>208</v>
      </c>
      <c r="E19" t="s">
        <v>10</v>
      </c>
      <c r="F19" s="10">
        <v>50.61</v>
      </c>
      <c r="G19" s="10">
        <v>3302.3049999999998</v>
      </c>
      <c r="H19" t="s">
        <v>211</v>
      </c>
      <c r="I19">
        <v>167129.65599999999</v>
      </c>
    </row>
    <row r="20" spans="1:9" x14ac:dyDescent="0.25">
      <c r="A20">
        <v>44</v>
      </c>
      <c r="B20" t="s">
        <v>212</v>
      </c>
      <c r="C20" s="10" t="s">
        <v>213</v>
      </c>
      <c r="D20" t="s">
        <v>214</v>
      </c>
      <c r="E20" t="s">
        <v>10</v>
      </c>
      <c r="F20" s="10">
        <v>160.08000000000001</v>
      </c>
      <c r="G20" s="10">
        <v>620.41099999999994</v>
      </c>
      <c r="H20" t="s">
        <v>215</v>
      </c>
      <c r="I20">
        <v>99315.392999999996</v>
      </c>
    </row>
    <row r="21" spans="1:9" x14ac:dyDescent="0.25">
      <c r="A21">
        <v>45</v>
      </c>
      <c r="B21" t="s">
        <v>212</v>
      </c>
      <c r="C21" s="10" t="s">
        <v>42</v>
      </c>
      <c r="D21" t="s">
        <v>214</v>
      </c>
      <c r="E21" t="s">
        <v>10</v>
      </c>
      <c r="F21" s="10">
        <v>9.0500000000000007</v>
      </c>
      <c r="G21" s="10">
        <v>978.95600000000002</v>
      </c>
      <c r="H21" t="s">
        <v>216</v>
      </c>
      <c r="I21">
        <v>8859.5519999999997</v>
      </c>
    </row>
    <row r="22" spans="1:9" x14ac:dyDescent="0.25">
      <c r="A22">
        <v>46</v>
      </c>
      <c r="B22" t="s">
        <v>217</v>
      </c>
      <c r="C22" s="10" t="s">
        <v>59</v>
      </c>
      <c r="D22" t="s">
        <v>218</v>
      </c>
      <c r="E22" t="s">
        <v>10</v>
      </c>
      <c r="F22" s="10">
        <v>28547.15</v>
      </c>
      <c r="G22" s="10">
        <v>6.827</v>
      </c>
      <c r="H22" t="s">
        <v>219</v>
      </c>
      <c r="I22">
        <v>194891.39300000001</v>
      </c>
    </row>
    <row r="23" spans="1:9" x14ac:dyDescent="0.25">
      <c r="A23">
        <v>47</v>
      </c>
      <c r="B23" t="s">
        <v>220</v>
      </c>
      <c r="C23" s="10" t="s">
        <v>95</v>
      </c>
      <c r="D23" t="s">
        <v>221</v>
      </c>
      <c r="E23" t="s">
        <v>10</v>
      </c>
      <c r="F23" s="10">
        <v>43.91</v>
      </c>
      <c r="G23" s="10">
        <v>7834.1220000000003</v>
      </c>
      <c r="H23" t="s">
        <v>222</v>
      </c>
      <c r="I23">
        <v>343996.29700000002</v>
      </c>
    </row>
    <row r="24" spans="1:9" x14ac:dyDescent="0.25">
      <c r="A24">
        <v>48</v>
      </c>
      <c r="B24" t="s">
        <v>223</v>
      </c>
      <c r="C24" s="10" t="s">
        <v>96</v>
      </c>
      <c r="D24" t="s">
        <v>224</v>
      </c>
      <c r="E24" t="s">
        <v>10</v>
      </c>
      <c r="F24" s="10">
        <v>1.37</v>
      </c>
      <c r="G24" s="10">
        <v>7497.5079999999998</v>
      </c>
      <c r="H24" t="s">
        <v>225</v>
      </c>
      <c r="I24">
        <v>10271.585999999999</v>
      </c>
    </row>
    <row r="25" spans="1:9" x14ac:dyDescent="0.25">
      <c r="A25" t="s">
        <v>226</v>
      </c>
      <c r="B25" t="s">
        <v>227</v>
      </c>
      <c r="C25" s="10" t="s">
        <v>32</v>
      </c>
      <c r="D25" t="s">
        <v>228</v>
      </c>
      <c r="E25" t="s">
        <v>73</v>
      </c>
      <c r="F25" s="10">
        <v>562.84</v>
      </c>
      <c r="G25" s="10">
        <v>651.726</v>
      </c>
      <c r="H25" t="s">
        <v>229</v>
      </c>
      <c r="I25">
        <v>366817.462</v>
      </c>
    </row>
    <row r="26" spans="1:9" x14ac:dyDescent="0.25">
      <c r="A26" t="s">
        <v>230</v>
      </c>
      <c r="B26" t="s">
        <v>227</v>
      </c>
      <c r="C26" s="10" t="s">
        <v>34</v>
      </c>
      <c r="D26" t="s">
        <v>228</v>
      </c>
      <c r="E26" t="s">
        <v>73</v>
      </c>
      <c r="F26" s="10">
        <v>90.2</v>
      </c>
      <c r="G26" s="10">
        <v>657.846</v>
      </c>
      <c r="H26" t="s">
        <v>231</v>
      </c>
      <c r="I26">
        <v>59337.709000000003</v>
      </c>
    </row>
    <row r="27" spans="1:9" x14ac:dyDescent="0.25">
      <c r="A27" t="s">
        <v>232</v>
      </c>
      <c r="B27" t="s">
        <v>227</v>
      </c>
      <c r="C27" s="10" t="s">
        <v>30</v>
      </c>
      <c r="D27" t="s">
        <v>228</v>
      </c>
      <c r="E27" t="s">
        <v>73</v>
      </c>
      <c r="F27" s="10">
        <v>164.42</v>
      </c>
      <c r="G27" s="10">
        <v>536.16300000000001</v>
      </c>
      <c r="H27" t="s">
        <v>233</v>
      </c>
      <c r="I27">
        <v>88155.92</v>
      </c>
    </row>
    <row r="28" spans="1:9" x14ac:dyDescent="0.25">
      <c r="A28" t="s">
        <v>234</v>
      </c>
      <c r="B28" t="s">
        <v>235</v>
      </c>
      <c r="C28" s="10" t="s">
        <v>75</v>
      </c>
      <c r="D28" t="s">
        <v>236</v>
      </c>
      <c r="E28" t="s">
        <v>237</v>
      </c>
      <c r="F28" s="10">
        <v>25887.52</v>
      </c>
      <c r="G28" s="10">
        <v>84.908000000000001</v>
      </c>
      <c r="H28" t="s">
        <v>238</v>
      </c>
      <c r="I28">
        <v>2198057.548</v>
      </c>
    </row>
    <row r="29" spans="1:9" x14ac:dyDescent="0.25">
      <c r="A29" t="s">
        <v>239</v>
      </c>
      <c r="B29" t="s">
        <v>240</v>
      </c>
      <c r="C29" s="10" t="s">
        <v>62</v>
      </c>
      <c r="D29" t="s">
        <v>241</v>
      </c>
      <c r="E29" t="s">
        <v>237</v>
      </c>
      <c r="F29" s="10">
        <v>34.78</v>
      </c>
      <c r="G29" s="10">
        <v>70.566000000000003</v>
      </c>
      <c r="H29" t="s">
        <v>242</v>
      </c>
      <c r="I29">
        <v>2454.2849999999999</v>
      </c>
    </row>
    <row r="30" spans="1:9" x14ac:dyDescent="0.25">
      <c r="A30">
        <v>51</v>
      </c>
      <c r="B30" t="s">
        <v>243</v>
      </c>
      <c r="C30" s="10" t="s">
        <v>244</v>
      </c>
      <c r="D30" t="s">
        <v>245</v>
      </c>
      <c r="E30" t="s">
        <v>14</v>
      </c>
      <c r="F30" s="10">
        <v>14.29</v>
      </c>
      <c r="G30" s="10">
        <v>492.06599999999997</v>
      </c>
      <c r="H30" t="s">
        <v>246</v>
      </c>
      <c r="I30">
        <v>7031.6229999999996</v>
      </c>
    </row>
    <row r="31" spans="1:9" x14ac:dyDescent="0.25">
      <c r="A31">
        <v>52</v>
      </c>
      <c r="B31" t="s">
        <v>47</v>
      </c>
      <c r="C31" s="10" t="s">
        <v>47</v>
      </c>
      <c r="D31" t="s">
        <v>247</v>
      </c>
      <c r="E31" t="s">
        <v>28</v>
      </c>
      <c r="F31" s="10">
        <v>2512</v>
      </c>
      <c r="G31" s="10">
        <v>128.309</v>
      </c>
      <c r="H31" t="s">
        <v>248</v>
      </c>
      <c r="I31">
        <v>322312.20799999998</v>
      </c>
    </row>
    <row r="32" spans="1:9" x14ac:dyDescent="0.25">
      <c r="A32">
        <v>53</v>
      </c>
      <c r="B32" t="s">
        <v>249</v>
      </c>
      <c r="C32" s="10" t="s">
        <v>61</v>
      </c>
      <c r="D32" t="s">
        <v>250</v>
      </c>
      <c r="E32" t="s">
        <v>10</v>
      </c>
      <c r="F32" s="10">
        <v>274.68</v>
      </c>
      <c r="G32" s="10">
        <v>10008.221</v>
      </c>
      <c r="H32" t="s">
        <v>251</v>
      </c>
      <c r="I32">
        <v>2749058.1439999999</v>
      </c>
    </row>
    <row r="33" spans="1:9" x14ac:dyDescent="0.25">
      <c r="A33">
        <v>54</v>
      </c>
      <c r="B33" t="s">
        <v>252</v>
      </c>
      <c r="C33" s="10" t="s">
        <v>253</v>
      </c>
      <c r="D33" t="s">
        <v>254</v>
      </c>
      <c r="E33" t="s">
        <v>73</v>
      </c>
      <c r="F33" s="10">
        <v>11.66</v>
      </c>
      <c r="G33" s="10">
        <v>254.136</v>
      </c>
      <c r="H33" t="s">
        <v>255</v>
      </c>
      <c r="I33">
        <v>2963.2260000000001</v>
      </c>
    </row>
    <row r="34" spans="1:9" x14ac:dyDescent="0.25">
      <c r="A34">
        <v>55</v>
      </c>
      <c r="B34" t="s">
        <v>256</v>
      </c>
      <c r="C34" s="10" t="s">
        <v>97</v>
      </c>
      <c r="D34" t="s">
        <v>257</v>
      </c>
      <c r="E34" t="s">
        <v>14</v>
      </c>
      <c r="F34" s="10">
        <v>9.1</v>
      </c>
      <c r="G34" s="10">
        <v>64.218999999999994</v>
      </c>
      <c r="H34" t="s">
        <v>258</v>
      </c>
      <c r="I34">
        <v>584.39300000000003</v>
      </c>
    </row>
    <row r="35" spans="1:9" x14ac:dyDescent="0.25">
      <c r="A35">
        <v>56</v>
      </c>
      <c r="B35" t="s">
        <v>98</v>
      </c>
      <c r="C35" s="10" t="s">
        <v>98</v>
      </c>
      <c r="D35" t="s">
        <v>259</v>
      </c>
      <c r="E35" t="s">
        <v>14</v>
      </c>
      <c r="F35" s="10">
        <v>28.2</v>
      </c>
      <c r="G35" s="10">
        <v>119.78100000000001</v>
      </c>
      <c r="H35" t="s">
        <v>260</v>
      </c>
      <c r="I35">
        <v>3377.8240000000001</v>
      </c>
    </row>
    <row r="36" spans="1:9" x14ac:dyDescent="0.25">
      <c r="A36" t="s">
        <v>261</v>
      </c>
      <c r="B36" t="s">
        <v>262</v>
      </c>
      <c r="C36" s="10" t="s">
        <v>44</v>
      </c>
      <c r="D36" t="s">
        <v>263</v>
      </c>
      <c r="E36" t="s">
        <v>85</v>
      </c>
      <c r="F36" s="10">
        <v>8713.2900000000009</v>
      </c>
      <c r="G36" s="10">
        <v>248.70099999999999</v>
      </c>
      <c r="H36" t="s">
        <v>264</v>
      </c>
      <c r="I36">
        <v>2167003.9360000002</v>
      </c>
    </row>
    <row r="37" spans="1:9" x14ac:dyDescent="0.25">
      <c r="A37" t="s">
        <v>265</v>
      </c>
      <c r="B37" t="s">
        <v>262</v>
      </c>
      <c r="C37" s="10" t="s">
        <v>83</v>
      </c>
      <c r="D37" t="s">
        <v>263</v>
      </c>
      <c r="E37" t="s">
        <v>85</v>
      </c>
      <c r="F37" s="10">
        <v>4631.25</v>
      </c>
      <c r="G37" s="10">
        <v>299.17599999999999</v>
      </c>
      <c r="H37" t="s">
        <v>266</v>
      </c>
      <c r="I37">
        <v>1385558.85</v>
      </c>
    </row>
    <row r="38" spans="1:9" x14ac:dyDescent="0.25">
      <c r="A38" t="s">
        <v>267</v>
      </c>
      <c r="B38" t="s">
        <v>152</v>
      </c>
      <c r="C38" s="10" t="s">
        <v>46</v>
      </c>
      <c r="D38" t="s">
        <v>268</v>
      </c>
      <c r="E38" t="s">
        <v>10</v>
      </c>
      <c r="F38" s="10">
        <v>191.73</v>
      </c>
      <c r="G38" s="10">
        <v>917.14599999999996</v>
      </c>
      <c r="H38" t="s">
        <v>154</v>
      </c>
      <c r="I38">
        <v>175844.40299999999</v>
      </c>
    </row>
    <row r="39" spans="1:9" x14ac:dyDescent="0.25">
      <c r="A39" t="s">
        <v>269</v>
      </c>
      <c r="B39" t="s">
        <v>152</v>
      </c>
      <c r="C39" s="10" t="s">
        <v>89</v>
      </c>
      <c r="D39" t="s">
        <v>270</v>
      </c>
      <c r="E39" t="s">
        <v>10</v>
      </c>
      <c r="F39" s="10">
        <v>191.73</v>
      </c>
      <c r="G39" s="10">
        <v>1620.357</v>
      </c>
      <c r="H39" t="s">
        <v>157</v>
      </c>
      <c r="I39">
        <v>310671.04800000001</v>
      </c>
    </row>
    <row r="40" spans="1:9" x14ac:dyDescent="0.25">
      <c r="A40">
        <v>59</v>
      </c>
      <c r="B40" t="s">
        <v>271</v>
      </c>
      <c r="C40" s="10" t="s">
        <v>63</v>
      </c>
      <c r="D40" t="s">
        <v>272</v>
      </c>
      <c r="E40" t="s">
        <v>14</v>
      </c>
      <c r="F40" s="10">
        <v>28.2</v>
      </c>
      <c r="G40" s="10">
        <v>645.97900000000004</v>
      </c>
      <c r="H40" t="s">
        <v>273</v>
      </c>
      <c r="I40">
        <v>18216.608</v>
      </c>
    </row>
    <row r="41" spans="1:9" x14ac:dyDescent="0.25">
      <c r="A41">
        <v>60</v>
      </c>
      <c r="B41" t="s">
        <v>7</v>
      </c>
      <c r="C41" s="10" t="s">
        <v>7</v>
      </c>
      <c r="D41" t="s">
        <v>274</v>
      </c>
      <c r="E41" t="s">
        <v>10</v>
      </c>
      <c r="F41" s="10">
        <v>3526.88</v>
      </c>
      <c r="G41" s="10">
        <v>113.751</v>
      </c>
      <c r="H41" t="s">
        <v>275</v>
      </c>
      <c r="I41">
        <v>401186.12699999998</v>
      </c>
    </row>
    <row r="42" spans="1:9" x14ac:dyDescent="0.25">
      <c r="A42">
        <v>61</v>
      </c>
      <c r="B42" t="s">
        <v>276</v>
      </c>
      <c r="C42" s="10" t="s">
        <v>64</v>
      </c>
      <c r="D42" t="s">
        <v>277</v>
      </c>
      <c r="E42" t="s">
        <v>85</v>
      </c>
      <c r="F42" s="10">
        <v>2</v>
      </c>
      <c r="G42" s="10">
        <v>91129.043000000005</v>
      </c>
      <c r="H42" t="s">
        <v>278</v>
      </c>
      <c r="I42">
        <v>182258.08600000001</v>
      </c>
    </row>
    <row r="43" spans="1:9" x14ac:dyDescent="0.25">
      <c r="A43">
        <v>62</v>
      </c>
      <c r="B43" t="s">
        <v>279</v>
      </c>
      <c r="C43" s="10" t="s">
        <v>65</v>
      </c>
      <c r="D43" t="s">
        <v>280</v>
      </c>
      <c r="E43" t="s">
        <v>85</v>
      </c>
      <c r="F43" s="10">
        <v>2</v>
      </c>
      <c r="G43" s="10">
        <v>8977.6970000000001</v>
      </c>
      <c r="H43" t="s">
        <v>281</v>
      </c>
      <c r="I43">
        <v>17955.394</v>
      </c>
    </row>
    <row r="44" spans="1:9" x14ac:dyDescent="0.25">
      <c r="A44">
        <v>63</v>
      </c>
      <c r="B44" t="s">
        <v>51</v>
      </c>
      <c r="C44" s="10" t="s">
        <v>51</v>
      </c>
      <c r="D44" t="s">
        <v>282</v>
      </c>
      <c r="E44" t="s">
        <v>85</v>
      </c>
      <c r="F44" s="10">
        <v>2</v>
      </c>
      <c r="G44" s="10">
        <v>83530.180999999997</v>
      </c>
      <c r="H44" t="s">
        <v>283</v>
      </c>
      <c r="I44">
        <v>167060.36199999999</v>
      </c>
    </row>
    <row r="45" spans="1:9" x14ac:dyDescent="0.25">
      <c r="A45">
        <v>64</v>
      </c>
      <c r="B45" t="s">
        <v>284</v>
      </c>
      <c r="C45" s="10" t="s">
        <v>99</v>
      </c>
      <c r="D45" t="s">
        <v>285</v>
      </c>
      <c r="E45" t="s">
        <v>10</v>
      </c>
      <c r="F45" s="10">
        <v>11022.13</v>
      </c>
      <c r="G45" s="10">
        <v>76.653000000000006</v>
      </c>
      <c r="H45" t="s">
        <v>286</v>
      </c>
      <c r="I45">
        <v>844879.33100000001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Embankment</vt:lpstr>
      <vt:lpstr>Block Road</vt:lpstr>
      <vt:lpstr>Regulator</vt:lpstr>
      <vt:lpstr>Rate_Embankment</vt:lpstr>
      <vt:lpstr>Rate_Reg</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Miarul</dc:creator>
  <cp:lastModifiedBy>HFMLIP</cp:lastModifiedBy>
  <cp:lastPrinted>2020-02-25T12:47:57Z</cp:lastPrinted>
  <dcterms:created xsi:type="dcterms:W3CDTF">2020-02-25T12:24:58Z</dcterms:created>
  <dcterms:modified xsi:type="dcterms:W3CDTF">2020-12-28T13:14:15Z</dcterms:modified>
</cp:coreProperties>
</file>