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Livilihoo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2" l="1"/>
  <c r="O14" i="2"/>
  <c r="P13" i="2"/>
  <c r="O13" i="2"/>
  <c r="P12" i="2"/>
  <c r="P11" i="2"/>
  <c r="O12" i="2"/>
  <c r="O11" i="2"/>
  <c r="P10" i="2"/>
  <c r="O10" i="2"/>
  <c r="P9" i="2"/>
  <c r="O9" i="2"/>
  <c r="T2" i="2"/>
  <c r="M7" i="2"/>
  <c r="N7" i="2"/>
  <c r="L7" i="2"/>
  <c r="K7" i="2"/>
  <c r="N6" i="2"/>
  <c r="M6" i="2"/>
  <c r="L6" i="2"/>
  <c r="K6" i="2"/>
  <c r="O5" i="2" l="1"/>
  <c r="P5" i="2"/>
  <c r="Q5" i="2"/>
  <c r="R5" i="2"/>
  <c r="K3" i="2"/>
  <c r="L3" i="2"/>
  <c r="M3" i="2"/>
  <c r="N3" i="2"/>
  <c r="K4" i="2"/>
  <c r="L4" i="2"/>
  <c r="M4" i="2"/>
  <c r="N4" i="2"/>
  <c r="L2" i="2"/>
  <c r="M2" i="2"/>
  <c r="N2" i="2"/>
  <c r="K2" i="2"/>
  <c r="L5" i="2" l="1"/>
  <c r="N5" i="2"/>
  <c r="K5" i="2"/>
  <c r="M5" i="2"/>
  <c r="N71" i="1"/>
  <c r="M71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2" i="1"/>
  <c r="H78" i="1" l="1"/>
  <c r="H79" i="1" s="1"/>
</calcChain>
</file>

<file path=xl/sharedStrings.xml><?xml version="1.0" encoding="utf-8"?>
<sst xmlns="http://schemas.openxmlformats.org/spreadsheetml/2006/main" count="117" uniqueCount="94">
  <si>
    <t>conveyance</t>
  </si>
  <si>
    <t>overtime</t>
  </si>
  <si>
    <t>project allowance</t>
  </si>
  <si>
    <t>Sub-Total</t>
  </si>
  <si>
    <t>Allownaces</t>
  </si>
  <si>
    <t>TA &amp; DA</t>
  </si>
  <si>
    <t>Office Rent</t>
  </si>
  <si>
    <t>Misc.Taxes</t>
  </si>
  <si>
    <t>Postage</t>
  </si>
  <si>
    <t>Telephones</t>
  </si>
  <si>
    <t>Telex</t>
  </si>
  <si>
    <t>Vehicle Regis</t>
  </si>
  <si>
    <t>Water</t>
  </si>
  <si>
    <t>Electricity</t>
  </si>
  <si>
    <t>Gas &amp; Fuel</t>
  </si>
  <si>
    <t>Petrol and Lubricant</t>
  </si>
  <si>
    <t>Insurance/Bank Charge</t>
  </si>
  <si>
    <t>Printing &amp; Binding</t>
  </si>
  <si>
    <t>Stationery, Seals &amp; Stamps</t>
  </si>
  <si>
    <t>Books &amp; Periodicals</t>
  </si>
  <si>
    <t>Overseas Training</t>
  </si>
  <si>
    <t>Local Training</t>
  </si>
  <si>
    <t>APSS</t>
  </si>
  <si>
    <t>SIGS</t>
  </si>
  <si>
    <t>Casual labour/Job worker</t>
  </si>
  <si>
    <t>Consumable Stores</t>
  </si>
  <si>
    <t>Consultancy</t>
  </si>
  <si>
    <t>Honarium dif Commitee</t>
  </si>
  <si>
    <t>Honarium Interim Eval</t>
  </si>
  <si>
    <t>Honarium Progress Monitoring</t>
  </si>
  <si>
    <t>Survey</t>
  </si>
  <si>
    <t>Computer Consumables</t>
  </si>
  <si>
    <t>Outsourcing Salary</t>
  </si>
  <si>
    <t>Supply &amp; Services</t>
  </si>
  <si>
    <t>Motor Vehicles Repair</t>
  </si>
  <si>
    <t>Furnitures &amp; Fixtures Repair</t>
  </si>
  <si>
    <t>Computers &amp; office equipments Repair</t>
  </si>
  <si>
    <t>Machineries &amp; Equipments Repair</t>
  </si>
  <si>
    <t>Office Building : Repair &amp; Maintenance</t>
  </si>
  <si>
    <t>Residential Building : Repair &amp; Maintenance</t>
  </si>
  <si>
    <t>Engineering Equipments Repair</t>
  </si>
  <si>
    <t>Regulator Gate Repair</t>
  </si>
  <si>
    <t>Speed Boat Repair</t>
  </si>
  <si>
    <t>Other:Repair &amp; Maintenance</t>
  </si>
  <si>
    <t>Repair &amp; Maintenance</t>
  </si>
  <si>
    <t>Revenue</t>
  </si>
  <si>
    <t>Jeep</t>
  </si>
  <si>
    <t>Motorcycle</t>
  </si>
  <si>
    <t>Speed Boat</t>
  </si>
  <si>
    <t>Photocopier</t>
  </si>
  <si>
    <t>Fax</t>
  </si>
  <si>
    <t>Survey Equipments</t>
  </si>
  <si>
    <t>Networking Equipment</t>
  </si>
  <si>
    <t>Lab Equipment</t>
  </si>
  <si>
    <t>Desktop computer</t>
  </si>
  <si>
    <t>Laptop Computer</t>
  </si>
  <si>
    <t>A3 Combo Printer</t>
  </si>
  <si>
    <t>Laser Printer</t>
  </si>
  <si>
    <t>Furnitures &amp; Fixtures Procurement</t>
  </si>
  <si>
    <t>Aircooler</t>
  </si>
  <si>
    <t>Land :Land Acquisition ( 470 hectare)</t>
  </si>
  <si>
    <t>Irrigation Inlet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</si>
  <si>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</si>
  <si>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</si>
  <si>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</si>
  <si>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</si>
  <si>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</si>
  <si>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</si>
  <si>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</si>
  <si>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</si>
  <si>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</si>
  <si>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O&amp;M During Construction</t>
  </si>
  <si>
    <t>Capital</t>
  </si>
  <si>
    <t>Physical Contingency Repair</t>
  </si>
  <si>
    <t>Price Contingency Repair</t>
  </si>
  <si>
    <t>Grand Total</t>
  </si>
  <si>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</si>
  <si>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</si>
  <si>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</si>
  <si>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</si>
  <si>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</si>
  <si>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</si>
  <si>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</si>
  <si>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</si>
  <si>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</si>
  <si>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</si>
  <si>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>civil works rpa</t>
  </si>
  <si>
    <t>Exp_in_Lakh</t>
  </si>
  <si>
    <t>Total</t>
  </si>
  <si>
    <t>Exp_Gob_PD</t>
  </si>
  <si>
    <t>Exp_RPA_PD</t>
  </si>
  <si>
    <t>Exp_Total_PD</t>
  </si>
  <si>
    <t>bag</t>
  </si>
  <si>
    <t>Total Including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</si>
</sst>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2" fontId="3" fillId="3" borderId="1" xfId="1" applyNumberFormat="1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0" fontId="0" fillId="0" borderId="0" xfId="0" applyAlignment="1"/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4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zoomScale="70" zoomScaleNormal="70" workbookViewId="0">
      <selection activeCell="A22" sqref="A22:XFD24"/>
    </sheetView>
  </sheetViews>
  <sheetFormatPr defaultRowHeight="15" x14ac:dyDescent="0.25"/>
  <cols>
    <col min="1" max="1" width="13.140625" style="2" customWidth="1"/>
    <col min="2" max="2" width="45.7109375" customWidth="1"/>
    <col min="3" max="3" width="17.7109375" customWidth="1"/>
    <col min="4" max="4" width="14.42578125" customWidth="1"/>
    <col min="5" max="5" width="12.85546875" customWidth="1"/>
    <col min="6" max="6" width="15.28515625" customWidth="1"/>
    <col min="7" max="7" width="15.5703125" customWidth="1"/>
    <col min="8" max="8" width="13.5703125" customWidth="1"/>
    <col min="9" max="9" width="11.7109375" customWidth="1"/>
    <col min="10" max="10" width="14.7109375" customWidth="1"/>
    <col min="11" max="11" width="14.5703125" customWidth="1"/>
    <col min="14" max="14" width="11" bestFit="1" customWidth="1"/>
  </cols>
  <sheetData>
    <row r="1" spans="1:11" ht="30" x14ac:dyDescent="0.25">
      <c r="A1" s="3" t="s">
        <v>76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87</v>
      </c>
    </row>
    <row r="2" spans="1:11" ht="17.25" customHeight="1" x14ac:dyDescent="0.25">
      <c r="A2" s="1">
        <v>3111302</v>
      </c>
      <c r="B2" s="1" t="s">
        <v>0</v>
      </c>
      <c r="C2" s="1">
        <v>30000</v>
      </c>
      <c r="D2" s="1">
        <v>0</v>
      </c>
      <c r="E2" s="1">
        <v>0</v>
      </c>
      <c r="F2" s="1">
        <v>30000</v>
      </c>
      <c r="G2" s="1">
        <v>27000</v>
      </c>
      <c r="H2" s="1">
        <v>0</v>
      </c>
      <c r="I2" s="1">
        <v>0</v>
      </c>
      <c r="J2" s="1">
        <v>27000</v>
      </c>
      <c r="K2" s="2">
        <f>J2/100000</f>
        <v>0.27</v>
      </c>
    </row>
    <row r="3" spans="1:11" ht="17.25" customHeight="1" x14ac:dyDescent="0.25">
      <c r="A3" s="1">
        <v>3111327</v>
      </c>
      <c r="B3" s="1" t="s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2">
        <f t="shared" ref="K3:K66" si="0">J3/100000</f>
        <v>0</v>
      </c>
    </row>
    <row r="4" spans="1:11" x14ac:dyDescent="0.25">
      <c r="A4" s="1">
        <v>3111338</v>
      </c>
      <c r="B4" s="1" t="s">
        <v>2</v>
      </c>
      <c r="C4" s="1">
        <v>1200000</v>
      </c>
      <c r="D4" s="1">
        <v>0</v>
      </c>
      <c r="E4" s="1">
        <v>0</v>
      </c>
      <c r="F4" s="1">
        <v>1200000</v>
      </c>
      <c r="G4" s="1">
        <v>1007022</v>
      </c>
      <c r="H4" s="1">
        <v>0</v>
      </c>
      <c r="I4" s="1">
        <v>0</v>
      </c>
      <c r="J4" s="1">
        <v>1007022</v>
      </c>
      <c r="K4" s="2">
        <f t="shared" si="0"/>
        <v>10.070220000000001</v>
      </c>
    </row>
    <row r="5" spans="1:11" x14ac:dyDescent="0.25">
      <c r="A5" s="1" t="s">
        <v>3</v>
      </c>
      <c r="B5" s="1" t="s">
        <v>4</v>
      </c>
      <c r="C5" s="1">
        <v>1230000</v>
      </c>
      <c r="D5" s="1">
        <v>0</v>
      </c>
      <c r="E5" s="1">
        <v>0</v>
      </c>
      <c r="F5" s="1">
        <v>1230000</v>
      </c>
      <c r="G5" s="1">
        <v>1034022</v>
      </c>
      <c r="H5" s="1">
        <v>0</v>
      </c>
      <c r="I5" s="1">
        <v>0</v>
      </c>
      <c r="J5" s="1">
        <v>1034022</v>
      </c>
      <c r="K5" s="2">
        <f t="shared" si="0"/>
        <v>10.34022</v>
      </c>
    </row>
    <row r="6" spans="1:11" x14ac:dyDescent="0.25">
      <c r="A6" s="1">
        <v>3241101</v>
      </c>
      <c r="B6" s="1" t="s">
        <v>5</v>
      </c>
      <c r="C6" s="1">
        <v>1500000</v>
      </c>
      <c r="D6" s="1">
        <v>0</v>
      </c>
      <c r="E6" s="1">
        <v>0</v>
      </c>
      <c r="F6" s="1">
        <v>1500000</v>
      </c>
      <c r="G6" s="1">
        <v>1137872</v>
      </c>
      <c r="H6" s="1">
        <v>0</v>
      </c>
      <c r="I6" s="1">
        <v>0</v>
      </c>
      <c r="J6" s="1">
        <v>1137872</v>
      </c>
      <c r="K6" s="2">
        <f t="shared" si="0"/>
        <v>11.37872</v>
      </c>
    </row>
    <row r="7" spans="1:11" x14ac:dyDescent="0.25">
      <c r="A7" s="1">
        <v>3211129</v>
      </c>
      <c r="B7" s="1" t="s">
        <v>6</v>
      </c>
      <c r="C7" s="1">
        <v>3425000</v>
      </c>
      <c r="D7" s="1">
        <v>0</v>
      </c>
      <c r="E7" s="1">
        <v>0</v>
      </c>
      <c r="F7" s="1">
        <v>3425000</v>
      </c>
      <c r="G7" s="1">
        <v>3135770</v>
      </c>
      <c r="H7" s="1">
        <v>0</v>
      </c>
      <c r="I7" s="1">
        <v>0</v>
      </c>
      <c r="J7" s="1">
        <v>3135770</v>
      </c>
      <c r="K7" s="2">
        <f t="shared" si="0"/>
        <v>31.357700000000001</v>
      </c>
    </row>
    <row r="8" spans="1:11" x14ac:dyDescent="0.25">
      <c r="A8" s="1">
        <v>3821103</v>
      </c>
      <c r="B8" s="1" t="s">
        <v>7</v>
      </c>
      <c r="C8" s="1">
        <v>25557000</v>
      </c>
      <c r="D8" s="1">
        <v>0</v>
      </c>
      <c r="E8" s="1">
        <v>0</v>
      </c>
      <c r="F8" s="1">
        <v>25557000</v>
      </c>
      <c r="G8" s="1">
        <v>6622918</v>
      </c>
      <c r="H8" s="1">
        <v>0</v>
      </c>
      <c r="I8" s="1">
        <v>0</v>
      </c>
      <c r="J8" s="1">
        <v>6622918</v>
      </c>
      <c r="K8" s="2">
        <f t="shared" si="0"/>
        <v>66.229179999999999</v>
      </c>
    </row>
    <row r="9" spans="1:11" x14ac:dyDescent="0.25">
      <c r="A9" s="1">
        <v>3211119</v>
      </c>
      <c r="B9" s="1" t="s">
        <v>8</v>
      </c>
      <c r="C9" s="1">
        <v>40000</v>
      </c>
      <c r="D9" s="1">
        <v>0</v>
      </c>
      <c r="E9" s="1">
        <v>0</v>
      </c>
      <c r="F9" s="1">
        <v>40000</v>
      </c>
      <c r="G9" s="1">
        <v>27043</v>
      </c>
      <c r="H9" s="1">
        <v>0</v>
      </c>
      <c r="I9" s="1">
        <v>0</v>
      </c>
      <c r="J9" s="1">
        <v>27043</v>
      </c>
      <c r="K9" s="2">
        <f t="shared" si="0"/>
        <v>0.27043</v>
      </c>
    </row>
    <row r="10" spans="1:11" x14ac:dyDescent="0.25">
      <c r="A10" s="1">
        <v>3211120</v>
      </c>
      <c r="B10" s="1" t="s">
        <v>9</v>
      </c>
      <c r="C10" s="1">
        <v>15000</v>
      </c>
      <c r="D10" s="1">
        <v>0</v>
      </c>
      <c r="E10" s="1">
        <v>0</v>
      </c>
      <c r="F10" s="1">
        <v>15000</v>
      </c>
      <c r="G10" s="1">
        <v>4588</v>
      </c>
      <c r="H10" s="1">
        <v>0</v>
      </c>
      <c r="I10" s="1">
        <v>0</v>
      </c>
      <c r="J10" s="1">
        <v>4588</v>
      </c>
      <c r="K10" s="2">
        <f t="shared" si="0"/>
        <v>4.5879999999999997E-2</v>
      </c>
    </row>
    <row r="11" spans="1:11" x14ac:dyDescent="0.25">
      <c r="A11" s="1">
        <v>3211117</v>
      </c>
      <c r="B11" s="1" t="s">
        <v>10</v>
      </c>
      <c r="C11" s="1">
        <v>10000</v>
      </c>
      <c r="D11" s="1">
        <v>0</v>
      </c>
      <c r="E11" s="1">
        <v>0</v>
      </c>
      <c r="F11" s="1">
        <v>10000</v>
      </c>
      <c r="G11" s="1">
        <v>4922</v>
      </c>
      <c r="H11" s="1">
        <v>0</v>
      </c>
      <c r="I11" s="1">
        <v>0</v>
      </c>
      <c r="J11" s="1">
        <v>4922</v>
      </c>
      <c r="K11" s="2">
        <f t="shared" si="0"/>
        <v>4.922E-2</v>
      </c>
    </row>
    <row r="12" spans="1:11" x14ac:dyDescent="0.25">
      <c r="A12" s="1">
        <v>3221104</v>
      </c>
      <c r="B12" s="1" t="s">
        <v>11</v>
      </c>
      <c r="C12" s="1">
        <v>400000</v>
      </c>
      <c r="D12" s="1">
        <v>0</v>
      </c>
      <c r="E12" s="1">
        <v>0</v>
      </c>
      <c r="F12" s="1">
        <v>400000</v>
      </c>
      <c r="G12" s="1">
        <v>354747</v>
      </c>
      <c r="H12" s="1">
        <v>0</v>
      </c>
      <c r="I12" s="1">
        <v>0</v>
      </c>
      <c r="J12" s="1">
        <v>354747</v>
      </c>
      <c r="K12" s="2">
        <f t="shared" si="0"/>
        <v>3.5474700000000001</v>
      </c>
    </row>
    <row r="13" spans="1:11" x14ac:dyDescent="0.25">
      <c r="A13" s="1">
        <v>3211115</v>
      </c>
      <c r="B13" s="1" t="s">
        <v>12</v>
      </c>
      <c r="C13" s="1">
        <v>40000</v>
      </c>
      <c r="D13" s="1">
        <v>0</v>
      </c>
      <c r="E13" s="1">
        <v>0</v>
      </c>
      <c r="F13" s="1">
        <v>40000</v>
      </c>
      <c r="G13" s="1">
        <v>36430</v>
      </c>
      <c r="H13" s="1">
        <v>0</v>
      </c>
      <c r="I13" s="1">
        <v>0</v>
      </c>
      <c r="J13" s="1">
        <v>36430</v>
      </c>
      <c r="K13" s="2">
        <f t="shared" si="0"/>
        <v>0.36430000000000001</v>
      </c>
    </row>
    <row r="14" spans="1:11" x14ac:dyDescent="0.25">
      <c r="A14" s="1">
        <v>3211113</v>
      </c>
      <c r="B14" s="1" t="s">
        <v>13</v>
      </c>
      <c r="C14" s="1">
        <v>320000</v>
      </c>
      <c r="D14" s="1">
        <v>0</v>
      </c>
      <c r="E14" s="1">
        <v>0</v>
      </c>
      <c r="F14" s="1">
        <v>320000</v>
      </c>
      <c r="G14" s="1">
        <v>266326</v>
      </c>
      <c r="H14" s="1">
        <v>0</v>
      </c>
      <c r="I14" s="1">
        <v>0</v>
      </c>
      <c r="J14" s="1">
        <v>266326</v>
      </c>
      <c r="K14" s="2">
        <f t="shared" si="0"/>
        <v>2.6632600000000002</v>
      </c>
    </row>
    <row r="15" spans="1:11" x14ac:dyDescent="0.25">
      <c r="A15" s="1">
        <v>3243102</v>
      </c>
      <c r="B15" s="1" t="s">
        <v>14</v>
      </c>
      <c r="C15" s="1">
        <v>600000</v>
      </c>
      <c r="D15" s="1">
        <v>0</v>
      </c>
      <c r="E15" s="1">
        <v>0</v>
      </c>
      <c r="F15" s="1">
        <v>600000</v>
      </c>
      <c r="G15" s="1">
        <v>557559</v>
      </c>
      <c r="H15" s="1">
        <v>0</v>
      </c>
      <c r="I15" s="1">
        <v>0</v>
      </c>
      <c r="J15" s="1">
        <v>557559</v>
      </c>
      <c r="K15" s="2">
        <f t="shared" si="0"/>
        <v>5.57559</v>
      </c>
    </row>
    <row r="16" spans="1:11" x14ac:dyDescent="0.25">
      <c r="A16" s="1">
        <v>3243101</v>
      </c>
      <c r="B16" s="1" t="s">
        <v>15</v>
      </c>
      <c r="C16" s="1">
        <v>2000000</v>
      </c>
      <c r="D16" s="1">
        <v>0</v>
      </c>
      <c r="E16" s="1">
        <v>0</v>
      </c>
      <c r="F16" s="1">
        <v>2000000</v>
      </c>
      <c r="G16" s="1">
        <v>1808647</v>
      </c>
      <c r="H16" s="1">
        <v>0</v>
      </c>
      <c r="I16" s="1">
        <v>0</v>
      </c>
      <c r="J16" s="1">
        <v>1808647</v>
      </c>
      <c r="K16" s="2">
        <f t="shared" si="0"/>
        <v>18.086469999999998</v>
      </c>
    </row>
    <row r="17" spans="1:11" x14ac:dyDescent="0.25">
      <c r="A17" s="1">
        <v>3221108</v>
      </c>
      <c r="B17" s="1" t="s">
        <v>16</v>
      </c>
      <c r="C17" s="1">
        <v>15000</v>
      </c>
      <c r="D17" s="1">
        <v>0</v>
      </c>
      <c r="E17" s="1">
        <v>0</v>
      </c>
      <c r="F17" s="1">
        <v>15000</v>
      </c>
      <c r="G17" s="1">
        <v>3088</v>
      </c>
      <c r="H17" s="1">
        <v>0</v>
      </c>
      <c r="I17" s="1">
        <v>0</v>
      </c>
      <c r="J17" s="1">
        <v>3088</v>
      </c>
      <c r="K17" s="2">
        <f t="shared" si="0"/>
        <v>3.0880000000000001E-2</v>
      </c>
    </row>
    <row r="18" spans="1:11" x14ac:dyDescent="0.25">
      <c r="A18" s="1">
        <v>3255102</v>
      </c>
      <c r="B18" s="1" t="s">
        <v>17</v>
      </c>
      <c r="C18" s="1">
        <v>400000</v>
      </c>
      <c r="D18" s="1">
        <v>0</v>
      </c>
      <c r="E18" s="1">
        <v>0</v>
      </c>
      <c r="F18" s="1">
        <v>400000</v>
      </c>
      <c r="G18" s="1">
        <v>72230</v>
      </c>
      <c r="H18" s="1">
        <v>0</v>
      </c>
      <c r="I18" s="1">
        <v>0</v>
      </c>
      <c r="J18" s="1">
        <v>72230</v>
      </c>
      <c r="K18" s="2">
        <f t="shared" si="0"/>
        <v>0.72230000000000005</v>
      </c>
    </row>
    <row r="19" spans="1:11" x14ac:dyDescent="0.25">
      <c r="A19" s="1">
        <v>3255104</v>
      </c>
      <c r="B19" s="1" t="s">
        <v>18</v>
      </c>
      <c r="C19" s="1">
        <v>1800000</v>
      </c>
      <c r="D19" s="1">
        <v>0</v>
      </c>
      <c r="E19" s="1">
        <v>0</v>
      </c>
      <c r="F19" s="1">
        <v>1800000</v>
      </c>
      <c r="G19" s="1">
        <v>1676242</v>
      </c>
      <c r="H19" s="1">
        <v>0</v>
      </c>
      <c r="I19" s="1">
        <v>0</v>
      </c>
      <c r="J19" s="1">
        <v>1676242</v>
      </c>
      <c r="K19" s="2">
        <f t="shared" si="0"/>
        <v>16.762419999999999</v>
      </c>
    </row>
    <row r="20" spans="1:11" x14ac:dyDescent="0.25">
      <c r="A20" s="1">
        <v>3211127</v>
      </c>
      <c r="B20" s="1" t="s">
        <v>19</v>
      </c>
      <c r="C20" s="1">
        <v>10000</v>
      </c>
      <c r="D20" s="1">
        <v>0</v>
      </c>
      <c r="E20" s="1">
        <v>0</v>
      </c>
      <c r="F20" s="1">
        <v>10000</v>
      </c>
      <c r="G20" s="1">
        <v>4782</v>
      </c>
      <c r="H20" s="1">
        <v>0</v>
      </c>
      <c r="I20" s="1">
        <v>0</v>
      </c>
      <c r="J20" s="1">
        <v>4782</v>
      </c>
      <c r="K20" s="2">
        <f t="shared" si="0"/>
        <v>4.7820000000000001E-2</v>
      </c>
    </row>
    <row r="21" spans="1:11" x14ac:dyDescent="0.25">
      <c r="A21" s="1">
        <v>3231201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2">
        <f t="shared" si="0"/>
        <v>0</v>
      </c>
    </row>
    <row r="22" spans="1:11" x14ac:dyDescent="0.25">
      <c r="A22" s="1">
        <v>3231201</v>
      </c>
      <c r="B22" s="1" t="s">
        <v>21</v>
      </c>
      <c r="C22" s="1">
        <v>2184000</v>
      </c>
      <c r="D22" s="1">
        <v>16018000</v>
      </c>
      <c r="E22" s="1">
        <v>0</v>
      </c>
      <c r="F22" s="1">
        <v>18202000</v>
      </c>
      <c r="G22" s="1">
        <v>0</v>
      </c>
      <c r="H22" s="1">
        <v>0</v>
      </c>
      <c r="I22" s="1">
        <v>0</v>
      </c>
      <c r="J22" s="1">
        <v>0</v>
      </c>
      <c r="K22" s="2">
        <f t="shared" si="0"/>
        <v>0</v>
      </c>
    </row>
    <row r="23" spans="1:11" x14ac:dyDescent="0.25">
      <c r="A23" s="1">
        <v>3231201</v>
      </c>
      <c r="B23" s="1" t="s">
        <v>22</v>
      </c>
      <c r="C23" s="1">
        <v>7726000</v>
      </c>
      <c r="D23" s="1">
        <v>56657000</v>
      </c>
      <c r="E23" s="1">
        <v>0</v>
      </c>
      <c r="F23" s="1">
        <v>64383000</v>
      </c>
      <c r="G23" s="1">
        <v>0</v>
      </c>
      <c r="H23" s="1">
        <v>0</v>
      </c>
      <c r="I23" s="1">
        <v>0</v>
      </c>
      <c r="J23" s="1">
        <v>0</v>
      </c>
      <c r="K23" s="2">
        <f t="shared" si="0"/>
        <v>0</v>
      </c>
    </row>
    <row r="24" spans="1:11" x14ac:dyDescent="0.25">
      <c r="A24" s="1">
        <v>3231201</v>
      </c>
      <c r="B24" s="1" t="s">
        <v>23</v>
      </c>
      <c r="C24" s="1">
        <v>2908000</v>
      </c>
      <c r="D24" s="1">
        <v>21325000</v>
      </c>
      <c r="E24" s="1">
        <v>0</v>
      </c>
      <c r="F24" s="1">
        <v>24233000</v>
      </c>
      <c r="G24" s="1">
        <v>0</v>
      </c>
      <c r="H24" s="1">
        <v>0</v>
      </c>
      <c r="I24" s="1">
        <v>0</v>
      </c>
      <c r="J24" s="1">
        <v>0</v>
      </c>
      <c r="K24" s="2">
        <f t="shared" si="0"/>
        <v>0</v>
      </c>
    </row>
    <row r="25" spans="1:11" x14ac:dyDescent="0.25">
      <c r="A25" s="1">
        <v>3211109</v>
      </c>
      <c r="B25" s="1" t="s">
        <v>24</v>
      </c>
      <c r="C25" s="1">
        <v>425000</v>
      </c>
      <c r="D25" s="1">
        <v>0</v>
      </c>
      <c r="E25" s="1">
        <v>0</v>
      </c>
      <c r="F25" s="1">
        <v>425000</v>
      </c>
      <c r="G25" s="1">
        <v>369465</v>
      </c>
      <c r="H25" s="1">
        <v>0</v>
      </c>
      <c r="I25" s="1">
        <v>0</v>
      </c>
      <c r="J25" s="1">
        <v>369465</v>
      </c>
      <c r="K25" s="2">
        <f t="shared" si="0"/>
        <v>3.6946500000000002</v>
      </c>
    </row>
    <row r="26" spans="1:11" x14ac:dyDescent="0.25">
      <c r="A26" s="1">
        <v>3256103</v>
      </c>
      <c r="B26" s="1" t="s">
        <v>25</v>
      </c>
      <c r="C26" s="1">
        <v>100000</v>
      </c>
      <c r="D26" s="1">
        <v>0</v>
      </c>
      <c r="E26" s="1">
        <v>0</v>
      </c>
      <c r="F26" s="1">
        <v>500000</v>
      </c>
      <c r="G26" s="1">
        <v>113700</v>
      </c>
      <c r="H26" s="1">
        <v>0</v>
      </c>
      <c r="I26" s="1">
        <v>0</v>
      </c>
      <c r="J26" s="1">
        <v>113700</v>
      </c>
      <c r="K26" s="2">
        <f t="shared" si="0"/>
        <v>1.137</v>
      </c>
    </row>
    <row r="27" spans="1:11" x14ac:dyDescent="0.25">
      <c r="A27" s="1">
        <v>3257101</v>
      </c>
      <c r="B27" s="1" t="s">
        <v>26</v>
      </c>
      <c r="C27" s="1">
        <v>0</v>
      </c>
      <c r="D27" s="1">
        <v>0</v>
      </c>
      <c r="E27" s="1">
        <v>70000000</v>
      </c>
      <c r="F27" s="1">
        <v>70000000</v>
      </c>
      <c r="G27" s="1">
        <v>4353839.8499999996</v>
      </c>
      <c r="H27" s="1">
        <v>0</v>
      </c>
      <c r="I27" s="1">
        <v>0</v>
      </c>
      <c r="J27" s="1">
        <v>4353839.8499999996</v>
      </c>
      <c r="K27" s="2">
        <f t="shared" si="0"/>
        <v>43.5383985</v>
      </c>
    </row>
    <row r="28" spans="1:11" x14ac:dyDescent="0.25">
      <c r="A28" s="1">
        <v>3111332</v>
      </c>
      <c r="B28" s="1" t="s">
        <v>27</v>
      </c>
      <c r="C28" s="1">
        <v>500000</v>
      </c>
      <c r="D28" s="1">
        <v>0</v>
      </c>
      <c r="E28" s="1">
        <v>0</v>
      </c>
      <c r="F28" s="1">
        <v>600000</v>
      </c>
      <c r="G28" s="1">
        <v>588506</v>
      </c>
      <c r="H28" s="1">
        <v>0</v>
      </c>
      <c r="I28" s="1">
        <v>0</v>
      </c>
      <c r="J28" s="1">
        <v>588506</v>
      </c>
      <c r="K28" s="2">
        <f t="shared" si="0"/>
        <v>5.8850600000000002</v>
      </c>
    </row>
    <row r="29" spans="1:11" x14ac:dyDescent="0.25">
      <c r="A29" s="1">
        <v>3111332</v>
      </c>
      <c r="B29" s="1" t="s">
        <v>28</v>
      </c>
      <c r="C29" s="1">
        <v>100000</v>
      </c>
      <c r="D29" s="1">
        <v>0</v>
      </c>
      <c r="E29" s="1">
        <v>0</v>
      </c>
      <c r="F29" s="1">
        <v>100000</v>
      </c>
      <c r="G29" s="1">
        <v>0</v>
      </c>
      <c r="H29" s="1">
        <v>0</v>
      </c>
      <c r="I29" s="1">
        <v>0</v>
      </c>
      <c r="J29" s="1">
        <v>0</v>
      </c>
      <c r="K29" s="2">
        <f t="shared" si="0"/>
        <v>0</v>
      </c>
    </row>
    <row r="30" spans="1:11" x14ac:dyDescent="0.25">
      <c r="A30" s="1">
        <v>3111332</v>
      </c>
      <c r="B30" s="1" t="s">
        <v>29</v>
      </c>
      <c r="C30" s="1">
        <v>100000</v>
      </c>
      <c r="D30" s="1">
        <v>0</v>
      </c>
      <c r="E30" s="1">
        <v>0</v>
      </c>
      <c r="F30" s="1">
        <v>100000</v>
      </c>
      <c r="G30" s="1">
        <v>0</v>
      </c>
      <c r="H30" s="1">
        <v>0</v>
      </c>
      <c r="I30" s="1">
        <v>0</v>
      </c>
      <c r="J30" s="1">
        <v>0</v>
      </c>
      <c r="K30" s="2">
        <f t="shared" si="0"/>
        <v>0</v>
      </c>
    </row>
    <row r="31" spans="1:11" x14ac:dyDescent="0.25">
      <c r="A31" s="1">
        <v>3257104</v>
      </c>
      <c r="B31" s="1" t="s">
        <v>30</v>
      </c>
      <c r="C31" s="1">
        <v>3000000</v>
      </c>
      <c r="D31" s="1">
        <v>0</v>
      </c>
      <c r="E31" s="1">
        <v>0</v>
      </c>
      <c r="F31" s="1">
        <v>3000000</v>
      </c>
      <c r="G31" s="1">
        <v>1971563</v>
      </c>
      <c r="H31" s="1">
        <v>0</v>
      </c>
      <c r="I31" s="1">
        <v>0</v>
      </c>
      <c r="J31" s="1">
        <v>1971563</v>
      </c>
      <c r="K31" s="2">
        <f t="shared" si="0"/>
        <v>19.715630000000001</v>
      </c>
    </row>
    <row r="32" spans="1:11" x14ac:dyDescent="0.25">
      <c r="A32" s="1">
        <v>3255101</v>
      </c>
      <c r="B32" s="1" t="s">
        <v>31</v>
      </c>
      <c r="C32" s="1">
        <v>750000</v>
      </c>
      <c r="D32" s="1">
        <v>0</v>
      </c>
      <c r="E32" s="1">
        <v>0</v>
      </c>
      <c r="F32" s="1">
        <v>100000</v>
      </c>
      <c r="G32" s="1">
        <v>670622</v>
      </c>
      <c r="H32" s="1">
        <v>0</v>
      </c>
      <c r="I32" s="1">
        <v>0</v>
      </c>
      <c r="J32" s="1">
        <v>670622</v>
      </c>
      <c r="K32" s="2">
        <f t="shared" si="0"/>
        <v>6.7062200000000001</v>
      </c>
    </row>
    <row r="33" spans="1:11" x14ac:dyDescent="0.25">
      <c r="A33" s="1">
        <v>3256101</v>
      </c>
      <c r="B33" s="1" t="s">
        <v>32</v>
      </c>
      <c r="C33" s="1">
        <v>30000000</v>
      </c>
      <c r="D33" s="1">
        <v>0</v>
      </c>
      <c r="E33" s="1">
        <v>0</v>
      </c>
      <c r="F33" s="1">
        <v>30000000</v>
      </c>
      <c r="G33" s="1">
        <v>27902993</v>
      </c>
      <c r="H33" s="1">
        <v>0</v>
      </c>
      <c r="I33" s="1">
        <v>0</v>
      </c>
      <c r="J33" s="1">
        <v>27902993</v>
      </c>
      <c r="K33" s="2">
        <f t="shared" si="0"/>
        <v>279.02992999999998</v>
      </c>
    </row>
    <row r="34" spans="1:11" x14ac:dyDescent="0.25">
      <c r="A34" s="1" t="s">
        <v>3</v>
      </c>
      <c r="B34" s="1" t="s">
        <v>33</v>
      </c>
      <c r="C34" s="1">
        <v>83925000</v>
      </c>
      <c r="D34" s="1">
        <v>94000000</v>
      </c>
      <c r="E34" s="1">
        <v>70000000</v>
      </c>
      <c r="F34" s="1">
        <v>247775000</v>
      </c>
      <c r="G34" s="1">
        <v>51683852.850000001</v>
      </c>
      <c r="H34" s="1">
        <v>0</v>
      </c>
      <c r="I34" s="1">
        <v>0</v>
      </c>
      <c r="J34" s="1">
        <v>51683852.850000001</v>
      </c>
      <c r="K34" s="2">
        <f t="shared" si="0"/>
        <v>516.83852850000005</v>
      </c>
    </row>
    <row r="35" spans="1:11" x14ac:dyDescent="0.25">
      <c r="A35" s="1">
        <v>3258101</v>
      </c>
      <c r="B35" s="1" t="s">
        <v>34</v>
      </c>
      <c r="C35" s="1">
        <v>2100000</v>
      </c>
      <c r="D35" s="1">
        <v>0</v>
      </c>
      <c r="E35" s="1">
        <v>0</v>
      </c>
      <c r="F35" s="1">
        <v>2100000</v>
      </c>
      <c r="G35" s="1">
        <v>1764369</v>
      </c>
      <c r="H35" s="1">
        <v>0</v>
      </c>
      <c r="I35" s="1">
        <v>0</v>
      </c>
      <c r="J35" s="1">
        <v>1764369</v>
      </c>
      <c r="K35" s="2">
        <f t="shared" si="0"/>
        <v>17.643689999999999</v>
      </c>
    </row>
    <row r="36" spans="1:11" x14ac:dyDescent="0.25">
      <c r="A36" s="1">
        <v>3258102</v>
      </c>
      <c r="B36" s="1" t="s">
        <v>35</v>
      </c>
      <c r="C36" s="1">
        <v>100000</v>
      </c>
      <c r="D36" s="1">
        <v>0</v>
      </c>
      <c r="E36" s="1">
        <v>0</v>
      </c>
      <c r="F36" s="1">
        <v>200000</v>
      </c>
      <c r="G36" s="1">
        <v>79656</v>
      </c>
      <c r="H36" s="1">
        <v>0</v>
      </c>
      <c r="I36" s="1">
        <v>0</v>
      </c>
      <c r="J36" s="1">
        <v>79656</v>
      </c>
      <c r="K36" s="2">
        <f t="shared" si="0"/>
        <v>0.79656000000000005</v>
      </c>
    </row>
    <row r="37" spans="1:11" ht="18.75" customHeight="1" x14ac:dyDescent="0.25">
      <c r="A37" s="1">
        <v>3258103</v>
      </c>
      <c r="B37" s="1" t="s">
        <v>36</v>
      </c>
      <c r="C37" s="1">
        <v>200000</v>
      </c>
      <c r="D37" s="1">
        <v>0</v>
      </c>
      <c r="E37" s="1">
        <v>0</v>
      </c>
      <c r="F37" s="1">
        <v>200000</v>
      </c>
      <c r="G37" s="1">
        <v>160444</v>
      </c>
      <c r="H37" s="1">
        <v>0</v>
      </c>
      <c r="I37" s="1">
        <v>0</v>
      </c>
      <c r="J37" s="1">
        <v>160444</v>
      </c>
      <c r="K37" s="2">
        <f t="shared" si="0"/>
        <v>1.6044400000000001</v>
      </c>
    </row>
    <row r="38" spans="1:11" x14ac:dyDescent="0.25">
      <c r="A38" s="1">
        <v>3258105</v>
      </c>
      <c r="B38" s="1" t="s">
        <v>37</v>
      </c>
      <c r="C38" s="1">
        <v>50000</v>
      </c>
      <c r="D38" s="1">
        <v>0</v>
      </c>
      <c r="E38" s="1">
        <v>0</v>
      </c>
      <c r="F38" s="1">
        <v>100000</v>
      </c>
      <c r="G38" s="1">
        <v>38449</v>
      </c>
      <c r="H38" s="1">
        <v>0</v>
      </c>
      <c r="I38" s="1">
        <v>0</v>
      </c>
      <c r="J38" s="1">
        <v>38449</v>
      </c>
      <c r="K38" s="2">
        <f t="shared" si="0"/>
        <v>0.38449</v>
      </c>
    </row>
    <row r="39" spans="1:11" ht="19.5" customHeight="1" x14ac:dyDescent="0.25">
      <c r="A39" s="1">
        <v>3258107</v>
      </c>
      <c r="B39" s="1" t="s">
        <v>38</v>
      </c>
      <c r="C39" s="1">
        <v>1000000</v>
      </c>
      <c r="D39" s="1">
        <v>0</v>
      </c>
      <c r="E39" s="1">
        <v>0</v>
      </c>
      <c r="F39" s="1">
        <v>1000000</v>
      </c>
      <c r="G39" s="1">
        <v>206900</v>
      </c>
      <c r="H39" s="1">
        <v>0</v>
      </c>
      <c r="I39" s="1">
        <v>0</v>
      </c>
      <c r="J39" s="1">
        <v>206900</v>
      </c>
      <c r="K39" s="2">
        <f t="shared" si="0"/>
        <v>2.069</v>
      </c>
    </row>
    <row r="40" spans="1:11" ht="21.75" customHeight="1" x14ac:dyDescent="0.25">
      <c r="A40" s="1">
        <v>3258106</v>
      </c>
      <c r="B40" s="1" t="s">
        <v>39</v>
      </c>
      <c r="C40" s="1">
        <v>600000</v>
      </c>
      <c r="D40" s="1">
        <v>0</v>
      </c>
      <c r="E40" s="1">
        <v>0</v>
      </c>
      <c r="F40" s="1">
        <v>600000</v>
      </c>
      <c r="G40" s="1">
        <v>0</v>
      </c>
      <c r="H40" s="1">
        <v>0</v>
      </c>
      <c r="I40" s="1">
        <v>0</v>
      </c>
      <c r="J40" s="1">
        <v>0</v>
      </c>
      <c r="K40" s="2">
        <f t="shared" si="0"/>
        <v>0</v>
      </c>
    </row>
    <row r="41" spans="1:11" x14ac:dyDescent="0.25">
      <c r="A41" s="1">
        <v>3258105</v>
      </c>
      <c r="B41" s="1" t="s">
        <v>40</v>
      </c>
      <c r="C41" s="1">
        <v>50000</v>
      </c>
      <c r="D41" s="1">
        <v>0</v>
      </c>
      <c r="E41" s="1">
        <v>0</v>
      </c>
      <c r="F41" s="1">
        <v>50000</v>
      </c>
      <c r="G41" s="1">
        <v>42845</v>
      </c>
      <c r="H41" s="1">
        <v>0</v>
      </c>
      <c r="I41" s="1">
        <v>0</v>
      </c>
      <c r="J41" s="1">
        <v>42845</v>
      </c>
      <c r="K41" s="2">
        <f t="shared" si="0"/>
        <v>0.42845</v>
      </c>
    </row>
    <row r="42" spans="1:11" x14ac:dyDescent="0.25">
      <c r="A42" s="1">
        <v>3258114</v>
      </c>
      <c r="B42" s="1" t="s">
        <v>41</v>
      </c>
      <c r="C42" s="1">
        <v>1171000</v>
      </c>
      <c r="D42" s="1">
        <v>1000000</v>
      </c>
      <c r="E42" s="1">
        <v>0</v>
      </c>
      <c r="F42" s="1">
        <v>1171000</v>
      </c>
      <c r="G42" s="1">
        <v>99000</v>
      </c>
      <c r="H42" s="1">
        <v>0</v>
      </c>
      <c r="I42" s="1">
        <v>0</v>
      </c>
      <c r="J42" s="1">
        <v>99000</v>
      </c>
      <c r="K42" s="2">
        <f t="shared" si="0"/>
        <v>0.99</v>
      </c>
    </row>
    <row r="43" spans="1:11" x14ac:dyDescent="0.25">
      <c r="A43" s="1">
        <v>3258128</v>
      </c>
      <c r="B43" s="1" t="s">
        <v>42</v>
      </c>
      <c r="C43" s="1">
        <v>75000</v>
      </c>
      <c r="D43" s="1">
        <v>0</v>
      </c>
      <c r="E43" s="1">
        <v>0</v>
      </c>
      <c r="F43" s="1">
        <v>75000</v>
      </c>
      <c r="G43" s="1">
        <v>74300</v>
      </c>
      <c r="H43" s="1">
        <v>0</v>
      </c>
      <c r="I43" s="1">
        <v>0</v>
      </c>
      <c r="J43" s="1">
        <v>74300</v>
      </c>
      <c r="K43" s="2">
        <f t="shared" si="0"/>
        <v>0.74299999999999999</v>
      </c>
    </row>
    <row r="44" spans="1:11" x14ac:dyDescent="0.25">
      <c r="A44" s="1">
        <v>3258107</v>
      </c>
      <c r="B44" s="1" t="s">
        <v>43</v>
      </c>
      <c r="C44" s="1">
        <v>500000</v>
      </c>
      <c r="D44" s="1">
        <v>0</v>
      </c>
      <c r="E44" s="1">
        <v>0</v>
      </c>
      <c r="F44" s="1">
        <v>500000</v>
      </c>
      <c r="G44" s="1">
        <v>0</v>
      </c>
      <c r="H44" s="1">
        <v>0</v>
      </c>
      <c r="I44" s="1">
        <v>0</v>
      </c>
      <c r="J44" s="1">
        <v>0</v>
      </c>
      <c r="K44" s="2">
        <f t="shared" si="0"/>
        <v>0</v>
      </c>
    </row>
    <row r="45" spans="1:11" x14ac:dyDescent="0.25">
      <c r="A45" s="1" t="s">
        <v>3</v>
      </c>
      <c r="B45" s="1" t="s">
        <v>44</v>
      </c>
      <c r="C45" s="1">
        <v>5846000</v>
      </c>
      <c r="D45" s="1">
        <v>1000000</v>
      </c>
      <c r="E45" s="1">
        <v>0</v>
      </c>
      <c r="F45" s="1">
        <v>5996000</v>
      </c>
      <c r="G45" s="1">
        <v>2465963</v>
      </c>
      <c r="H45" s="1">
        <v>0</v>
      </c>
      <c r="I45" s="1">
        <v>0</v>
      </c>
      <c r="J45" s="1">
        <v>2465963</v>
      </c>
      <c r="K45" s="2">
        <f t="shared" si="0"/>
        <v>24.65963</v>
      </c>
    </row>
    <row r="46" spans="1:11" x14ac:dyDescent="0.25">
      <c r="A46" s="1" t="s">
        <v>3</v>
      </c>
      <c r="B46" s="1" t="s">
        <v>45</v>
      </c>
      <c r="C46" s="1">
        <v>90501000</v>
      </c>
      <c r="D46" s="1">
        <v>95000000</v>
      </c>
      <c r="E46" s="1">
        <v>70000000</v>
      </c>
      <c r="F46" s="1">
        <v>254501000</v>
      </c>
      <c r="G46" s="1">
        <v>55183837.850000001</v>
      </c>
      <c r="H46" s="1">
        <v>0</v>
      </c>
      <c r="I46" s="1">
        <v>0</v>
      </c>
      <c r="J46" s="1">
        <v>55183837.850000001</v>
      </c>
      <c r="K46" s="2">
        <f t="shared" si="0"/>
        <v>551.83837849999998</v>
      </c>
    </row>
    <row r="47" spans="1:11" x14ac:dyDescent="0.25">
      <c r="A47" s="1">
        <v>4112101</v>
      </c>
      <c r="B47" s="1" t="s">
        <v>46</v>
      </c>
      <c r="C47" s="1">
        <v>9560000</v>
      </c>
      <c r="D47" s="1">
        <v>0</v>
      </c>
      <c r="E47" s="1">
        <v>0</v>
      </c>
      <c r="F47" s="1">
        <v>9560000</v>
      </c>
      <c r="G47" s="1">
        <v>0</v>
      </c>
      <c r="H47" s="1">
        <v>0</v>
      </c>
      <c r="I47" s="1">
        <v>0</v>
      </c>
      <c r="J47" s="1">
        <v>0</v>
      </c>
      <c r="K47" s="2">
        <f t="shared" si="0"/>
        <v>0</v>
      </c>
    </row>
    <row r="48" spans="1:11" x14ac:dyDescent="0.25">
      <c r="A48" s="1">
        <v>4112101</v>
      </c>
      <c r="B48" s="1" t="s">
        <v>47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2">
        <f t="shared" si="0"/>
        <v>0</v>
      </c>
    </row>
    <row r="49" spans="1:13" x14ac:dyDescent="0.25">
      <c r="A49" s="1">
        <v>4112102</v>
      </c>
      <c r="B49" s="1" t="s">
        <v>48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2">
        <f t="shared" si="0"/>
        <v>0</v>
      </c>
    </row>
    <row r="50" spans="1:13" x14ac:dyDescent="0.25">
      <c r="A50" s="1">
        <v>4112316</v>
      </c>
      <c r="B50" s="1" t="s">
        <v>49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2">
        <f t="shared" si="0"/>
        <v>0</v>
      </c>
    </row>
    <row r="51" spans="1:13" x14ac:dyDescent="0.25">
      <c r="A51" s="1">
        <v>4112316</v>
      </c>
      <c r="B51" s="1" t="s">
        <v>50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2">
        <f t="shared" si="0"/>
        <v>0</v>
      </c>
    </row>
    <row r="52" spans="1:13" x14ac:dyDescent="0.25">
      <c r="A52" s="1">
        <v>4112304</v>
      </c>
      <c r="B52" s="1" t="s">
        <v>51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2">
        <f t="shared" si="0"/>
        <v>0</v>
      </c>
    </row>
    <row r="53" spans="1:13" x14ac:dyDescent="0.25">
      <c r="A53" s="1">
        <v>4112304</v>
      </c>
      <c r="B53" s="1" t="s">
        <v>52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2">
        <f t="shared" si="0"/>
        <v>0</v>
      </c>
    </row>
    <row r="54" spans="1:13" x14ac:dyDescent="0.25">
      <c r="A54" s="1">
        <v>4112304</v>
      </c>
      <c r="B54" s="1" t="s">
        <v>53</v>
      </c>
      <c r="C54" s="1">
        <v>200000</v>
      </c>
      <c r="D54" s="1">
        <v>0</v>
      </c>
      <c r="E54" s="1">
        <v>0</v>
      </c>
      <c r="F54" s="1">
        <v>200000</v>
      </c>
      <c r="G54" s="1">
        <v>0</v>
      </c>
      <c r="H54" s="1">
        <v>0</v>
      </c>
      <c r="I54" s="1">
        <v>0</v>
      </c>
      <c r="J54" s="1">
        <v>0</v>
      </c>
      <c r="K54" s="2">
        <f t="shared" si="0"/>
        <v>0</v>
      </c>
    </row>
    <row r="55" spans="1:13" x14ac:dyDescent="0.25">
      <c r="A55" s="1">
        <v>4112202</v>
      </c>
      <c r="B55" s="1" t="s">
        <v>54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2">
        <f t="shared" si="0"/>
        <v>0</v>
      </c>
    </row>
    <row r="56" spans="1:13" x14ac:dyDescent="0.25">
      <c r="A56" s="1">
        <v>4112202</v>
      </c>
      <c r="B56" s="1" t="s">
        <v>55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2">
        <f t="shared" si="0"/>
        <v>0</v>
      </c>
    </row>
    <row r="57" spans="1:13" x14ac:dyDescent="0.25">
      <c r="A57" s="1">
        <v>4112202</v>
      </c>
      <c r="B57" s="1" t="s">
        <v>56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2">
        <f t="shared" si="0"/>
        <v>0</v>
      </c>
    </row>
    <row r="58" spans="1:13" x14ac:dyDescent="0.25">
      <c r="A58" s="1">
        <v>4112202</v>
      </c>
      <c r="B58" s="1" t="s">
        <v>57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2">
        <f t="shared" si="0"/>
        <v>0</v>
      </c>
    </row>
    <row r="59" spans="1:13" x14ac:dyDescent="0.25">
      <c r="A59" s="1">
        <v>4112314</v>
      </c>
      <c r="B59" s="1" t="s">
        <v>58</v>
      </c>
      <c r="C59" s="1">
        <v>1000000</v>
      </c>
      <c r="D59" s="1">
        <v>0</v>
      </c>
      <c r="E59" s="1">
        <v>0</v>
      </c>
      <c r="F59" s="1">
        <v>1000000</v>
      </c>
      <c r="G59" s="1">
        <v>596700</v>
      </c>
      <c r="H59" s="1">
        <v>0</v>
      </c>
      <c r="I59" s="1">
        <v>0</v>
      </c>
      <c r="J59" s="1">
        <v>596700</v>
      </c>
      <c r="K59" s="2">
        <f t="shared" si="0"/>
        <v>5.9669999999999996</v>
      </c>
    </row>
    <row r="60" spans="1:13" x14ac:dyDescent="0.25">
      <c r="A60" s="1">
        <v>4112303</v>
      </c>
      <c r="B60" s="1" t="s">
        <v>59</v>
      </c>
      <c r="C60" s="1">
        <v>400000</v>
      </c>
      <c r="D60" s="1">
        <v>0</v>
      </c>
      <c r="E60" s="1">
        <v>0</v>
      </c>
      <c r="F60" s="1">
        <v>400000</v>
      </c>
      <c r="G60" s="1">
        <v>296308</v>
      </c>
      <c r="H60" s="1">
        <v>0</v>
      </c>
      <c r="I60" s="1">
        <v>0</v>
      </c>
      <c r="J60" s="1">
        <v>296308</v>
      </c>
      <c r="K60" s="2">
        <f t="shared" si="0"/>
        <v>2.9630800000000002</v>
      </c>
    </row>
    <row r="61" spans="1:13" ht="21" customHeight="1" x14ac:dyDescent="0.25">
      <c r="A61" s="1">
        <v>4141101</v>
      </c>
      <c r="B61" s="1" t="s">
        <v>60</v>
      </c>
      <c r="C61" s="1">
        <v>828740000</v>
      </c>
      <c r="D61" s="1">
        <v>0</v>
      </c>
      <c r="E61" s="1">
        <v>0</v>
      </c>
      <c r="F61" s="1">
        <v>828740000</v>
      </c>
      <c r="G61" s="1">
        <v>314937476.24000001</v>
      </c>
      <c r="H61" s="1">
        <v>0</v>
      </c>
      <c r="I61" s="1">
        <v>0</v>
      </c>
      <c r="J61" s="1">
        <v>314937476.24000001</v>
      </c>
      <c r="K61" s="2">
        <f t="shared" si="0"/>
        <v>3149.3747624000002</v>
      </c>
    </row>
    <row r="62" spans="1:13" x14ac:dyDescent="0.25">
      <c r="A62" s="1">
        <v>4111306</v>
      </c>
      <c r="B62" s="1" t="s">
        <v>61</v>
      </c>
      <c r="C62" s="1">
        <v>15000000</v>
      </c>
      <c r="D62" s="1">
        <v>105000</v>
      </c>
      <c r="E62" s="1">
        <v>0</v>
      </c>
      <c r="F62" s="1">
        <v>15000000</v>
      </c>
      <c r="G62" s="1">
        <v>2496064.23</v>
      </c>
      <c r="H62" s="1">
        <v>15332965.91</v>
      </c>
      <c r="I62" s="1">
        <v>0</v>
      </c>
      <c r="J62" s="1">
        <v>17829030.140000001</v>
      </c>
      <c r="K62" s="4">
        <f t="shared" si="0"/>
        <v>178.2903014</v>
      </c>
      <c r="L62" s="2">
        <v>116.72</v>
      </c>
      <c r="M62" s="2"/>
    </row>
    <row r="63" spans="1:13" x14ac:dyDescent="0.25">
      <c r="A63" s="1">
        <v>4111307</v>
      </c>
      <c r="B63" s="1" t="s">
        <v>62</v>
      </c>
      <c r="C63" s="1">
        <v>52500000</v>
      </c>
      <c r="D63" s="1">
        <v>450000</v>
      </c>
      <c r="E63" s="1">
        <v>0</v>
      </c>
      <c r="F63" s="1">
        <v>52500000</v>
      </c>
      <c r="G63" s="1">
        <v>12552.4</v>
      </c>
      <c r="H63" s="1">
        <v>77107.600000000006</v>
      </c>
      <c r="I63" s="1">
        <v>0</v>
      </c>
      <c r="J63" s="1">
        <v>89660</v>
      </c>
      <c r="K63" s="4">
        <f t="shared" si="0"/>
        <v>0.89659999999999995</v>
      </c>
      <c r="L63" s="2">
        <v>0</v>
      </c>
      <c r="M63" s="2"/>
    </row>
    <row r="64" spans="1:13" x14ac:dyDescent="0.25">
      <c r="A64" s="1">
        <v>4111307</v>
      </c>
      <c r="B64" s="1" t="s">
        <v>63</v>
      </c>
      <c r="C64" s="1">
        <v>312200000</v>
      </c>
      <c r="D64" s="1">
        <v>2700000</v>
      </c>
      <c r="E64" s="1">
        <v>0</v>
      </c>
      <c r="F64" s="1">
        <v>312200000</v>
      </c>
      <c r="G64" s="1">
        <v>53273082.789999999</v>
      </c>
      <c r="H64" s="1">
        <v>330858073.81</v>
      </c>
      <c r="I64" s="1">
        <v>0</v>
      </c>
      <c r="J64" s="1">
        <v>384131156.60000002</v>
      </c>
      <c r="K64" s="4">
        <f t="shared" si="0"/>
        <v>3841.3115660000003</v>
      </c>
      <c r="L64" s="2">
        <v>3076.61</v>
      </c>
      <c r="M64" s="2"/>
    </row>
    <row r="65" spans="1:14" x14ac:dyDescent="0.25">
      <c r="A65" s="1">
        <v>4111307</v>
      </c>
      <c r="B65" s="1" t="s">
        <v>64</v>
      </c>
      <c r="C65" s="1">
        <v>488800000</v>
      </c>
      <c r="D65" s="1">
        <v>4205000</v>
      </c>
      <c r="E65" s="1">
        <v>0</v>
      </c>
      <c r="F65" s="1">
        <v>488800000</v>
      </c>
      <c r="G65" s="1">
        <v>28841239.300000001</v>
      </c>
      <c r="H65" s="1">
        <v>183954248.81999999</v>
      </c>
      <c r="I65" s="1">
        <v>0</v>
      </c>
      <c r="J65" s="1">
        <v>212795488.12</v>
      </c>
      <c r="K65" s="4">
        <f t="shared" si="0"/>
        <v>2127.9548812000003</v>
      </c>
      <c r="L65" s="2">
        <v>4822.32</v>
      </c>
      <c r="M65" s="2"/>
    </row>
    <row r="66" spans="1:14" x14ac:dyDescent="0.25">
      <c r="A66" s="1">
        <v>4111201</v>
      </c>
      <c r="B66" s="1" t="s">
        <v>65</v>
      </c>
      <c r="C66" s="1">
        <v>46500000</v>
      </c>
      <c r="D66" s="1">
        <v>400000</v>
      </c>
      <c r="E66" s="1">
        <v>0</v>
      </c>
      <c r="F66" s="1">
        <v>46500000</v>
      </c>
      <c r="G66" s="1">
        <v>8431016.6500000004</v>
      </c>
      <c r="H66" s="1">
        <v>51792742.200000003</v>
      </c>
      <c r="I66" s="1">
        <v>0</v>
      </c>
      <c r="J66" s="1">
        <v>60223758.850000001</v>
      </c>
      <c r="K66" s="4">
        <f t="shared" si="0"/>
        <v>602.23758850000002</v>
      </c>
      <c r="L66" s="2">
        <v>455.04</v>
      </c>
      <c r="M66" s="2"/>
    </row>
    <row r="67" spans="1:14" x14ac:dyDescent="0.25">
      <c r="A67" s="1">
        <v>4111201</v>
      </c>
      <c r="B67" s="1" t="s">
        <v>66</v>
      </c>
      <c r="C67" s="1">
        <v>46500000</v>
      </c>
      <c r="D67" s="1">
        <v>400000</v>
      </c>
      <c r="E67" s="1">
        <v>0</v>
      </c>
      <c r="F67" s="1">
        <v>46500000</v>
      </c>
      <c r="G67" s="1">
        <v>5148108.42</v>
      </c>
      <c r="H67" s="1">
        <v>31624094.579999998</v>
      </c>
      <c r="I67" s="1">
        <v>0</v>
      </c>
      <c r="J67" s="1">
        <v>36772203</v>
      </c>
      <c r="K67" s="4">
        <f t="shared" ref="K67:K76" si="1">J67/100000</f>
        <v>367.72203000000002</v>
      </c>
      <c r="L67" s="2">
        <v>452.46000000000004</v>
      </c>
      <c r="M67" s="2"/>
    </row>
    <row r="68" spans="1:14" ht="19.5" customHeight="1" x14ac:dyDescent="0.25">
      <c r="A68" s="1">
        <v>4111201</v>
      </c>
      <c r="B68" s="1" t="s">
        <v>67</v>
      </c>
      <c r="C68" s="1">
        <v>35000000</v>
      </c>
      <c r="D68" s="1">
        <v>300000</v>
      </c>
      <c r="E68" s="1">
        <v>0</v>
      </c>
      <c r="F68" s="1">
        <v>35000000</v>
      </c>
      <c r="G68" s="1">
        <v>17907743.82</v>
      </c>
      <c r="H68" s="1">
        <v>110004712.04000001</v>
      </c>
      <c r="I68" s="1">
        <v>0</v>
      </c>
      <c r="J68" s="1">
        <v>127912455.86</v>
      </c>
      <c r="K68" s="4">
        <f t="shared" si="1"/>
        <v>1279.1245586</v>
      </c>
      <c r="L68" s="2">
        <v>341.85</v>
      </c>
      <c r="M68" s="2"/>
    </row>
    <row r="69" spans="1:14" x14ac:dyDescent="0.25">
      <c r="A69" s="1">
        <v>4111201</v>
      </c>
      <c r="B69" s="1" t="s">
        <v>68</v>
      </c>
      <c r="C69" s="1">
        <v>192500000</v>
      </c>
      <c r="D69" s="1">
        <v>1650000</v>
      </c>
      <c r="E69" s="1">
        <v>0</v>
      </c>
      <c r="F69" s="1">
        <v>192500000</v>
      </c>
      <c r="G69" s="1">
        <v>33131193.300000001</v>
      </c>
      <c r="H69" s="1">
        <v>202786581.28</v>
      </c>
      <c r="I69" s="1">
        <v>0</v>
      </c>
      <c r="J69" s="1">
        <v>235917774.58000001</v>
      </c>
      <c r="K69" s="4">
        <f t="shared" si="1"/>
        <v>2359.1777458000001</v>
      </c>
      <c r="L69" s="2">
        <v>1880.1499999999999</v>
      </c>
      <c r="M69" s="2"/>
    </row>
    <row r="70" spans="1:14" x14ac:dyDescent="0.25">
      <c r="A70" s="1">
        <v>4111201</v>
      </c>
      <c r="B70" s="1" t="s">
        <v>69</v>
      </c>
      <c r="C70" s="1">
        <v>7500000</v>
      </c>
      <c r="D70" s="1">
        <v>65000</v>
      </c>
      <c r="E70" s="1">
        <v>0</v>
      </c>
      <c r="F70" s="1">
        <v>7500000</v>
      </c>
      <c r="G70" s="1">
        <v>0</v>
      </c>
      <c r="H70" s="1">
        <v>0</v>
      </c>
      <c r="I70" s="1">
        <v>0</v>
      </c>
      <c r="J70" s="1">
        <v>0</v>
      </c>
      <c r="K70" s="2">
        <f t="shared" si="1"/>
        <v>0</v>
      </c>
      <c r="L70" s="5">
        <v>73.260000000000005</v>
      </c>
      <c r="M70" s="2"/>
    </row>
    <row r="71" spans="1:14" x14ac:dyDescent="0.25">
      <c r="A71" s="1">
        <v>4111201</v>
      </c>
      <c r="B71" s="1" t="s">
        <v>70</v>
      </c>
      <c r="C71" s="1">
        <v>1100000</v>
      </c>
      <c r="D71" s="1">
        <v>75000</v>
      </c>
      <c r="E71" s="1">
        <v>0</v>
      </c>
      <c r="F71" s="1">
        <v>1100000</v>
      </c>
      <c r="G71" s="1">
        <v>547239.29</v>
      </c>
      <c r="H71" s="1">
        <v>3662293.71</v>
      </c>
      <c r="I71" s="1">
        <v>0</v>
      </c>
      <c r="J71" s="1">
        <v>4209533</v>
      </c>
      <c r="K71" s="4">
        <f t="shared" si="1"/>
        <v>42.095329999999997</v>
      </c>
      <c r="L71" s="2">
        <v>42.089999999999996</v>
      </c>
      <c r="M71" s="2">
        <f>SUM(K62:K71)</f>
        <v>10798.810601499999</v>
      </c>
      <c r="N71">
        <f>SUM(H62:H71)/100000</f>
        <v>9300.9281995000001</v>
      </c>
    </row>
    <row r="72" spans="1:14" x14ac:dyDescent="0.25">
      <c r="A72" s="1">
        <v>4111201</v>
      </c>
      <c r="B72" s="1" t="s">
        <v>71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2">
        <f t="shared" si="1"/>
        <v>0</v>
      </c>
    </row>
    <row r="73" spans="1:14" x14ac:dyDescent="0.25">
      <c r="A73" s="1" t="s">
        <v>3</v>
      </c>
      <c r="B73" s="1" t="s">
        <v>72</v>
      </c>
      <c r="C73" s="1">
        <v>2037500000</v>
      </c>
      <c r="D73" s="1">
        <v>10350000</v>
      </c>
      <c r="E73" s="1">
        <v>0</v>
      </c>
      <c r="F73" s="1">
        <v>2037500000</v>
      </c>
      <c r="G73" s="1">
        <v>465618724.44</v>
      </c>
      <c r="H73" s="1">
        <v>930092819.95000005</v>
      </c>
      <c r="I73" s="1">
        <v>0</v>
      </c>
      <c r="J73" s="1">
        <v>1395711544.3900001</v>
      </c>
      <c r="K73" s="2">
        <f t="shared" si="1"/>
        <v>13957.1154439</v>
      </c>
    </row>
    <row r="74" spans="1:14" x14ac:dyDescent="0.25">
      <c r="A74" s="1">
        <v>1000001</v>
      </c>
      <c r="B74" s="1" t="s">
        <v>73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2">
        <f t="shared" si="1"/>
        <v>0</v>
      </c>
    </row>
    <row r="75" spans="1:14" x14ac:dyDescent="0.25">
      <c r="A75" s="1">
        <v>1000002</v>
      </c>
      <c r="B75" s="1" t="s">
        <v>74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2">
        <f t="shared" si="1"/>
        <v>0</v>
      </c>
    </row>
    <row r="76" spans="1:14" x14ac:dyDescent="0.25">
      <c r="A76" s="1" t="s">
        <v>75</v>
      </c>
      <c r="B76" s="1" t="s">
        <v>75</v>
      </c>
      <c r="C76" s="1">
        <v>2128501000</v>
      </c>
      <c r="D76" s="1">
        <v>105350000</v>
      </c>
      <c r="E76" s="1">
        <v>70000000</v>
      </c>
      <c r="F76" s="1">
        <v>2292501000</v>
      </c>
      <c r="G76" s="1">
        <v>520802562.29000002</v>
      </c>
      <c r="H76" s="1">
        <v>930092819.95000005</v>
      </c>
      <c r="I76" s="1">
        <v>0</v>
      </c>
      <c r="J76" s="1">
        <v>1450895382.24</v>
      </c>
      <c r="K76" s="2">
        <f t="shared" si="1"/>
        <v>14508.953822400001</v>
      </c>
    </row>
    <row r="78" spans="1:14" x14ac:dyDescent="0.25">
      <c r="G78" t="s">
        <v>86</v>
      </c>
      <c r="H78">
        <f>SUM(H62,H64,H65,H66,H67,H68,H69,H70,H71)</f>
        <v>930015712.35000002</v>
      </c>
    </row>
    <row r="79" spans="1:14" x14ac:dyDescent="0.25">
      <c r="H79">
        <f>H78/100000</f>
        <v>9300.157123500001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topLeftCell="H1" workbookViewId="0">
      <selection activeCell="O4" sqref="O4"/>
    </sheetView>
  </sheetViews>
  <sheetFormatPr defaultRowHeight="15" x14ac:dyDescent="0.25"/>
  <cols>
    <col min="2" max="2" width="21.7109375" customWidth="1"/>
    <col min="3" max="3" width="9.140625" customWidth="1"/>
    <col min="4" max="4" width="15.85546875" customWidth="1"/>
    <col min="5" max="9" width="9.140625" customWidth="1"/>
    <col min="10" max="10" width="15" customWidth="1"/>
    <col min="11" max="11" width="12.7109375" customWidth="1"/>
    <col min="12" max="12" width="9.140625" style="7"/>
    <col min="14" max="14" width="16.85546875" style="2" customWidth="1"/>
    <col min="15" max="15" width="20.28515625" customWidth="1"/>
    <col min="16" max="16" width="15.42578125" customWidth="1"/>
    <col min="18" max="18" width="14.85546875" customWidth="1"/>
  </cols>
  <sheetData>
    <row r="1" spans="1:20" ht="30" x14ac:dyDescent="0.25">
      <c r="A1" s="3" t="s">
        <v>76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82</v>
      </c>
      <c r="L1" s="8" t="s">
        <v>83</v>
      </c>
      <c r="M1" s="3" t="s">
        <v>84</v>
      </c>
      <c r="N1" s="3" t="s">
        <v>85</v>
      </c>
      <c r="O1" s="3" t="s">
        <v>89</v>
      </c>
      <c r="P1" s="3" t="s">
        <v>90</v>
      </c>
      <c r="Q1" s="3" t="s">
        <v>84</v>
      </c>
      <c r="R1" s="3" t="s">
        <v>91</v>
      </c>
    </row>
    <row r="2" spans="1:20" x14ac:dyDescent="0.25">
      <c r="A2" s="6">
        <v>3231201</v>
      </c>
      <c r="B2" s="6" t="s">
        <v>21</v>
      </c>
      <c r="C2" s="6">
        <v>2184000</v>
      </c>
      <c r="D2" s="6">
        <v>16018000</v>
      </c>
      <c r="E2" s="6">
        <v>0</v>
      </c>
      <c r="F2" s="6">
        <v>18202000</v>
      </c>
      <c r="G2" s="6">
        <v>1454199</v>
      </c>
      <c r="H2" s="6">
        <v>12976327</v>
      </c>
      <c r="I2" s="6">
        <v>0</v>
      </c>
      <c r="J2" s="6">
        <v>14430526</v>
      </c>
      <c r="K2" s="10">
        <f>G2/10^5</f>
        <v>14.54199</v>
      </c>
      <c r="L2" s="10">
        <f t="shared" ref="L2:N2" si="0">H2/10^5</f>
        <v>129.76327000000001</v>
      </c>
      <c r="M2" s="10">
        <f t="shared" si="0"/>
        <v>0</v>
      </c>
      <c r="N2" s="10">
        <f t="shared" si="0"/>
        <v>144.30526</v>
      </c>
      <c r="O2" s="10">
        <v>15.74</v>
      </c>
      <c r="P2" s="10">
        <v>160.13</v>
      </c>
      <c r="Q2" s="10"/>
      <c r="R2" s="10">
        <v>175.87</v>
      </c>
      <c r="T2">
        <f>R2-N2</f>
        <v>31.56474</v>
      </c>
    </row>
    <row r="3" spans="1:20" x14ac:dyDescent="0.25">
      <c r="A3" s="6">
        <v>3231201</v>
      </c>
      <c r="B3" s="6" t="s">
        <v>22</v>
      </c>
      <c r="C3" s="6">
        <v>7726000</v>
      </c>
      <c r="D3" s="6">
        <v>56657000</v>
      </c>
      <c r="E3" s="6">
        <v>0</v>
      </c>
      <c r="F3" s="6">
        <v>64383000</v>
      </c>
      <c r="G3" s="6">
        <v>5116375</v>
      </c>
      <c r="H3" s="6">
        <v>52617352</v>
      </c>
      <c r="I3" s="6">
        <v>0</v>
      </c>
      <c r="J3" s="6">
        <v>57733727</v>
      </c>
      <c r="K3" s="10">
        <f t="shared" ref="K3:K4" si="1">G3/10^5</f>
        <v>51.16375</v>
      </c>
      <c r="L3" s="10">
        <f t="shared" ref="L3:L4" si="2">H3/10^5</f>
        <v>526.17352000000005</v>
      </c>
      <c r="M3" s="10">
        <f t="shared" ref="M3:M4" si="3">I3/10^5</f>
        <v>0</v>
      </c>
      <c r="N3" s="10">
        <f t="shared" ref="N3:N4" si="4">J3/10^5</f>
        <v>577.33726999999999</v>
      </c>
      <c r="O3" s="10">
        <v>55.7</v>
      </c>
      <c r="P3" s="10">
        <v>566.54999999999995</v>
      </c>
      <c r="Q3" s="10"/>
      <c r="R3" s="10">
        <v>622.25</v>
      </c>
    </row>
    <row r="4" spans="1:20" x14ac:dyDescent="0.25">
      <c r="A4" s="6">
        <v>3231201</v>
      </c>
      <c r="B4" s="6" t="s">
        <v>23</v>
      </c>
      <c r="C4" s="6">
        <v>2908000</v>
      </c>
      <c r="D4" s="6">
        <v>21325000</v>
      </c>
      <c r="E4" s="6">
        <v>0</v>
      </c>
      <c r="F4" s="6">
        <v>24233000</v>
      </c>
      <c r="G4" s="6">
        <v>1796147</v>
      </c>
      <c r="H4" s="6">
        <v>18631355</v>
      </c>
      <c r="I4" s="6">
        <v>0</v>
      </c>
      <c r="J4" s="6">
        <v>20427502</v>
      </c>
      <c r="K4" s="10">
        <f t="shared" si="1"/>
        <v>17.961469999999998</v>
      </c>
      <c r="L4" s="10">
        <f t="shared" si="2"/>
        <v>186.31354999999999</v>
      </c>
      <c r="M4" s="10">
        <f t="shared" si="3"/>
        <v>0</v>
      </c>
      <c r="N4" s="10">
        <f t="shared" si="4"/>
        <v>204.27502000000001</v>
      </c>
      <c r="O4" s="10">
        <v>20.97</v>
      </c>
      <c r="P4" s="10">
        <v>213.24</v>
      </c>
      <c r="Q4" s="10"/>
      <c r="R4" s="10">
        <v>234.21</v>
      </c>
    </row>
    <row r="5" spans="1:20" x14ac:dyDescent="0.25">
      <c r="A5" s="10" t="s">
        <v>88</v>
      </c>
      <c r="B5" s="10"/>
      <c r="C5" s="10"/>
      <c r="D5" s="10"/>
      <c r="E5" s="10"/>
      <c r="F5" s="10"/>
      <c r="G5" s="10"/>
      <c r="H5" s="10"/>
      <c r="I5" s="10"/>
      <c r="J5" s="10"/>
      <c r="K5" s="10">
        <f t="shared" ref="K5:M5" si="5">SUM(K2:K4)</f>
        <v>83.667210000000011</v>
      </c>
      <c r="L5" s="10">
        <f t="shared" si="5"/>
        <v>842.25034000000005</v>
      </c>
      <c r="M5" s="10">
        <f t="shared" si="5"/>
        <v>0</v>
      </c>
      <c r="N5" s="10">
        <f>SUM(N2:N4)</f>
        <v>925.91755000000001</v>
      </c>
      <c r="O5" s="10">
        <f t="shared" ref="O5:Q5" si="6">SUM(O2:O4)</f>
        <v>92.41</v>
      </c>
      <c r="P5" s="10">
        <f t="shared" si="6"/>
        <v>939.92</v>
      </c>
      <c r="Q5" s="10">
        <f t="shared" si="6"/>
        <v>0</v>
      </c>
      <c r="R5" s="10">
        <f>SUM(R2:R4)</f>
        <v>1032.33</v>
      </c>
    </row>
    <row r="6" spans="1:20" x14ac:dyDescent="0.25">
      <c r="A6" s="10" t="s">
        <v>92</v>
      </c>
      <c r="B6" s="11"/>
      <c r="C6" s="11"/>
      <c r="D6" s="11"/>
      <c r="E6" s="11"/>
      <c r="F6" s="11"/>
      <c r="G6" s="11">
        <v>873792</v>
      </c>
      <c r="H6" s="11">
        <v>9767158</v>
      </c>
      <c r="I6" s="11"/>
      <c r="J6" s="11">
        <v>10640950</v>
      </c>
      <c r="K6" s="10">
        <f t="shared" ref="K6" si="7">G6/10^5</f>
        <v>8.7379200000000008</v>
      </c>
      <c r="L6" s="10">
        <f t="shared" ref="L6" si="8">H6/10^5</f>
        <v>97.671580000000006</v>
      </c>
      <c r="M6" s="10">
        <f t="shared" ref="M6" si="9">I6/10^5</f>
        <v>0</v>
      </c>
      <c r="N6" s="10">
        <f t="shared" ref="N6" si="10">J6/10^5</f>
        <v>106.40949999999999</v>
      </c>
      <c r="O6" s="11"/>
      <c r="P6" s="11"/>
      <c r="Q6" s="11"/>
      <c r="R6" s="11"/>
    </row>
    <row r="7" spans="1:20" x14ac:dyDescent="0.25">
      <c r="A7" s="12" t="s">
        <v>93</v>
      </c>
      <c r="B7" s="12"/>
      <c r="C7" s="12"/>
      <c r="D7" s="12"/>
      <c r="E7" s="12"/>
      <c r="F7" s="12"/>
      <c r="G7" s="12"/>
      <c r="H7" s="12"/>
      <c r="I7" s="12"/>
      <c r="J7" s="12"/>
      <c r="K7" s="11">
        <f>K5+K6</f>
        <v>92.405130000000014</v>
      </c>
      <c r="L7" s="11">
        <f>L5+L6</f>
        <v>939.92192</v>
      </c>
      <c r="M7" s="12">
        <f>M5+M6</f>
        <v>0</v>
      </c>
      <c r="N7" s="9">
        <f>N5+N6</f>
        <v>1032.3270500000001</v>
      </c>
      <c r="O7" s="12"/>
      <c r="P7" s="12"/>
      <c r="Q7" s="12"/>
      <c r="R7" s="12"/>
    </row>
    <row r="9" spans="1:20" x14ac:dyDescent="0.25">
      <c r="O9" s="13">
        <f>O2-K2</f>
        <v>1.19801</v>
      </c>
      <c r="P9" s="13">
        <f>P2-L2</f>
        <v>30.36672999999999</v>
      </c>
    </row>
    <row r="10" spans="1:20" x14ac:dyDescent="0.25">
      <c r="G10" s="2"/>
      <c r="H10" s="2"/>
      <c r="O10" s="13">
        <f>O9*10^5</f>
        <v>119801</v>
      </c>
      <c r="P10" s="13">
        <f>P9*10^5</f>
        <v>3036672.9999999991</v>
      </c>
    </row>
    <row r="11" spans="1:20" x14ac:dyDescent="0.25">
      <c r="I11" s="7"/>
      <c r="J11" s="7"/>
      <c r="O11" s="13">
        <f>O3-K3</f>
        <v>4.5362500000000026</v>
      </c>
      <c r="P11" s="13">
        <f>P3-L3</f>
        <v>40.376479999999901</v>
      </c>
    </row>
    <row r="12" spans="1:20" x14ac:dyDescent="0.25">
      <c r="O12" s="13">
        <f>O11*10^5</f>
        <v>453625.00000000023</v>
      </c>
      <c r="P12" s="13">
        <f>P11*10^5</f>
        <v>4037647.9999999902</v>
      </c>
    </row>
    <row r="13" spans="1:20" x14ac:dyDescent="0.25">
      <c r="O13" s="13">
        <f>O4-K4</f>
        <v>3.0085300000000004</v>
      </c>
      <c r="P13" s="13">
        <f>P4-L4</f>
        <v>26.926450000000017</v>
      </c>
    </row>
    <row r="14" spans="1:20" x14ac:dyDescent="0.25">
      <c r="O14" s="13">
        <f>O13*10^5</f>
        <v>300853.00000000006</v>
      </c>
      <c r="P14" s="13">
        <f>P13*10^5</f>
        <v>2692645.0000000019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Livilihood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2021-01-13T10:22:56Z</dcterms:modified>
</cp:coreProperties>
</file>