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Resource_List" sheetId="19" r:id="rId1"/>
    <sheet name="Resources_Consumption" sheetId="20" r:id="rId2"/>
    <sheet name="Лист1" sheetId="1" r:id="rId3"/>
    <sheet name="WBS3" sheetId="2" r:id="rId4"/>
    <sheet name="WBS" sheetId="3" r:id="rId5"/>
    <sheet name="Main" sheetId="4" r:id="rId6"/>
    <sheet name="Type_A_211M_724_To_935_S" sheetId="5" r:id="rId7"/>
    <sheet name="Type_A_50M_965_TO_1015_S" sheetId="6" r:id="rId8"/>
    <sheet name="Type_A_40M_4500_TO_4570_S" sheetId="7" r:id="rId9"/>
    <sheet name="Type_A_40M_35020_TO_35100_S" sheetId="8" r:id="rId10"/>
    <sheet name="FF_30M_at_KM_1000_S" sheetId="9" r:id="rId11"/>
    <sheet name="FF_15M_at_KM_4520_S" sheetId="11" r:id="rId12"/>
    <sheet name="FF_15M_at_KM_35050_S" sheetId="12" r:id="rId13"/>
    <sheet name="T_B5_724M_M0_TO_M724_S" sheetId="13" r:id="rId14"/>
    <sheet name="T_B5_1165M_1015_TO_2180_S" sheetId="14" r:id="rId15"/>
    <sheet name="T_B5_1150M_9200_TO_10350_S" sheetId="15" r:id="rId16"/>
    <sheet name="RS_850M_4600_TO_7800_S" sheetId="16" r:id="rId17"/>
    <sheet name="RS_3850M_M25200_TO_M36630_S" sheetId="17" r:id="rId18"/>
    <sheet name="EMB_SLPW_SUM_PW_07_S" sheetId="21" r:id="rId19"/>
    <sheet name="Equipment Production Rate" sheetId="10" r:id="rId20"/>
    <sheet name=" Block Placing Production Rate" sheetId="18" r:id="rId21"/>
  </sheets>
  <definedNames>
    <definedName name="_xlnm._FilterDatabase" localSheetId="18" hidden="1">EMB_SLPW_SUM_PW_07_S!$A$1:$E$11</definedName>
    <definedName name="_xlnm._FilterDatabase" localSheetId="6" hidden="1">Type_A_211M_724_To_935_S!$A$1:$E$11</definedName>
    <definedName name="_xlnm._FilterDatabase" localSheetId="9" hidden="1">Type_A_40M_35020_TO_35100_S!$A$1:$E$10</definedName>
    <definedName name="_xlnm._FilterDatabase" localSheetId="8" hidden="1">Type_A_40M_4500_TO_4570_S!$A$1:$E$10</definedName>
    <definedName name="_xlnm._FilterDatabase" localSheetId="7" hidden="1">Type_A_50M_965_TO_1015_S!$A$1:$E$11</definedName>
    <definedName name="_xlnm._FilterDatabase" localSheetId="4" hidden="1">WBS!$A$1:$E$10</definedName>
    <definedName name="_xlnm._FilterDatabase" localSheetId="3" hidden="1">'WBS3'!$A$1:$E$7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0" l="1"/>
  <c r="G17" i="10"/>
  <c r="E17" i="10"/>
  <c r="E18" i="10"/>
  <c r="O15" i="20" l="1"/>
  <c r="H11" i="10" l="1"/>
  <c r="H3" i="10" l="1"/>
  <c r="H4" i="10"/>
  <c r="H5" i="10"/>
  <c r="H6" i="10"/>
  <c r="H2" i="10"/>
  <c r="G16" i="10" l="1"/>
  <c r="G19" i="10"/>
  <c r="G15" i="10"/>
  <c r="E19" i="10"/>
  <c r="E16" i="10"/>
  <c r="E15" i="10"/>
  <c r="G6" i="10"/>
  <c r="E6" i="10"/>
  <c r="G5" i="10"/>
  <c r="E2" i="10"/>
  <c r="G2" i="10" s="1"/>
  <c r="E3" i="10"/>
  <c r="G3" i="10" s="1"/>
  <c r="E4" i="10"/>
  <c r="G4" i="10" s="1"/>
  <c r="E5" i="10"/>
  <c r="B6" i="18" l="1"/>
  <c r="B5" i="18"/>
  <c r="B4" i="18"/>
</calcChain>
</file>

<file path=xl/sharedStrings.xml><?xml version="1.0" encoding="utf-8"?>
<sst xmlns="http://schemas.openxmlformats.org/spreadsheetml/2006/main" count="730" uniqueCount="171">
  <si>
    <t>Name</t>
  </si>
  <si>
    <t>Duration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</si>
  <si>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</si>
  <si>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</si>
  <si>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</si>
  <si>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</si>
  <si>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</si>
  <si>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</si>
  <si>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</si>
  <si>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</si>
  <si>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</si>
  <si>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TaskNo</t>
  </si>
  <si>
    <t>Predecessor</t>
  </si>
  <si>
    <t>order</t>
  </si>
  <si>
    <t>2,3,7</t>
  </si>
  <si>
    <t>3,4</t>
  </si>
  <si>
    <t>4,5</t>
  </si>
  <si>
    <t>Contract</t>
  </si>
  <si>
    <t>Start</t>
  </si>
  <si>
    <t>Finish</t>
  </si>
  <si>
    <t>Allocation_Sheet_Name</t>
  </si>
  <si>
    <t>Type_A_211M_724_To_935_S</t>
  </si>
  <si>
    <t>Unit</t>
  </si>
  <si>
    <t>Volume</t>
  </si>
  <si>
    <t>Percent</t>
  </si>
  <si>
    <t>Nos</t>
  </si>
  <si>
    <t>Cum</t>
  </si>
  <si>
    <t>sqm</t>
  </si>
  <si>
    <t>Curing CC Block</t>
  </si>
  <si>
    <t>2,3</t>
  </si>
  <si>
    <t>Curing</t>
  </si>
  <si>
    <t>Site Name</t>
  </si>
  <si>
    <t xml:space="preserve">   Mobilization and Site Preparation</t>
  </si>
  <si>
    <t xml:space="preserve">   Ring Bundh Removal</t>
  </si>
  <si>
    <t>2,3,4,5</t>
  </si>
  <si>
    <t xml:space="preserve">      CC Block Manufacture(50X50X50)</t>
  </si>
  <si>
    <t xml:space="preserve">      CC Block Manufacture(50X50X30)</t>
  </si>
  <si>
    <t xml:space="preserve">      CC Block Manufacture(40X40X40)</t>
  </si>
  <si>
    <t xml:space="preserve">   Ring Bundh construction </t>
  </si>
  <si>
    <t xml:space="preserve">   Excavation</t>
  </si>
  <si>
    <t xml:space="preserve">   Embankment Construction</t>
  </si>
  <si>
    <t xml:space="preserve">   Placing Sand Filter</t>
  </si>
  <si>
    <t xml:space="preserve">   Placing Geotextile Filter</t>
  </si>
  <si>
    <t xml:space="preserve">   Placing Pea Gravel Filter</t>
  </si>
  <si>
    <t xml:space="preserve">   Placing CC Block</t>
  </si>
  <si>
    <t>percent</t>
  </si>
  <si>
    <t>Type A slope protection work of the Dharmapasha Ruibeel Submergible Embankment from M724  to M935=211M under HFMLIP</t>
  </si>
  <si>
    <t>Geo Bag Placing(175) Kg</t>
  </si>
  <si>
    <t xml:space="preserve">      CC Block Manufacture(40X40X20)</t>
  </si>
  <si>
    <t>50X50X50</t>
  </si>
  <si>
    <t>50X50X30</t>
  </si>
  <si>
    <t>40X40X40</t>
  </si>
  <si>
    <t>40X40X20</t>
  </si>
  <si>
    <t>Excavator</t>
  </si>
  <si>
    <t>Roller</t>
  </si>
  <si>
    <t>Mixuture Machie</t>
  </si>
  <si>
    <t>Equipment</t>
  </si>
  <si>
    <t>Daily Prod(8hrs)</t>
  </si>
  <si>
    <t>Geo Bag Placing(125 Kg)</t>
  </si>
  <si>
    <t>Close Turfing</t>
  </si>
  <si>
    <t xml:space="preserve"> </t>
  </si>
  <si>
    <t xml:space="preserve">1 Group </t>
  </si>
  <si>
    <t>20 Labour</t>
  </si>
  <si>
    <t>Dayliy Placing Including Bed Preparation for 40X40X20 CC Block</t>
  </si>
  <si>
    <t>unit area of block</t>
  </si>
  <si>
    <t>Bed Area</t>
  </si>
  <si>
    <t>Sand Filter 100mm thick</t>
  </si>
  <si>
    <t>cum</t>
  </si>
  <si>
    <t>Geo Textile Filter</t>
  </si>
  <si>
    <t>Gravel Filter</t>
  </si>
  <si>
    <t>CC Bock</t>
  </si>
  <si>
    <t>Block/machine</t>
  </si>
  <si>
    <t>Relative Size wrt 30X30X30</t>
  </si>
  <si>
    <t>L</t>
  </si>
  <si>
    <t>B</t>
  </si>
  <si>
    <t>H</t>
  </si>
  <si>
    <t>Standard Production Rate</t>
  </si>
  <si>
    <t>30X30X30</t>
  </si>
  <si>
    <t>CC Block Placing</t>
  </si>
  <si>
    <t>50X50X20</t>
  </si>
  <si>
    <t>Block Size</t>
  </si>
  <si>
    <t>Realtive Area</t>
  </si>
  <si>
    <t>Standard Prod/Day</t>
  </si>
  <si>
    <t>Daily Production</t>
  </si>
  <si>
    <t>Code</t>
  </si>
  <si>
    <t>Mixture Machine</t>
  </si>
  <si>
    <t>Compaction Ruller</t>
  </si>
  <si>
    <t>Form Work</t>
  </si>
  <si>
    <t>Cement</t>
  </si>
  <si>
    <t>Bag</t>
  </si>
  <si>
    <t>Sand 1.5 FM</t>
  </si>
  <si>
    <t>Stone Chips</t>
  </si>
  <si>
    <t>Geotextile Filter</t>
  </si>
  <si>
    <t>Filter Sand</t>
  </si>
  <si>
    <t>Peagravel</t>
  </si>
  <si>
    <t>CC Block</t>
  </si>
  <si>
    <t>Labor</t>
  </si>
  <si>
    <t>m-day</t>
  </si>
  <si>
    <t>Labor payment</t>
  </si>
  <si>
    <t>BDT Lac</t>
  </si>
  <si>
    <t>TaskCode</t>
  </si>
  <si>
    <t>40-190-40</t>
  </si>
  <si>
    <t>40-190-50</t>
  </si>
  <si>
    <t>16-240</t>
  </si>
  <si>
    <t>NS101</t>
  </si>
  <si>
    <t>NS105</t>
  </si>
  <si>
    <t>40-550-10</t>
  </si>
  <si>
    <t>40-500-40</t>
  </si>
  <si>
    <t>40-530-30</t>
  </si>
  <si>
    <t>NS106</t>
  </si>
  <si>
    <t>NS102</t>
  </si>
  <si>
    <t>40-190-05</t>
  </si>
  <si>
    <t>40-190-15</t>
  </si>
  <si>
    <t>40-190-35</t>
  </si>
  <si>
    <t>code</t>
  </si>
  <si>
    <t>BDT Thousand</t>
  </si>
  <si>
    <t>Type_A_50M_965_TO_1015_S</t>
  </si>
  <si>
    <t>Type A slope protection work of the Dharmapasha Ruibeel Submergible Embankment from M965  to M1015=50M under HFMLIP</t>
  </si>
  <si>
    <t>Type_A_40M_4500_TO_4570_S</t>
  </si>
  <si>
    <t>Type A slope protection work of the Dharmapasha Ruibeel Submergible Embankment in between M4500  to M4570=40M under HFMLIP</t>
  </si>
  <si>
    <t>Type_A_40M_35020_TO_35100_S</t>
  </si>
  <si>
    <t>Type A slope protection work of the Dharmapasha Ruibeel Submergible Embankment in between M35020  to M35100=40M</t>
  </si>
  <si>
    <t>16-510</t>
  </si>
  <si>
    <t>40-450</t>
  </si>
  <si>
    <t>16-470</t>
  </si>
  <si>
    <t>40-380-20</t>
  </si>
  <si>
    <t>Geobag</t>
  </si>
  <si>
    <t>175 kg geobag</t>
  </si>
  <si>
    <t>245/day by group 20 incld bed prep</t>
  </si>
  <si>
    <t>FF_30M_at_KM_1000_S</t>
  </si>
  <si>
    <t>Construction of 30M Flood Fuse on  Submersible Embankment   M1000 to  M1030  of  Dharmapasha Ruibeel Project under HFMLIP</t>
  </si>
  <si>
    <t>FF_15M_at_KM_4520_S</t>
  </si>
  <si>
    <t>Construction of 15M Flood Fuse on  Submersible Embankment   M4520  of  Dharmapasha Ruibeel Project under HFMLIP</t>
  </si>
  <si>
    <t>FF_15M_at_KM_35050_S</t>
  </si>
  <si>
    <t>Construction of 15M Flood Fuse on  Submersible Embankment   M35050  of  Dharmapasha Ruibeel Project under HFMLIP</t>
  </si>
  <si>
    <t>T_B5_724M_M0_TO_M724_S</t>
  </si>
  <si>
    <t>Type B5 slope protection work of the Dharmapasha Ruibeel Submergible Embankment from M0  to M724=724M under HFMLIP</t>
  </si>
  <si>
    <t>T_B5_1165M_1015_TO_2180_S</t>
  </si>
  <si>
    <t>Type B5 slope protection work of the Dharmapasha Ruibeel Submergible Embankment from M1015  to M2180=1165M under HFMLIP</t>
  </si>
  <si>
    <t>T_B5_1150M_9200_TO_10350_S</t>
  </si>
  <si>
    <t>Type B5 slope protection work of the Dharmapasha Ruibeel Submergible Embankment from M9200  to M10350=1150M under HFMLIP</t>
  </si>
  <si>
    <t>48-100</t>
  </si>
  <si>
    <t>Turfing Sod</t>
  </si>
  <si>
    <t>Compaction Roller</t>
  </si>
  <si>
    <t>RS_850M_4600_TO_7800_S</t>
  </si>
  <si>
    <t>Resentioning of the Dharmapasha Ruibeel Submergible Embankment in between M4600  to M7800=850M under HFMLIP</t>
  </si>
  <si>
    <t>RS_3850M_M25200_TO_M36630_S</t>
  </si>
  <si>
    <t>EMB_SLPW_SUM_PW_07_S</t>
  </si>
  <si>
    <t>Embankment Slope Protection Work of the Dharmapasha Ruibeel Submergible Embankment under HFMLIP</t>
  </si>
  <si>
    <t>12,13</t>
  </si>
  <si>
    <t>14,15</t>
  </si>
  <si>
    <t>CC Block Manufacture(30X30X30)for 211M</t>
  </si>
  <si>
    <t>CC Block Manufacture(40X40X20)for 211M</t>
  </si>
  <si>
    <t>Curing CC Blockfor 211M</t>
  </si>
  <si>
    <t>Embankment Constructionfor 211M</t>
  </si>
  <si>
    <t>Placing Sand Filterfor 211M</t>
  </si>
  <si>
    <t>Placing Geotextile Filterfor 211M</t>
  </si>
  <si>
    <t>Placing Pea Gravel Filterfor 211M</t>
  </si>
  <si>
    <t>Placing CC Blockfor 211M</t>
  </si>
  <si>
    <t>Mobilization and Site Preparation for 50M</t>
  </si>
  <si>
    <t>CC Block Manufacture(30X30X30) for 50M</t>
  </si>
  <si>
    <t>CC Block Manufacture(40X40X20) for 50M</t>
  </si>
  <si>
    <t>Curing for 50M</t>
  </si>
  <si>
    <t>Embankment Construction for 50M</t>
  </si>
  <si>
    <t>Placing Sand Filter for 50M</t>
  </si>
  <si>
    <t>Placing Geotextile Filter for 50M</t>
  </si>
  <si>
    <t>Placing Pea Gravel Filter for 50M</t>
  </si>
  <si>
    <t>Placing CC Block for 50M</t>
  </si>
  <si>
    <t>Mobilization for 211M</t>
  </si>
  <si>
    <t>Ancilary Work 211M</t>
  </si>
  <si>
    <t>Ancilary  for 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</si>
</sst>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IDFont+F2"/>
    </font>
    <font>
      <sz val="8"/>
      <color rgb="FF000000"/>
      <name val="TimesNewRomanPSMT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0" fontId="3" fillId="3" borderId="1" xfId="0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4" fillId="3" borderId="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defaultRowHeight="15"/>
  <cols>
    <col min="1" max="1" width="9.5703125" customWidth="1"/>
    <col min="2" max="2" width="18.28515625" customWidth="1"/>
    <col min="3" max="3" width="14.28515625" customWidth="1"/>
    <col min="4" max="4" width="12.7109375" customWidth="1"/>
  </cols>
  <sheetData>
    <row r="1" spans="1:3">
      <c r="A1" s="1" t="s">
        <v>84</v>
      </c>
      <c r="B1" s="1" t="s">
        <v>0</v>
      </c>
      <c r="C1" s="1" t="s">
        <v>22</v>
      </c>
    </row>
    <row r="2" spans="1:3">
      <c r="A2" s="1">
        <v>101</v>
      </c>
      <c r="B2" t="s">
        <v>85</v>
      </c>
      <c r="C2" s="1" t="s">
        <v>25</v>
      </c>
    </row>
    <row r="3" spans="1:3">
      <c r="A3" s="1">
        <v>102</v>
      </c>
      <c r="B3" t="s">
        <v>53</v>
      </c>
      <c r="C3" s="1" t="s">
        <v>25</v>
      </c>
    </row>
    <row r="4" spans="1:3">
      <c r="A4" s="1">
        <v>103</v>
      </c>
      <c r="B4" t="s">
        <v>86</v>
      </c>
      <c r="C4" s="1" t="s">
        <v>25</v>
      </c>
    </row>
    <row r="5" spans="1:3">
      <c r="A5" s="1">
        <v>104</v>
      </c>
      <c r="B5" t="s">
        <v>87</v>
      </c>
      <c r="C5" s="1" t="s">
        <v>25</v>
      </c>
    </row>
    <row r="6" spans="1:3">
      <c r="A6" s="1">
        <v>201</v>
      </c>
      <c r="B6" t="s">
        <v>88</v>
      </c>
      <c r="C6" s="1" t="s">
        <v>89</v>
      </c>
    </row>
    <row r="7" spans="1:3">
      <c r="A7" s="1">
        <v>202</v>
      </c>
      <c r="B7" t="s">
        <v>90</v>
      </c>
      <c r="C7" s="1" t="s">
        <v>67</v>
      </c>
    </row>
    <row r="8" spans="1:3">
      <c r="A8" s="1">
        <v>203</v>
      </c>
      <c r="B8" t="s">
        <v>91</v>
      </c>
      <c r="C8" s="1" t="s">
        <v>67</v>
      </c>
    </row>
    <row r="9" spans="1:3">
      <c r="A9" s="1">
        <v>204</v>
      </c>
      <c r="B9" t="s">
        <v>92</v>
      </c>
      <c r="C9" s="1" t="s">
        <v>27</v>
      </c>
    </row>
    <row r="10" spans="1:3">
      <c r="A10" s="1">
        <v>205</v>
      </c>
      <c r="B10" t="s">
        <v>93</v>
      </c>
      <c r="C10" s="1" t="s">
        <v>67</v>
      </c>
    </row>
    <row r="11" spans="1:3">
      <c r="A11" s="1">
        <v>206</v>
      </c>
      <c r="B11" t="s">
        <v>94</v>
      </c>
      <c r="C11" s="1" t="s">
        <v>67</v>
      </c>
    </row>
    <row r="12" spans="1:3">
      <c r="A12" s="1">
        <v>207</v>
      </c>
      <c r="B12" t="s">
        <v>95</v>
      </c>
      <c r="C12" s="1" t="s">
        <v>25</v>
      </c>
    </row>
    <row r="13" spans="1:3">
      <c r="A13" s="1">
        <v>301</v>
      </c>
      <c r="B13" t="s">
        <v>96</v>
      </c>
      <c r="C13" s="1" t="s">
        <v>97</v>
      </c>
    </row>
    <row r="14" spans="1:3">
      <c r="A14" s="1">
        <v>401</v>
      </c>
      <c r="B14" t="s">
        <v>98</v>
      </c>
      <c r="C14" s="1" t="s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30" zoomScaleNormal="130" workbookViewId="0">
      <selection activeCell="D22" sqref="D22"/>
    </sheetView>
  </sheetViews>
  <sheetFormatPr defaultRowHeight="15"/>
  <cols>
    <col min="2" max="2" width="33.7109375" customWidth="1"/>
    <col min="3" max="3" width="15.42578125" customWidth="1"/>
    <col min="4" max="4" width="14.710937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2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3">
        <v>100</v>
      </c>
      <c r="G2" s="17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950</v>
      </c>
      <c r="G3" s="23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4151</v>
      </c>
      <c r="G4" s="23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5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330</v>
      </c>
      <c r="G6" s="3" t="s">
        <v>103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26</v>
      </c>
      <c r="F7" s="4">
        <v>68</v>
      </c>
      <c r="G7" s="18" t="s">
        <v>106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27</v>
      </c>
      <c r="F8" s="4">
        <v>770</v>
      </c>
      <c r="G8" s="3" t="s">
        <v>107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26</v>
      </c>
      <c r="F9" s="4">
        <v>68</v>
      </c>
      <c r="G9" s="3" t="s">
        <v>108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25</v>
      </c>
      <c r="F10" s="4">
        <v>5101</v>
      </c>
      <c r="G10" s="3" t="s">
        <v>109</v>
      </c>
    </row>
    <row r="11" spans="1:7">
      <c r="A11" s="3">
        <v>10</v>
      </c>
      <c r="B11" s="3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7" zoomScale="130" zoomScaleNormal="130" workbookViewId="0">
      <selection activeCell="B14" sqref="B14:G14"/>
    </sheetView>
  </sheetViews>
  <sheetFormatPr defaultRowHeight="15"/>
  <cols>
    <col min="2" max="2" width="47.7109375" customWidth="1"/>
    <col min="4" max="4" width="11.42578125" customWidth="1"/>
    <col min="7" max="7" width="10.57031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2" t="s">
        <v>100</v>
      </c>
    </row>
    <row r="2" spans="1:7">
      <c r="A2" s="3">
        <v>1</v>
      </c>
      <c r="B2" s="3" t="s">
        <v>32</v>
      </c>
      <c r="C2" s="7">
        <v>7</v>
      </c>
      <c r="D2" s="3">
        <v>-1</v>
      </c>
      <c r="E2" s="3" t="s">
        <v>45</v>
      </c>
      <c r="F2" s="3">
        <v>100</v>
      </c>
      <c r="G2" s="17" t="s">
        <v>104</v>
      </c>
    </row>
    <row r="3" spans="1:7">
      <c r="A3" s="3">
        <v>2</v>
      </c>
      <c r="B3" s="4" t="s">
        <v>35</v>
      </c>
      <c r="C3" s="8">
        <v>17</v>
      </c>
      <c r="D3" s="4">
        <v>1</v>
      </c>
      <c r="E3" s="4" t="s">
        <v>25</v>
      </c>
      <c r="F3" s="8">
        <v>2670</v>
      </c>
      <c r="G3" s="17" t="s">
        <v>112</v>
      </c>
    </row>
    <row r="4" spans="1:7">
      <c r="A4" s="3">
        <v>3</v>
      </c>
      <c r="B4" s="4" t="s">
        <v>36</v>
      </c>
      <c r="C4" s="8">
        <v>18</v>
      </c>
      <c r="D4" s="4">
        <v>1</v>
      </c>
      <c r="E4" s="4" t="s">
        <v>25</v>
      </c>
      <c r="F4" s="8">
        <v>4795</v>
      </c>
      <c r="G4" s="17" t="s">
        <v>111</v>
      </c>
    </row>
    <row r="5" spans="1:7">
      <c r="A5" s="3">
        <v>4</v>
      </c>
      <c r="B5" s="4" t="s">
        <v>37</v>
      </c>
      <c r="C5" s="8">
        <v>12</v>
      </c>
      <c r="D5" s="4">
        <v>1</v>
      </c>
      <c r="E5" s="4" t="s">
        <v>25</v>
      </c>
      <c r="F5" s="8">
        <v>3563</v>
      </c>
      <c r="G5" s="17" t="s">
        <v>113</v>
      </c>
    </row>
    <row r="6" spans="1:7">
      <c r="A6" s="3">
        <v>5</v>
      </c>
      <c r="B6" s="4" t="s">
        <v>48</v>
      </c>
      <c r="C6" s="8">
        <v>5</v>
      </c>
      <c r="D6" s="4">
        <v>1</v>
      </c>
      <c r="E6" s="4" t="s">
        <v>25</v>
      </c>
      <c r="F6" s="4">
        <v>2655</v>
      </c>
      <c r="G6" s="23" t="s">
        <v>101</v>
      </c>
    </row>
    <row r="7" spans="1:7">
      <c r="A7" s="3">
        <v>6</v>
      </c>
      <c r="B7" s="4" t="s">
        <v>30</v>
      </c>
      <c r="C7" s="8">
        <v>21</v>
      </c>
      <c r="D7" s="3" t="s">
        <v>34</v>
      </c>
      <c r="E7" s="3" t="s">
        <v>45</v>
      </c>
      <c r="F7" s="3">
        <v>100</v>
      </c>
      <c r="G7" s="17" t="s">
        <v>105</v>
      </c>
    </row>
    <row r="8" spans="1:7">
      <c r="A8" s="3">
        <v>7</v>
      </c>
      <c r="B8" s="4" t="s">
        <v>38</v>
      </c>
      <c r="C8" s="8">
        <v>7</v>
      </c>
      <c r="D8" s="3">
        <v>1</v>
      </c>
      <c r="E8" s="3" t="s">
        <v>26</v>
      </c>
      <c r="F8" s="3">
        <v>2052</v>
      </c>
      <c r="G8" s="17" t="s">
        <v>123</v>
      </c>
    </row>
    <row r="9" spans="1:7">
      <c r="A9" s="3">
        <v>8</v>
      </c>
      <c r="B9" s="4" t="s">
        <v>39</v>
      </c>
      <c r="C9" s="8">
        <v>9</v>
      </c>
      <c r="D9" s="3">
        <v>1</v>
      </c>
      <c r="E9" s="3" t="s">
        <v>26</v>
      </c>
      <c r="F9" s="3">
        <v>2524</v>
      </c>
      <c r="G9" s="17" t="s">
        <v>122</v>
      </c>
    </row>
    <row r="10" spans="1:7">
      <c r="A10" s="3">
        <v>9</v>
      </c>
      <c r="B10" s="4" t="s">
        <v>40</v>
      </c>
      <c r="C10" s="8">
        <v>15</v>
      </c>
      <c r="D10" s="3">
        <v>7</v>
      </c>
      <c r="E10" s="3" t="s">
        <v>26</v>
      </c>
      <c r="F10" s="3">
        <v>1751</v>
      </c>
      <c r="G10" s="17" t="s">
        <v>103</v>
      </c>
    </row>
    <row r="11" spans="1:7">
      <c r="A11" s="3">
        <v>10</v>
      </c>
      <c r="B11" s="4" t="s">
        <v>41</v>
      </c>
      <c r="C11" s="8">
        <v>13</v>
      </c>
      <c r="D11" s="3">
        <v>9</v>
      </c>
      <c r="E11" s="3" t="s">
        <v>26</v>
      </c>
      <c r="F11" s="3">
        <v>361</v>
      </c>
      <c r="G11" s="23" t="s">
        <v>106</v>
      </c>
    </row>
    <row r="12" spans="1:7">
      <c r="A12" s="3">
        <v>11</v>
      </c>
      <c r="B12" s="4" t="s">
        <v>42</v>
      </c>
      <c r="C12" s="8">
        <v>13</v>
      </c>
      <c r="D12" s="3">
        <v>9</v>
      </c>
      <c r="E12" s="3" t="s">
        <v>27</v>
      </c>
      <c r="F12" s="3">
        <v>2457</v>
      </c>
      <c r="G12" s="17" t="s">
        <v>107</v>
      </c>
    </row>
    <row r="13" spans="1:7">
      <c r="A13" s="3">
        <v>12</v>
      </c>
      <c r="B13" s="4" t="s">
        <v>43</v>
      </c>
      <c r="C13" s="8">
        <v>13</v>
      </c>
      <c r="D13" s="3">
        <v>9</v>
      </c>
      <c r="E13" s="3" t="s">
        <v>26</v>
      </c>
      <c r="F13" s="3">
        <v>480</v>
      </c>
      <c r="G13" s="17" t="s">
        <v>108</v>
      </c>
    </row>
    <row r="14" spans="1:7">
      <c r="A14" s="3">
        <v>13</v>
      </c>
      <c r="B14" s="4" t="s">
        <v>47</v>
      </c>
      <c r="C14" s="8">
        <v>13</v>
      </c>
      <c r="D14" s="3">
        <v>9</v>
      </c>
      <c r="E14" s="3" t="s">
        <v>25</v>
      </c>
      <c r="F14" s="3">
        <v>4021</v>
      </c>
      <c r="G14" s="17" t="s">
        <v>125</v>
      </c>
    </row>
    <row r="15" spans="1:7">
      <c r="A15" s="3">
        <v>14</v>
      </c>
      <c r="B15" s="4" t="s">
        <v>44</v>
      </c>
      <c r="C15" s="8">
        <v>13</v>
      </c>
      <c r="D15" s="3">
        <v>9</v>
      </c>
      <c r="E15" s="3" t="s">
        <v>25</v>
      </c>
      <c r="F15" s="3">
        <v>13683</v>
      </c>
      <c r="G15" s="17" t="s">
        <v>109</v>
      </c>
    </row>
    <row r="16" spans="1:7">
      <c r="A16" s="3">
        <v>15</v>
      </c>
      <c r="B16" s="4" t="s">
        <v>33</v>
      </c>
      <c r="C16" s="8">
        <v>7</v>
      </c>
      <c r="D16" s="3">
        <v>14</v>
      </c>
      <c r="E16" s="3" t="s">
        <v>45</v>
      </c>
      <c r="F16" s="3">
        <v>1641</v>
      </c>
      <c r="G16" s="17" t="s">
        <v>124</v>
      </c>
    </row>
    <row r="17" spans="1:7">
      <c r="A17" s="27">
        <v>16</v>
      </c>
      <c r="B17" s="28" t="s">
        <v>10</v>
      </c>
      <c r="C17" s="28">
        <v>7</v>
      </c>
      <c r="D17" s="28">
        <v>15</v>
      </c>
      <c r="E17" s="3" t="s">
        <v>24</v>
      </c>
      <c r="F17" s="3">
        <v>100</v>
      </c>
      <c r="G17" s="17" t="s">
        <v>110</v>
      </c>
    </row>
    <row r="18" spans="1:7">
      <c r="A18" s="24"/>
      <c r="B18" s="24"/>
      <c r="C18" s="24"/>
      <c r="D18" s="24"/>
    </row>
    <row r="19" spans="1:7">
      <c r="A19" s="24"/>
      <c r="B19" s="24"/>
      <c r="C19" s="24"/>
      <c r="D19" s="24"/>
    </row>
    <row r="20" spans="1:7">
      <c r="A20" s="24"/>
      <c r="B20" s="29"/>
      <c r="C20" s="29"/>
      <c r="D20" s="24"/>
    </row>
    <row r="21" spans="1:7">
      <c r="A21" s="24"/>
      <c r="B21" s="29"/>
      <c r="C21" s="32"/>
      <c r="D21" s="24"/>
    </row>
    <row r="22" spans="1:7">
      <c r="A22" s="24"/>
      <c r="B22" s="29"/>
      <c r="C22" s="32"/>
      <c r="D22" s="24"/>
    </row>
    <row r="23" spans="1:7">
      <c r="A23" s="24"/>
      <c r="B23" s="29"/>
      <c r="C23" s="19"/>
      <c r="D23" s="24"/>
    </row>
    <row r="24" spans="1:7">
      <c r="A24" s="24"/>
      <c r="B24" s="29"/>
      <c r="C24" s="19"/>
      <c r="D24" s="24"/>
    </row>
    <row r="25" spans="1:7">
      <c r="A25" s="24"/>
      <c r="B25" s="29"/>
      <c r="C25" s="25"/>
      <c r="D25" s="24"/>
    </row>
    <row r="26" spans="1:7">
      <c r="A26" s="24"/>
      <c r="B26" s="29"/>
      <c r="C26" s="19"/>
      <c r="D26" s="24"/>
    </row>
    <row r="27" spans="1:7">
      <c r="A27" s="24"/>
      <c r="B27" s="29"/>
      <c r="C27" s="19"/>
      <c r="D27" s="24"/>
    </row>
    <row r="28" spans="1:7">
      <c r="A28" s="24"/>
      <c r="B28" s="29"/>
      <c r="C28" s="19"/>
      <c r="D28" s="24"/>
    </row>
    <row r="29" spans="1:7">
      <c r="A29" s="24"/>
      <c r="B29" s="19"/>
      <c r="C29" s="19"/>
      <c r="D29" s="24"/>
    </row>
    <row r="30" spans="1:7">
      <c r="A30" s="24"/>
      <c r="B30" s="24"/>
      <c r="C30" s="24"/>
      <c r="D30" s="24"/>
    </row>
    <row r="31" spans="1:7">
      <c r="A31" s="24"/>
      <c r="B31" s="30"/>
      <c r="C31" s="24"/>
      <c r="D31" s="24"/>
    </row>
    <row r="32" spans="1:7">
      <c r="A32" s="24"/>
      <c r="B32" s="31"/>
      <c r="C32" s="24"/>
      <c r="D32" s="24"/>
    </row>
    <row r="33" spans="1:4">
      <c r="A33" s="24"/>
      <c r="B33" s="31"/>
      <c r="C33" s="24"/>
      <c r="D33" s="24"/>
    </row>
    <row r="34" spans="1:4">
      <c r="A34" s="24"/>
      <c r="B34" s="31"/>
      <c r="C34" s="24"/>
      <c r="D34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13" zoomScale="145" zoomScaleNormal="145" workbookViewId="0">
      <selection activeCell="B20" sqref="B20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8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2" t="s">
        <v>100</v>
      </c>
    </row>
    <row r="2" spans="1:8">
      <c r="A2" s="3">
        <v>1</v>
      </c>
      <c r="B2" s="9" t="s">
        <v>32</v>
      </c>
      <c r="C2" s="7">
        <v>7</v>
      </c>
      <c r="D2" s="3">
        <v>-1</v>
      </c>
      <c r="E2" s="3" t="s">
        <v>45</v>
      </c>
      <c r="F2" s="4">
        <v>100</v>
      </c>
      <c r="G2" s="17" t="s">
        <v>104</v>
      </c>
    </row>
    <row r="3" spans="1:8">
      <c r="A3" s="3">
        <v>2</v>
      </c>
      <c r="B3" s="10" t="s">
        <v>35</v>
      </c>
      <c r="C3" s="8">
        <v>9</v>
      </c>
      <c r="D3" s="4">
        <v>1</v>
      </c>
      <c r="E3" s="4" t="s">
        <v>25</v>
      </c>
      <c r="F3" s="8">
        <v>1356</v>
      </c>
      <c r="G3" s="17" t="s">
        <v>112</v>
      </c>
      <c r="H3" s="34"/>
    </row>
    <row r="4" spans="1:8">
      <c r="A4" s="3">
        <v>3</v>
      </c>
      <c r="B4" s="10" t="s">
        <v>36</v>
      </c>
      <c r="C4" s="8">
        <v>11</v>
      </c>
      <c r="D4" s="4">
        <v>1</v>
      </c>
      <c r="E4" s="4" t="s">
        <v>25</v>
      </c>
      <c r="F4" s="8">
        <v>2951</v>
      </c>
      <c r="G4" s="17" t="s">
        <v>111</v>
      </c>
      <c r="H4" s="34"/>
    </row>
    <row r="5" spans="1:8">
      <c r="A5" s="3">
        <v>4</v>
      </c>
      <c r="B5" s="10" t="s">
        <v>37</v>
      </c>
      <c r="C5" s="8">
        <v>6</v>
      </c>
      <c r="D5" s="4">
        <v>1</v>
      </c>
      <c r="E5" s="4" t="s">
        <v>25</v>
      </c>
      <c r="F5" s="8">
        <v>1781</v>
      </c>
      <c r="G5" s="17" t="s">
        <v>113</v>
      </c>
      <c r="H5" s="34"/>
    </row>
    <row r="6" spans="1:8">
      <c r="A6" s="3">
        <v>5</v>
      </c>
      <c r="B6" s="10" t="s">
        <v>48</v>
      </c>
      <c r="C6" s="8">
        <v>7</v>
      </c>
      <c r="D6" s="4">
        <v>1</v>
      </c>
      <c r="E6" s="4" t="s">
        <v>25</v>
      </c>
      <c r="F6" s="4">
        <v>3917</v>
      </c>
      <c r="G6" s="23" t="s">
        <v>101</v>
      </c>
      <c r="H6" s="35"/>
    </row>
    <row r="7" spans="1:8">
      <c r="A7" s="3">
        <v>6</v>
      </c>
      <c r="B7" s="10" t="s">
        <v>30</v>
      </c>
      <c r="C7" s="8">
        <v>21</v>
      </c>
      <c r="D7" s="3" t="s">
        <v>34</v>
      </c>
      <c r="E7" s="3" t="s">
        <v>45</v>
      </c>
      <c r="F7" s="4">
        <v>100</v>
      </c>
      <c r="G7" s="17" t="s">
        <v>105</v>
      </c>
    </row>
    <row r="8" spans="1:8">
      <c r="A8" s="3">
        <v>7</v>
      </c>
      <c r="B8" s="10" t="s">
        <v>38</v>
      </c>
      <c r="C8" s="8">
        <v>5</v>
      </c>
      <c r="D8" s="3">
        <v>1</v>
      </c>
      <c r="E8" s="3" t="s">
        <v>26</v>
      </c>
      <c r="F8" s="4">
        <v>1482</v>
      </c>
      <c r="G8" s="17" t="s">
        <v>123</v>
      </c>
    </row>
    <row r="9" spans="1:8">
      <c r="A9" s="3">
        <v>8</v>
      </c>
      <c r="B9" s="10" t="s">
        <v>39</v>
      </c>
      <c r="C9" s="8">
        <v>4</v>
      </c>
      <c r="D9" s="3">
        <v>1</v>
      </c>
      <c r="E9" s="3" t="s">
        <v>26</v>
      </c>
      <c r="F9" s="4">
        <v>1193</v>
      </c>
      <c r="G9" s="17" t="s">
        <v>122</v>
      </c>
    </row>
    <row r="10" spans="1:8">
      <c r="A10" s="3">
        <v>9</v>
      </c>
      <c r="B10" s="10" t="s">
        <v>40</v>
      </c>
      <c r="C10" s="8">
        <v>15</v>
      </c>
      <c r="D10" s="3">
        <v>7</v>
      </c>
      <c r="E10" s="3" t="s">
        <v>26</v>
      </c>
      <c r="F10" s="4">
        <v>1022</v>
      </c>
      <c r="G10" s="17" t="s">
        <v>103</v>
      </c>
    </row>
    <row r="11" spans="1:8">
      <c r="A11" s="3">
        <v>10</v>
      </c>
      <c r="B11" s="10" t="s">
        <v>41</v>
      </c>
      <c r="C11" s="8">
        <v>9</v>
      </c>
      <c r="D11" s="3">
        <v>9</v>
      </c>
      <c r="E11" s="3" t="s">
        <v>26</v>
      </c>
      <c r="F11" s="4">
        <v>268</v>
      </c>
      <c r="G11" s="23" t="s">
        <v>106</v>
      </c>
    </row>
    <row r="12" spans="1:8">
      <c r="A12" s="3">
        <v>11</v>
      </c>
      <c r="B12" s="10" t="s">
        <v>42</v>
      </c>
      <c r="C12" s="8">
        <v>9</v>
      </c>
      <c r="D12" s="3">
        <v>9</v>
      </c>
      <c r="E12" s="3" t="s">
        <v>27</v>
      </c>
      <c r="F12" s="4">
        <v>1837</v>
      </c>
      <c r="G12" s="17" t="s">
        <v>107</v>
      </c>
    </row>
    <row r="13" spans="1:8">
      <c r="A13" s="3">
        <v>12</v>
      </c>
      <c r="B13" s="10" t="s">
        <v>43</v>
      </c>
      <c r="C13" s="8">
        <v>9</v>
      </c>
      <c r="D13" s="3">
        <v>9</v>
      </c>
      <c r="E13" s="3" t="s">
        <v>26</v>
      </c>
      <c r="F13" s="4">
        <v>358</v>
      </c>
      <c r="G13" s="17" t="s">
        <v>108</v>
      </c>
    </row>
    <row r="14" spans="1:8">
      <c r="A14" s="3">
        <v>13</v>
      </c>
      <c r="B14" s="10" t="s">
        <v>47</v>
      </c>
      <c r="C14" s="8">
        <v>9</v>
      </c>
      <c r="D14" s="3">
        <v>9</v>
      </c>
      <c r="E14" s="3" t="s">
        <v>25</v>
      </c>
      <c r="F14" s="4">
        <v>1851</v>
      </c>
      <c r="G14" s="17" t="s">
        <v>125</v>
      </c>
    </row>
    <row r="15" spans="1:8">
      <c r="A15" s="3">
        <v>14</v>
      </c>
      <c r="B15" s="10" t="s">
        <v>44</v>
      </c>
      <c r="C15" s="8">
        <v>9</v>
      </c>
      <c r="D15" s="3">
        <v>9</v>
      </c>
      <c r="E15" s="3" t="s">
        <v>25</v>
      </c>
      <c r="F15" s="11">
        <v>10005</v>
      </c>
      <c r="G15" s="17" t="s">
        <v>109</v>
      </c>
    </row>
    <row r="16" spans="1:8">
      <c r="A16" s="3">
        <v>15</v>
      </c>
      <c r="B16" s="10" t="s">
        <v>33</v>
      </c>
      <c r="C16" s="8">
        <v>5</v>
      </c>
      <c r="D16" s="3">
        <v>14</v>
      </c>
      <c r="E16" s="3" t="s">
        <v>45</v>
      </c>
      <c r="F16" s="4">
        <v>1185</v>
      </c>
      <c r="G16" s="17" t="s">
        <v>124</v>
      </c>
    </row>
    <row r="17" spans="1:7">
      <c r="A17" s="3">
        <v>16</v>
      </c>
      <c r="B17" s="3" t="s">
        <v>10</v>
      </c>
      <c r="C17" s="3">
        <v>7</v>
      </c>
      <c r="D17" s="28">
        <v>15</v>
      </c>
      <c r="E17" s="3" t="s">
        <v>24</v>
      </c>
      <c r="F17" s="4">
        <v>100</v>
      </c>
      <c r="G17" s="17" t="s">
        <v>110</v>
      </c>
    </row>
    <row r="20" spans="1:7">
      <c r="B20" s="10"/>
      <c r="C20" s="8"/>
      <c r="D20" s="4"/>
      <c r="E20" s="4"/>
      <c r="F20" s="8"/>
      <c r="G20" s="36"/>
    </row>
    <row r="21" spans="1:7">
      <c r="B21" s="10"/>
      <c r="C21" s="8"/>
      <c r="D21" s="4"/>
      <c r="E21" s="4"/>
      <c r="F21" s="8"/>
      <c r="G21" s="36"/>
    </row>
    <row r="22" spans="1:7">
      <c r="B22" s="10"/>
      <c r="C22" s="8"/>
      <c r="D22" s="4"/>
      <c r="E22" s="4"/>
      <c r="F22" s="8"/>
      <c r="G22" s="36"/>
    </row>
    <row r="23" spans="1:7">
      <c r="B23" s="10"/>
      <c r="C23" s="8"/>
      <c r="D23" s="4"/>
      <c r="E23" s="4"/>
      <c r="F23" s="4"/>
      <c r="G23" s="3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45" zoomScaleNormal="145" workbookViewId="0">
      <selection activeCell="G1" sqref="G1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8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2" t="s">
        <v>100</v>
      </c>
    </row>
    <row r="2" spans="1:8">
      <c r="A2" s="3">
        <v>1</v>
      </c>
      <c r="B2" s="9" t="s">
        <v>32</v>
      </c>
      <c r="C2" s="7">
        <v>7</v>
      </c>
      <c r="D2" s="3">
        <v>-1</v>
      </c>
      <c r="E2" s="3" t="s">
        <v>45</v>
      </c>
      <c r="F2" s="4">
        <v>100</v>
      </c>
      <c r="G2" s="17" t="s">
        <v>104</v>
      </c>
    </row>
    <row r="3" spans="1:8">
      <c r="A3" s="3">
        <v>2</v>
      </c>
      <c r="B3" s="10" t="s">
        <v>35</v>
      </c>
      <c r="C3" s="8">
        <v>9</v>
      </c>
      <c r="D3" s="4">
        <v>1</v>
      </c>
      <c r="E3" s="4" t="s">
        <v>25</v>
      </c>
      <c r="F3" s="8">
        <v>1356</v>
      </c>
      <c r="G3" s="17" t="s">
        <v>112</v>
      </c>
      <c r="H3" s="34"/>
    </row>
    <row r="4" spans="1:8">
      <c r="A4" s="3">
        <v>3</v>
      </c>
      <c r="B4" s="10" t="s">
        <v>36</v>
      </c>
      <c r="C4" s="8">
        <v>11</v>
      </c>
      <c r="D4" s="4">
        <v>1</v>
      </c>
      <c r="E4" s="4" t="s">
        <v>25</v>
      </c>
      <c r="F4" s="8">
        <v>2951</v>
      </c>
      <c r="G4" s="17" t="s">
        <v>111</v>
      </c>
      <c r="H4" s="34"/>
    </row>
    <row r="5" spans="1:8">
      <c r="A5" s="3">
        <v>4</v>
      </c>
      <c r="B5" s="10" t="s">
        <v>37</v>
      </c>
      <c r="C5" s="8">
        <v>6</v>
      </c>
      <c r="D5" s="4">
        <v>1</v>
      </c>
      <c r="E5" s="4" t="s">
        <v>25</v>
      </c>
      <c r="F5" s="8">
        <v>1781</v>
      </c>
      <c r="G5" s="17" t="s">
        <v>113</v>
      </c>
      <c r="H5" s="34"/>
    </row>
    <row r="6" spans="1:8">
      <c r="A6" s="3">
        <v>5</v>
      </c>
      <c r="B6" s="10" t="s">
        <v>48</v>
      </c>
      <c r="C6" s="8">
        <v>7</v>
      </c>
      <c r="D6" s="4">
        <v>1</v>
      </c>
      <c r="E6" s="4" t="s">
        <v>25</v>
      </c>
      <c r="F6" s="4">
        <v>3917</v>
      </c>
      <c r="G6" s="23" t="s">
        <v>101</v>
      </c>
      <c r="H6" s="35"/>
    </row>
    <row r="7" spans="1:8">
      <c r="A7" s="3">
        <v>6</v>
      </c>
      <c r="B7" s="10" t="s">
        <v>30</v>
      </c>
      <c r="C7" s="8">
        <v>21</v>
      </c>
      <c r="D7" s="3" t="s">
        <v>34</v>
      </c>
      <c r="E7" s="3" t="s">
        <v>45</v>
      </c>
      <c r="F7" s="4">
        <v>100</v>
      </c>
      <c r="G7" s="17" t="s">
        <v>105</v>
      </c>
    </row>
    <row r="8" spans="1:8">
      <c r="A8" s="3">
        <v>7</v>
      </c>
      <c r="B8" s="10" t="s">
        <v>38</v>
      </c>
      <c r="C8" s="8">
        <v>5</v>
      </c>
      <c r="D8" s="3">
        <v>1</v>
      </c>
      <c r="E8" s="3" t="s">
        <v>26</v>
      </c>
      <c r="F8" s="4">
        <v>1482</v>
      </c>
      <c r="G8" s="17" t="s">
        <v>123</v>
      </c>
    </row>
    <row r="9" spans="1:8">
      <c r="A9" s="3">
        <v>8</v>
      </c>
      <c r="B9" s="10" t="s">
        <v>39</v>
      </c>
      <c r="C9" s="8">
        <v>4</v>
      </c>
      <c r="D9" s="3">
        <v>1</v>
      </c>
      <c r="E9" s="3" t="s">
        <v>26</v>
      </c>
      <c r="F9" s="4">
        <v>1193</v>
      </c>
      <c r="G9" s="17" t="s">
        <v>122</v>
      </c>
    </row>
    <row r="10" spans="1:8">
      <c r="A10" s="3">
        <v>9</v>
      </c>
      <c r="B10" s="10" t="s">
        <v>40</v>
      </c>
      <c r="C10" s="8">
        <v>15</v>
      </c>
      <c r="D10" s="3">
        <v>7</v>
      </c>
      <c r="E10" s="3" t="s">
        <v>26</v>
      </c>
      <c r="F10" s="4">
        <v>1022</v>
      </c>
      <c r="G10" s="17" t="s">
        <v>103</v>
      </c>
    </row>
    <row r="11" spans="1:8">
      <c r="A11" s="3">
        <v>10</v>
      </c>
      <c r="B11" s="10" t="s">
        <v>41</v>
      </c>
      <c r="C11" s="8">
        <v>9</v>
      </c>
      <c r="D11" s="3">
        <v>9</v>
      </c>
      <c r="E11" s="3" t="s">
        <v>26</v>
      </c>
      <c r="F11" s="4">
        <v>268</v>
      </c>
      <c r="G11" s="23" t="s">
        <v>106</v>
      </c>
    </row>
    <row r="12" spans="1:8">
      <c r="A12" s="3">
        <v>11</v>
      </c>
      <c r="B12" s="10" t="s">
        <v>42</v>
      </c>
      <c r="C12" s="8">
        <v>9</v>
      </c>
      <c r="D12" s="3">
        <v>9</v>
      </c>
      <c r="E12" s="3" t="s">
        <v>27</v>
      </c>
      <c r="F12" s="4">
        <v>1837</v>
      </c>
      <c r="G12" s="17" t="s">
        <v>107</v>
      </c>
    </row>
    <row r="13" spans="1:8">
      <c r="A13" s="3">
        <v>12</v>
      </c>
      <c r="B13" s="10" t="s">
        <v>43</v>
      </c>
      <c r="C13" s="8">
        <v>9</v>
      </c>
      <c r="D13" s="3">
        <v>9</v>
      </c>
      <c r="E13" s="3" t="s">
        <v>26</v>
      </c>
      <c r="F13" s="4">
        <v>358</v>
      </c>
      <c r="G13" s="17" t="s">
        <v>108</v>
      </c>
    </row>
    <row r="14" spans="1:8">
      <c r="A14" s="3">
        <v>13</v>
      </c>
      <c r="B14" s="10" t="s">
        <v>44</v>
      </c>
      <c r="C14" s="8">
        <v>9</v>
      </c>
      <c r="D14" s="3">
        <v>9</v>
      </c>
      <c r="E14" s="3" t="s">
        <v>25</v>
      </c>
      <c r="F14" s="11">
        <v>10005</v>
      </c>
      <c r="G14" s="17" t="s">
        <v>109</v>
      </c>
    </row>
    <row r="15" spans="1:8">
      <c r="A15" s="3">
        <v>14</v>
      </c>
      <c r="B15" s="10" t="s">
        <v>33</v>
      </c>
      <c r="C15" s="8">
        <v>4</v>
      </c>
      <c r="D15" s="3">
        <v>13</v>
      </c>
      <c r="E15" s="3" t="s">
        <v>45</v>
      </c>
      <c r="F15" s="4">
        <v>1185</v>
      </c>
      <c r="G15" s="17" t="s">
        <v>124</v>
      </c>
    </row>
    <row r="16" spans="1:8">
      <c r="A16" s="3">
        <v>15</v>
      </c>
      <c r="B16" s="3" t="s">
        <v>10</v>
      </c>
      <c r="C16" s="3">
        <v>7</v>
      </c>
      <c r="D16" s="28">
        <v>14</v>
      </c>
      <c r="E16" s="3" t="s">
        <v>24</v>
      </c>
      <c r="F16" s="4">
        <v>100</v>
      </c>
      <c r="G16" s="17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45" zoomScaleNormal="145" workbookViewId="0">
      <selection activeCell="D6" sqref="D6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2" t="s">
        <v>100</v>
      </c>
    </row>
    <row r="2" spans="1:7">
      <c r="A2" s="3">
        <v>1</v>
      </c>
      <c r="B2" s="9" t="s">
        <v>32</v>
      </c>
      <c r="C2" s="7">
        <v>7</v>
      </c>
      <c r="D2" s="3">
        <v>-1</v>
      </c>
      <c r="E2" s="3" t="s">
        <v>45</v>
      </c>
      <c r="F2" s="4">
        <v>100</v>
      </c>
      <c r="G2" s="3" t="s">
        <v>104</v>
      </c>
    </row>
    <row r="3" spans="1:7">
      <c r="A3" s="3">
        <v>2</v>
      </c>
      <c r="B3" s="10" t="s">
        <v>40</v>
      </c>
      <c r="C3" s="8">
        <v>15</v>
      </c>
      <c r="D3" s="3">
        <v>1</v>
      </c>
      <c r="E3" s="3" t="s">
        <v>26</v>
      </c>
      <c r="F3" s="26">
        <v>3495</v>
      </c>
      <c r="G3" s="3" t="s">
        <v>103</v>
      </c>
    </row>
    <row r="4" spans="1:7">
      <c r="A4" s="3">
        <v>3</v>
      </c>
      <c r="B4" s="10" t="s">
        <v>42</v>
      </c>
      <c r="C4" s="8">
        <v>17</v>
      </c>
      <c r="D4" s="3">
        <v>2</v>
      </c>
      <c r="E4" s="3" t="s">
        <v>27</v>
      </c>
      <c r="F4" s="26">
        <v>11251</v>
      </c>
      <c r="G4" s="3" t="s">
        <v>107</v>
      </c>
    </row>
    <row r="5" spans="1:7">
      <c r="A5" s="3">
        <v>4</v>
      </c>
      <c r="B5" s="10" t="s">
        <v>58</v>
      </c>
      <c r="C5" s="8">
        <v>17</v>
      </c>
      <c r="D5" s="3">
        <v>2</v>
      </c>
      <c r="E5" s="3" t="s">
        <v>25</v>
      </c>
      <c r="F5" s="26">
        <v>3388</v>
      </c>
      <c r="G5" s="3" t="s">
        <v>125</v>
      </c>
    </row>
    <row r="6" spans="1:7">
      <c r="A6" s="3">
        <v>5</v>
      </c>
      <c r="B6" s="10" t="s">
        <v>59</v>
      </c>
      <c r="C6" s="8">
        <v>17</v>
      </c>
      <c r="D6" s="3">
        <v>2</v>
      </c>
      <c r="E6" s="3" t="s">
        <v>27</v>
      </c>
      <c r="F6" s="26">
        <v>9842</v>
      </c>
      <c r="G6" s="3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">
        <v>100</v>
      </c>
      <c r="G7" s="3" t="s">
        <v>110</v>
      </c>
    </row>
    <row r="17" spans="1:8">
      <c r="B17" s="24"/>
      <c r="C17" s="24"/>
      <c r="D17" s="24"/>
      <c r="E17" s="24"/>
      <c r="F17" s="24"/>
      <c r="G17" s="24"/>
      <c r="H17" s="24"/>
    </row>
    <row r="18" spans="1:8">
      <c r="A18" s="24"/>
      <c r="B18" s="24"/>
      <c r="C18" s="24"/>
      <c r="D18" s="24"/>
      <c r="E18" s="24"/>
      <c r="F18" s="24"/>
      <c r="G18" s="24"/>
      <c r="H18" s="24"/>
    </row>
    <row r="19" spans="1:8">
      <c r="A19" s="24"/>
      <c r="B19" s="29"/>
      <c r="C19" s="37"/>
      <c r="D19" s="19"/>
      <c r="E19" s="19"/>
      <c r="F19" s="19"/>
      <c r="G19" s="29"/>
      <c r="H19" s="24"/>
    </row>
    <row r="20" spans="1:8">
      <c r="A20" s="24"/>
      <c r="B20" s="24"/>
      <c r="C20" s="24"/>
      <c r="D20" s="24"/>
      <c r="E20" s="24"/>
      <c r="F20" s="24"/>
      <c r="G20" s="24"/>
      <c r="H20" s="24"/>
    </row>
    <row r="21" spans="1:8">
      <c r="B21" s="24"/>
      <c r="C21" s="24"/>
      <c r="D21" s="24"/>
      <c r="E21" s="24"/>
      <c r="F21" s="24"/>
      <c r="G21" s="24"/>
      <c r="H21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C10" sqref="C10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  <col min="7" max="7" width="11.140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3" t="s">
        <v>100</v>
      </c>
    </row>
    <row r="2" spans="1:7">
      <c r="A2" s="3">
        <v>1</v>
      </c>
      <c r="B2" s="9" t="s">
        <v>32</v>
      </c>
      <c r="C2" s="7">
        <v>7</v>
      </c>
      <c r="D2" s="3">
        <v>-1</v>
      </c>
      <c r="E2" s="3" t="s">
        <v>45</v>
      </c>
      <c r="F2" s="39">
        <v>100</v>
      </c>
      <c r="G2" s="3" t="s">
        <v>104</v>
      </c>
    </row>
    <row r="3" spans="1:7">
      <c r="A3" s="3">
        <v>2</v>
      </c>
      <c r="B3" s="10" t="s">
        <v>40</v>
      </c>
      <c r="C3" s="8">
        <v>30</v>
      </c>
      <c r="D3" s="3">
        <v>1</v>
      </c>
      <c r="E3" s="3" t="s">
        <v>26</v>
      </c>
      <c r="F3" s="12">
        <v>5623</v>
      </c>
      <c r="G3" s="3" t="s">
        <v>103</v>
      </c>
    </row>
    <row r="4" spans="1:7">
      <c r="A4" s="3">
        <v>3</v>
      </c>
      <c r="B4" s="10" t="s">
        <v>42</v>
      </c>
      <c r="C4" s="8">
        <v>36</v>
      </c>
      <c r="D4" s="3">
        <v>2</v>
      </c>
      <c r="E4" s="3" t="s">
        <v>27</v>
      </c>
      <c r="F4" s="12">
        <v>18105</v>
      </c>
      <c r="G4" s="3" t="s">
        <v>107</v>
      </c>
    </row>
    <row r="5" spans="1:7">
      <c r="A5" s="3">
        <v>4</v>
      </c>
      <c r="B5" s="10" t="s">
        <v>58</v>
      </c>
      <c r="C5" s="8">
        <v>26</v>
      </c>
      <c r="D5" s="3">
        <v>2</v>
      </c>
      <c r="E5" s="3" t="s">
        <v>25</v>
      </c>
      <c r="F5" s="12">
        <v>5451</v>
      </c>
      <c r="G5" s="3" t="s">
        <v>125</v>
      </c>
    </row>
    <row r="6" spans="1:7">
      <c r="A6" s="3">
        <v>5</v>
      </c>
      <c r="B6" s="10" t="s">
        <v>59</v>
      </c>
      <c r="C6" s="8">
        <v>26</v>
      </c>
      <c r="D6" s="3">
        <v>2</v>
      </c>
      <c r="E6" s="3" t="s">
        <v>45</v>
      </c>
      <c r="F6" s="12">
        <v>15836</v>
      </c>
      <c r="G6" s="3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39">
        <v>100</v>
      </c>
      <c r="G7" s="3" t="s">
        <v>110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G1" sqref="G1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40" t="s">
        <v>23</v>
      </c>
      <c r="G1" s="13" t="s">
        <v>100</v>
      </c>
    </row>
    <row r="2" spans="1:7">
      <c r="A2" s="3">
        <v>1</v>
      </c>
      <c r="B2" s="9" t="s">
        <v>32</v>
      </c>
      <c r="C2" s="7">
        <v>7</v>
      </c>
      <c r="D2" s="3">
        <v>-1</v>
      </c>
      <c r="E2" s="3" t="s">
        <v>45</v>
      </c>
      <c r="F2" s="39">
        <v>100</v>
      </c>
      <c r="G2" s="13" t="s">
        <v>104</v>
      </c>
    </row>
    <row r="3" spans="1:7">
      <c r="A3" s="3">
        <v>2</v>
      </c>
      <c r="B3" s="10" t="s">
        <v>40</v>
      </c>
      <c r="C3" s="8">
        <v>15</v>
      </c>
      <c r="D3" s="3">
        <v>1</v>
      </c>
      <c r="E3" s="3" t="s">
        <v>26</v>
      </c>
      <c r="F3" s="12">
        <v>5551</v>
      </c>
      <c r="G3" s="13" t="s">
        <v>103</v>
      </c>
    </row>
    <row r="4" spans="1:7">
      <c r="A4" s="3">
        <v>3</v>
      </c>
      <c r="B4" s="10" t="s">
        <v>42</v>
      </c>
      <c r="C4" s="8">
        <v>27</v>
      </c>
      <c r="D4" s="3">
        <v>2</v>
      </c>
      <c r="E4" s="3" t="s">
        <v>27</v>
      </c>
      <c r="F4" s="12">
        <v>17871</v>
      </c>
      <c r="G4" s="13" t="s">
        <v>107</v>
      </c>
    </row>
    <row r="5" spans="1:7">
      <c r="A5" s="3">
        <v>4</v>
      </c>
      <c r="B5" s="10" t="s">
        <v>58</v>
      </c>
      <c r="C5" s="8">
        <v>27</v>
      </c>
      <c r="D5" s="3">
        <v>2</v>
      </c>
      <c r="E5" s="3" t="s">
        <v>25</v>
      </c>
      <c r="F5" s="12">
        <v>5380</v>
      </c>
      <c r="G5" s="13" t="s">
        <v>125</v>
      </c>
    </row>
    <row r="6" spans="1:7">
      <c r="A6" s="3">
        <v>5</v>
      </c>
      <c r="B6" s="10" t="s">
        <v>59</v>
      </c>
      <c r="C6" s="8">
        <v>27</v>
      </c>
      <c r="D6" s="3">
        <v>2</v>
      </c>
      <c r="E6" s="3" t="s">
        <v>45</v>
      </c>
      <c r="F6" s="12">
        <v>15632</v>
      </c>
      <c r="G6" s="13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39">
        <v>100</v>
      </c>
      <c r="G7" s="13" t="s">
        <v>110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G1" sqref="G1:G5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3" t="s">
        <v>100</v>
      </c>
    </row>
    <row r="2" spans="1:7">
      <c r="A2" s="3">
        <v>1</v>
      </c>
      <c r="B2" s="41" t="s">
        <v>32</v>
      </c>
      <c r="C2" s="42">
        <v>7</v>
      </c>
      <c r="D2" s="33">
        <v>-1</v>
      </c>
      <c r="E2" s="33" t="s">
        <v>45</v>
      </c>
      <c r="F2" s="43">
        <v>100</v>
      </c>
      <c r="G2" s="33" t="s">
        <v>104</v>
      </c>
    </row>
    <row r="3" spans="1:7">
      <c r="A3" s="3">
        <v>2</v>
      </c>
      <c r="B3" s="44" t="s">
        <v>40</v>
      </c>
      <c r="C3" s="45">
        <v>15</v>
      </c>
      <c r="D3" s="33">
        <v>1</v>
      </c>
      <c r="E3" s="33" t="s">
        <v>26</v>
      </c>
      <c r="F3" s="33">
        <v>3366</v>
      </c>
      <c r="G3" s="33" t="s">
        <v>103</v>
      </c>
    </row>
    <row r="4" spans="1:7">
      <c r="A4" s="3">
        <v>3</v>
      </c>
      <c r="B4" s="44" t="s">
        <v>59</v>
      </c>
      <c r="C4" s="45">
        <v>30</v>
      </c>
      <c r="D4" s="33">
        <v>2</v>
      </c>
      <c r="E4" s="33" t="s">
        <v>27</v>
      </c>
      <c r="F4" s="33">
        <v>11722</v>
      </c>
      <c r="G4" s="33" t="s">
        <v>141</v>
      </c>
    </row>
    <row r="5" spans="1:7">
      <c r="A5" s="3">
        <v>4</v>
      </c>
      <c r="B5" s="33" t="s">
        <v>10</v>
      </c>
      <c r="C5" s="33">
        <v>7</v>
      </c>
      <c r="D5" s="33">
        <v>3</v>
      </c>
      <c r="E5" s="33" t="s">
        <v>24</v>
      </c>
      <c r="F5" s="43">
        <v>100</v>
      </c>
      <c r="G5" s="33" t="s">
        <v>110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E11" sqref="E11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3" t="s">
        <v>100</v>
      </c>
    </row>
    <row r="2" spans="1:7">
      <c r="A2" s="3">
        <v>1</v>
      </c>
      <c r="B2" s="9" t="s">
        <v>32</v>
      </c>
      <c r="C2" s="7">
        <v>7</v>
      </c>
      <c r="D2" s="3">
        <v>-1</v>
      </c>
      <c r="E2" s="3" t="s">
        <v>45</v>
      </c>
      <c r="F2" s="4">
        <v>100</v>
      </c>
      <c r="G2" s="33" t="s">
        <v>104</v>
      </c>
    </row>
    <row r="3" spans="1:7">
      <c r="A3" s="3">
        <v>2</v>
      </c>
      <c r="B3" s="10" t="s">
        <v>40</v>
      </c>
      <c r="C3" s="8">
        <v>30</v>
      </c>
      <c r="D3" s="3">
        <v>1</v>
      </c>
      <c r="E3" s="3" t="s">
        <v>26</v>
      </c>
      <c r="F3" s="3">
        <v>15246</v>
      </c>
      <c r="G3" s="33" t="s">
        <v>103</v>
      </c>
    </row>
    <row r="4" spans="1:7">
      <c r="A4" s="3">
        <v>3</v>
      </c>
      <c r="B4" s="10" t="s">
        <v>59</v>
      </c>
      <c r="C4" s="8">
        <v>40</v>
      </c>
      <c r="D4" s="3">
        <v>2</v>
      </c>
      <c r="E4" s="3" t="s">
        <v>27</v>
      </c>
      <c r="F4" s="3">
        <v>53092</v>
      </c>
      <c r="G4" s="33" t="s">
        <v>141</v>
      </c>
    </row>
    <row r="5" spans="1:7">
      <c r="A5" s="3">
        <v>4</v>
      </c>
      <c r="B5" s="3" t="s">
        <v>10</v>
      </c>
      <c r="C5" s="3">
        <v>7</v>
      </c>
      <c r="D5" s="3">
        <v>3</v>
      </c>
      <c r="E5" s="3" t="s">
        <v>24</v>
      </c>
      <c r="F5" s="4">
        <v>100</v>
      </c>
      <c r="G5" s="33" t="s">
        <v>110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activeCell="I11" sqref="I11"/>
    </sheetView>
  </sheetViews>
  <sheetFormatPr defaultRowHeight="15"/>
  <cols>
    <col min="1" max="1" width="11.5703125" customWidth="1"/>
    <col min="2" max="2" width="52.42578125" customWidth="1"/>
    <col min="3" max="3" width="8.28515625" customWidth="1"/>
    <col min="4" max="4" width="11.140625" customWidth="1"/>
    <col min="7" max="7" width="14.28515625" customWidth="1"/>
    <col min="9" max="9" width="42.7109375" customWidth="1"/>
    <col min="10" max="10" width="47.28515625" customWidth="1"/>
  </cols>
  <sheetData>
    <row r="1" spans="1:11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2" t="s">
        <v>100</v>
      </c>
    </row>
    <row r="2" spans="1:11">
      <c r="A2" s="3">
        <v>1</v>
      </c>
      <c r="B2" s="4" t="s">
        <v>168</v>
      </c>
      <c r="C2" s="4">
        <v>7</v>
      </c>
      <c r="D2" s="4">
        <v>-1</v>
      </c>
      <c r="E2" s="4" t="s">
        <v>24</v>
      </c>
      <c r="F2" s="4">
        <v>100</v>
      </c>
      <c r="G2" s="4" t="s">
        <v>104</v>
      </c>
    </row>
    <row r="3" spans="1:11">
      <c r="A3" s="3">
        <v>2</v>
      </c>
      <c r="B3" s="4" t="s">
        <v>151</v>
      </c>
      <c r="C3" s="4">
        <v>14</v>
      </c>
      <c r="D3" s="4">
        <v>1</v>
      </c>
      <c r="E3" s="4" t="s">
        <v>25</v>
      </c>
      <c r="F3" s="4">
        <v>33338</v>
      </c>
      <c r="G3" s="47" t="s">
        <v>102</v>
      </c>
    </row>
    <row r="4" spans="1:11">
      <c r="A4" s="3">
        <v>3</v>
      </c>
      <c r="B4" s="4" t="s">
        <v>152</v>
      </c>
      <c r="C4" s="4">
        <v>8</v>
      </c>
      <c r="D4" s="4">
        <v>1</v>
      </c>
      <c r="E4" s="4" t="s">
        <v>25</v>
      </c>
      <c r="F4" s="4">
        <v>5012</v>
      </c>
      <c r="G4" s="47" t="s">
        <v>101</v>
      </c>
    </row>
    <row r="5" spans="1:11">
      <c r="A5" s="3">
        <v>4</v>
      </c>
      <c r="B5" s="4" t="s">
        <v>153</v>
      </c>
      <c r="C5" s="3">
        <v>21</v>
      </c>
      <c r="D5" s="3" t="s">
        <v>29</v>
      </c>
      <c r="E5" s="3" t="s">
        <v>24</v>
      </c>
      <c r="F5" s="3">
        <v>100</v>
      </c>
      <c r="G5" s="3" t="s">
        <v>105</v>
      </c>
    </row>
    <row r="6" spans="1:11">
      <c r="A6" s="3">
        <v>5</v>
      </c>
      <c r="B6" s="4" t="s">
        <v>154</v>
      </c>
      <c r="C6" s="3">
        <v>40</v>
      </c>
      <c r="D6" s="3">
        <v>1</v>
      </c>
      <c r="E6" s="3" t="s">
        <v>26</v>
      </c>
      <c r="F6" s="3">
        <v>6974</v>
      </c>
      <c r="G6" s="3" t="s">
        <v>103</v>
      </c>
    </row>
    <row r="7" spans="1:11">
      <c r="A7" s="3">
        <v>6</v>
      </c>
      <c r="B7" s="4" t="s">
        <v>155</v>
      </c>
      <c r="C7" s="3">
        <v>17</v>
      </c>
      <c r="D7" s="3" t="s">
        <v>16</v>
      </c>
      <c r="E7" s="3" t="s">
        <v>26</v>
      </c>
      <c r="F7" s="3">
        <v>560</v>
      </c>
      <c r="G7" s="48" t="s">
        <v>106</v>
      </c>
    </row>
    <row r="8" spans="1:11">
      <c r="A8" s="3">
        <v>7</v>
      </c>
      <c r="B8" s="4" t="s">
        <v>156</v>
      </c>
      <c r="C8" s="3">
        <v>17</v>
      </c>
      <c r="D8" s="3" t="s">
        <v>16</v>
      </c>
      <c r="E8" s="3" t="s">
        <v>27</v>
      </c>
      <c r="F8" s="3">
        <v>6098</v>
      </c>
      <c r="G8" s="3" t="s">
        <v>107</v>
      </c>
    </row>
    <row r="9" spans="1:11">
      <c r="A9" s="3">
        <v>8</v>
      </c>
      <c r="B9" s="4" t="s">
        <v>157</v>
      </c>
      <c r="C9" s="3">
        <v>17</v>
      </c>
      <c r="D9" s="3" t="s">
        <v>16</v>
      </c>
      <c r="E9" s="3" t="s">
        <v>26</v>
      </c>
      <c r="F9" s="3">
        <v>560</v>
      </c>
      <c r="G9" s="3" t="s">
        <v>108</v>
      </c>
    </row>
    <row r="10" spans="1:11">
      <c r="A10" s="3">
        <v>9</v>
      </c>
      <c r="B10" s="4" t="s">
        <v>158</v>
      </c>
      <c r="C10" s="3">
        <v>17</v>
      </c>
      <c r="D10" s="3" t="s">
        <v>16</v>
      </c>
      <c r="E10" s="3" t="s">
        <v>25</v>
      </c>
      <c r="F10" s="3">
        <v>38350</v>
      </c>
      <c r="G10" s="3" t="s">
        <v>109</v>
      </c>
      <c r="K10" t="s">
        <v>60</v>
      </c>
    </row>
    <row r="11" spans="1:11">
      <c r="A11" s="3">
        <v>10</v>
      </c>
      <c r="B11" s="4" t="s">
        <v>169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  <row r="12" spans="1:11">
      <c r="A12" s="3">
        <v>11</v>
      </c>
      <c r="B12" s="4" t="s">
        <v>159</v>
      </c>
      <c r="C12" s="3">
        <v>7</v>
      </c>
      <c r="D12" s="3">
        <v>-1</v>
      </c>
      <c r="E12" s="3" t="s">
        <v>24</v>
      </c>
      <c r="F12" s="4">
        <v>100</v>
      </c>
      <c r="G12" s="17" t="s">
        <v>104</v>
      </c>
    </row>
    <row r="13" spans="1:11">
      <c r="A13" s="3">
        <v>12</v>
      </c>
      <c r="B13" s="4" t="s">
        <v>160</v>
      </c>
      <c r="C13" s="3">
        <v>2</v>
      </c>
      <c r="D13" s="3">
        <v>11</v>
      </c>
      <c r="E13" s="3" t="s">
        <v>25</v>
      </c>
      <c r="F13" s="4">
        <v>1188</v>
      </c>
      <c r="G13" s="49" t="s">
        <v>102</v>
      </c>
    </row>
    <row r="14" spans="1:11">
      <c r="A14" s="3">
        <v>13</v>
      </c>
      <c r="B14" s="4" t="s">
        <v>161</v>
      </c>
      <c r="C14" s="3">
        <v>6</v>
      </c>
      <c r="D14" s="3">
        <v>11</v>
      </c>
      <c r="E14" s="3" t="s">
        <v>25</v>
      </c>
      <c r="F14" s="4">
        <v>7900</v>
      </c>
      <c r="G14" s="49" t="s">
        <v>101</v>
      </c>
    </row>
    <row r="15" spans="1:11">
      <c r="A15" s="3">
        <v>14</v>
      </c>
      <c r="B15" s="4" t="s">
        <v>162</v>
      </c>
      <c r="C15" s="3">
        <v>21</v>
      </c>
      <c r="D15" s="3" t="s">
        <v>149</v>
      </c>
      <c r="E15" s="3" t="s">
        <v>24</v>
      </c>
      <c r="F15" s="4">
        <v>100</v>
      </c>
      <c r="G15" s="3" t="s">
        <v>105</v>
      </c>
    </row>
    <row r="16" spans="1:11">
      <c r="A16" s="3">
        <v>15</v>
      </c>
      <c r="B16" s="4" t="s">
        <v>163</v>
      </c>
      <c r="C16" s="3">
        <v>7</v>
      </c>
      <c r="D16" s="3">
        <v>11</v>
      </c>
      <c r="E16" s="3" t="s">
        <v>26</v>
      </c>
      <c r="F16" s="4">
        <v>1653</v>
      </c>
      <c r="G16" s="3" t="s">
        <v>103</v>
      </c>
    </row>
    <row r="17" spans="1:7">
      <c r="A17" s="3">
        <v>16</v>
      </c>
      <c r="B17" s="4" t="s">
        <v>164</v>
      </c>
      <c r="C17" s="3">
        <v>7</v>
      </c>
      <c r="D17" s="3" t="s">
        <v>150</v>
      </c>
      <c r="E17" s="3" t="s">
        <v>26</v>
      </c>
      <c r="F17" s="4">
        <v>133</v>
      </c>
      <c r="G17" s="48" t="s">
        <v>106</v>
      </c>
    </row>
    <row r="18" spans="1:7">
      <c r="A18" s="3">
        <v>17</v>
      </c>
      <c r="B18" s="4" t="s">
        <v>165</v>
      </c>
      <c r="C18" s="3">
        <v>7</v>
      </c>
      <c r="D18" s="3" t="s">
        <v>150</v>
      </c>
      <c r="E18" s="3" t="s">
        <v>27</v>
      </c>
      <c r="F18" s="4">
        <v>1445</v>
      </c>
      <c r="G18" s="3" t="s">
        <v>107</v>
      </c>
    </row>
    <row r="19" spans="1:7">
      <c r="A19" s="3">
        <v>18</v>
      </c>
      <c r="B19" s="4" t="s">
        <v>166</v>
      </c>
      <c r="C19" s="3">
        <v>7</v>
      </c>
      <c r="D19" s="3" t="s">
        <v>150</v>
      </c>
      <c r="E19" s="3" t="s">
        <v>26</v>
      </c>
      <c r="F19" s="4">
        <v>133</v>
      </c>
      <c r="G19" s="3" t="s">
        <v>108</v>
      </c>
    </row>
    <row r="20" spans="1:7">
      <c r="A20" s="3">
        <v>19</v>
      </c>
      <c r="B20" s="4" t="s">
        <v>167</v>
      </c>
      <c r="C20" s="3">
        <v>7</v>
      </c>
      <c r="D20" s="3" t="s">
        <v>150</v>
      </c>
      <c r="E20" s="3" t="s">
        <v>25</v>
      </c>
      <c r="F20" s="4">
        <v>9088</v>
      </c>
      <c r="G20" s="3" t="s">
        <v>109</v>
      </c>
    </row>
    <row r="21" spans="1:7">
      <c r="A21" s="3">
        <v>20</v>
      </c>
      <c r="B21" s="4" t="s">
        <v>170</v>
      </c>
      <c r="C21" s="3">
        <v>7</v>
      </c>
      <c r="D21" s="3">
        <v>19</v>
      </c>
      <c r="E21" s="3" t="s">
        <v>24</v>
      </c>
      <c r="F21" s="4">
        <v>100</v>
      </c>
      <c r="G21" s="3" t="s">
        <v>110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zoomScaleNormal="100" workbookViewId="0">
      <selection activeCell="E6" sqref="E6"/>
    </sheetView>
  </sheetViews>
  <sheetFormatPr defaultRowHeight="15"/>
  <cols>
    <col min="1" max="1" width="9.5703125" customWidth="1"/>
    <col min="2" max="2" width="18.28515625" customWidth="1"/>
    <col min="3" max="3" width="14.28515625" customWidth="1"/>
    <col min="4" max="4" width="9.42578125" customWidth="1"/>
    <col min="5" max="6" width="13.7109375" customWidth="1"/>
    <col min="7" max="7" width="14.28515625" customWidth="1"/>
    <col min="8" max="8" width="13.42578125" customWidth="1"/>
    <col min="9" max="9" width="13.7109375" customWidth="1"/>
  </cols>
  <sheetData>
    <row r="1" spans="1:21">
      <c r="A1" s="3" t="s">
        <v>84</v>
      </c>
      <c r="B1" s="3" t="s">
        <v>0</v>
      </c>
      <c r="C1" s="3" t="s">
        <v>22</v>
      </c>
      <c r="D1" s="4" t="s">
        <v>104</v>
      </c>
      <c r="E1" s="21" t="s">
        <v>111</v>
      </c>
      <c r="F1" s="21" t="s">
        <v>112</v>
      </c>
      <c r="G1" s="21" t="s">
        <v>113</v>
      </c>
      <c r="H1" s="21" t="s">
        <v>101</v>
      </c>
      <c r="I1" s="21" t="s">
        <v>102</v>
      </c>
      <c r="J1" s="3" t="s">
        <v>105</v>
      </c>
      <c r="K1" s="3" t="s">
        <v>103</v>
      </c>
      <c r="L1" s="3" t="s">
        <v>106</v>
      </c>
      <c r="M1" s="3" t="s">
        <v>107</v>
      </c>
      <c r="N1" s="3" t="s">
        <v>108</v>
      </c>
      <c r="O1" s="3" t="s">
        <v>109</v>
      </c>
      <c r="P1" s="3" t="s">
        <v>110</v>
      </c>
      <c r="Q1" s="3" t="s">
        <v>122</v>
      </c>
      <c r="R1" s="22" t="s">
        <v>123</v>
      </c>
      <c r="S1" s="22" t="s">
        <v>124</v>
      </c>
      <c r="T1" s="1" t="s">
        <v>125</v>
      </c>
      <c r="U1" s="3" t="s">
        <v>141</v>
      </c>
    </row>
    <row r="2" spans="1:21">
      <c r="A2" s="3">
        <v>101</v>
      </c>
      <c r="B2" s="3" t="s">
        <v>85</v>
      </c>
      <c r="C2" s="3" t="s">
        <v>25</v>
      </c>
      <c r="D2" s="4">
        <v>0</v>
      </c>
      <c r="E2" s="4">
        <v>3.7037037037037038E-3</v>
      </c>
      <c r="F2" s="4">
        <v>6.1728395061728392E-3</v>
      </c>
      <c r="G2" s="4">
        <v>3.1545741324921135E-3</v>
      </c>
      <c r="H2" s="4">
        <v>1.5797788309636651E-3</v>
      </c>
      <c r="I2" s="4">
        <v>1.3333333333333333E-3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5">
        <v>0</v>
      </c>
    </row>
    <row r="3" spans="1:21">
      <c r="A3" s="3">
        <v>102</v>
      </c>
      <c r="B3" s="3" t="s">
        <v>53</v>
      </c>
      <c r="C3" s="3" t="s">
        <v>25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3">
        <v>0</v>
      </c>
      <c r="K3" s="3">
        <v>3.3E-3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3.3E-3</v>
      </c>
      <c r="R3" s="3">
        <v>3.3E-3</v>
      </c>
      <c r="S3" s="3">
        <v>3.3E-3</v>
      </c>
      <c r="T3" s="3">
        <v>3.3E-3</v>
      </c>
      <c r="U3" s="5">
        <v>0</v>
      </c>
    </row>
    <row r="4" spans="1:21">
      <c r="A4" s="3">
        <v>103</v>
      </c>
      <c r="B4" s="3" t="s">
        <v>143</v>
      </c>
      <c r="C4" s="3" t="s">
        <v>25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3">
        <v>0</v>
      </c>
      <c r="K4" s="3">
        <v>1.3157894736842105E-3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5">
        <v>0</v>
      </c>
    </row>
    <row r="5" spans="1:21">
      <c r="A5" s="3">
        <v>104</v>
      </c>
      <c r="B5" s="3" t="s">
        <v>87</v>
      </c>
      <c r="C5" s="3" t="s">
        <v>25</v>
      </c>
      <c r="D5" s="4">
        <v>0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5">
        <v>0</v>
      </c>
    </row>
    <row r="6" spans="1:21">
      <c r="A6" s="4">
        <v>201</v>
      </c>
      <c r="B6" s="4" t="s">
        <v>88</v>
      </c>
      <c r="C6" s="4" t="s">
        <v>89</v>
      </c>
      <c r="D6" s="4">
        <v>0</v>
      </c>
      <c r="E6" s="4">
        <v>0.3844784643144592</v>
      </c>
      <c r="F6" s="4">
        <v>0.64079744052409859</v>
      </c>
      <c r="G6" s="4">
        <v>0.32808828954833857</v>
      </c>
      <c r="H6" s="4">
        <v>0.16404414477416929</v>
      </c>
      <c r="I6" s="4">
        <v>0.1384122471532053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>
        <v>0</v>
      </c>
    </row>
    <row r="7" spans="1:21">
      <c r="A7" s="4">
        <v>202</v>
      </c>
      <c r="B7" s="4" t="s">
        <v>90</v>
      </c>
      <c r="C7" s="4" t="s">
        <v>67</v>
      </c>
      <c r="D7" s="4">
        <v>0</v>
      </c>
      <c r="E7" s="4">
        <v>3.3374866693963459E-2</v>
      </c>
      <c r="F7" s="4">
        <v>5.562477782327245E-2</v>
      </c>
      <c r="G7" s="4">
        <v>2.84798862455155E-2</v>
      </c>
      <c r="H7" s="4">
        <v>1.423994312275775E-2</v>
      </c>
      <c r="I7" s="4">
        <v>1.201495200982685E-2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</row>
    <row r="8" spans="1:21">
      <c r="A8" s="4">
        <v>203</v>
      </c>
      <c r="B8" s="4" t="s">
        <v>91</v>
      </c>
      <c r="C8" s="4" t="s">
        <v>67</v>
      </c>
      <c r="D8" s="4">
        <v>0</v>
      </c>
      <c r="E8" s="4">
        <v>7.3209385006113403E-2</v>
      </c>
      <c r="F8" s="4">
        <v>0.1220156416768557</v>
      </c>
      <c r="G8" s="4">
        <v>6.2472008538550117E-2</v>
      </c>
      <c r="H8" s="4">
        <v>3.1236004269275058E-2</v>
      </c>
      <c r="I8" s="4">
        <v>2.635537860220083E-2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</row>
    <row r="9" spans="1:21">
      <c r="A9" s="17">
        <v>204</v>
      </c>
      <c r="B9" s="17" t="s">
        <v>93</v>
      </c>
      <c r="C9" s="17" t="s">
        <v>67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1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3">
        <v>0</v>
      </c>
      <c r="U9" s="5">
        <v>0</v>
      </c>
    </row>
    <row r="10" spans="1:21">
      <c r="A10" s="17">
        <v>205</v>
      </c>
      <c r="B10" s="17" t="s">
        <v>92</v>
      </c>
      <c r="C10" s="17" t="s">
        <v>27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2">
        <v>0</v>
      </c>
      <c r="M10" s="17">
        <v>1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3">
        <v>0</v>
      </c>
      <c r="U10" s="5">
        <v>0</v>
      </c>
    </row>
    <row r="11" spans="1:21">
      <c r="A11" s="17">
        <v>206</v>
      </c>
      <c r="B11" s="17" t="s">
        <v>94</v>
      </c>
      <c r="C11" s="17" t="s">
        <v>67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2">
        <v>0</v>
      </c>
      <c r="N11" s="17">
        <v>1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3">
        <v>0</v>
      </c>
      <c r="U11" s="5">
        <v>0</v>
      </c>
    </row>
    <row r="12" spans="1:21">
      <c r="A12" s="3">
        <v>207</v>
      </c>
      <c r="B12" s="3" t="s">
        <v>95</v>
      </c>
      <c r="C12" s="3" t="s">
        <v>25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</row>
    <row r="13" spans="1:21">
      <c r="A13" s="3">
        <v>208</v>
      </c>
      <c r="B13" s="3" t="s">
        <v>126</v>
      </c>
      <c r="C13" s="3" t="s">
        <v>25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</v>
      </c>
      <c r="U13" s="5">
        <v>0</v>
      </c>
    </row>
    <row r="14" spans="1:21">
      <c r="A14" s="3">
        <v>209</v>
      </c>
      <c r="B14" s="3" t="s">
        <v>142</v>
      </c>
      <c r="C14" s="3" t="s">
        <v>27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1</v>
      </c>
    </row>
    <row r="15" spans="1:21">
      <c r="A15" s="3">
        <v>301</v>
      </c>
      <c r="B15" s="3" t="s">
        <v>96</v>
      </c>
      <c r="C15" s="3" t="s">
        <v>97</v>
      </c>
      <c r="D15" s="4">
        <v>0.7</v>
      </c>
      <c r="E15" s="4">
        <v>0.11111111111111112</v>
      </c>
      <c r="F15" s="4">
        <v>0.18518518518518517</v>
      </c>
      <c r="G15" s="4">
        <v>9.4637223974763401E-2</v>
      </c>
      <c r="H15" s="4">
        <v>4.7393364928909949E-2</v>
      </c>
      <c r="I15" s="4">
        <v>0.04</v>
      </c>
      <c r="J15" s="3">
        <v>0.4</v>
      </c>
      <c r="K15" s="3">
        <v>0.1</v>
      </c>
      <c r="L15" s="3">
        <v>0.18</v>
      </c>
      <c r="M15" s="3">
        <v>1.7999999999999999E-2</v>
      </c>
      <c r="N15" s="3">
        <v>0.18</v>
      </c>
      <c r="O15">
        <f>8/1400</f>
        <v>5.7142857142857143E-3</v>
      </c>
      <c r="P15" s="3">
        <v>0.7</v>
      </c>
      <c r="Q15" s="3">
        <v>0.1</v>
      </c>
      <c r="R15" s="3">
        <v>0.1</v>
      </c>
      <c r="S15" s="3">
        <v>0.1</v>
      </c>
      <c r="T15">
        <v>1.6326530612244899E-2</v>
      </c>
      <c r="U15" s="5">
        <v>0.02</v>
      </c>
    </row>
    <row r="16" spans="1:21">
      <c r="A16" s="3">
        <v>401</v>
      </c>
      <c r="B16" s="3" t="s">
        <v>98</v>
      </c>
      <c r="C16" s="3" t="s">
        <v>115</v>
      </c>
      <c r="D16" s="4">
        <v>210</v>
      </c>
      <c r="E16" s="4">
        <v>33</v>
      </c>
      <c r="F16" s="4">
        <v>56</v>
      </c>
      <c r="G16" s="4">
        <v>29</v>
      </c>
      <c r="H16" s="4">
        <v>14</v>
      </c>
      <c r="I16" s="4">
        <v>12</v>
      </c>
      <c r="J16" s="3">
        <v>120</v>
      </c>
      <c r="K16" s="3">
        <v>60</v>
      </c>
      <c r="L16" s="3">
        <v>54</v>
      </c>
      <c r="M16" s="3">
        <v>5.4</v>
      </c>
      <c r="N16" s="3">
        <v>54</v>
      </c>
      <c r="O16" s="3">
        <v>1.72</v>
      </c>
      <c r="P16" s="3">
        <v>210</v>
      </c>
      <c r="Q16" s="3">
        <v>60</v>
      </c>
      <c r="R16" s="3">
        <v>60</v>
      </c>
      <c r="S16" s="3">
        <v>60</v>
      </c>
      <c r="T16" s="3">
        <v>5</v>
      </c>
      <c r="U16" s="5">
        <v>6</v>
      </c>
    </row>
    <row r="18" spans="3:21">
      <c r="D18" s="1"/>
      <c r="E18" s="1"/>
      <c r="F18" s="1"/>
      <c r="G18" s="1"/>
      <c r="H18" s="1"/>
      <c r="I18" s="1"/>
      <c r="J18" s="24"/>
      <c r="K18" s="24"/>
      <c r="L18" s="24"/>
    </row>
    <row r="19" spans="3:21">
      <c r="C19" s="16"/>
      <c r="D19" s="1"/>
      <c r="F19" s="1"/>
      <c r="G19" s="1"/>
      <c r="J19" s="24"/>
      <c r="K19" s="25"/>
      <c r="L19" s="24"/>
    </row>
    <row r="20" spans="3:21">
      <c r="C20" s="1"/>
      <c r="D20" s="1"/>
      <c r="J20" s="24"/>
      <c r="K20" s="19"/>
      <c r="L20" s="24"/>
    </row>
    <row r="21" spans="3:21">
      <c r="C21" s="1"/>
      <c r="D21" s="1"/>
      <c r="F21" s="1"/>
      <c r="G21" s="1"/>
      <c r="J21" s="24"/>
      <c r="K21" s="19"/>
      <c r="L21" s="24"/>
      <c r="U21" s="20"/>
    </row>
    <row r="22" spans="3:21">
      <c r="C22" s="1"/>
      <c r="D22" s="1"/>
      <c r="F22" s="1"/>
      <c r="G22" s="1"/>
      <c r="J22" s="24"/>
      <c r="K22" s="24"/>
      <c r="L22" s="24"/>
    </row>
    <row r="23" spans="3:21">
      <c r="C23" s="1"/>
      <c r="D23" s="1"/>
      <c r="E23" s="19"/>
      <c r="J23" s="24"/>
      <c r="K23" s="24"/>
      <c r="L23" s="24"/>
    </row>
    <row r="24" spans="3:21">
      <c r="C24" s="1"/>
      <c r="D24" s="1"/>
      <c r="J24" s="24"/>
      <c r="K24" s="24"/>
      <c r="L24" s="24"/>
    </row>
    <row r="25" spans="3:21">
      <c r="C25" s="1"/>
      <c r="D25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view="pageBreakPreview" zoomScaleNormal="130" zoomScaleSheetLayoutView="100" workbookViewId="0">
      <selection activeCell="J15" sqref="J15"/>
    </sheetView>
  </sheetViews>
  <sheetFormatPr defaultRowHeight="15"/>
  <cols>
    <col min="1" max="1" width="22" customWidth="1"/>
    <col min="2" max="2" width="4.5703125" customWidth="1"/>
    <col min="3" max="4" width="4.85546875" customWidth="1"/>
    <col min="5" max="5" width="24.7109375" customWidth="1"/>
    <col min="6" max="6" width="12.42578125" customWidth="1"/>
    <col min="7" max="7" width="14.7109375" customWidth="1"/>
    <col min="9" max="9" width="11.28515625" style="1" customWidth="1"/>
  </cols>
  <sheetData>
    <row r="1" spans="1:9" s="14" customFormat="1" ht="42" customHeight="1">
      <c r="A1" s="6" t="s">
        <v>70</v>
      </c>
      <c r="B1" s="6" t="s">
        <v>73</v>
      </c>
      <c r="C1" s="6" t="s">
        <v>74</v>
      </c>
      <c r="D1" s="6" t="s">
        <v>75</v>
      </c>
      <c r="E1" s="6" t="s">
        <v>72</v>
      </c>
      <c r="F1" s="6" t="s">
        <v>76</v>
      </c>
      <c r="G1" s="6" t="s">
        <v>71</v>
      </c>
      <c r="I1" s="12" t="s">
        <v>114</v>
      </c>
    </row>
    <row r="2" spans="1:9">
      <c r="A2" s="3" t="s">
        <v>49</v>
      </c>
      <c r="B2" s="3">
        <v>50</v>
      </c>
      <c r="C2" s="3">
        <v>50</v>
      </c>
      <c r="D2" s="3">
        <v>50</v>
      </c>
      <c r="E2" s="3">
        <f>(B2*C2*D2)/(30*30*30)</f>
        <v>4.6296296296296298</v>
      </c>
      <c r="F2" s="3">
        <v>750</v>
      </c>
      <c r="G2" s="3">
        <f>ROUNDUP(F2/E2,0)</f>
        <v>162</v>
      </c>
      <c r="H2">
        <f>1/G2</f>
        <v>6.1728395061728392E-3</v>
      </c>
      <c r="I2" s="18" t="s">
        <v>112</v>
      </c>
    </row>
    <row r="3" spans="1:9">
      <c r="A3" s="3" t="s">
        <v>50</v>
      </c>
      <c r="B3" s="3">
        <v>50</v>
      </c>
      <c r="C3" s="3">
        <v>50</v>
      </c>
      <c r="D3" s="3">
        <v>30</v>
      </c>
      <c r="E3" s="3">
        <f t="shared" ref="E3:E6" si="0">(B3*C3*D3)/(30*30*30)</f>
        <v>2.7777777777777777</v>
      </c>
      <c r="F3" s="3">
        <v>750</v>
      </c>
      <c r="G3" s="3">
        <f t="shared" ref="G3:G4" si="1">ROUNDUP(F3/E3,0)</f>
        <v>270</v>
      </c>
      <c r="H3">
        <f t="shared" ref="H3:H6" si="2">1/G3</f>
        <v>3.7037037037037038E-3</v>
      </c>
      <c r="I3" s="18" t="s">
        <v>111</v>
      </c>
    </row>
    <row r="4" spans="1:9">
      <c r="A4" s="3" t="s">
        <v>51</v>
      </c>
      <c r="B4" s="3">
        <v>40</v>
      </c>
      <c r="C4" s="3">
        <v>40</v>
      </c>
      <c r="D4" s="3">
        <v>40</v>
      </c>
      <c r="E4" s="3">
        <f t="shared" si="0"/>
        <v>2.3703703703703702</v>
      </c>
      <c r="F4" s="3">
        <v>750</v>
      </c>
      <c r="G4" s="3">
        <f t="shared" si="1"/>
        <v>317</v>
      </c>
      <c r="H4">
        <f t="shared" si="2"/>
        <v>3.1545741324921135E-3</v>
      </c>
      <c r="I4" s="18" t="s">
        <v>113</v>
      </c>
    </row>
    <row r="5" spans="1:9">
      <c r="A5" s="3" t="s">
        <v>52</v>
      </c>
      <c r="B5" s="3">
        <v>40</v>
      </c>
      <c r="C5" s="3">
        <v>40</v>
      </c>
      <c r="D5" s="3">
        <v>20</v>
      </c>
      <c r="E5" s="3">
        <f t="shared" si="0"/>
        <v>1.1851851851851851</v>
      </c>
      <c r="F5" s="3">
        <v>750</v>
      </c>
      <c r="G5" s="3">
        <f>ROUNDUP(F5/E5,0)</f>
        <v>633</v>
      </c>
      <c r="H5">
        <f t="shared" si="2"/>
        <v>1.5797788309636651E-3</v>
      </c>
      <c r="I5" s="18" t="s">
        <v>101</v>
      </c>
    </row>
    <row r="6" spans="1:9">
      <c r="A6" s="3" t="s">
        <v>77</v>
      </c>
      <c r="B6" s="3">
        <v>30</v>
      </c>
      <c r="C6" s="3">
        <v>30</v>
      </c>
      <c r="D6" s="3">
        <v>30</v>
      </c>
      <c r="E6" s="3">
        <f t="shared" si="0"/>
        <v>1</v>
      </c>
      <c r="F6" s="3">
        <v>750</v>
      </c>
      <c r="G6" s="3">
        <f>ROUNDUP(F6/E6,0)</f>
        <v>750</v>
      </c>
      <c r="H6">
        <f t="shared" si="2"/>
        <v>1.3333333333333333E-3</v>
      </c>
      <c r="I6" s="15" t="s">
        <v>102</v>
      </c>
    </row>
    <row r="7" spans="1:9">
      <c r="G7" s="1"/>
    </row>
    <row r="9" spans="1:9">
      <c r="E9" t="s">
        <v>56</v>
      </c>
      <c r="G9" t="s">
        <v>57</v>
      </c>
    </row>
    <row r="10" spans="1:9">
      <c r="E10" t="s">
        <v>53</v>
      </c>
      <c r="G10" s="1">
        <v>300</v>
      </c>
    </row>
    <row r="11" spans="1:9">
      <c r="E11" t="s">
        <v>54</v>
      </c>
      <c r="G11" s="1">
        <v>760</v>
      </c>
      <c r="H11">
        <f>1/760</f>
        <v>1.3157894736842105E-3</v>
      </c>
    </row>
    <row r="12" spans="1:9">
      <c r="E12" t="s">
        <v>55</v>
      </c>
      <c r="G12" s="1">
        <v>17</v>
      </c>
    </row>
    <row r="13" spans="1:9">
      <c r="A13" t="s">
        <v>78</v>
      </c>
    </row>
    <row r="14" spans="1:9">
      <c r="A14" s="13" t="s">
        <v>80</v>
      </c>
      <c r="B14" s="3" t="s">
        <v>73</v>
      </c>
      <c r="C14" s="3" t="s">
        <v>74</v>
      </c>
      <c r="D14" s="3" t="s">
        <v>75</v>
      </c>
      <c r="E14" s="3" t="s">
        <v>81</v>
      </c>
      <c r="F14" s="3" t="s">
        <v>82</v>
      </c>
      <c r="G14" s="3" t="s">
        <v>83</v>
      </c>
    </row>
    <row r="15" spans="1:9">
      <c r="A15" s="13" t="s">
        <v>50</v>
      </c>
      <c r="B15" s="3">
        <v>50</v>
      </c>
      <c r="C15" s="3">
        <v>50</v>
      </c>
      <c r="D15" s="3">
        <v>30</v>
      </c>
      <c r="E15" s="3">
        <f>(B15*C15)/(40*40)</f>
        <v>1.5625</v>
      </c>
      <c r="F15" s="3">
        <v>1400</v>
      </c>
      <c r="G15" s="3">
        <f>ROUNDUP(F15/E15,0)</f>
        <v>896</v>
      </c>
    </row>
    <row r="16" spans="1:9">
      <c r="A16" s="33" t="s">
        <v>79</v>
      </c>
      <c r="B16" s="3">
        <v>50</v>
      </c>
      <c r="C16" s="3">
        <v>50</v>
      </c>
      <c r="D16" s="3">
        <v>30</v>
      </c>
      <c r="E16" s="3">
        <f>(B16*C16)/(40*40)</f>
        <v>1.5625</v>
      </c>
      <c r="F16" s="3">
        <v>1400</v>
      </c>
      <c r="G16" s="3">
        <f t="shared" ref="G16:G19" si="3">ROUNDUP(F16/E16,0)</f>
        <v>896</v>
      </c>
    </row>
    <row r="17" spans="1:7">
      <c r="A17" s="33" t="s">
        <v>51</v>
      </c>
      <c r="B17" s="3">
        <v>40</v>
      </c>
      <c r="C17" s="3">
        <v>40</v>
      </c>
      <c r="D17" s="3">
        <v>40</v>
      </c>
      <c r="E17" s="3">
        <f>(B17*C17)/(40*40)</f>
        <v>1</v>
      </c>
      <c r="F17" s="3">
        <v>1400</v>
      </c>
      <c r="G17" s="3">
        <f t="shared" si="3"/>
        <v>1400</v>
      </c>
    </row>
    <row r="18" spans="1:7">
      <c r="A18" s="33" t="s">
        <v>52</v>
      </c>
      <c r="B18" s="3">
        <v>40</v>
      </c>
      <c r="C18" s="3">
        <v>40</v>
      </c>
      <c r="D18" s="3">
        <v>20</v>
      </c>
      <c r="E18" s="3">
        <f>(B18*C18)/(40*40)</f>
        <v>1</v>
      </c>
      <c r="F18" s="3">
        <v>1400</v>
      </c>
      <c r="G18" s="3">
        <f t="shared" si="3"/>
        <v>1400</v>
      </c>
    </row>
    <row r="19" spans="1:7">
      <c r="A19" s="13" t="s">
        <v>77</v>
      </c>
      <c r="B19" s="3">
        <v>30</v>
      </c>
      <c r="C19" s="3">
        <v>30</v>
      </c>
      <c r="D19" s="3">
        <v>30</v>
      </c>
      <c r="E19" s="3">
        <f>(B19*C19)/(40*40)</f>
        <v>0.5625</v>
      </c>
      <c r="F19" s="3">
        <v>1400</v>
      </c>
      <c r="G19" s="3">
        <f t="shared" si="3"/>
        <v>2489</v>
      </c>
    </row>
    <row r="22" spans="1:7">
      <c r="A22" t="s">
        <v>127</v>
      </c>
      <c r="E22" t="s">
        <v>128</v>
      </c>
    </row>
  </sheetData>
  <pageMargins left="0.7" right="0.7" top="0.75" bottom="0.75" header="0.3" footer="0.3"/>
  <pageSetup paperSize="9" scale="8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B13" sqref="B13"/>
    </sheetView>
  </sheetViews>
  <sheetFormatPr defaultRowHeight="15"/>
  <cols>
    <col min="1" max="1" width="56.28515625" customWidth="1"/>
    <col min="2" max="2" width="15.140625" style="1" customWidth="1"/>
    <col min="3" max="3" width="9.140625" style="1"/>
  </cols>
  <sheetData>
    <row r="1" spans="1:3">
      <c r="A1" s="13"/>
      <c r="B1" s="3"/>
      <c r="C1" s="3"/>
    </row>
    <row r="2" spans="1:3">
      <c r="A2" s="3" t="s">
        <v>61</v>
      </c>
      <c r="B2" s="3" t="s">
        <v>62</v>
      </c>
      <c r="C2" s="3"/>
    </row>
    <row r="3" spans="1:3">
      <c r="A3" s="3" t="s">
        <v>63</v>
      </c>
      <c r="B3" s="3">
        <v>1400</v>
      </c>
      <c r="C3" s="3" t="s">
        <v>25</v>
      </c>
    </row>
    <row r="4" spans="1:3">
      <c r="A4" s="3" t="s">
        <v>64</v>
      </c>
      <c r="B4" s="3">
        <f>0.4*0.4</f>
        <v>0.16000000000000003</v>
      </c>
      <c r="C4" s="3" t="s">
        <v>27</v>
      </c>
    </row>
    <row r="5" spans="1:3">
      <c r="A5" s="3" t="s">
        <v>65</v>
      </c>
      <c r="B5" s="3">
        <f>B3*B4</f>
        <v>224.00000000000006</v>
      </c>
      <c r="C5" s="3" t="s">
        <v>27</v>
      </c>
    </row>
    <row r="6" spans="1:3">
      <c r="A6" s="3" t="s">
        <v>66</v>
      </c>
      <c r="B6" s="3">
        <f>B5*0.1</f>
        <v>22.400000000000006</v>
      </c>
      <c r="C6" s="3" t="s">
        <v>67</v>
      </c>
    </row>
    <row r="7" spans="1:3">
      <c r="A7" s="3" t="s">
        <v>68</v>
      </c>
      <c r="B7" s="3">
        <v>224</v>
      </c>
      <c r="C7" s="3" t="s">
        <v>27</v>
      </c>
    </row>
    <row r="8" spans="1:3">
      <c r="A8" s="3" t="s">
        <v>69</v>
      </c>
      <c r="B8" s="3">
        <v>22.4</v>
      </c>
      <c r="C8" s="3" t="s">
        <v>67</v>
      </c>
    </row>
    <row r="17" spans="7:7">
      <c r="G17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4" sqref="H4"/>
    </sheetView>
  </sheetViews>
  <sheetFormatPr defaultRowHeight="15"/>
  <cols>
    <col min="2" max="2" width="33.7109375" customWidth="1"/>
    <col min="4" max="4" width="14.710937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0</v>
      </c>
      <c r="B2" s="1" t="s">
        <v>17</v>
      </c>
      <c r="C2" s="1">
        <v>0</v>
      </c>
      <c r="D2" s="1" t="s">
        <v>16</v>
      </c>
      <c r="E2" s="1"/>
    </row>
    <row r="3" spans="1:5">
      <c r="A3" s="1">
        <v>1</v>
      </c>
      <c r="B3" s="2" t="s">
        <v>2</v>
      </c>
      <c r="C3" s="1">
        <v>7</v>
      </c>
      <c r="D3" s="1" t="s">
        <v>15</v>
      </c>
      <c r="E3" s="1">
        <v>1</v>
      </c>
    </row>
    <row r="4" spans="1:5">
      <c r="A4" s="1">
        <v>2</v>
      </c>
      <c r="B4" s="1" t="s">
        <v>3</v>
      </c>
      <c r="C4" s="1">
        <v>16</v>
      </c>
      <c r="D4" s="1">
        <v>5</v>
      </c>
      <c r="E4" s="1">
        <v>7</v>
      </c>
    </row>
    <row r="5" spans="1:5">
      <c r="A5" s="1">
        <v>3</v>
      </c>
      <c r="B5" s="1" t="s">
        <v>4</v>
      </c>
      <c r="C5" s="1">
        <v>16</v>
      </c>
      <c r="D5" s="1">
        <v>2</v>
      </c>
      <c r="E5" s="1">
        <v>6</v>
      </c>
    </row>
    <row r="6" spans="1:5">
      <c r="A6" s="1">
        <v>4</v>
      </c>
      <c r="B6" s="2" t="s">
        <v>5</v>
      </c>
      <c r="C6" s="1">
        <v>34</v>
      </c>
      <c r="D6" s="1">
        <v>-1</v>
      </c>
      <c r="E6" s="1">
        <v>2</v>
      </c>
    </row>
    <row r="7" spans="1:5">
      <c r="A7" s="1">
        <v>5</v>
      </c>
      <c r="B7" s="2" t="s">
        <v>6</v>
      </c>
      <c r="C7" s="1">
        <v>10</v>
      </c>
      <c r="D7" s="1">
        <v>-1</v>
      </c>
      <c r="E7" s="1">
        <v>3</v>
      </c>
    </row>
  </sheetData>
  <autoFilter ref="A1:E7">
    <sortState ref="A2:E10">
      <sortCondition ref="A2:A10"/>
    </sortState>
  </autoFilter>
  <sortState ref="A2:E10">
    <sortCondition ref="E2:E1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9" sqref="G8:G9"/>
    </sheetView>
  </sheetViews>
  <sheetFormatPr defaultRowHeight="15"/>
  <cols>
    <col min="1" max="1" width="8" customWidth="1"/>
    <col min="2" max="2" width="33.7109375" customWidth="1"/>
    <col min="3" max="3" width="10.5703125" customWidth="1"/>
    <col min="4" max="4" width="12.5703125" customWidth="1"/>
    <col min="5" max="5" width="10.4257812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1</v>
      </c>
      <c r="B2" s="2" t="s">
        <v>2</v>
      </c>
      <c r="C2" s="1">
        <v>7</v>
      </c>
      <c r="D2" s="1">
        <v>-1</v>
      </c>
      <c r="E2" s="1">
        <v>1</v>
      </c>
    </row>
    <row r="3" spans="1:5">
      <c r="A3" s="1">
        <v>2</v>
      </c>
      <c r="B3" s="1" t="s">
        <v>3</v>
      </c>
      <c r="C3" s="1">
        <v>16</v>
      </c>
      <c r="D3" s="1">
        <v>1</v>
      </c>
      <c r="E3" s="1">
        <v>7</v>
      </c>
    </row>
    <row r="4" spans="1:5">
      <c r="A4" s="1">
        <v>3</v>
      </c>
      <c r="B4" s="1" t="s">
        <v>4</v>
      </c>
      <c r="C4" s="1">
        <v>16</v>
      </c>
      <c r="D4" s="1">
        <v>1</v>
      </c>
      <c r="E4" s="1">
        <v>6</v>
      </c>
    </row>
    <row r="5" spans="1:5">
      <c r="A5" s="1">
        <v>4</v>
      </c>
      <c r="B5" s="2" t="s">
        <v>5</v>
      </c>
      <c r="C5" s="1">
        <v>34</v>
      </c>
      <c r="D5" s="1">
        <v>1</v>
      </c>
      <c r="E5" s="1">
        <v>2</v>
      </c>
    </row>
    <row r="6" spans="1:5">
      <c r="A6" s="1">
        <v>5</v>
      </c>
      <c r="B6" s="2" t="s">
        <v>6</v>
      </c>
      <c r="C6" s="1">
        <v>10</v>
      </c>
      <c r="D6" s="1">
        <v>4</v>
      </c>
      <c r="E6" s="1">
        <v>3</v>
      </c>
    </row>
    <row r="7" spans="1:5">
      <c r="A7" s="1">
        <v>6</v>
      </c>
      <c r="B7" s="2" t="s">
        <v>7</v>
      </c>
      <c r="C7" s="1">
        <v>10</v>
      </c>
      <c r="D7" s="1">
        <v>5</v>
      </c>
      <c r="E7" s="1">
        <v>4</v>
      </c>
    </row>
    <row r="8" spans="1:5">
      <c r="A8" s="1">
        <v>7</v>
      </c>
      <c r="B8" s="2" t="s">
        <v>8</v>
      </c>
      <c r="C8" s="1">
        <v>10</v>
      </c>
      <c r="D8" s="1">
        <v>6</v>
      </c>
      <c r="E8" s="1">
        <v>5</v>
      </c>
    </row>
    <row r="9" spans="1:5">
      <c r="A9" s="1">
        <v>8</v>
      </c>
      <c r="B9" s="1" t="s">
        <v>9</v>
      </c>
      <c r="C9" s="1">
        <v>10</v>
      </c>
      <c r="D9" s="1" t="s">
        <v>14</v>
      </c>
      <c r="E9" s="1">
        <v>8</v>
      </c>
    </row>
    <row r="10" spans="1:5">
      <c r="A10" s="1">
        <v>9</v>
      </c>
      <c r="B10" s="1" t="s">
        <v>10</v>
      </c>
      <c r="C10" s="1">
        <v>7</v>
      </c>
      <c r="D10" s="1">
        <v>8</v>
      </c>
      <c r="E10" s="1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7" zoomScale="85" zoomScaleNormal="85" workbookViewId="0">
      <selection activeCell="E17" sqref="E17"/>
    </sheetView>
  </sheetViews>
  <sheetFormatPr defaultRowHeight="15"/>
  <cols>
    <col min="1" max="1" width="32.140625" customWidth="1"/>
    <col min="3" max="3" width="10.5703125" customWidth="1"/>
    <col min="4" max="4" width="38.28515625" customWidth="1"/>
    <col min="5" max="5" width="65" customWidth="1"/>
  </cols>
  <sheetData>
    <row r="1" spans="1:5">
      <c r="A1" s="3" t="s">
        <v>0</v>
      </c>
      <c r="B1" s="3" t="s">
        <v>18</v>
      </c>
      <c r="C1" s="3" t="s">
        <v>19</v>
      </c>
      <c r="D1" s="3" t="s">
        <v>20</v>
      </c>
      <c r="E1" s="5" t="s">
        <v>31</v>
      </c>
    </row>
    <row r="2" spans="1:5" ht="33" customHeight="1">
      <c r="A2" s="50" t="s">
        <v>21</v>
      </c>
      <c r="B2" s="50">
        <v>1</v>
      </c>
      <c r="C2" s="50">
        <v>87</v>
      </c>
      <c r="D2" s="50" t="s">
        <v>21</v>
      </c>
      <c r="E2" s="52" t="s">
        <v>46</v>
      </c>
    </row>
    <row r="3" spans="1:5" ht="30">
      <c r="A3" s="17" t="s">
        <v>116</v>
      </c>
      <c r="B3" s="17">
        <v>1</v>
      </c>
      <c r="C3" s="17">
        <v>87</v>
      </c>
      <c r="D3" s="17" t="s">
        <v>116</v>
      </c>
      <c r="E3" s="53" t="s">
        <v>117</v>
      </c>
    </row>
    <row r="4" spans="1:5" ht="45">
      <c r="A4" s="17" t="s">
        <v>118</v>
      </c>
      <c r="B4" s="17">
        <v>1</v>
      </c>
      <c r="C4" s="17">
        <v>87</v>
      </c>
      <c r="D4" s="17" t="s">
        <v>118</v>
      </c>
      <c r="E4" s="51" t="s">
        <v>119</v>
      </c>
    </row>
    <row r="5" spans="1:5" ht="30">
      <c r="A5" s="17" t="s">
        <v>120</v>
      </c>
      <c r="B5" s="17">
        <v>1</v>
      </c>
      <c r="C5" s="17">
        <v>87</v>
      </c>
      <c r="D5" s="17" t="s">
        <v>120</v>
      </c>
      <c r="E5" s="51" t="s">
        <v>121</v>
      </c>
    </row>
    <row r="6" spans="1:5" ht="30">
      <c r="A6" s="50" t="s">
        <v>129</v>
      </c>
      <c r="B6" s="50">
        <v>1</v>
      </c>
      <c r="C6" s="50">
        <v>87</v>
      </c>
      <c r="D6" s="50" t="s">
        <v>129</v>
      </c>
      <c r="E6" s="51" t="s">
        <v>130</v>
      </c>
    </row>
    <row r="7" spans="1:5" ht="30">
      <c r="A7" s="17" t="s">
        <v>131</v>
      </c>
      <c r="B7" s="50">
        <v>1</v>
      </c>
      <c r="C7" s="50">
        <v>87</v>
      </c>
      <c r="D7" s="17" t="s">
        <v>131</v>
      </c>
      <c r="E7" s="51" t="s">
        <v>132</v>
      </c>
    </row>
    <row r="8" spans="1:5" ht="30">
      <c r="A8" s="17" t="s">
        <v>133</v>
      </c>
      <c r="B8" s="50">
        <v>1</v>
      </c>
      <c r="C8" s="50">
        <v>87</v>
      </c>
      <c r="D8" s="17" t="s">
        <v>133</v>
      </c>
      <c r="E8" s="51" t="s">
        <v>134</v>
      </c>
    </row>
    <row r="9" spans="1:5" ht="30">
      <c r="A9" s="17" t="s">
        <v>135</v>
      </c>
      <c r="B9" s="17">
        <v>1</v>
      </c>
      <c r="C9" s="17">
        <v>87</v>
      </c>
      <c r="D9" s="17" t="s">
        <v>135</v>
      </c>
      <c r="E9" s="51" t="s">
        <v>136</v>
      </c>
    </row>
    <row r="10" spans="1:5" ht="45">
      <c r="A10" s="17" t="s">
        <v>137</v>
      </c>
      <c r="B10" s="17">
        <v>1</v>
      </c>
      <c r="C10" s="17">
        <v>87</v>
      </c>
      <c r="D10" s="17" t="s">
        <v>137</v>
      </c>
      <c r="E10" s="51" t="s">
        <v>138</v>
      </c>
    </row>
    <row r="11" spans="1:5" ht="45">
      <c r="A11" s="17" t="s">
        <v>139</v>
      </c>
      <c r="B11" s="17">
        <v>1</v>
      </c>
      <c r="C11" s="17">
        <v>87</v>
      </c>
      <c r="D11" s="17" t="s">
        <v>139</v>
      </c>
      <c r="E11" s="51" t="s">
        <v>140</v>
      </c>
    </row>
    <row r="12" spans="1:5" ht="30">
      <c r="A12" s="54" t="s">
        <v>144</v>
      </c>
      <c r="B12" s="17">
        <v>1</v>
      </c>
      <c r="C12" s="17">
        <v>87</v>
      </c>
      <c r="D12" s="54" t="s">
        <v>144</v>
      </c>
      <c r="E12" s="52" t="s">
        <v>145</v>
      </c>
    </row>
    <row r="13" spans="1:5" ht="30">
      <c r="A13" s="54" t="s">
        <v>146</v>
      </c>
      <c r="B13" s="17">
        <v>1</v>
      </c>
      <c r="C13" s="17">
        <v>87</v>
      </c>
      <c r="D13" s="54" t="s">
        <v>146</v>
      </c>
      <c r="E13" s="52" t="s">
        <v>145</v>
      </c>
    </row>
    <row r="14" spans="1:5" ht="30">
      <c r="A14" s="17" t="s">
        <v>147</v>
      </c>
      <c r="B14" s="17">
        <v>1</v>
      </c>
      <c r="C14" s="17">
        <v>87</v>
      </c>
      <c r="D14" s="17" t="s">
        <v>147</v>
      </c>
      <c r="E14" s="52" t="s">
        <v>148</v>
      </c>
    </row>
    <row r="21" spans="4:4">
      <c r="D21" s="4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45" zoomScaleNormal="145" workbookViewId="0">
      <selection activeCell="C6" sqref="C6"/>
    </sheetView>
  </sheetViews>
  <sheetFormatPr defaultRowHeight="15"/>
  <cols>
    <col min="1" max="1" width="11.5703125" customWidth="1"/>
    <col min="2" max="2" width="33.7109375" customWidth="1"/>
    <col min="3" max="3" width="8.28515625" customWidth="1"/>
    <col min="4" max="4" width="11.140625" customWidth="1"/>
    <col min="7" max="7" width="14.28515625" customWidth="1"/>
  </cols>
  <sheetData>
    <row r="1" spans="1:11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2" t="s">
        <v>100</v>
      </c>
    </row>
    <row r="2" spans="1:11">
      <c r="A2" s="3">
        <v>1</v>
      </c>
      <c r="B2" s="4" t="s">
        <v>2</v>
      </c>
      <c r="C2" s="4">
        <v>7</v>
      </c>
      <c r="D2" s="4">
        <v>-1</v>
      </c>
      <c r="E2" s="4" t="s">
        <v>24</v>
      </c>
      <c r="F2" s="4">
        <v>100</v>
      </c>
      <c r="G2" s="4" t="s">
        <v>104</v>
      </c>
    </row>
    <row r="3" spans="1:11">
      <c r="A3" s="3">
        <v>2</v>
      </c>
      <c r="B3" s="4" t="s">
        <v>3</v>
      </c>
      <c r="C3" s="4">
        <v>14</v>
      </c>
      <c r="D3" s="4">
        <v>1</v>
      </c>
      <c r="E3" s="4" t="s">
        <v>25</v>
      </c>
      <c r="F3" s="4">
        <v>33338</v>
      </c>
      <c r="G3" s="38" t="s">
        <v>102</v>
      </c>
    </row>
    <row r="4" spans="1:11">
      <c r="A4" s="3">
        <v>3</v>
      </c>
      <c r="B4" s="4" t="s">
        <v>4</v>
      </c>
      <c r="C4" s="4">
        <v>8</v>
      </c>
      <c r="D4" s="4">
        <v>1</v>
      </c>
      <c r="E4" s="4" t="s">
        <v>25</v>
      </c>
      <c r="F4" s="4">
        <v>5012</v>
      </c>
      <c r="G4" s="38" t="s">
        <v>101</v>
      </c>
    </row>
    <row r="5" spans="1:11">
      <c r="A5" s="3">
        <v>4</v>
      </c>
      <c r="B5" s="4" t="s">
        <v>28</v>
      </c>
      <c r="C5" s="3">
        <v>21</v>
      </c>
      <c r="D5" s="3" t="s">
        <v>29</v>
      </c>
      <c r="E5" s="3" t="s">
        <v>24</v>
      </c>
      <c r="F5" s="3">
        <v>100</v>
      </c>
      <c r="G5" s="3" t="s">
        <v>105</v>
      </c>
    </row>
    <row r="6" spans="1:11">
      <c r="A6" s="3">
        <v>5</v>
      </c>
      <c r="B6" s="4" t="s">
        <v>5</v>
      </c>
      <c r="C6" s="3">
        <v>40</v>
      </c>
      <c r="D6" s="3">
        <v>1</v>
      </c>
      <c r="E6" s="3" t="s">
        <v>26</v>
      </c>
      <c r="F6" s="3">
        <v>6974</v>
      </c>
      <c r="G6" s="3" t="s">
        <v>103</v>
      </c>
    </row>
    <row r="7" spans="1:11">
      <c r="A7" s="3">
        <v>6</v>
      </c>
      <c r="B7" s="4" t="s">
        <v>6</v>
      </c>
      <c r="C7" s="3">
        <v>17</v>
      </c>
      <c r="D7" s="3" t="s">
        <v>16</v>
      </c>
      <c r="E7" s="3" t="s">
        <v>26</v>
      </c>
      <c r="F7" s="3">
        <v>560</v>
      </c>
      <c r="G7" s="18" t="s">
        <v>106</v>
      </c>
    </row>
    <row r="8" spans="1:11">
      <c r="A8" s="3">
        <v>7</v>
      </c>
      <c r="B8" s="4" t="s">
        <v>7</v>
      </c>
      <c r="C8" s="3">
        <v>17</v>
      </c>
      <c r="D8" s="3" t="s">
        <v>16</v>
      </c>
      <c r="E8" s="3" t="s">
        <v>27</v>
      </c>
      <c r="F8" s="3">
        <v>6098</v>
      </c>
      <c r="G8" s="3" t="s">
        <v>107</v>
      </c>
    </row>
    <row r="9" spans="1:11">
      <c r="A9" s="3">
        <v>8</v>
      </c>
      <c r="B9" s="4" t="s">
        <v>8</v>
      </c>
      <c r="C9" s="3">
        <v>17</v>
      </c>
      <c r="D9" s="3" t="s">
        <v>16</v>
      </c>
      <c r="E9" s="3" t="s">
        <v>26</v>
      </c>
      <c r="F9" s="3">
        <v>560</v>
      </c>
      <c r="G9" s="3" t="s">
        <v>108</v>
      </c>
    </row>
    <row r="10" spans="1:11">
      <c r="A10" s="3">
        <v>9</v>
      </c>
      <c r="B10" s="4" t="s">
        <v>9</v>
      </c>
      <c r="C10" s="3">
        <v>17</v>
      </c>
      <c r="D10" s="3" t="s">
        <v>16</v>
      </c>
      <c r="E10" s="3" t="s">
        <v>25</v>
      </c>
      <c r="F10" s="3">
        <v>38350</v>
      </c>
      <c r="G10" s="3" t="s">
        <v>109</v>
      </c>
      <c r="K10" t="s">
        <v>60</v>
      </c>
    </row>
    <row r="11" spans="1:11">
      <c r="A11" s="3">
        <v>10</v>
      </c>
      <c r="B11" s="4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:G11"/>
    </sheetView>
  </sheetViews>
  <sheetFormatPr defaultRowHeight="15"/>
  <cols>
    <col min="2" max="2" width="33.7109375" customWidth="1"/>
    <col min="3" max="3" width="15.42578125" customWidth="1"/>
    <col min="4" max="4" width="14.710937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2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4">
        <v>100</v>
      </c>
      <c r="G2" s="17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1188</v>
      </c>
      <c r="G3" s="23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7900</v>
      </c>
      <c r="G4" s="23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4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1653</v>
      </c>
      <c r="G6" s="3" t="s">
        <v>103</v>
      </c>
    </row>
    <row r="7" spans="1:7">
      <c r="A7" s="3">
        <v>6</v>
      </c>
      <c r="B7" s="4" t="s">
        <v>6</v>
      </c>
      <c r="C7" s="3">
        <v>7</v>
      </c>
      <c r="D7" s="3" t="s">
        <v>16</v>
      </c>
      <c r="E7" s="3" t="s">
        <v>26</v>
      </c>
      <c r="F7" s="4">
        <v>133</v>
      </c>
      <c r="G7" s="18" t="s">
        <v>106</v>
      </c>
    </row>
    <row r="8" spans="1:7">
      <c r="A8" s="3">
        <v>7</v>
      </c>
      <c r="B8" s="4" t="s">
        <v>7</v>
      </c>
      <c r="C8" s="3">
        <v>7</v>
      </c>
      <c r="D8" s="3" t="s">
        <v>16</v>
      </c>
      <c r="E8" s="3" t="s">
        <v>27</v>
      </c>
      <c r="F8" s="4">
        <v>1445</v>
      </c>
      <c r="G8" s="3" t="s">
        <v>107</v>
      </c>
    </row>
    <row r="9" spans="1:7">
      <c r="A9" s="3">
        <v>8</v>
      </c>
      <c r="B9" s="4" t="s">
        <v>8</v>
      </c>
      <c r="C9" s="3">
        <v>7</v>
      </c>
      <c r="D9" s="3" t="s">
        <v>16</v>
      </c>
      <c r="E9" s="3" t="s">
        <v>26</v>
      </c>
      <c r="F9" s="4">
        <v>133</v>
      </c>
      <c r="G9" s="3" t="s">
        <v>108</v>
      </c>
    </row>
    <row r="10" spans="1:7">
      <c r="A10" s="3">
        <v>9</v>
      </c>
      <c r="B10" s="4" t="s">
        <v>9</v>
      </c>
      <c r="C10" s="3">
        <v>7</v>
      </c>
      <c r="D10" s="3" t="s">
        <v>16</v>
      </c>
      <c r="E10" s="3" t="s">
        <v>25</v>
      </c>
      <c r="F10" s="4">
        <v>9088</v>
      </c>
      <c r="G10" s="3" t="s">
        <v>109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24</v>
      </c>
      <c r="F11" s="4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7" sqref="D17"/>
    </sheetView>
  </sheetViews>
  <sheetFormatPr defaultRowHeight="15"/>
  <cols>
    <col min="2" max="2" width="33.7109375" customWidth="1"/>
    <col min="3" max="3" width="15.42578125" customWidth="1"/>
    <col min="4" max="4" width="14.710937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2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3">
        <v>100</v>
      </c>
      <c r="G2" s="17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950</v>
      </c>
      <c r="G3" s="23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4151</v>
      </c>
      <c r="G4" s="23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5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330</v>
      </c>
      <c r="G6" s="3" t="s">
        <v>103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26</v>
      </c>
      <c r="F7" s="4">
        <v>68</v>
      </c>
      <c r="G7" s="18" t="s">
        <v>106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27</v>
      </c>
      <c r="F8" s="4">
        <v>770</v>
      </c>
      <c r="G8" s="3" t="s">
        <v>107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26</v>
      </c>
      <c r="F9" s="4">
        <v>68</v>
      </c>
      <c r="G9" s="3" t="s">
        <v>108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25</v>
      </c>
      <c r="F10" s="4">
        <v>5101</v>
      </c>
      <c r="G10" s="3" t="s">
        <v>109</v>
      </c>
    </row>
    <row r="11" spans="1:7">
      <c r="A11" s="3">
        <v>10</v>
      </c>
      <c r="B11" s="3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Resource_List</vt:lpstr>
      <vt:lpstr>Resources_Consumption</vt:lpstr>
      <vt:lpstr>Лист1</vt:lpstr>
      <vt:lpstr>WBS3</vt:lpstr>
      <vt:lpstr>WBS</vt:lpstr>
      <vt:lpstr>Main</vt:lpstr>
      <vt:lpstr>Type_A_211M_724_To_935_S</vt:lpstr>
      <vt:lpstr>Type_A_50M_965_TO_1015_S</vt:lpstr>
      <vt:lpstr>Type_A_40M_4500_TO_4570_S</vt:lpstr>
      <vt:lpstr>Type_A_40M_35020_TO_35100_S</vt:lpstr>
      <vt:lpstr>FF_30M_at_KM_1000_S</vt:lpstr>
      <vt:lpstr>FF_15M_at_KM_4520_S</vt:lpstr>
      <vt:lpstr>FF_15M_at_KM_35050_S</vt:lpstr>
      <vt:lpstr>T_B5_724M_M0_TO_M724_S</vt:lpstr>
      <vt:lpstr>T_B5_1165M_1015_TO_2180_S</vt:lpstr>
      <vt:lpstr>T_B5_1150M_9200_TO_10350_S</vt:lpstr>
      <vt:lpstr>RS_850M_4600_TO_7800_S</vt:lpstr>
      <vt:lpstr>RS_3850M_M25200_TO_M36630_S</vt:lpstr>
      <vt:lpstr>EMB_SLPW_SUM_PW_07_S</vt:lpstr>
      <vt:lpstr>Equipment Production Rate</vt:lpstr>
      <vt:lpstr> Block Placing Production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2020-12-23T05:53:53Z</dcterms:modified>
</cp:coreProperties>
</file>