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Work Schedule\Kishoregonj Packages\finalestimate_kishoregonjprotectivework\Flood Fuse -14_12.10.2020\Flood Fuse -14_12.10.2020\Pac-34\"/>
    </mc:Choice>
  </mc:AlternateContent>
  <bookViews>
    <workbookView xWindow="240" yWindow="72" windowWidth="20052" windowHeight="7932" firstSheet="4" activeTab="6"/>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Sheet1" sheetId="9" r:id="rId8"/>
    <sheet name="Fuse detail 33.925" sheetId="8" r:id="rId9"/>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09" i="6"/>
  <c r="O209" i="6" s="1"/>
  <c r="D20" i="5" s="1"/>
  <c r="N203" i="6"/>
  <c r="N204" i="6" s="1"/>
  <c r="N198" i="6"/>
  <c r="N197" i="6"/>
  <c r="N199" i="6" s="1"/>
  <c r="N200" i="6" s="1"/>
  <c r="P192" i="6"/>
  <c r="N191" i="6"/>
  <c r="N190" i="6"/>
  <c r="N188" i="6"/>
  <c r="J187" i="6"/>
  <c r="N187" i="6" s="1"/>
  <c r="N192" i="6" s="1"/>
  <c r="O192" i="6" s="1"/>
  <c r="D18" i="5" s="1"/>
  <c r="P184" i="6"/>
  <c r="N183" i="6"/>
  <c r="N181" i="6"/>
  <c r="N179" i="6"/>
  <c r="N184" i="6" s="1"/>
  <c r="O184" i="6" s="1"/>
  <c r="D17" i="5" s="1"/>
  <c r="H120" i="2" s="1"/>
  <c r="H179" i="6"/>
  <c r="P176" i="6"/>
  <c r="P173" i="6"/>
  <c r="F164" i="6"/>
  <c r="N164" i="6" s="1"/>
  <c r="L157" i="6"/>
  <c r="L158" i="6" s="1"/>
  <c r="L155" i="6"/>
  <c r="N155" i="6" s="1"/>
  <c r="L154" i="6"/>
  <c r="N154" i="6" s="1"/>
  <c r="N151" i="6"/>
  <c r="N149" i="6"/>
  <c r="N148" i="6"/>
  <c r="N146" i="6"/>
  <c r="N144" i="6"/>
  <c r="L136" i="6"/>
  <c r="L137" i="6" s="1"/>
  <c r="H135" i="6"/>
  <c r="L135" i="6" s="1"/>
  <c r="J137" i="6" s="1"/>
  <c r="L128" i="6"/>
  <c r="L124" i="6"/>
  <c r="N124" i="6" s="1"/>
  <c r="L123" i="6"/>
  <c r="J122" i="6"/>
  <c r="N122" i="6" s="1"/>
  <c r="J114" i="6"/>
  <c r="N111" i="6"/>
  <c r="L108" i="6"/>
  <c r="P104" i="6"/>
  <c r="P102" i="6"/>
  <c r="J100" i="6"/>
  <c r="N100" i="6" s="1"/>
  <c r="J99" i="6"/>
  <c r="N99" i="6" s="1"/>
  <c r="N96" i="6"/>
  <c r="N94" i="6"/>
  <c r="N91" i="6"/>
  <c r="J89" i="6"/>
  <c r="N89" i="6" s="1"/>
  <c r="N88" i="6"/>
  <c r="J87" i="6"/>
  <c r="H86" i="6"/>
  <c r="N86" i="6" s="1"/>
  <c r="J85" i="6"/>
  <c r="J74" i="6"/>
  <c r="N74" i="6" s="1"/>
  <c r="J73" i="6"/>
  <c r="H72" i="6"/>
  <c r="N72" i="6" s="1"/>
  <c r="J71" i="6"/>
  <c r="N67" i="6"/>
  <c r="L67" i="6"/>
  <c r="L66" i="6"/>
  <c r="N66" i="6" s="1"/>
  <c r="N63" i="6"/>
  <c r="N61" i="6"/>
  <c r="N59" i="6"/>
  <c r="N57" i="6"/>
  <c r="L57" i="6"/>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N217" i="6" l="1"/>
  <c r="O217" i="6" s="1"/>
  <c r="D21" i="5" s="1"/>
  <c r="H140" i="2" s="1"/>
  <c r="H125" i="2"/>
  <c r="G18" i="5"/>
  <c r="H135" i="2"/>
  <c r="G20" i="5"/>
  <c r="H156" i="2"/>
  <c r="G28" i="5"/>
  <c r="N225" i="8"/>
  <c r="N229" i="8" s="1"/>
  <c r="O225" i="8" s="1"/>
  <c r="D22" i="7" s="1"/>
  <c r="G22" i="7" s="1"/>
  <c r="D4" i="5"/>
  <c r="N156" i="6"/>
  <c r="J158" i="6" s="1"/>
  <c r="N192" i="8"/>
  <c r="O192" i="8" s="1"/>
  <c r="D18" i="7" s="1"/>
  <c r="G18" i="7" s="1"/>
  <c r="H155" i="2"/>
  <c r="G28" i="7"/>
  <c r="H134" i="2"/>
  <c r="G20" i="7"/>
  <c r="N137" i="8"/>
  <c r="N138" i="8" s="1"/>
  <c r="N184" i="8"/>
  <c r="O184" i="8" s="1"/>
  <c r="D17" i="7" s="1"/>
  <c r="N199" i="8"/>
  <c r="N200" i="8" s="1"/>
  <c r="N205" i="8" s="1"/>
  <c r="O205" i="8" s="1"/>
  <c r="D19" i="7" s="1"/>
  <c r="N217" i="8"/>
  <c r="O217" i="8" s="1"/>
  <c r="D21" i="7" s="1"/>
  <c r="D4" i="7"/>
  <c r="H19" i="8"/>
  <c r="N19" i="8" s="1"/>
  <c r="D23" i="8"/>
  <c r="L24" i="8" s="1"/>
  <c r="H22" i="8"/>
  <c r="J123" i="8"/>
  <c r="N123" i="8" s="1"/>
  <c r="H33" i="8"/>
  <c r="N33" i="8" s="1"/>
  <c r="H87" i="8"/>
  <c r="N87" i="8" s="1"/>
  <c r="J56" i="8"/>
  <c r="J139" i="8"/>
  <c r="N139" i="8" s="1"/>
  <c r="N140" i="8" s="1"/>
  <c r="O140" i="8" s="1"/>
  <c r="J237" i="8"/>
  <c r="O237" i="8" s="1"/>
  <c r="N156" i="8"/>
  <c r="J158" i="8" s="1"/>
  <c r="N158" i="8" s="1"/>
  <c r="G17" i="5"/>
  <c r="G21" i="5"/>
  <c r="H19" i="6"/>
  <c r="N19" i="6" s="1"/>
  <c r="D22" i="6"/>
  <c r="L23" i="6" s="1"/>
  <c r="H21" i="6"/>
  <c r="J123" i="6"/>
  <c r="N123" i="6" s="1"/>
  <c r="H32" i="6"/>
  <c r="N32" i="6" s="1"/>
  <c r="H87" i="6"/>
  <c r="N87" i="6" s="1"/>
  <c r="J55" i="6"/>
  <c r="N205" i="6"/>
  <c r="O205" i="6" s="1"/>
  <c r="D19" i="5" s="1"/>
  <c r="H130" i="2" s="1"/>
  <c r="N137" i="6"/>
  <c r="N138" i="6" s="1"/>
  <c r="N158" i="6"/>
  <c r="L119" i="6"/>
  <c r="H223" i="6"/>
  <c r="N225" i="6" s="1"/>
  <c r="N229" i="6" s="1"/>
  <c r="O225" i="6" s="1"/>
  <c r="D22" i="5" s="1"/>
  <c r="H145" i="2" l="1"/>
  <c r="H124" i="2"/>
  <c r="J244" i="8"/>
  <c r="O244" i="8" s="1"/>
  <c r="D24" i="7" s="1"/>
  <c r="H10" i="2"/>
  <c r="G4" i="5"/>
  <c r="G19" i="5"/>
  <c r="H146" i="2"/>
  <c r="G22" i="5"/>
  <c r="O12" i="6"/>
  <c r="D5" i="5"/>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N80" i="6" s="1"/>
  <c r="J82" i="6" s="1"/>
  <c r="N82" i="6" s="1"/>
  <c r="O82" i="6" s="1"/>
  <c r="D8" i="5" s="1"/>
  <c r="J139" i="6"/>
  <c r="N139" i="6" s="1"/>
  <c r="N140" i="6" s="1"/>
  <c r="O140" i="6" s="1"/>
  <c r="H73" i="6"/>
  <c r="N73" i="6" s="1"/>
  <c r="N55" i="6"/>
  <c r="J251" i="6" l="1"/>
  <c r="O251" i="6" s="1"/>
  <c r="D26" i="5" s="1"/>
  <c r="D23" i="5"/>
  <c r="O21" i="6"/>
  <c r="D6" i="5"/>
  <c r="H27" i="2"/>
  <c r="G5" i="5"/>
  <c r="H60" i="2"/>
  <c r="G8" i="5"/>
  <c r="F170" i="6"/>
  <c r="N170" i="6" s="1"/>
  <c r="D14" i="5"/>
  <c r="F168" i="6"/>
  <c r="N168" i="6" s="1"/>
  <c r="D13" i="5"/>
  <c r="H39" i="2"/>
  <c r="G25" i="5"/>
  <c r="G23" i="7"/>
  <c r="H31" i="2"/>
  <c r="H94" i="2"/>
  <c r="G13" i="7"/>
  <c r="H26" i="2"/>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55" i="2" l="1"/>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c r="N173" i="6" s="1"/>
  <c r="O173" i="6" s="1"/>
  <c r="D15" i="5" s="1"/>
  <c r="H110" i="2" l="1"/>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G186" i="4" l="1"/>
  <c r="B188" i="4" s="1"/>
  <c r="L188" i="4" s="1"/>
  <c r="C19" i="3" s="1"/>
  <c r="E168" i="4"/>
  <c r="I168" i="4" s="1"/>
  <c r="I170" i="4" s="1"/>
  <c r="L169" i="4" s="1"/>
  <c r="C18" i="3" s="1"/>
  <c r="G29" i="5"/>
  <c r="B58" i="1" s="1"/>
  <c r="H173" i="8"/>
  <c r="N173" i="8" s="1"/>
  <c r="O173" i="8" s="1"/>
  <c r="D15" i="7" s="1"/>
  <c r="H176" i="8"/>
  <c r="N176" i="8" s="1"/>
  <c r="O176" i="8" s="1"/>
  <c r="I78" i="4"/>
  <c r="G18" i="4"/>
  <c r="G95" i="4"/>
  <c r="E97" i="4" s="1"/>
  <c r="K97" i="4" s="1"/>
  <c r="E100" i="4" s="1"/>
  <c r="H100" i="4" s="1"/>
  <c r="G119" i="4"/>
  <c r="C121" i="4" s="1"/>
  <c r="G121" i="4" s="1"/>
  <c r="E123" i="4" s="1"/>
  <c r="I123" i="4" s="1"/>
  <c r="H118" i="2"/>
  <c r="F19" i="3"/>
  <c r="G198" i="4"/>
  <c r="E200" i="4" s="1"/>
  <c r="I200" i="4" s="1"/>
  <c r="I201" i="4" s="1"/>
  <c r="L200" i="4" s="1"/>
  <c r="C20" i="3" s="1"/>
  <c r="G64" i="4"/>
  <c r="E66" i="4" s="1"/>
  <c r="K66" i="4" s="1"/>
  <c r="L65" i="4" s="1"/>
  <c r="C9" i="3" s="1"/>
  <c r="I73" i="4"/>
  <c r="G25" i="4"/>
  <c r="E34" i="4" s="1"/>
  <c r="E35" i="4" s="1"/>
  <c r="C149" i="4"/>
  <c r="K149" i="4" s="1"/>
  <c r="C15" i="3"/>
  <c r="H103" i="4"/>
  <c r="L103" i="4" s="1"/>
  <c r="L100" i="4"/>
  <c r="C11" i="3" s="1"/>
  <c r="F42" i="4"/>
  <c r="I42" i="4"/>
  <c r="L42" i="4" s="1"/>
  <c r="I134" i="4"/>
  <c r="I135" i="4" s="1"/>
  <c r="L134" i="4" s="1"/>
  <c r="E134" i="4"/>
  <c r="I79" i="4"/>
  <c r="L78" i="4" s="1"/>
  <c r="C10" i="3" s="1"/>
  <c r="F18" i="3" l="1"/>
  <c r="H63" i="2"/>
  <c r="G26" i="4"/>
  <c r="F27" i="4" s="1"/>
  <c r="J27" i="4" s="1"/>
  <c r="L27" i="4" s="1"/>
  <c r="C5" i="3" s="1"/>
  <c r="H4" i="2" s="1"/>
  <c r="H109" i="2"/>
  <c r="H114" i="2" s="1"/>
  <c r="D16" i="7"/>
  <c r="G16" i="7" s="1"/>
  <c r="G15" i="7"/>
  <c r="H53" i="2"/>
  <c r="F10" i="3"/>
  <c r="G45" i="4"/>
  <c r="L45" i="4" s="1"/>
  <c r="C6" i="3"/>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<sst xmlns="http://schemas.openxmlformats.org/spreadsheetml/2006/main" count="2719" uniqueCount="411">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</sst>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zoomScaleSheetLayoutView="100" workbookViewId="0">
      <selection activeCell="B20" sqref="B20"/>
    </sheetView>
  </sheetViews>
  <sheetFormatPr defaultRowHeight="14.4"/>
  <cols>
    <col min="1" max="1" width="7.88671875" customWidth="1"/>
    <col min="2" max="2" width="43" customWidth="1"/>
    <col min="3" max="3" width="10.33203125" customWidth="1"/>
    <col min="4" max="4" width="5.44140625" customWidth="1"/>
    <col min="5" max="5" width="9.88671875" customWidth="1"/>
    <col min="6" max="6" width="13.441406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workbookViewId="0">
      <selection activeCell="B52" sqref="B52:K52"/>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58.25" customHeight="1">
      <c r="A1" s="813" t="s">
        <v>75</v>
      </c>
      <c r="B1" s="814"/>
      <c r="C1" s="814"/>
      <c r="D1" s="814"/>
      <c r="E1" s="814"/>
      <c r="F1" s="814"/>
      <c r="G1" s="814"/>
      <c r="H1" s="814"/>
      <c r="I1" s="814"/>
      <c r="J1" s="814"/>
      <c r="K1" s="814"/>
      <c r="L1" s="815"/>
    </row>
    <row r="2" spans="1:12" ht="30.75" customHeight="1">
      <c r="A2" s="33" t="s">
        <v>76</v>
      </c>
      <c r="B2" s="816" t="s">
        <v>0</v>
      </c>
      <c r="C2" s="817"/>
      <c r="D2" s="817"/>
      <c r="E2" s="817"/>
      <c r="F2" s="817"/>
      <c r="G2" s="817"/>
      <c r="H2" s="817"/>
      <c r="I2" s="817"/>
      <c r="J2" s="817"/>
      <c r="K2" s="818"/>
      <c r="L2" s="34" t="s">
        <v>1</v>
      </c>
    </row>
    <row r="3" spans="1:12" ht="31.5" customHeight="1">
      <c r="A3" s="802" t="s">
        <v>2</v>
      </c>
      <c r="B3" s="820" t="s">
        <v>3</v>
      </c>
      <c r="C3" s="821"/>
      <c r="D3" s="821"/>
      <c r="E3" s="821"/>
      <c r="F3" s="821"/>
      <c r="G3" s="821"/>
      <c r="H3" s="821"/>
      <c r="I3" s="821"/>
      <c r="J3" s="821"/>
      <c r="K3" s="822"/>
      <c r="L3" s="35"/>
    </row>
    <row r="4" spans="1:12">
      <c r="A4" s="819"/>
      <c r="B4" s="36" t="s">
        <v>77</v>
      </c>
      <c r="C4" s="36"/>
      <c r="D4" s="36"/>
      <c r="E4" s="36"/>
      <c r="F4" s="222"/>
      <c r="G4" s="222" t="s">
        <v>78</v>
      </c>
      <c r="H4" s="773">
        <f>'Protective Abstruct'!C5</f>
        <v>89.033333333333331</v>
      </c>
      <c r="I4" s="222" t="s">
        <v>4</v>
      </c>
      <c r="J4" s="36"/>
      <c r="K4" s="37"/>
      <c r="L4" s="37"/>
    </row>
    <row r="5" spans="1:12">
      <c r="A5" s="819"/>
      <c r="B5" s="36" t="s">
        <v>394</v>
      </c>
      <c r="C5" s="36"/>
      <c r="D5" s="36"/>
      <c r="E5" s="36"/>
      <c r="F5" s="222"/>
      <c r="G5" s="222" t="s">
        <v>78</v>
      </c>
      <c r="H5" s="773">
        <v>0</v>
      </c>
      <c r="I5" s="222"/>
      <c r="J5" s="36"/>
      <c r="K5" s="37"/>
      <c r="L5" s="37"/>
    </row>
    <row r="6" spans="1:12">
      <c r="A6" s="819"/>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23" t="s">
        <v>59</v>
      </c>
      <c r="C8" s="810"/>
      <c r="D8" s="810"/>
      <c r="E8" s="810"/>
      <c r="F8" s="810"/>
      <c r="G8" s="810"/>
      <c r="H8" s="810"/>
      <c r="I8" s="810"/>
      <c r="J8" s="810"/>
      <c r="K8" s="811"/>
      <c r="L8" s="35"/>
    </row>
    <row r="9" spans="1:12" ht="20.100000000000001" customHeight="1">
      <c r="A9" s="819"/>
      <c r="B9" s="36" t="s">
        <v>394</v>
      </c>
      <c r="C9" s="36"/>
      <c r="D9" s="36"/>
      <c r="E9" s="36"/>
      <c r="F9" s="222"/>
      <c r="G9" s="222" t="s">
        <v>78</v>
      </c>
      <c r="H9" s="776">
        <f>'Fuse Abs.33.925'!D4</f>
        <v>2052</v>
      </c>
      <c r="I9" s="777" t="s">
        <v>5</v>
      </c>
      <c r="J9" s="762"/>
      <c r="K9" s="763"/>
      <c r="L9" s="37"/>
    </row>
    <row r="10" spans="1:12">
      <c r="A10" s="819"/>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0" t="s">
        <v>10</v>
      </c>
      <c r="C13" s="810"/>
      <c r="D13" s="810"/>
      <c r="E13" s="810"/>
      <c r="F13" s="810"/>
      <c r="G13" s="810"/>
      <c r="H13" s="810"/>
      <c r="I13" s="810"/>
      <c r="J13" s="810"/>
      <c r="K13" s="811"/>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0" t="s">
        <v>7</v>
      </c>
      <c r="C18" s="810"/>
      <c r="D18" s="810"/>
      <c r="E18" s="810"/>
      <c r="F18" s="810"/>
      <c r="G18" s="810"/>
      <c r="H18" s="810"/>
      <c r="I18" s="810"/>
      <c r="J18" s="810"/>
      <c r="K18" s="811"/>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0" t="s">
        <v>63</v>
      </c>
      <c r="C24" s="810"/>
      <c r="D24" s="810"/>
      <c r="E24" s="810"/>
      <c r="F24" s="810"/>
      <c r="G24" s="810"/>
      <c r="H24" s="810"/>
      <c r="I24" s="810"/>
      <c r="J24" s="810"/>
      <c r="K24" s="811"/>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04" t="s">
        <v>9</v>
      </c>
      <c r="C29" s="804"/>
      <c r="D29" s="804"/>
      <c r="E29" s="804"/>
      <c r="F29" s="804"/>
      <c r="G29" s="804"/>
      <c r="H29" s="804"/>
      <c r="I29" s="804"/>
      <c r="J29" s="804"/>
      <c r="K29" s="805"/>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04" t="s">
        <v>83</v>
      </c>
      <c r="C34" s="804"/>
      <c r="D34" s="804"/>
      <c r="E34" s="804"/>
      <c r="F34" s="804"/>
      <c r="G34" s="804"/>
      <c r="H34" s="804"/>
      <c r="I34" s="804"/>
      <c r="J34" s="804"/>
      <c r="K34" s="805"/>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04" t="s">
        <v>85</v>
      </c>
      <c r="C41" s="804"/>
      <c r="D41" s="804"/>
      <c r="E41" s="804"/>
      <c r="F41" s="804"/>
      <c r="G41" s="804"/>
      <c r="H41" s="804"/>
      <c r="I41" s="804"/>
      <c r="J41" s="804"/>
      <c r="K41" s="805"/>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04" t="s">
        <v>14</v>
      </c>
      <c r="C47" s="804"/>
      <c r="D47" s="804"/>
      <c r="E47" s="804"/>
      <c r="F47" s="804"/>
      <c r="G47" s="804"/>
      <c r="H47" s="804"/>
      <c r="I47" s="804"/>
      <c r="J47" s="804"/>
      <c r="K47" s="805"/>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04" t="s">
        <v>403</v>
      </c>
      <c r="C52" s="804"/>
      <c r="D52" s="804"/>
      <c r="E52" s="804"/>
      <c r="F52" s="804"/>
      <c r="G52" s="804"/>
      <c r="H52" s="804"/>
      <c r="I52" s="804"/>
      <c r="J52" s="804"/>
      <c r="K52" s="805"/>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04" t="s">
        <v>65</v>
      </c>
      <c r="C57" s="804"/>
      <c r="D57" s="804"/>
      <c r="E57" s="804"/>
      <c r="F57" s="804"/>
      <c r="G57" s="804"/>
      <c r="H57" s="804"/>
      <c r="I57" s="804"/>
      <c r="J57" s="804"/>
      <c r="K57" s="805"/>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12" t="s">
        <v>87</v>
      </c>
      <c r="C62" s="804"/>
      <c r="D62" s="804"/>
      <c r="E62" s="804"/>
      <c r="F62" s="804"/>
      <c r="G62" s="804"/>
      <c r="H62" s="804"/>
      <c r="I62" s="804"/>
      <c r="J62" s="804"/>
      <c r="K62" s="805"/>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04" t="s">
        <v>66</v>
      </c>
      <c r="C67" s="804"/>
      <c r="D67" s="804"/>
      <c r="E67" s="804"/>
      <c r="F67" s="804"/>
      <c r="G67" s="804"/>
      <c r="H67" s="804"/>
      <c r="I67" s="804"/>
      <c r="J67" s="804"/>
      <c r="K67" s="805"/>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09" t="s">
        <v>19</v>
      </c>
      <c r="C72" s="804"/>
      <c r="D72" s="804"/>
      <c r="E72" s="804"/>
      <c r="F72" s="804"/>
      <c r="G72" s="804"/>
      <c r="H72" s="804"/>
      <c r="I72" s="804"/>
      <c r="J72" s="804"/>
      <c r="K72" s="805"/>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04" t="s">
        <v>67</v>
      </c>
      <c r="C77" s="804"/>
      <c r="D77" s="804"/>
      <c r="E77" s="804"/>
      <c r="F77" s="804"/>
      <c r="G77" s="804"/>
      <c r="H77" s="804"/>
      <c r="I77" s="804"/>
      <c r="J77" s="804"/>
      <c r="K77" s="805"/>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09" t="s">
        <v>21</v>
      </c>
      <c r="C82" s="804"/>
      <c r="D82" s="804"/>
      <c r="E82" s="804"/>
      <c r="F82" s="804"/>
      <c r="G82" s="804"/>
      <c r="H82" s="804"/>
      <c r="I82" s="804"/>
      <c r="J82" s="804"/>
      <c r="K82" s="805"/>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09" t="s">
        <v>71</v>
      </c>
      <c r="C87" s="804"/>
      <c r="D87" s="804"/>
      <c r="E87" s="804"/>
      <c r="F87" s="804"/>
      <c r="G87" s="804"/>
      <c r="H87" s="804"/>
      <c r="I87" s="804"/>
      <c r="J87" s="804"/>
      <c r="K87" s="805"/>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09" t="s">
        <v>88</v>
      </c>
      <c r="C92" s="804"/>
      <c r="D92" s="804"/>
      <c r="E92" s="804"/>
      <c r="F92" s="804"/>
      <c r="G92" s="804"/>
      <c r="H92" s="804"/>
      <c r="I92" s="804"/>
      <c r="J92" s="804"/>
      <c r="K92" s="805"/>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09" t="s">
        <v>89</v>
      </c>
      <c r="C97" s="804"/>
      <c r="D97" s="804"/>
      <c r="E97" s="804"/>
      <c r="F97" s="804"/>
      <c r="G97" s="804"/>
      <c r="H97" s="804"/>
      <c r="I97" s="804"/>
      <c r="J97" s="804"/>
      <c r="K97" s="805"/>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09" t="s">
        <v>91</v>
      </c>
      <c r="C102" s="804"/>
      <c r="D102" s="804"/>
      <c r="E102" s="804"/>
      <c r="F102" s="804"/>
      <c r="G102" s="804"/>
      <c r="H102" s="804"/>
      <c r="I102" s="804"/>
      <c r="J102" s="804"/>
      <c r="K102" s="805"/>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04" t="s">
        <v>382</v>
      </c>
      <c r="C107" s="804"/>
      <c r="D107" s="804"/>
      <c r="E107" s="804"/>
      <c r="F107" s="804"/>
      <c r="G107" s="804"/>
      <c r="H107" s="804"/>
      <c r="I107" s="804"/>
      <c r="J107" s="804"/>
      <c r="K107" s="805"/>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09" t="s">
        <v>23</v>
      </c>
      <c r="C112" s="804"/>
      <c r="D112" s="804"/>
      <c r="E112" s="804"/>
      <c r="F112" s="804"/>
      <c r="G112" s="804"/>
      <c r="H112" s="804"/>
      <c r="I112" s="804"/>
      <c r="J112" s="804"/>
      <c r="K112" s="805"/>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04" t="s">
        <v>383</v>
      </c>
      <c r="C117" s="804"/>
      <c r="D117" s="804"/>
      <c r="E117" s="804"/>
      <c r="F117" s="804"/>
      <c r="G117" s="804"/>
      <c r="H117" s="804"/>
      <c r="I117" s="804"/>
      <c r="J117" s="804"/>
      <c r="K117" s="805"/>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04" t="s">
        <v>384</v>
      </c>
      <c r="C122" s="804"/>
      <c r="D122" s="804"/>
      <c r="E122" s="804"/>
      <c r="F122" s="804"/>
      <c r="G122" s="804"/>
      <c r="H122" s="804"/>
      <c r="I122" s="804"/>
      <c r="J122" s="804"/>
      <c r="K122" s="805"/>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04" t="s">
        <v>385</v>
      </c>
      <c r="C127" s="804"/>
      <c r="D127" s="804"/>
      <c r="E127" s="804"/>
      <c r="F127" s="804"/>
      <c r="G127" s="804"/>
      <c r="H127" s="804"/>
      <c r="I127" s="804"/>
      <c r="J127" s="804"/>
      <c r="K127" s="805"/>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04" t="s">
        <v>68</v>
      </c>
      <c r="C132" s="804"/>
      <c r="D132" s="804"/>
      <c r="E132" s="804"/>
      <c r="F132" s="804"/>
      <c r="G132" s="804"/>
      <c r="H132" s="804"/>
      <c r="I132" s="804"/>
      <c r="J132" s="804"/>
      <c r="K132" s="805"/>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04" t="s">
        <v>69</v>
      </c>
      <c r="C137" s="804"/>
      <c r="D137" s="804"/>
      <c r="E137" s="804"/>
      <c r="F137" s="804"/>
      <c r="G137" s="804"/>
      <c r="H137" s="804"/>
      <c r="I137" s="804"/>
      <c r="J137" s="804"/>
      <c r="K137" s="805"/>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04" t="s">
        <v>70</v>
      </c>
      <c r="C142" s="804"/>
      <c r="D142" s="804"/>
      <c r="E142" s="804"/>
      <c r="F142" s="804"/>
      <c r="G142" s="804"/>
      <c r="H142" s="804"/>
      <c r="I142" s="804"/>
      <c r="J142" s="804"/>
      <c r="K142" s="805"/>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04" t="s">
        <v>402</v>
      </c>
      <c r="C148" s="804"/>
      <c r="D148" s="804"/>
      <c r="E148" s="804"/>
      <c r="F148" s="804"/>
      <c r="G148" s="804"/>
      <c r="H148" s="804"/>
      <c r="I148" s="804"/>
      <c r="J148" s="804"/>
      <c r="K148" s="805"/>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06" t="s">
        <v>61</v>
      </c>
      <c r="B153" s="804" t="s">
        <v>62</v>
      </c>
      <c r="C153" s="804"/>
      <c r="D153" s="804"/>
      <c r="E153" s="804"/>
      <c r="F153" s="804"/>
      <c r="G153" s="804"/>
      <c r="H153" s="804"/>
      <c r="I153" s="804"/>
      <c r="J153" s="804"/>
      <c r="K153" s="805"/>
      <c r="L153" s="35"/>
    </row>
    <row r="154" spans="1:12">
      <c r="A154" s="807"/>
      <c r="B154" s="36" t="s">
        <v>77</v>
      </c>
      <c r="C154" s="36"/>
      <c r="D154" s="36"/>
      <c r="E154" s="36"/>
      <c r="F154" s="36"/>
      <c r="G154" s="780" t="s">
        <v>78</v>
      </c>
      <c r="H154" s="791">
        <v>0</v>
      </c>
      <c r="I154" s="780" t="s">
        <v>5</v>
      </c>
      <c r="J154" s="36"/>
      <c r="K154" s="37"/>
      <c r="L154" s="43">
        <f>H157</f>
        <v>3283.2000000000003</v>
      </c>
    </row>
    <row r="155" spans="1:12">
      <c r="A155" s="807"/>
      <c r="B155" s="36" t="s">
        <v>394</v>
      </c>
      <c r="C155" s="36"/>
      <c r="D155" s="36"/>
      <c r="E155" s="36"/>
      <c r="F155" s="36"/>
      <c r="G155" s="780" t="s">
        <v>78</v>
      </c>
      <c r="H155" s="791">
        <f>'Fuse Abs.33.925'!D28</f>
        <v>1641.6000000000001</v>
      </c>
      <c r="I155" s="780"/>
      <c r="J155" s="36"/>
      <c r="K155" s="37"/>
      <c r="L155" s="43"/>
    </row>
    <row r="156" spans="1:12">
      <c r="A156" s="807"/>
      <c r="B156" s="36" t="s">
        <v>79</v>
      </c>
      <c r="C156" s="36"/>
      <c r="D156" s="36"/>
      <c r="E156" s="36"/>
      <c r="F156" s="38"/>
      <c r="G156" s="782" t="s">
        <v>78</v>
      </c>
      <c r="H156" s="792">
        <f>'Fuse Abstruct 5.56'!D28</f>
        <v>1641.6000000000001</v>
      </c>
      <c r="I156" s="795" t="s">
        <v>82</v>
      </c>
      <c r="J156" s="36"/>
      <c r="K156" s="37"/>
      <c r="L156" s="39" t="s">
        <v>5</v>
      </c>
    </row>
    <row r="157" spans="1:12">
      <c r="A157" s="808"/>
      <c r="B157" s="38"/>
      <c r="C157" s="38"/>
      <c r="D157" s="38"/>
      <c r="E157" s="38"/>
      <c r="F157" s="38" t="s">
        <v>80</v>
      </c>
      <c r="G157" s="782" t="s">
        <v>78</v>
      </c>
      <c r="H157" s="792">
        <f>SUM(H154:H156)</f>
        <v>3283.2000000000003</v>
      </c>
      <c r="I157" s="782" t="s">
        <v>5</v>
      </c>
      <c r="J157" s="38"/>
      <c r="K157" s="40"/>
      <c r="L157" s="40"/>
    </row>
    <row r="158" spans="1:12" ht="101.25" customHeight="1">
      <c r="A158" s="23" t="s">
        <v>33</v>
      </c>
      <c r="B158" s="804" t="s">
        <v>34</v>
      </c>
      <c r="C158" s="804"/>
      <c r="D158" s="804"/>
      <c r="E158" s="804"/>
      <c r="F158" s="804"/>
      <c r="G158" s="804"/>
      <c r="H158" s="804"/>
      <c r="I158" s="804"/>
      <c r="J158" s="804"/>
      <c r="K158" s="805"/>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04" t="s">
        <v>37</v>
      </c>
      <c r="C160" s="804"/>
      <c r="D160" s="804"/>
      <c r="E160" s="804"/>
      <c r="F160" s="804"/>
      <c r="G160" s="804"/>
      <c r="H160" s="804"/>
      <c r="I160" s="804"/>
      <c r="J160" s="804"/>
      <c r="K160" s="805"/>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04" t="s">
        <v>39</v>
      </c>
      <c r="C162" s="804"/>
      <c r="D162" s="804"/>
      <c r="E162" s="804"/>
      <c r="F162" s="804"/>
      <c r="G162" s="804"/>
      <c r="H162" s="804"/>
      <c r="I162" s="804"/>
      <c r="J162" s="804"/>
      <c r="K162" s="805"/>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04" t="s">
        <v>41</v>
      </c>
      <c r="C164" s="804"/>
      <c r="D164" s="804"/>
      <c r="E164" s="804"/>
      <c r="F164" s="804"/>
      <c r="G164" s="804"/>
      <c r="H164" s="804"/>
      <c r="I164" s="804"/>
      <c r="J164" s="804"/>
      <c r="K164" s="805"/>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04" t="s">
        <v>43</v>
      </c>
      <c r="C166" s="804"/>
      <c r="D166" s="804"/>
      <c r="E166" s="804"/>
      <c r="F166" s="804"/>
      <c r="G166" s="804"/>
      <c r="H166" s="804"/>
      <c r="I166" s="804"/>
      <c r="J166" s="804"/>
      <c r="K166" s="805"/>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04" t="s">
        <v>45</v>
      </c>
      <c r="C168" s="804"/>
      <c r="D168" s="804"/>
      <c r="E168" s="804"/>
      <c r="F168" s="804"/>
      <c r="G168" s="804"/>
      <c r="H168" s="804"/>
      <c r="I168" s="804"/>
      <c r="J168" s="804"/>
      <c r="K168" s="805"/>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04" t="s">
        <v>46</v>
      </c>
      <c r="C170" s="804"/>
      <c r="D170" s="804"/>
      <c r="E170" s="804"/>
      <c r="F170" s="804"/>
      <c r="G170" s="804"/>
      <c r="H170" s="804"/>
      <c r="I170" s="804"/>
      <c r="J170" s="804"/>
      <c r="K170" s="805"/>
      <c r="L170" s="35" t="s">
        <v>35</v>
      </c>
    </row>
    <row r="171" spans="1:12">
      <c r="A171" s="50"/>
      <c r="B171" s="56"/>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3" workbookViewId="0">
      <selection activeCell="D10" sqref="D10"/>
    </sheetView>
  </sheetViews>
  <sheetFormatPr defaultRowHeight="14.4"/>
  <cols>
    <col min="2" max="2" width="40.33203125" customWidth="1"/>
    <col min="3" max="3" width="10.44140625" customWidth="1"/>
    <col min="4" max="4" width="7.44140625" customWidth="1"/>
    <col min="5" max="5" width="12.5546875" customWidth="1"/>
    <col min="6" max="6" width="14.109375" customWidth="1"/>
  </cols>
  <sheetData>
    <row r="1" spans="1:9" ht="174" customHeight="1">
      <c r="A1" s="824" t="s">
        <v>102</v>
      </c>
      <c r="B1" s="825"/>
      <c r="C1" s="825"/>
      <c r="D1" s="825"/>
      <c r="E1" s="825"/>
      <c r="F1" s="826"/>
      <c r="G1" s="60"/>
      <c r="H1" s="60"/>
      <c r="I1" s="60"/>
    </row>
    <row r="3" spans="1:9" ht="27.6">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17.39999999999998">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41.4">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9">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51.80000000000001">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topLeftCell="A199" workbookViewId="0">
      <selection activeCell="G24" sqref="G24"/>
    </sheetView>
  </sheetViews>
  <sheetFormatPr defaultRowHeight="14.4"/>
  <cols>
    <col min="1" max="1" width="8.109375" customWidth="1"/>
    <col min="2" max="2" width="10" customWidth="1"/>
    <col min="3" max="3" width="7.44140625" customWidth="1"/>
    <col min="4" max="4" width="5.88671875" customWidth="1"/>
    <col min="5" max="5" width="8.44140625" customWidth="1"/>
    <col min="6" max="6" width="8.109375" customWidth="1"/>
    <col min="7" max="7" width="8.88671875" customWidth="1"/>
    <col min="8" max="8" width="8.5546875" customWidth="1"/>
    <col min="9" max="9" width="9.33203125" customWidth="1"/>
    <col min="10" max="10" width="6.88671875" customWidth="1"/>
    <col min="11" max="11" width="9.5546875" customWidth="1"/>
    <col min="12" max="12" width="10.44140625" customWidth="1"/>
  </cols>
  <sheetData>
    <row r="1" spans="1:15" ht="107.25" customHeight="1">
      <c r="A1" s="831" t="s">
        <v>134</v>
      </c>
      <c r="B1" s="831"/>
      <c r="C1" s="831"/>
      <c r="D1" s="831"/>
      <c r="E1" s="831"/>
      <c r="F1" s="831"/>
      <c r="G1" s="831"/>
      <c r="H1" s="831"/>
      <c r="I1" s="831"/>
      <c r="J1" s="831"/>
      <c r="K1" s="831"/>
      <c r="L1" s="831"/>
      <c r="O1" s="84"/>
    </row>
    <row r="2" spans="1:15" ht="29.25" customHeight="1">
      <c r="A2" s="63" t="s">
        <v>76</v>
      </c>
      <c r="B2" s="833" t="s">
        <v>0</v>
      </c>
      <c r="C2" s="834"/>
      <c r="D2" s="834"/>
      <c r="E2" s="834"/>
      <c r="F2" s="834"/>
      <c r="G2" s="834"/>
      <c r="H2" s="834"/>
      <c r="I2" s="834"/>
      <c r="J2" s="82"/>
      <c r="K2" s="82"/>
      <c r="L2" s="85" t="s">
        <v>1</v>
      </c>
    </row>
    <row r="3" spans="1:15" ht="33" customHeight="1">
      <c r="A3" s="76" t="s">
        <v>2</v>
      </c>
      <c r="B3" s="804" t="s">
        <v>3</v>
      </c>
      <c r="C3" s="804"/>
      <c r="D3" s="804"/>
      <c r="E3" s="804"/>
      <c r="F3" s="804"/>
      <c r="G3" s="804"/>
      <c r="H3" s="804"/>
      <c r="I3" s="804"/>
      <c r="J3" s="804"/>
      <c r="K3" s="804"/>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5" t="s">
        <v>396</v>
      </c>
      <c r="C29" s="804"/>
      <c r="D29" s="804"/>
      <c r="E29" s="804"/>
      <c r="F29" s="804"/>
      <c r="G29" s="804"/>
      <c r="H29" s="804"/>
      <c r="I29" s="804"/>
      <c r="J29" s="804"/>
      <c r="K29" s="805"/>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6" t="s">
        <v>153</v>
      </c>
      <c r="C36" s="837"/>
      <c r="D36" s="837"/>
      <c r="E36" s="837"/>
      <c r="F36" s="837"/>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31" t="s">
        <v>397</v>
      </c>
      <c r="C44" s="831"/>
      <c r="D44" s="831"/>
      <c r="E44" s="831"/>
      <c r="F44" s="831"/>
      <c r="G44" s="831"/>
      <c r="H44" s="831"/>
      <c r="I44" s="831"/>
      <c r="J44" s="831"/>
      <c r="K44" s="831"/>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04" t="s">
        <v>112</v>
      </c>
      <c r="C47" s="804"/>
      <c r="D47" s="804"/>
      <c r="E47" s="804"/>
      <c r="F47" s="804"/>
      <c r="G47" s="804"/>
      <c r="H47" s="804"/>
      <c r="I47" s="804"/>
      <c r="J47" s="804"/>
      <c r="K47" s="804"/>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04" t="s">
        <v>168</v>
      </c>
      <c r="C50" s="804"/>
      <c r="D50" s="804"/>
      <c r="E50" s="804"/>
      <c r="F50" s="804"/>
      <c r="G50" s="804"/>
      <c r="H50" s="804"/>
      <c r="I50" s="804"/>
      <c r="J50" s="804"/>
      <c r="K50" s="804"/>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0" t="s">
        <v>404</v>
      </c>
      <c r="C68" s="810"/>
      <c r="D68" s="810"/>
      <c r="E68" s="810"/>
      <c r="F68" s="810"/>
      <c r="G68" s="810"/>
      <c r="H68" s="810"/>
      <c r="I68" s="810"/>
      <c r="J68" s="810"/>
      <c r="K68" s="810"/>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0" t="s">
        <v>173</v>
      </c>
      <c r="D71" s="830"/>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0"/>
      <c r="D74" s="830"/>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31" t="s">
        <v>180</v>
      </c>
      <c r="C81" s="832"/>
      <c r="D81" s="832"/>
      <c r="E81" s="832"/>
      <c r="F81" s="832"/>
      <c r="G81" s="832"/>
      <c r="H81" s="832"/>
      <c r="I81" s="832"/>
      <c r="J81" s="832"/>
      <c r="K81" s="829"/>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4" t="s">
        <v>183</v>
      </c>
      <c r="C102" s="829"/>
      <c r="D102" s="829"/>
      <c r="E102" s="829"/>
      <c r="F102" s="829"/>
      <c r="G102" s="829"/>
      <c r="H102" s="829"/>
      <c r="I102" s="829"/>
      <c r="J102" s="829"/>
      <c r="K102" s="829"/>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04" t="s">
        <v>186</v>
      </c>
      <c r="C105" s="829"/>
      <c r="D105" s="829"/>
      <c r="E105" s="829"/>
      <c r="F105" s="829"/>
      <c r="G105" s="829"/>
      <c r="H105" s="829"/>
      <c r="I105" s="829"/>
      <c r="J105" s="829"/>
      <c r="K105" s="829"/>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31" t="s">
        <v>398</v>
      </c>
      <c r="C143" s="831"/>
      <c r="D143" s="831"/>
      <c r="E143" s="831"/>
      <c r="F143" s="831"/>
      <c r="G143" s="831"/>
      <c r="H143" s="831"/>
      <c r="I143" s="831"/>
      <c r="J143" s="831"/>
      <c r="K143" s="831"/>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04" t="s">
        <v>210</v>
      </c>
      <c r="C157" s="829"/>
      <c r="D157" s="829"/>
      <c r="E157" s="829"/>
      <c r="F157" s="829"/>
      <c r="G157" s="829"/>
      <c r="H157" s="829"/>
      <c r="I157" s="829"/>
      <c r="J157" s="829"/>
      <c r="K157" s="829"/>
      <c r="L157" s="176"/>
    </row>
    <row r="158" spans="1:12" ht="15.6">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04" t="s">
        <v>399</v>
      </c>
      <c r="C172" s="829"/>
      <c r="D172" s="829"/>
      <c r="E172" s="829"/>
      <c r="F172" s="829"/>
      <c r="G172" s="829"/>
      <c r="H172" s="829"/>
      <c r="I172" s="829"/>
      <c r="J172" s="829"/>
      <c r="K172" s="829"/>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04" t="s">
        <v>402</v>
      </c>
      <c r="C190" s="829"/>
      <c r="D190" s="829"/>
      <c r="E190" s="829"/>
      <c r="F190" s="829"/>
      <c r="G190" s="829"/>
      <c r="H190" s="829"/>
      <c r="I190" s="829"/>
      <c r="J190" s="829"/>
      <c r="K190" s="829"/>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3" workbookViewId="0">
      <selection activeCell="C28" sqref="C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F10" sqref="F10"/>
    </sheetView>
  </sheetViews>
  <sheetFormatPr defaultColWidth="9.109375" defaultRowHeight="14.4"/>
  <cols>
    <col min="1" max="1" width="4.44140625" style="710" customWidth="1"/>
    <col min="2" max="2" width="9.44140625" style="710" bestFit="1" customWidth="1"/>
    <col min="3" max="3" width="68.44140625" style="711" customWidth="1"/>
    <col min="4" max="4" width="10.88671875" style="244" customWidth="1"/>
    <col min="5" max="5" width="4.44140625" style="244" customWidth="1"/>
    <col min="6" max="6" width="7.6640625" style="655" customWidth="1"/>
    <col min="7" max="7" width="4.109375" style="655" customWidth="1"/>
    <col min="8" max="8" width="8.88671875" style="655" customWidth="1"/>
    <col min="9" max="9" width="5.6640625" style="655" customWidth="1"/>
    <col min="10" max="10" width="9.44140625" style="655" customWidth="1"/>
    <col min="11" max="11" width="4.5546875" style="655" customWidth="1"/>
    <col min="12" max="12" width="8" style="655" customWidth="1"/>
    <col min="13" max="13" width="4.5546875" style="655" customWidth="1"/>
    <col min="14" max="14" width="12.6640625" style="655" customWidth="1"/>
    <col min="15" max="15" width="11.88671875" style="712" customWidth="1"/>
    <col min="16" max="16" width="7" style="657" customWidth="1"/>
    <col min="17" max="17" width="9.109375" style="657"/>
    <col min="18" max="18" width="10.6640625" style="657" bestFit="1" customWidth="1"/>
    <col min="19" max="19" width="13.88671875" style="657" customWidth="1"/>
    <col min="20" max="20" width="11.33203125" style="657" customWidth="1"/>
    <col min="21" max="21" width="11.88671875" style="657" customWidth="1"/>
    <col min="22" max="22" width="10.6640625" style="657" customWidth="1"/>
    <col min="23" max="16384" width="9.109375" style="657"/>
  </cols>
  <sheetData>
    <row r="1" spans="1:16" s="241" customFormat="1" ht="13.8">
      <c r="A1" s="838" t="s">
        <v>261</v>
      </c>
      <c r="B1" s="838"/>
      <c r="C1" s="838"/>
      <c r="D1" s="838"/>
      <c r="E1" s="838"/>
      <c r="F1" s="838"/>
      <c r="G1" s="838"/>
      <c r="H1" s="838"/>
      <c r="I1" s="838"/>
      <c r="J1" s="838"/>
      <c r="K1" s="838"/>
      <c r="L1" s="838"/>
      <c r="M1" s="838"/>
      <c r="N1" s="838"/>
      <c r="O1" s="838"/>
      <c r="P1" s="838"/>
    </row>
    <row r="2" spans="1:16" s="241" customFormat="1" ht="13.8">
      <c r="A2" s="838"/>
      <c r="B2" s="838"/>
      <c r="C2" s="838"/>
      <c r="D2" s="838"/>
      <c r="E2" s="838"/>
      <c r="F2" s="838"/>
      <c r="G2" s="838"/>
      <c r="H2" s="838"/>
      <c r="I2" s="838"/>
      <c r="J2" s="838"/>
      <c r="K2" s="838"/>
      <c r="L2" s="838"/>
      <c r="M2" s="838"/>
      <c r="N2" s="838"/>
      <c r="O2" s="838"/>
      <c r="P2" s="838"/>
    </row>
    <row r="3" spans="1:16" s="241" customFormat="1" ht="13.8">
      <c r="A3" s="242"/>
      <c r="B3" s="242"/>
      <c r="C3" s="243"/>
      <c r="D3" s="244"/>
      <c r="E3" s="244"/>
      <c r="F3" s="245"/>
      <c r="G3" s="245"/>
      <c r="H3" s="245"/>
      <c r="I3" s="245"/>
      <c r="J3" s="245"/>
      <c r="K3" s="245"/>
      <c r="L3" s="245"/>
      <c r="M3" s="245"/>
      <c r="N3" s="245"/>
      <c r="O3" s="245"/>
    </row>
    <row r="4" spans="1:16" s="252" customFormat="1" ht="27.6">
      <c r="A4" s="246" t="s">
        <v>217</v>
      </c>
      <c r="B4" s="246" t="s">
        <v>262</v>
      </c>
      <c r="C4" s="769" t="s">
        <v>219</v>
      </c>
      <c r="D4" s="770"/>
      <c r="E4" s="764"/>
      <c r="F4" s="919" t="s">
        <v>263</v>
      </c>
      <c r="G4" s="919"/>
      <c r="H4" s="919"/>
      <c r="I4" s="919"/>
      <c r="J4" s="919"/>
      <c r="K4" s="919"/>
      <c r="L4" s="919"/>
      <c r="M4" s="919"/>
      <c r="N4" s="920"/>
      <c r="O4" s="770" t="s">
        <v>1</v>
      </c>
      <c r="P4" s="769" t="s">
        <v>49</v>
      </c>
    </row>
    <row r="5" spans="1:16" s="252" customFormat="1" ht="13.8">
      <c r="A5" s="921">
        <v>1</v>
      </c>
      <c r="B5" s="921" t="s">
        <v>264</v>
      </c>
      <c r="C5" s="896" t="s">
        <v>59</v>
      </c>
      <c r="D5" s="253"/>
      <c r="E5" s="254"/>
      <c r="F5" s="254"/>
      <c r="G5" s="254"/>
      <c r="H5" s="254"/>
      <c r="I5" s="254"/>
      <c r="J5" s="254"/>
      <c r="K5" s="255"/>
      <c r="L5" s="255"/>
      <c r="M5" s="255"/>
      <c r="N5" s="256"/>
      <c r="O5" s="257"/>
      <c r="P5" s="257"/>
    </row>
    <row r="6" spans="1:16" s="252" customFormat="1" ht="13.8">
      <c r="A6" s="922"/>
      <c r="B6" s="922"/>
      <c r="C6" s="896"/>
      <c r="D6" s="253" t="s">
        <v>265</v>
      </c>
      <c r="E6" s="254"/>
      <c r="F6" s="254"/>
      <c r="G6" s="254"/>
      <c r="H6" s="254"/>
      <c r="I6" s="254"/>
      <c r="J6" s="254"/>
      <c r="K6" s="255"/>
      <c r="L6" s="255"/>
      <c r="M6" s="255"/>
      <c r="N6" s="256"/>
      <c r="O6" s="257"/>
      <c r="P6" s="257"/>
    </row>
    <row r="7" spans="1:16" s="252" customFormat="1" ht="13.8">
      <c r="A7" s="922"/>
      <c r="B7" s="922"/>
      <c r="C7" s="896"/>
      <c r="D7" s="253" t="s">
        <v>266</v>
      </c>
      <c r="E7" s="258" t="s">
        <v>78</v>
      </c>
      <c r="F7" s="259"/>
      <c r="G7" s="259"/>
      <c r="H7" s="260"/>
      <c r="I7" s="260"/>
      <c r="J7" s="261"/>
      <c r="K7" s="261"/>
      <c r="L7" s="261"/>
      <c r="M7" s="262"/>
      <c r="N7" s="263"/>
      <c r="O7" s="257"/>
      <c r="P7" s="257"/>
    </row>
    <row r="8" spans="1:16" s="252" customFormat="1" ht="13.8">
      <c r="A8" s="922"/>
      <c r="B8" s="922"/>
      <c r="C8" s="896"/>
      <c r="D8" s="264"/>
      <c r="E8" s="265"/>
      <c r="F8" s="266">
        <v>2</v>
      </c>
      <c r="G8" s="265" t="s">
        <v>267</v>
      </c>
      <c r="H8" s="265">
        <v>16</v>
      </c>
      <c r="I8" s="265" t="s">
        <v>268</v>
      </c>
      <c r="J8" s="265">
        <v>3</v>
      </c>
      <c r="K8" s="265" t="s">
        <v>269</v>
      </c>
      <c r="L8" s="265"/>
      <c r="M8" s="265"/>
      <c r="N8" s="256"/>
      <c r="O8" s="257"/>
      <c r="P8" s="257"/>
    </row>
    <row r="9" spans="1:16" s="252" customFormat="1" ht="13.8">
      <c r="A9" s="922"/>
      <c r="B9" s="922"/>
      <c r="C9" s="896"/>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ht="13.8">
      <c r="A10" s="922"/>
      <c r="B10" s="922"/>
      <c r="C10" s="896"/>
      <c r="D10" s="271"/>
      <c r="E10" s="272"/>
      <c r="F10" s="255"/>
      <c r="G10" s="255"/>
      <c r="H10" s="255"/>
      <c r="I10" s="255"/>
      <c r="J10" s="255"/>
      <c r="K10" s="255"/>
      <c r="L10" s="255"/>
      <c r="M10" s="255"/>
      <c r="N10" s="256" t="s">
        <v>5</v>
      </c>
      <c r="O10" s="257"/>
      <c r="P10" s="257"/>
    </row>
    <row r="11" spans="1:16" s="252" customFormat="1" ht="13.8">
      <c r="A11" s="923"/>
      <c r="B11" s="923"/>
      <c r="C11" s="896"/>
      <c r="D11" s="273"/>
      <c r="E11" s="274"/>
      <c r="F11" s="275"/>
      <c r="G11" s="275"/>
      <c r="H11" s="275"/>
      <c r="I11" s="275"/>
      <c r="J11" s="275"/>
      <c r="K11" s="275"/>
      <c r="L11" s="275"/>
      <c r="M11" s="275"/>
      <c r="N11" s="276"/>
      <c r="O11" s="277"/>
      <c r="P11" s="277"/>
    </row>
    <row r="12" spans="1:16" s="241" customFormat="1" ht="13.8">
      <c r="A12" s="850">
        <v>2</v>
      </c>
      <c r="B12" s="850" t="s">
        <v>223</v>
      </c>
      <c r="C12" s="907" t="s">
        <v>270</v>
      </c>
      <c r="D12" s="924" t="s">
        <v>271</v>
      </c>
      <c r="E12" s="925"/>
      <c r="F12" s="925"/>
      <c r="G12" s="925"/>
      <c r="H12" s="925"/>
      <c r="I12" s="259" t="s">
        <v>78</v>
      </c>
      <c r="J12" s="278">
        <v>5.4</v>
      </c>
      <c r="K12" s="259" t="s">
        <v>174</v>
      </c>
      <c r="L12" s="259"/>
      <c r="M12" s="259"/>
      <c r="N12" s="279"/>
      <c r="O12" s="926">
        <f>N19</f>
        <v>1597.2750000000001</v>
      </c>
      <c r="P12" s="913" t="s">
        <v>5</v>
      </c>
    </row>
    <row r="13" spans="1:16" s="241" customFormat="1" ht="13.8">
      <c r="A13" s="851"/>
      <c r="B13" s="851"/>
      <c r="C13" s="908"/>
      <c r="D13" s="917" t="s">
        <v>272</v>
      </c>
      <c r="E13" s="918"/>
      <c r="F13" s="918"/>
      <c r="G13" s="918"/>
      <c r="H13" s="918"/>
      <c r="I13" s="259" t="s">
        <v>78</v>
      </c>
      <c r="J13" s="278">
        <v>15</v>
      </c>
      <c r="K13" s="259" t="s">
        <v>174</v>
      </c>
      <c r="L13" s="259"/>
      <c r="M13" s="259"/>
      <c r="N13" s="279"/>
      <c r="O13" s="927"/>
      <c r="P13" s="914"/>
    </row>
    <row r="14" spans="1:16" s="241" customFormat="1" ht="13.8">
      <c r="A14" s="851"/>
      <c r="B14" s="851"/>
      <c r="C14" s="908"/>
      <c r="D14" s="896" t="s">
        <v>273</v>
      </c>
      <c r="E14" s="897"/>
      <c r="F14" s="897"/>
      <c r="G14" s="897"/>
      <c r="H14" s="897"/>
      <c r="I14" s="897"/>
      <c r="J14" s="259"/>
      <c r="K14" s="259"/>
      <c r="L14" s="259"/>
      <c r="M14" s="259"/>
      <c r="N14" s="279"/>
      <c r="O14" s="927"/>
      <c r="P14" s="914"/>
    </row>
    <row r="15" spans="1:16" s="241" customFormat="1" ht="13.8">
      <c r="A15" s="851"/>
      <c r="B15" s="851"/>
      <c r="C15" s="908"/>
      <c r="D15" s="280" t="s">
        <v>78</v>
      </c>
      <c r="E15" s="281" t="s">
        <v>274</v>
      </c>
      <c r="F15" s="281">
        <v>6</v>
      </c>
      <c r="G15" s="281" t="s">
        <v>157</v>
      </c>
      <c r="H15" s="282">
        <f>J12</f>
        <v>5.4</v>
      </c>
      <c r="I15" s="281" t="s">
        <v>275</v>
      </c>
      <c r="J15" s="283">
        <v>4.3</v>
      </c>
      <c r="K15" s="284" t="s">
        <v>78</v>
      </c>
      <c r="L15" s="285">
        <f>(F15*H15)+J15</f>
        <v>36.700000000000003</v>
      </c>
      <c r="M15" s="286" t="s">
        <v>174</v>
      </c>
      <c r="N15" s="287"/>
      <c r="O15" s="927"/>
      <c r="P15" s="914"/>
    </row>
    <row r="16" spans="1:16" s="241" customFormat="1" ht="13.8">
      <c r="A16" s="851"/>
      <c r="B16" s="851"/>
      <c r="C16" s="908"/>
      <c r="D16" s="896" t="s">
        <v>276</v>
      </c>
      <c r="E16" s="897"/>
      <c r="F16" s="897"/>
      <c r="G16" s="897"/>
      <c r="H16" s="897"/>
      <c r="I16" s="897"/>
      <c r="J16" s="288"/>
      <c r="K16" s="284" t="s">
        <v>78</v>
      </c>
      <c r="L16" s="284">
        <v>17</v>
      </c>
      <c r="M16" s="286" t="s">
        <v>174</v>
      </c>
      <c r="N16" s="289"/>
      <c r="O16" s="927"/>
      <c r="P16" s="914"/>
    </row>
    <row r="17" spans="1:18" s="241" customFormat="1" ht="13.8">
      <c r="A17" s="851"/>
      <c r="B17" s="851"/>
      <c r="C17" s="908"/>
      <c r="D17" s="896" t="s">
        <v>277</v>
      </c>
      <c r="E17" s="897"/>
      <c r="F17" s="897"/>
      <c r="G17" s="897"/>
      <c r="H17" s="897"/>
      <c r="I17" s="897"/>
      <c r="J17" s="290"/>
      <c r="K17" s="291" t="s">
        <v>78</v>
      </c>
      <c r="L17" s="291">
        <v>15</v>
      </c>
      <c r="M17" s="292" t="s">
        <v>174</v>
      </c>
      <c r="N17" s="293"/>
      <c r="O17" s="927"/>
      <c r="P17" s="914"/>
    </row>
    <row r="18" spans="1:18" s="241" customFormat="1" ht="13.8">
      <c r="A18" s="851"/>
      <c r="B18" s="851"/>
      <c r="C18" s="908"/>
      <c r="D18" s="294"/>
      <c r="E18" s="258"/>
      <c r="F18" s="258"/>
      <c r="G18" s="258"/>
      <c r="H18" s="258"/>
      <c r="I18" s="258"/>
      <c r="J18" s="288" t="s">
        <v>152</v>
      </c>
      <c r="K18" s="284"/>
      <c r="L18" s="284">
        <f>SUM(L15:L17)</f>
        <v>68.7</v>
      </c>
      <c r="M18" s="286" t="s">
        <v>174</v>
      </c>
      <c r="N18" s="289"/>
      <c r="O18" s="927"/>
      <c r="P18" s="914"/>
    </row>
    <row r="19" spans="1:18" s="241" customFormat="1" ht="13.8">
      <c r="A19" s="851"/>
      <c r="B19" s="851"/>
      <c r="C19" s="908"/>
      <c r="D19" s="896" t="s">
        <v>278</v>
      </c>
      <c r="E19" s="897"/>
      <c r="F19" s="259">
        <v>1</v>
      </c>
      <c r="G19" s="259" t="s">
        <v>157</v>
      </c>
      <c r="H19" s="260">
        <f>L18</f>
        <v>68.7</v>
      </c>
      <c r="I19" s="260" t="s">
        <v>157</v>
      </c>
      <c r="J19" s="295">
        <f>J13</f>
        <v>15</v>
      </c>
      <c r="K19" s="261" t="s">
        <v>157</v>
      </c>
      <c r="L19" s="261">
        <v>1.55</v>
      </c>
      <c r="M19" s="262" t="s">
        <v>78</v>
      </c>
      <c r="N19" s="289">
        <f>L19*J19*H19*F19</f>
        <v>1597.2750000000001</v>
      </c>
      <c r="O19" s="927"/>
      <c r="P19" s="914"/>
    </row>
    <row r="20" spans="1:18" s="241" customFormat="1" ht="13.8">
      <c r="A20" s="851"/>
      <c r="B20" s="851"/>
      <c r="C20" s="908"/>
      <c r="D20" s="294"/>
      <c r="E20" s="258"/>
      <c r="F20" s="259"/>
      <c r="G20" s="259"/>
      <c r="H20" s="259"/>
      <c r="I20" s="259"/>
      <c r="J20" s="259"/>
      <c r="K20" s="259"/>
      <c r="L20" s="259"/>
      <c r="M20" s="259"/>
      <c r="N20" s="279"/>
      <c r="O20" s="927"/>
      <c r="P20" s="914"/>
    </row>
    <row r="21" spans="1:18" s="241" customFormat="1" ht="13.8">
      <c r="A21" s="850">
        <v>3</v>
      </c>
      <c r="B21" s="850" t="s">
        <v>225</v>
      </c>
      <c r="C21" s="907" t="s">
        <v>279</v>
      </c>
      <c r="D21" s="296" t="s">
        <v>280</v>
      </c>
      <c r="E21" s="297" t="s">
        <v>78</v>
      </c>
      <c r="F21" s="298">
        <v>1</v>
      </c>
      <c r="G21" s="299" t="s">
        <v>157</v>
      </c>
      <c r="H21" s="300">
        <f>L18</f>
        <v>68.7</v>
      </c>
      <c r="I21" s="301"/>
      <c r="J21" s="300"/>
      <c r="K21" s="301"/>
      <c r="L21" s="302"/>
      <c r="M21" s="302"/>
      <c r="N21" s="303"/>
      <c r="O21" s="909">
        <f>N46</f>
        <v>459.03881399999995</v>
      </c>
      <c r="P21" s="913" t="s">
        <v>5</v>
      </c>
      <c r="R21" s="304"/>
    </row>
    <row r="22" spans="1:18" s="241" customFormat="1">
      <c r="A22" s="851"/>
      <c r="B22" s="851"/>
      <c r="C22" s="908"/>
      <c r="D22" s="305">
        <f>L18</f>
        <v>68.7</v>
      </c>
      <c r="E22" s="306" t="s">
        <v>281</v>
      </c>
      <c r="F22" s="307">
        <v>2</v>
      </c>
      <c r="G22" s="307" t="s">
        <v>157</v>
      </c>
      <c r="H22" s="308">
        <v>5</v>
      </c>
      <c r="I22" s="307" t="s">
        <v>282</v>
      </c>
      <c r="J22" s="308">
        <v>2</v>
      </c>
      <c r="K22" s="307" t="s">
        <v>157</v>
      </c>
      <c r="L22" s="308">
        <v>0.6</v>
      </c>
      <c r="M22" s="308" t="s">
        <v>283</v>
      </c>
      <c r="N22" s="309"/>
      <c r="O22" s="910"/>
      <c r="P22" s="914"/>
      <c r="R22" s="304"/>
    </row>
    <row r="23" spans="1:18" s="241" customFormat="1" ht="13.8">
      <c r="A23" s="851"/>
      <c r="B23" s="851"/>
      <c r="C23" s="908"/>
      <c r="D23" s="310"/>
      <c r="E23" s="259"/>
      <c r="F23" s="307"/>
      <c r="G23" s="307"/>
      <c r="H23" s="308"/>
      <c r="I23" s="307"/>
      <c r="J23" s="308"/>
      <c r="K23" s="307" t="s">
        <v>78</v>
      </c>
      <c r="L23" s="311">
        <f>D22-((F22*H22)+(J22*L22))</f>
        <v>57.5</v>
      </c>
      <c r="M23" s="308" t="s">
        <v>174</v>
      </c>
      <c r="N23" s="309"/>
      <c r="O23" s="910"/>
      <c r="P23" s="914"/>
      <c r="R23" s="304"/>
    </row>
    <row r="24" spans="1:18" s="241" customFormat="1" ht="13.8">
      <c r="A24" s="851"/>
      <c r="B24" s="851"/>
      <c r="C24" s="908"/>
      <c r="D24" s="294" t="s">
        <v>284</v>
      </c>
      <c r="E24" s="258" t="s">
        <v>78</v>
      </c>
      <c r="F24" s="259">
        <v>1</v>
      </c>
      <c r="G24" s="259" t="s">
        <v>157</v>
      </c>
      <c r="H24" s="312">
        <f>L23</f>
        <v>57.5</v>
      </c>
      <c r="I24" s="260" t="s">
        <v>157</v>
      </c>
      <c r="J24" s="295">
        <f>J13</f>
        <v>15</v>
      </c>
      <c r="K24" s="261" t="s">
        <v>157</v>
      </c>
      <c r="L24" s="261">
        <v>0.15</v>
      </c>
      <c r="M24" s="262" t="s">
        <v>78</v>
      </c>
      <c r="N24" s="263">
        <f>L24*J24*H24*F24</f>
        <v>129.375</v>
      </c>
      <c r="O24" s="910"/>
      <c r="P24" s="914"/>
      <c r="R24" s="304"/>
    </row>
    <row r="25" spans="1:18" s="241" customFormat="1" ht="13.8">
      <c r="A25" s="851"/>
      <c r="B25" s="851"/>
      <c r="C25" s="908"/>
      <c r="D25" s="313" t="s">
        <v>285</v>
      </c>
      <c r="E25" s="314" t="s">
        <v>78</v>
      </c>
      <c r="F25" s="259"/>
      <c r="G25" s="259"/>
      <c r="H25" s="260"/>
      <c r="I25" s="260"/>
      <c r="J25" s="261"/>
      <c r="K25" s="261"/>
      <c r="L25" s="261"/>
      <c r="M25" s="262"/>
      <c r="N25" s="289"/>
      <c r="O25" s="910"/>
      <c r="P25" s="914"/>
      <c r="R25" s="304"/>
    </row>
    <row r="26" spans="1:18" s="241" customFormat="1">
      <c r="A26" s="851"/>
      <c r="B26" s="851"/>
      <c r="C26" s="908"/>
      <c r="D26" s="896" t="s">
        <v>286</v>
      </c>
      <c r="E26" s="897"/>
      <c r="F26" s="315" t="s">
        <v>287</v>
      </c>
      <c r="G26" s="316" t="s">
        <v>268</v>
      </c>
      <c r="H26" s="312" t="s">
        <v>288</v>
      </c>
      <c r="I26" s="312" t="s">
        <v>78</v>
      </c>
      <c r="J26" s="295">
        <v>17.07</v>
      </c>
      <c r="K26" s="261" t="s">
        <v>174</v>
      </c>
      <c r="L26" s="261"/>
      <c r="M26" s="262"/>
      <c r="N26" s="289"/>
      <c r="O26" s="910"/>
      <c r="P26" s="914"/>
      <c r="R26" s="304"/>
    </row>
    <row r="27" spans="1:18" s="241" customFormat="1" ht="13.8">
      <c r="A27" s="851"/>
      <c r="B27" s="851"/>
      <c r="C27" s="908"/>
      <c r="D27" s="294" t="s">
        <v>284</v>
      </c>
      <c r="E27" s="258" t="s">
        <v>78</v>
      </c>
      <c r="F27" s="259">
        <v>2</v>
      </c>
      <c r="G27" s="259" t="s">
        <v>157</v>
      </c>
      <c r="H27" s="260">
        <f>J26</f>
        <v>17.07</v>
      </c>
      <c r="I27" s="260" t="s">
        <v>157</v>
      </c>
      <c r="J27" s="261">
        <v>4.3</v>
      </c>
      <c r="K27" s="261" t="s">
        <v>157</v>
      </c>
      <c r="L27" s="261">
        <v>0.15</v>
      </c>
      <c r="M27" s="262" t="s">
        <v>78</v>
      </c>
      <c r="N27" s="263">
        <f>L27*J27*H27*F27</f>
        <v>22.020299999999999</v>
      </c>
      <c r="O27" s="910"/>
      <c r="P27" s="914"/>
      <c r="R27" s="304"/>
    </row>
    <row r="28" spans="1:18" s="241" customFormat="1">
      <c r="A28" s="851"/>
      <c r="B28" s="851"/>
      <c r="C28" s="908"/>
      <c r="D28" s="896" t="s">
        <v>289</v>
      </c>
      <c r="E28" s="897"/>
      <c r="F28" s="897"/>
      <c r="G28" s="897"/>
      <c r="H28" s="897"/>
      <c r="I28" s="260" t="s">
        <v>78</v>
      </c>
      <c r="J28" s="317" t="s">
        <v>290</v>
      </c>
      <c r="K28" s="261"/>
      <c r="L28" s="261"/>
      <c r="M28" s="262"/>
      <c r="N28" s="289"/>
      <c r="O28" s="910"/>
      <c r="P28" s="914"/>
      <c r="R28" s="304"/>
    </row>
    <row r="29" spans="1:18" s="241" customFormat="1" ht="13.8">
      <c r="A29" s="851"/>
      <c r="B29" s="851"/>
      <c r="C29" s="908"/>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910"/>
      <c r="P29" s="914"/>
    </row>
    <row r="30" spans="1:18" s="241" customFormat="1" ht="13.8">
      <c r="A30" s="851"/>
      <c r="B30" s="851"/>
      <c r="C30" s="908"/>
      <c r="D30" s="322" t="s">
        <v>291</v>
      </c>
      <c r="E30" s="323"/>
      <c r="F30" s="323"/>
      <c r="G30" s="260"/>
      <c r="H30" s="261"/>
      <c r="I30" s="261"/>
      <c r="J30" s="261"/>
      <c r="K30" s="262" t="s">
        <v>78</v>
      </c>
      <c r="L30" s="320">
        <v>0</v>
      </c>
      <c r="M30" s="286" t="s">
        <v>174</v>
      </c>
      <c r="N30" s="321"/>
      <c r="O30" s="910"/>
      <c r="P30" s="914"/>
    </row>
    <row r="31" spans="1:18" s="241" customFormat="1">
      <c r="A31" s="851"/>
      <c r="B31" s="851"/>
      <c r="C31" s="908"/>
      <c r="D31" s="915" t="s">
        <v>292</v>
      </c>
      <c r="E31" s="916"/>
      <c r="F31" s="260">
        <f>L29</f>
        <v>50.868000000000009</v>
      </c>
      <c r="G31" s="260" t="s">
        <v>268</v>
      </c>
      <c r="H31" s="261">
        <v>0</v>
      </c>
      <c r="I31" s="317" t="s">
        <v>146</v>
      </c>
      <c r="J31" s="324">
        <v>2</v>
      </c>
      <c r="K31" s="262" t="s">
        <v>78</v>
      </c>
      <c r="L31" s="312">
        <f>F31/J31</f>
        <v>25.434000000000005</v>
      </c>
      <c r="M31" s="286" t="s">
        <v>174</v>
      </c>
      <c r="N31" s="321"/>
      <c r="O31" s="910"/>
      <c r="P31" s="914"/>
    </row>
    <row r="32" spans="1:18" s="241" customFormat="1" ht="13.8">
      <c r="A32" s="851"/>
      <c r="B32" s="851"/>
      <c r="C32" s="908"/>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910"/>
      <c r="P32" s="914"/>
    </row>
    <row r="33" spans="1:16" s="241" customFormat="1" ht="13.8">
      <c r="A33" s="851"/>
      <c r="B33" s="851"/>
      <c r="C33" s="908"/>
      <c r="D33" s="258" t="s">
        <v>293</v>
      </c>
      <c r="E33" s="258" t="s">
        <v>78</v>
      </c>
      <c r="F33" s="259">
        <v>2</v>
      </c>
      <c r="G33" s="259" t="s">
        <v>157</v>
      </c>
      <c r="H33" s="260">
        <v>7</v>
      </c>
      <c r="I33" s="260" t="s">
        <v>157</v>
      </c>
      <c r="J33" s="261">
        <v>4.3</v>
      </c>
      <c r="K33" s="261" t="s">
        <v>157</v>
      </c>
      <c r="L33" s="261">
        <v>0.15</v>
      </c>
      <c r="M33" s="262" t="s">
        <v>78</v>
      </c>
      <c r="N33" s="263">
        <f>L33*J33*H33*F33</f>
        <v>9.0299999999999994</v>
      </c>
      <c r="O33" s="910"/>
      <c r="P33" s="914"/>
    </row>
    <row r="34" spans="1:16" s="241" customFormat="1" ht="13.8">
      <c r="A34" s="851"/>
      <c r="B34" s="851"/>
      <c r="C34" s="908"/>
      <c r="D34" s="325" t="s">
        <v>294</v>
      </c>
      <c r="E34" s="258" t="s">
        <v>78</v>
      </c>
      <c r="F34" s="259">
        <v>4</v>
      </c>
      <c r="G34" s="259" t="s">
        <v>157</v>
      </c>
      <c r="H34" s="260">
        <v>7</v>
      </c>
      <c r="I34" s="260" t="s">
        <v>157</v>
      </c>
      <c r="J34" s="295">
        <f>J26</f>
        <v>17.07</v>
      </c>
      <c r="K34" s="261" t="s">
        <v>157</v>
      </c>
      <c r="L34" s="261">
        <v>0.15</v>
      </c>
      <c r="M34" s="262" t="s">
        <v>78</v>
      </c>
      <c r="N34" s="263">
        <f>L34*J34*H34*F34</f>
        <v>71.693999999999988</v>
      </c>
      <c r="O34" s="910"/>
      <c r="P34" s="914"/>
    </row>
    <row r="35" spans="1:16" s="241" customFormat="1" ht="13.8">
      <c r="A35" s="851"/>
      <c r="B35" s="851"/>
      <c r="C35" s="908"/>
      <c r="D35" s="896" t="s">
        <v>295</v>
      </c>
      <c r="E35" s="897"/>
      <c r="F35" s="897"/>
      <c r="G35" s="897"/>
      <c r="H35" s="897"/>
      <c r="I35" s="261"/>
      <c r="J35" s="261"/>
      <c r="K35" s="262"/>
      <c r="L35" s="320"/>
      <c r="M35" s="286"/>
      <c r="N35" s="321"/>
      <c r="O35" s="910"/>
      <c r="P35" s="914"/>
    </row>
    <row r="36" spans="1:16" s="241" customFormat="1" ht="13.8">
      <c r="A36" s="851"/>
      <c r="B36" s="851"/>
      <c r="C36" s="908"/>
      <c r="D36" s="259">
        <v>2</v>
      </c>
      <c r="E36" s="259" t="s">
        <v>267</v>
      </c>
      <c r="F36" s="326">
        <v>7</v>
      </c>
      <c r="G36" s="326" t="s">
        <v>268</v>
      </c>
      <c r="H36" s="327">
        <v>3</v>
      </c>
      <c r="I36" s="261" t="s">
        <v>296</v>
      </c>
      <c r="J36" s="261">
        <v>12</v>
      </c>
      <c r="K36" s="262" t="s">
        <v>157</v>
      </c>
      <c r="L36" s="320">
        <v>0.15</v>
      </c>
      <c r="M36" s="286" t="s">
        <v>78</v>
      </c>
      <c r="N36" s="328">
        <f>((F36+H36)/2)*L36*J36*D36</f>
        <v>18</v>
      </c>
      <c r="O36" s="910"/>
      <c r="P36" s="914"/>
    </row>
    <row r="37" spans="1:16" s="241" customFormat="1" ht="13.8">
      <c r="A37" s="851"/>
      <c r="B37" s="851"/>
      <c r="C37" s="908"/>
      <c r="D37" s="259"/>
      <c r="E37" s="259"/>
      <c r="F37" s="260"/>
      <c r="G37" s="318">
        <v>2</v>
      </c>
      <c r="H37" s="261"/>
      <c r="I37" s="261"/>
      <c r="J37" s="261"/>
      <c r="K37" s="262"/>
      <c r="L37" s="320"/>
      <c r="M37" s="286"/>
      <c r="N37" s="321"/>
      <c r="O37" s="910"/>
      <c r="P37" s="914"/>
    </row>
    <row r="38" spans="1:16" s="241" customFormat="1" ht="13.8">
      <c r="A38" s="851"/>
      <c r="B38" s="851"/>
      <c r="C38" s="908"/>
      <c r="D38" s="896" t="s">
        <v>297</v>
      </c>
      <c r="E38" s="897"/>
      <c r="F38" s="897"/>
      <c r="G38" s="897"/>
      <c r="H38" s="897"/>
      <c r="I38" s="261"/>
      <c r="J38" s="261"/>
      <c r="K38" s="262"/>
      <c r="L38" s="320"/>
      <c r="M38" s="286"/>
      <c r="N38" s="321"/>
      <c r="O38" s="910"/>
      <c r="P38" s="914"/>
    </row>
    <row r="39" spans="1:16" s="241" customFormat="1" ht="13.8">
      <c r="A39" s="851"/>
      <c r="B39" s="851"/>
      <c r="C39" s="908"/>
      <c r="D39" s="259">
        <v>2</v>
      </c>
      <c r="E39" s="259" t="s">
        <v>267</v>
      </c>
      <c r="F39" s="326">
        <v>7</v>
      </c>
      <c r="G39" s="326" t="s">
        <v>268</v>
      </c>
      <c r="H39" s="327">
        <v>3</v>
      </c>
      <c r="I39" s="261" t="s">
        <v>296</v>
      </c>
      <c r="J39" s="261">
        <v>10</v>
      </c>
      <c r="K39" s="262" t="s">
        <v>157</v>
      </c>
      <c r="L39" s="320">
        <v>0.15</v>
      </c>
      <c r="M39" s="286" t="s">
        <v>78</v>
      </c>
      <c r="N39" s="328">
        <f>((F39+H39)/2)*L39*J39*D39</f>
        <v>15</v>
      </c>
      <c r="O39" s="910"/>
      <c r="P39" s="914"/>
    </row>
    <row r="40" spans="1:16" s="241" customFormat="1" ht="13.8">
      <c r="A40" s="851"/>
      <c r="B40" s="851"/>
      <c r="C40" s="908"/>
      <c r="D40" s="259"/>
      <c r="E40" s="259"/>
      <c r="F40" s="260"/>
      <c r="G40" s="318">
        <v>2</v>
      </c>
      <c r="H40" s="261"/>
      <c r="I40" s="261"/>
      <c r="J40" s="261"/>
      <c r="K40" s="262"/>
      <c r="L40" s="320"/>
      <c r="M40" s="286"/>
      <c r="N40" s="321"/>
      <c r="O40" s="910"/>
      <c r="P40" s="914"/>
    </row>
    <row r="41" spans="1:16" s="241" customFormat="1" ht="13.8">
      <c r="A41" s="851"/>
      <c r="B41" s="851"/>
      <c r="C41" s="908"/>
      <c r="D41" s="259" t="s">
        <v>266</v>
      </c>
      <c r="E41" s="258" t="s">
        <v>78</v>
      </c>
      <c r="F41" s="259">
        <v>4</v>
      </c>
      <c r="G41" s="259" t="s">
        <v>157</v>
      </c>
      <c r="H41" s="260">
        <v>5</v>
      </c>
      <c r="I41" s="260" t="s">
        <v>157</v>
      </c>
      <c r="J41" s="261">
        <v>1</v>
      </c>
      <c r="K41" s="261" t="s">
        <v>157</v>
      </c>
      <c r="L41" s="261">
        <v>0.15</v>
      </c>
      <c r="M41" s="262" t="s">
        <v>78</v>
      </c>
      <c r="N41" s="320">
        <f>L41*J41*H41*F41</f>
        <v>3</v>
      </c>
      <c r="O41" s="911"/>
      <c r="P41" s="914"/>
    </row>
    <row r="42" spans="1:16" s="241" customFormat="1">
      <c r="A42" s="851"/>
      <c r="B42" s="851"/>
      <c r="C42" s="908"/>
      <c r="D42" s="846" t="s">
        <v>298</v>
      </c>
      <c r="E42" s="847"/>
      <c r="F42" s="847"/>
      <c r="G42" s="847"/>
      <c r="H42" s="847"/>
      <c r="I42" s="329"/>
      <c r="J42" s="330"/>
      <c r="K42" s="317"/>
      <c r="L42" s="331"/>
      <c r="M42" s="329"/>
      <c r="N42" s="330"/>
      <c r="O42" s="910"/>
      <c r="P42" s="914"/>
    </row>
    <row r="43" spans="1:16" s="241" customFormat="1">
      <c r="A43" s="851"/>
      <c r="B43" s="851"/>
      <c r="C43" s="908"/>
      <c r="D43" s="846" t="s">
        <v>299</v>
      </c>
      <c r="E43" s="847"/>
      <c r="F43" s="847"/>
      <c r="G43" s="315"/>
      <c r="H43" s="332" t="s">
        <v>300</v>
      </c>
      <c r="I43" s="333" t="s">
        <v>268</v>
      </c>
      <c r="J43" s="334" t="s">
        <v>301</v>
      </c>
      <c r="K43" s="312" t="s">
        <v>78</v>
      </c>
      <c r="L43" s="335">
        <v>6.32</v>
      </c>
      <c r="M43" s="261" t="s">
        <v>174</v>
      </c>
      <c r="N43" s="330"/>
      <c r="O43" s="910"/>
      <c r="P43" s="914"/>
    </row>
    <row r="44" spans="1:16" s="241" customFormat="1" ht="13.8">
      <c r="A44" s="851"/>
      <c r="B44" s="851"/>
      <c r="C44" s="908"/>
      <c r="D44" s="336" t="s">
        <v>302</v>
      </c>
      <c r="E44" s="258" t="s">
        <v>78</v>
      </c>
      <c r="F44" s="259">
        <v>2</v>
      </c>
      <c r="G44" s="259" t="s">
        <v>157</v>
      </c>
      <c r="H44" s="260">
        <v>17</v>
      </c>
      <c r="I44" s="260" t="s">
        <v>157</v>
      </c>
      <c r="J44" s="261">
        <f>L43</f>
        <v>6.32</v>
      </c>
      <c r="K44" s="261" t="s">
        <v>157</v>
      </c>
      <c r="L44" s="261">
        <v>0.15</v>
      </c>
      <c r="M44" s="262" t="s">
        <v>78</v>
      </c>
      <c r="N44" s="263">
        <f>L44*J44*H44*F44</f>
        <v>32.231999999999999</v>
      </c>
      <c r="O44" s="910"/>
      <c r="P44" s="914"/>
    </row>
    <row r="45" spans="1:16" s="241" customFormat="1" ht="13.8">
      <c r="A45" s="851"/>
      <c r="B45" s="851"/>
      <c r="C45" s="908"/>
      <c r="D45" s="336" t="s">
        <v>303</v>
      </c>
      <c r="E45" s="258" t="s">
        <v>78</v>
      </c>
      <c r="F45" s="259">
        <v>2</v>
      </c>
      <c r="G45" s="259" t="s">
        <v>157</v>
      </c>
      <c r="H45" s="326">
        <v>15</v>
      </c>
      <c r="I45" s="326" t="s">
        <v>157</v>
      </c>
      <c r="J45" s="327">
        <f>L43</f>
        <v>6.32</v>
      </c>
      <c r="K45" s="327" t="s">
        <v>157</v>
      </c>
      <c r="L45" s="327">
        <v>0.15</v>
      </c>
      <c r="M45" s="337" t="s">
        <v>78</v>
      </c>
      <c r="N45" s="338">
        <f>L45*J45*H45*F45</f>
        <v>28.439999999999998</v>
      </c>
      <c r="O45" s="910"/>
      <c r="P45" s="914"/>
    </row>
    <row r="46" spans="1:16" s="241" customFormat="1" ht="13.8">
      <c r="A46" s="851"/>
      <c r="B46" s="851"/>
      <c r="C46" s="908"/>
      <c r="D46" s="259"/>
      <c r="E46" s="259"/>
      <c r="F46" s="260"/>
      <c r="G46" s="318"/>
      <c r="H46" s="261"/>
      <c r="I46" s="261"/>
      <c r="J46" s="261"/>
      <c r="K46" s="262"/>
      <c r="L46" s="320" t="s">
        <v>80</v>
      </c>
      <c r="M46" s="286" t="s">
        <v>78</v>
      </c>
      <c r="N46" s="321">
        <f>SUM(N24:N45)</f>
        <v>459.03881399999995</v>
      </c>
      <c r="O46" s="910"/>
      <c r="P46" s="914"/>
    </row>
    <row r="47" spans="1:16" s="241" customFormat="1" ht="13.8">
      <c r="A47" s="851"/>
      <c r="B47" s="851"/>
      <c r="C47" s="908"/>
      <c r="D47" s="294"/>
      <c r="E47" s="258"/>
      <c r="F47" s="339"/>
      <c r="G47" s="340"/>
      <c r="H47" s="307"/>
      <c r="I47" s="307"/>
      <c r="J47" s="307"/>
      <c r="K47" s="307"/>
      <c r="L47" s="307"/>
      <c r="M47" s="307"/>
      <c r="N47" s="309"/>
      <c r="O47" s="910"/>
      <c r="P47" s="341"/>
    </row>
    <row r="48" spans="1:16" s="241" customFormat="1" ht="13.8">
      <c r="A48" s="851"/>
      <c r="B48" s="851"/>
      <c r="C48" s="908"/>
      <c r="D48" s="294"/>
      <c r="E48" s="258"/>
      <c r="F48" s="339"/>
      <c r="G48" s="340"/>
      <c r="H48" s="307"/>
      <c r="I48" s="307"/>
      <c r="J48" s="307"/>
      <c r="K48" s="307"/>
      <c r="L48" s="307"/>
      <c r="M48" s="307"/>
      <c r="N48" s="309"/>
      <c r="O48" s="910"/>
    </row>
    <row r="49" spans="1:16" s="241" customFormat="1" ht="13.8">
      <c r="A49" s="851"/>
      <c r="B49" s="851"/>
      <c r="C49" s="908"/>
      <c r="D49" s="294"/>
      <c r="E49" s="258"/>
      <c r="F49" s="339"/>
      <c r="G49" s="340"/>
      <c r="H49" s="307"/>
      <c r="I49" s="307"/>
      <c r="J49" s="307"/>
      <c r="K49" s="307"/>
      <c r="L49" s="307"/>
      <c r="M49" s="307"/>
      <c r="N49" s="309"/>
      <c r="O49" s="910"/>
    </row>
    <row r="50" spans="1:16" s="241" customFormat="1" ht="13.8">
      <c r="A50" s="851"/>
      <c r="B50" s="851"/>
      <c r="C50" s="908"/>
      <c r="D50" s="294"/>
      <c r="E50" s="258"/>
      <c r="F50" s="339"/>
      <c r="G50" s="340"/>
      <c r="H50" s="307"/>
      <c r="I50" s="307"/>
      <c r="J50" s="307"/>
      <c r="K50" s="307"/>
      <c r="L50" s="307"/>
      <c r="M50" s="307"/>
      <c r="N50" s="309"/>
      <c r="O50" s="912"/>
    </row>
    <row r="51" spans="1:16" s="241" customFormat="1" ht="13.8">
      <c r="A51" s="342"/>
      <c r="B51" s="342"/>
      <c r="C51" s="343"/>
      <c r="D51" s="344"/>
      <c r="E51" s="345"/>
      <c r="F51" s="346"/>
      <c r="G51" s="347"/>
      <c r="H51" s="347"/>
      <c r="I51" s="347"/>
      <c r="J51" s="347"/>
      <c r="K51" s="347"/>
      <c r="L51" s="347"/>
      <c r="M51" s="347"/>
      <c r="N51" s="348"/>
      <c r="O51" s="349"/>
      <c r="P51" s="350"/>
    </row>
    <row r="52" spans="1:16" s="241" customFormat="1" ht="13.8">
      <c r="A52" s="850">
        <v>4</v>
      </c>
      <c r="B52" s="850" t="s">
        <v>304</v>
      </c>
      <c r="C52" s="904" t="s">
        <v>305</v>
      </c>
      <c r="D52" s="351"/>
      <c r="E52" s="352"/>
      <c r="F52" s="353"/>
      <c r="G52" s="299"/>
      <c r="H52" s="299"/>
      <c r="I52" s="299"/>
      <c r="J52" s="299"/>
      <c r="K52" s="299"/>
      <c r="L52" s="299"/>
      <c r="M52" s="299"/>
      <c r="N52" s="299"/>
      <c r="O52" s="354"/>
      <c r="P52" s="355"/>
    </row>
    <row r="53" spans="1:16" s="241" customFormat="1" ht="13.8">
      <c r="A53" s="851"/>
      <c r="B53" s="851"/>
      <c r="C53" s="905"/>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ht="13.8">
      <c r="A54" s="851"/>
      <c r="B54" s="851"/>
      <c r="C54" s="905"/>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ht="13.8">
      <c r="A55" s="851"/>
      <c r="B55" s="851"/>
      <c r="C55" s="905"/>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ht="13.8">
      <c r="A56" s="851"/>
      <c r="B56" s="851"/>
      <c r="C56" s="905"/>
      <c r="D56" s="890" t="s">
        <v>309</v>
      </c>
      <c r="E56" s="891"/>
      <c r="F56" s="364"/>
      <c r="G56" s="340" t="s">
        <v>78</v>
      </c>
      <c r="H56" s="307">
        <v>2</v>
      </c>
      <c r="I56" s="307" t="s">
        <v>157</v>
      </c>
      <c r="J56" s="363">
        <v>7</v>
      </c>
      <c r="K56" s="307" t="s">
        <v>157</v>
      </c>
      <c r="L56" s="363">
        <v>4.3</v>
      </c>
      <c r="M56" s="307" t="s">
        <v>78</v>
      </c>
      <c r="N56" s="360">
        <f>H56*J56*L56</f>
        <v>60.199999999999996</v>
      </c>
      <c r="O56" s="361"/>
      <c r="P56" s="362"/>
    </row>
    <row r="57" spans="1:16" s="241" customFormat="1" ht="13.8">
      <c r="A57" s="851"/>
      <c r="B57" s="851"/>
      <c r="C57" s="905"/>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ht="13.8">
      <c r="A58" s="851"/>
      <c r="B58" s="851"/>
      <c r="C58" s="905"/>
      <c r="D58" s="890" t="s">
        <v>311</v>
      </c>
      <c r="E58" s="891"/>
      <c r="F58" s="891"/>
      <c r="G58" s="340"/>
      <c r="H58" s="340"/>
      <c r="I58" s="340"/>
      <c r="J58" s="340"/>
      <c r="K58" s="340"/>
      <c r="L58" s="340"/>
      <c r="M58" s="340"/>
      <c r="N58" s="340"/>
      <c r="O58" s="361"/>
      <c r="P58" s="362"/>
    </row>
    <row r="59" spans="1:16" s="241" customFormat="1" ht="13.8">
      <c r="A59" s="851"/>
      <c r="B59" s="851"/>
      <c r="C59" s="905"/>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ht="13.8">
      <c r="A60" s="851"/>
      <c r="B60" s="851"/>
      <c r="C60" s="905"/>
      <c r="D60" s="356"/>
      <c r="E60" s="365"/>
      <c r="F60" s="259"/>
      <c r="G60" s="259"/>
      <c r="H60" s="260"/>
      <c r="I60" s="318">
        <v>2</v>
      </c>
      <c r="J60" s="261"/>
      <c r="K60" s="261"/>
      <c r="L60" s="261"/>
      <c r="M60" s="340"/>
      <c r="N60" s="340"/>
      <c r="O60" s="361"/>
      <c r="P60" s="362"/>
    </row>
    <row r="61" spans="1:16" s="241" customFormat="1" ht="13.8">
      <c r="A61" s="851"/>
      <c r="B61" s="851"/>
      <c r="C61" s="905"/>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ht="13.8">
      <c r="A62" s="851"/>
      <c r="B62" s="851"/>
      <c r="C62" s="905"/>
      <c r="D62" s="356"/>
      <c r="E62" s="365"/>
      <c r="F62" s="259"/>
      <c r="G62" s="259"/>
      <c r="H62" s="260"/>
      <c r="I62" s="318">
        <v>2</v>
      </c>
      <c r="J62" s="261"/>
      <c r="K62" s="261"/>
      <c r="L62" s="261"/>
      <c r="M62" s="340"/>
      <c r="N62" s="340"/>
      <c r="O62" s="361"/>
      <c r="P62" s="362"/>
    </row>
    <row r="63" spans="1:16" s="241" customFormat="1" ht="13.8">
      <c r="A63" s="851"/>
      <c r="B63" s="851"/>
      <c r="C63" s="905"/>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51"/>
      <c r="B64" s="851"/>
      <c r="C64" s="905"/>
      <c r="D64" s="846" t="s">
        <v>298</v>
      </c>
      <c r="E64" s="847"/>
      <c r="F64" s="847"/>
      <c r="G64" s="847"/>
      <c r="H64" s="847"/>
      <c r="I64" s="329"/>
      <c r="J64" s="330"/>
      <c r="K64" s="317"/>
      <c r="L64" s="331"/>
      <c r="M64" s="329"/>
      <c r="N64" s="330"/>
      <c r="O64" s="361"/>
      <c r="P64" s="362"/>
    </row>
    <row r="65" spans="1:18" s="241" customFormat="1">
      <c r="A65" s="851"/>
      <c r="B65" s="851"/>
      <c r="C65" s="905"/>
      <c r="D65" s="846" t="s">
        <v>299</v>
      </c>
      <c r="E65" s="847"/>
      <c r="F65" s="847"/>
      <c r="G65" s="315"/>
      <c r="H65" s="332" t="s">
        <v>300</v>
      </c>
      <c r="I65" s="333" t="s">
        <v>268</v>
      </c>
      <c r="J65" s="334" t="s">
        <v>301</v>
      </c>
      <c r="K65" s="312" t="s">
        <v>78</v>
      </c>
      <c r="L65" s="335">
        <v>6.32</v>
      </c>
      <c r="M65" s="261" t="s">
        <v>174</v>
      </c>
      <c r="N65" s="330"/>
      <c r="O65" s="361">
        <f>N68</f>
        <v>3116.2587600000002</v>
      </c>
      <c r="P65" s="362" t="s">
        <v>31</v>
      </c>
    </row>
    <row r="66" spans="1:18" s="241" customFormat="1" ht="13.8">
      <c r="A66" s="851"/>
      <c r="B66" s="851"/>
      <c r="C66" s="905"/>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ht="13.8">
      <c r="A67" s="851"/>
      <c r="B67" s="851"/>
      <c r="C67" s="905"/>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ht="13.8">
      <c r="A68" s="851"/>
      <c r="B68" s="851"/>
      <c r="C68" s="905"/>
      <c r="D68" s="259"/>
      <c r="E68" s="259"/>
      <c r="F68" s="260"/>
      <c r="G68" s="318"/>
      <c r="H68" s="261"/>
      <c r="I68" s="261"/>
      <c r="J68" s="261"/>
      <c r="K68" s="262"/>
      <c r="L68" s="320" t="s">
        <v>80</v>
      </c>
      <c r="M68" s="286" t="s">
        <v>78</v>
      </c>
      <c r="N68" s="321">
        <f>SUM(N53:N67)</f>
        <v>3116.2587600000002</v>
      </c>
      <c r="O68" s="361"/>
      <c r="P68" s="371"/>
    </row>
    <row r="69" spans="1:18" s="241" customFormat="1" ht="13.8">
      <c r="A69" s="877"/>
      <c r="B69" s="877"/>
      <c r="C69" s="906"/>
      <c r="D69" s="344"/>
      <c r="E69" s="345"/>
      <c r="F69" s="372"/>
      <c r="G69" s="347"/>
      <c r="H69" s="347"/>
      <c r="I69" s="347"/>
      <c r="J69" s="367"/>
      <c r="K69" s="367"/>
      <c r="L69" s="367"/>
      <c r="M69" s="347"/>
      <c r="N69" s="367"/>
      <c r="O69" s="373"/>
      <c r="P69" s="374"/>
    </row>
    <row r="70" spans="1:18" s="241" customFormat="1" ht="13.8">
      <c r="A70" s="855">
        <v>5</v>
      </c>
      <c r="B70" s="855" t="s">
        <v>229</v>
      </c>
      <c r="C70" s="857" t="s">
        <v>312</v>
      </c>
      <c r="D70" s="375"/>
      <c r="E70" s="336"/>
      <c r="F70" s="329"/>
      <c r="G70" s="329"/>
      <c r="H70" s="329"/>
      <c r="I70" s="329"/>
      <c r="J70" s="329"/>
      <c r="K70" s="329"/>
      <c r="L70" s="329"/>
      <c r="M70" s="329"/>
      <c r="N70" s="376"/>
      <c r="O70" s="377"/>
      <c r="P70" s="378"/>
    </row>
    <row r="71" spans="1:18" s="241" customFormat="1">
      <c r="A71" s="855"/>
      <c r="B71" s="902"/>
      <c r="C71" s="903"/>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55"/>
      <c r="B72" s="902"/>
      <c r="C72" s="903"/>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55"/>
      <c r="B73" s="902"/>
      <c r="C73" s="903"/>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55"/>
      <c r="B74" s="902"/>
      <c r="C74" s="903"/>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ht="13.8">
      <c r="A75" s="855"/>
      <c r="B75" s="902"/>
      <c r="C75" s="903"/>
      <c r="D75" s="322"/>
      <c r="E75" s="323"/>
      <c r="F75" s="323"/>
      <c r="G75" s="323"/>
      <c r="H75" s="323"/>
      <c r="I75" s="261"/>
      <c r="J75" s="261"/>
      <c r="K75" s="262"/>
      <c r="L75" s="320"/>
      <c r="M75" s="286"/>
      <c r="N75" s="321"/>
      <c r="O75" s="377"/>
      <c r="P75" s="378"/>
      <c r="R75" s="304"/>
    </row>
    <row r="76" spans="1:18" s="241" customFormat="1" ht="13.8">
      <c r="A76" s="855"/>
      <c r="B76" s="902"/>
      <c r="C76" s="903"/>
      <c r="D76" s="259"/>
      <c r="E76" s="259"/>
      <c r="F76" s="260"/>
      <c r="G76" s="260"/>
      <c r="H76" s="261"/>
      <c r="I76" s="261"/>
      <c r="J76" s="261"/>
      <c r="K76" s="262"/>
      <c r="L76" s="320"/>
      <c r="M76" s="286"/>
      <c r="N76" s="328"/>
      <c r="O76" s="377"/>
      <c r="P76" s="378"/>
      <c r="R76" s="304"/>
    </row>
    <row r="77" spans="1:18" s="241" customFormat="1" ht="13.8">
      <c r="A77" s="855"/>
      <c r="B77" s="902"/>
      <c r="C77" s="903"/>
      <c r="D77" s="259"/>
      <c r="E77" s="259"/>
      <c r="F77" s="260"/>
      <c r="G77" s="318"/>
      <c r="H77" s="261"/>
      <c r="I77" s="261"/>
      <c r="J77" s="261"/>
      <c r="K77" s="262"/>
      <c r="L77" s="320"/>
      <c r="M77" s="286"/>
      <c r="N77" s="321"/>
      <c r="O77" s="377"/>
      <c r="P77" s="378"/>
      <c r="R77" s="304"/>
    </row>
    <row r="78" spans="1:18" s="241" customFormat="1" ht="13.8">
      <c r="A78" s="855"/>
      <c r="B78" s="902"/>
      <c r="C78" s="903"/>
      <c r="D78" s="322"/>
      <c r="E78" s="323"/>
      <c r="F78" s="323"/>
      <c r="G78" s="323"/>
      <c r="H78" s="323"/>
      <c r="I78" s="261"/>
      <c r="J78" s="261"/>
      <c r="K78" s="262"/>
      <c r="L78" s="320"/>
      <c r="M78" s="286"/>
      <c r="N78" s="321"/>
      <c r="O78" s="377"/>
      <c r="P78" s="378"/>
    </row>
    <row r="79" spans="1:18" s="241" customFormat="1" ht="13.8">
      <c r="A79" s="855"/>
      <c r="B79" s="902"/>
      <c r="C79" s="903"/>
      <c r="D79" s="336"/>
      <c r="E79" s="258"/>
      <c r="F79" s="259"/>
      <c r="G79" s="259"/>
      <c r="H79" s="326"/>
      <c r="I79" s="326"/>
      <c r="J79" s="382"/>
      <c r="K79" s="327"/>
      <c r="L79" s="327"/>
      <c r="M79" s="337"/>
      <c r="N79" s="338"/>
      <c r="O79" s="377"/>
      <c r="P79" s="378"/>
    </row>
    <row r="80" spans="1:18" s="241" customFormat="1" ht="13.8">
      <c r="A80" s="855"/>
      <c r="B80" s="902"/>
      <c r="C80" s="903"/>
      <c r="D80" s="259"/>
      <c r="E80" s="259"/>
      <c r="F80" s="260"/>
      <c r="G80" s="318"/>
      <c r="H80" s="261"/>
      <c r="I80" s="261"/>
      <c r="J80" s="261"/>
      <c r="K80" s="262"/>
      <c r="L80" s="320" t="s">
        <v>80</v>
      </c>
      <c r="M80" s="286" t="s">
        <v>78</v>
      </c>
      <c r="N80" s="321">
        <f>SUM(N71:N79)</f>
        <v>471.11575200000004</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55"/>
      <c r="B83" s="902"/>
      <c r="C83" s="903"/>
      <c r="D83" s="161"/>
      <c r="E83" s="116"/>
      <c r="F83" s="384"/>
      <c r="G83" s="384"/>
      <c r="H83" s="384"/>
      <c r="I83" s="384"/>
      <c r="J83" s="384"/>
      <c r="K83" s="384"/>
      <c r="L83" s="384"/>
      <c r="M83" s="384"/>
      <c r="N83" s="385"/>
      <c r="O83" s="386"/>
      <c r="P83" s="387"/>
    </row>
    <row r="84" spans="1:18" s="241" customFormat="1" ht="13.8">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55"/>
      <c r="B86" s="855"/>
      <c r="C86" s="85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55"/>
      <c r="B87" s="855"/>
      <c r="C87" s="85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55"/>
      <c r="B88" s="855"/>
      <c r="C88" s="85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ht="13.8">
      <c r="A90" s="855"/>
      <c r="B90" s="855"/>
      <c r="C90" s="857"/>
      <c r="D90" s="896" t="s">
        <v>295</v>
      </c>
      <c r="E90" s="897"/>
      <c r="F90" s="897"/>
      <c r="G90" s="897"/>
      <c r="H90" s="897"/>
      <c r="I90" s="261"/>
      <c r="J90" s="261"/>
      <c r="K90" s="262"/>
      <c r="L90" s="320"/>
      <c r="M90" s="286"/>
      <c r="N90" s="321"/>
      <c r="O90" s="377"/>
      <c r="P90" s="378"/>
      <c r="R90" s="304"/>
    </row>
    <row r="91" spans="1:18" s="241" customFormat="1" ht="13.8">
      <c r="A91" s="855"/>
      <c r="B91" s="855"/>
      <c r="C91" s="85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ht="13.8">
      <c r="A92" s="855"/>
      <c r="B92" s="855"/>
      <c r="C92" s="857"/>
      <c r="D92" s="310"/>
      <c r="E92" s="259"/>
      <c r="F92" s="260"/>
      <c r="G92" s="318">
        <v>2</v>
      </c>
      <c r="H92" s="261"/>
      <c r="I92" s="261"/>
      <c r="J92" s="261"/>
      <c r="K92" s="262"/>
      <c r="L92" s="320"/>
      <c r="M92" s="286"/>
      <c r="N92" s="321"/>
      <c r="O92" s="377"/>
      <c r="P92" s="378"/>
      <c r="R92" s="304"/>
    </row>
    <row r="93" spans="1:18" s="241" customFormat="1" ht="13.8">
      <c r="A93" s="855"/>
      <c r="B93" s="855"/>
      <c r="C93" s="857"/>
      <c r="D93" s="896" t="s">
        <v>297</v>
      </c>
      <c r="E93" s="897"/>
      <c r="F93" s="897"/>
      <c r="G93" s="897"/>
      <c r="H93" s="897"/>
      <c r="I93" s="261"/>
      <c r="J93" s="261"/>
      <c r="K93" s="262"/>
      <c r="L93" s="320"/>
      <c r="M93" s="286"/>
      <c r="N93" s="321"/>
      <c r="O93" s="377"/>
      <c r="P93" s="378"/>
      <c r="R93" s="304"/>
    </row>
    <row r="94" spans="1:18" s="241" customFormat="1" ht="13.8">
      <c r="A94" s="855"/>
      <c r="B94" s="855"/>
      <c r="C94" s="85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ht="13.8">
      <c r="A95" s="855"/>
      <c r="B95" s="855"/>
      <c r="C95" s="857"/>
      <c r="D95" s="310"/>
      <c r="E95" s="259"/>
      <c r="F95" s="260"/>
      <c r="G95" s="318">
        <v>2</v>
      </c>
      <c r="H95" s="261"/>
      <c r="I95" s="261"/>
      <c r="J95" s="261"/>
      <c r="K95" s="262"/>
      <c r="L95" s="320"/>
      <c r="M95" s="286"/>
      <c r="N95" s="321"/>
      <c r="O95" s="377"/>
      <c r="P95" s="378"/>
      <c r="R95" s="304"/>
    </row>
    <row r="96" spans="1:18" s="241" customFormat="1" ht="13.8">
      <c r="A96" s="855"/>
      <c r="B96" s="855"/>
      <c r="C96" s="85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ht="13.8">
      <c r="A99" s="855"/>
      <c r="B99" s="855"/>
      <c r="C99" s="85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ht="13.8">
      <c r="A100" s="855"/>
      <c r="B100" s="855"/>
      <c r="C100" s="85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ht="13.8">
      <c r="A101" s="855"/>
      <c r="B101" s="855"/>
      <c r="C101" s="857"/>
      <c r="D101" s="310"/>
      <c r="E101" s="258"/>
      <c r="F101" s="259"/>
      <c r="G101" s="259"/>
      <c r="H101" s="260"/>
      <c r="I101" s="260"/>
      <c r="J101" s="261"/>
      <c r="K101" s="261"/>
      <c r="L101" s="340"/>
      <c r="M101" s="340"/>
      <c r="N101" s="397">
        <f>SUM(N85:N100)</f>
        <v>612.05175200000008</v>
      </c>
      <c r="O101" s="377"/>
      <c r="P101" s="378"/>
      <c r="R101" s="304"/>
    </row>
    <row r="102" spans="1:19" s="241" customFormat="1" ht="13.8">
      <c r="A102" s="855"/>
      <c r="B102" s="855"/>
      <c r="C102" s="857"/>
      <c r="D102" s="898" t="s">
        <v>318</v>
      </c>
      <c r="E102" s="899"/>
      <c r="F102" s="899"/>
      <c r="G102" s="899"/>
      <c r="H102" s="899"/>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ht="13.8">
      <c r="A103" s="855"/>
      <c r="B103" s="855"/>
      <c r="C103" s="895"/>
      <c r="D103" s="310"/>
      <c r="E103" s="258"/>
      <c r="F103" s="259"/>
      <c r="G103" s="259"/>
      <c r="H103" s="260"/>
      <c r="I103" s="260"/>
      <c r="J103" s="261"/>
      <c r="K103" s="261"/>
      <c r="L103" s="340"/>
      <c r="M103" s="340"/>
      <c r="N103" s="399" t="s">
        <v>5</v>
      </c>
      <c r="O103" s="377"/>
      <c r="P103" s="378"/>
      <c r="R103" s="304"/>
    </row>
    <row r="104" spans="1:19" s="241" customFormat="1" ht="13.8">
      <c r="A104" s="855"/>
      <c r="B104" s="855"/>
      <c r="C104" s="892" t="s">
        <v>19</v>
      </c>
      <c r="D104" s="900" t="s">
        <v>318</v>
      </c>
      <c r="E104" s="901"/>
      <c r="F104" s="901"/>
      <c r="G104" s="901"/>
      <c r="H104" s="901"/>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ht="13.8">
      <c r="A105" s="873"/>
      <c r="B105" s="873"/>
      <c r="C105" s="894"/>
      <c r="D105" s="405"/>
      <c r="E105" s="406"/>
      <c r="F105" s="292"/>
      <c r="G105" s="292"/>
      <c r="H105" s="292"/>
      <c r="I105" s="292"/>
      <c r="J105" s="292"/>
      <c r="K105" s="292"/>
      <c r="L105" s="292"/>
      <c r="M105" s="292"/>
      <c r="N105" s="407" t="s">
        <v>5</v>
      </c>
      <c r="O105" s="408"/>
      <c r="P105" s="409"/>
    </row>
    <row r="106" spans="1:19" s="241" customFormat="1" ht="13.8">
      <c r="A106" s="854">
        <v>7</v>
      </c>
      <c r="B106" s="854" t="s">
        <v>234</v>
      </c>
      <c r="C106" s="856" t="s">
        <v>319</v>
      </c>
      <c r="D106" s="388"/>
      <c r="E106" s="389"/>
      <c r="F106" s="390"/>
      <c r="G106" s="390"/>
      <c r="H106" s="393"/>
      <c r="I106" s="391"/>
      <c r="J106" s="392"/>
      <c r="K106" s="391"/>
      <c r="L106" s="392"/>
      <c r="M106" s="391"/>
      <c r="N106" s="392"/>
      <c r="O106" s="410"/>
      <c r="R106" s="304"/>
      <c r="S106" s="304"/>
    </row>
    <row r="107" spans="1:19" s="241" customFormat="1">
      <c r="A107" s="855"/>
      <c r="B107" s="855"/>
      <c r="C107" s="857"/>
      <c r="D107" s="411" t="s">
        <v>320</v>
      </c>
      <c r="E107" s="412"/>
      <c r="F107" s="413"/>
      <c r="G107" s="413"/>
      <c r="H107" s="414"/>
      <c r="I107" s="317"/>
      <c r="J107" s="414"/>
      <c r="K107" s="415"/>
      <c r="L107" s="416"/>
      <c r="M107" s="415"/>
      <c r="N107" s="331"/>
      <c r="O107" s="417"/>
      <c r="P107" s="418"/>
      <c r="R107" s="304"/>
      <c r="S107" s="304"/>
    </row>
    <row r="108" spans="1:19" s="241" customFormat="1" ht="13.8">
      <c r="A108" s="855"/>
      <c r="B108" s="855"/>
      <c r="C108" s="857"/>
      <c r="D108" s="846" t="s">
        <v>321</v>
      </c>
      <c r="E108" s="847"/>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ht="13.8">
      <c r="A109" s="855"/>
      <c r="B109" s="855"/>
      <c r="C109" s="857"/>
      <c r="D109" s="375"/>
      <c r="E109" s="336"/>
      <c r="F109" s="358"/>
      <c r="G109" s="307"/>
      <c r="H109" s="307"/>
      <c r="I109" s="307"/>
      <c r="J109" s="359"/>
      <c r="K109" s="307"/>
      <c r="L109" s="359"/>
      <c r="M109" s="307"/>
      <c r="N109" s="360"/>
      <c r="O109" s="417"/>
      <c r="P109" s="418"/>
      <c r="R109" s="304"/>
      <c r="S109" s="304"/>
    </row>
    <row r="110" spans="1:19" s="241" customFormat="1" ht="13.8">
      <c r="A110" s="855"/>
      <c r="B110" s="855"/>
      <c r="C110" s="857"/>
      <c r="D110" s="846" t="s">
        <v>322</v>
      </c>
      <c r="E110" s="847"/>
      <c r="F110" s="847"/>
      <c r="G110" s="413"/>
      <c r="H110" s="414">
        <f>N108</f>
        <v>862.5</v>
      </c>
      <c r="I110" s="415" t="s">
        <v>157</v>
      </c>
      <c r="J110" s="414">
        <v>0.5</v>
      </c>
      <c r="K110" s="415"/>
      <c r="L110" s="416"/>
      <c r="M110" s="415" t="s">
        <v>78</v>
      </c>
      <c r="N110" s="331">
        <f>H110*J110</f>
        <v>431.25</v>
      </c>
      <c r="O110" s="417"/>
      <c r="P110" s="418"/>
      <c r="R110" s="304"/>
      <c r="S110" s="304"/>
    </row>
    <row r="111" spans="1:19" s="241" customFormat="1" ht="13.8">
      <c r="A111" s="855"/>
      <c r="B111" s="855"/>
      <c r="C111" s="85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ht="13.8">
      <c r="A112" s="855"/>
      <c r="B112" s="855"/>
      <c r="C112" s="857"/>
      <c r="D112" s="336"/>
      <c r="E112" s="357"/>
      <c r="F112" s="358"/>
      <c r="G112" s="307"/>
      <c r="H112" s="307"/>
      <c r="I112" s="307"/>
      <c r="J112" s="363"/>
      <c r="K112" s="307"/>
      <c r="L112" s="363" t="s">
        <v>80</v>
      </c>
      <c r="M112" s="307" t="s">
        <v>78</v>
      </c>
      <c r="N112" s="397">
        <f>SUM(N110:N111)</f>
        <v>473.25</v>
      </c>
      <c r="O112" s="417"/>
      <c r="P112" s="418"/>
    </row>
    <row r="113" spans="1:16" s="241" customFormat="1" ht="13.8">
      <c r="A113" s="855"/>
      <c r="B113" s="855"/>
      <c r="C113" s="857"/>
      <c r="D113" s="846" t="s">
        <v>324</v>
      </c>
      <c r="E113" s="847"/>
      <c r="F113" s="847"/>
      <c r="G113" s="307" t="s">
        <v>78</v>
      </c>
      <c r="H113" s="308">
        <v>0.5</v>
      </c>
      <c r="I113" s="307" t="s">
        <v>157</v>
      </c>
      <c r="J113" s="308">
        <v>0.5</v>
      </c>
      <c r="K113" s="307" t="s">
        <v>78</v>
      </c>
      <c r="L113" s="363">
        <v>0.25</v>
      </c>
      <c r="M113" s="307" t="s">
        <v>31</v>
      </c>
      <c r="N113" s="397"/>
      <c r="O113" s="417"/>
      <c r="P113" s="418"/>
    </row>
    <row r="114" spans="1:16" s="241" customFormat="1">
      <c r="A114" s="855"/>
      <c r="B114" s="855"/>
      <c r="C114" s="857"/>
      <c r="D114" s="846" t="s">
        <v>325</v>
      </c>
      <c r="E114" s="847"/>
      <c r="F114" s="847"/>
      <c r="G114" s="413"/>
      <c r="H114" s="420">
        <f>N112</f>
        <v>473.25</v>
      </c>
      <c r="I114" s="317" t="s">
        <v>146</v>
      </c>
      <c r="J114" s="414">
        <f>L113</f>
        <v>0.25</v>
      </c>
      <c r="K114" s="415"/>
      <c r="L114" s="416"/>
      <c r="M114" s="415" t="s">
        <v>78</v>
      </c>
      <c r="N114" s="331">
        <f>H114/J114</f>
        <v>1893</v>
      </c>
      <c r="O114" s="417"/>
      <c r="P114" s="418"/>
    </row>
    <row r="115" spans="1:16" s="241" customFormat="1" ht="13.8">
      <c r="A115" s="855"/>
      <c r="B115" s="855"/>
      <c r="C115" s="857"/>
      <c r="D115" s="846" t="s">
        <v>326</v>
      </c>
      <c r="E115" s="847"/>
      <c r="F115" s="847"/>
      <c r="G115" s="847"/>
      <c r="H115" s="421"/>
      <c r="I115" s="384"/>
      <c r="J115" s="422">
        <f>N114</f>
        <v>1893</v>
      </c>
      <c r="K115" s="384" t="s">
        <v>157</v>
      </c>
      <c r="L115" s="422">
        <v>0.05</v>
      </c>
      <c r="M115" s="384" t="s">
        <v>78</v>
      </c>
      <c r="N115" s="423">
        <f>J115*L115</f>
        <v>94.65</v>
      </c>
      <c r="O115" s="417"/>
      <c r="P115" s="418"/>
    </row>
    <row r="116" spans="1:16" s="241" customFormat="1" ht="13.8">
      <c r="A116" s="855"/>
      <c r="B116" s="855"/>
      <c r="C116" s="857"/>
      <c r="D116" s="375"/>
      <c r="E116" s="286"/>
      <c r="F116" s="286"/>
      <c r="G116" s="286"/>
      <c r="H116" s="330"/>
      <c r="I116" s="329"/>
      <c r="J116" s="331"/>
      <c r="K116" s="329"/>
      <c r="L116" s="331" t="s">
        <v>152</v>
      </c>
      <c r="M116" s="329"/>
      <c r="N116" s="331">
        <f>N114-N115</f>
        <v>1798.35</v>
      </c>
      <c r="O116" s="417">
        <f>N116</f>
        <v>1798.35</v>
      </c>
      <c r="P116" s="424" t="s">
        <v>4</v>
      </c>
    </row>
    <row r="117" spans="1:16" s="241" customFormat="1" ht="13.8">
      <c r="A117" s="873"/>
      <c r="B117" s="873"/>
      <c r="C117" s="895"/>
      <c r="D117" s="406"/>
      <c r="E117" s="406"/>
      <c r="F117" s="384"/>
      <c r="G117" s="384"/>
      <c r="H117" s="384"/>
      <c r="I117" s="384"/>
      <c r="J117" s="384"/>
      <c r="K117" s="384"/>
      <c r="L117" s="384"/>
      <c r="M117" s="384"/>
      <c r="N117" s="425"/>
      <c r="O117" s="426"/>
      <c r="P117" s="427"/>
    </row>
    <row r="118" spans="1:16" s="241" customFormat="1" ht="13.8">
      <c r="A118" s="854"/>
      <c r="B118" s="854"/>
      <c r="C118" s="892" t="s">
        <v>21</v>
      </c>
      <c r="D118" s="428" t="s">
        <v>320</v>
      </c>
      <c r="E118" s="428"/>
      <c r="F118" s="391"/>
      <c r="G118" s="391"/>
      <c r="H118" s="391"/>
      <c r="I118" s="391"/>
      <c r="J118" s="391"/>
      <c r="K118" s="391"/>
      <c r="L118" s="391"/>
      <c r="M118" s="391"/>
      <c r="N118" s="391"/>
      <c r="O118" s="429"/>
      <c r="P118" s="430"/>
    </row>
    <row r="119" spans="1:16" s="241" customFormat="1" ht="13.8">
      <c r="A119" s="855"/>
      <c r="B119" s="855"/>
      <c r="C119" s="893"/>
      <c r="D119" s="846" t="s">
        <v>321</v>
      </c>
      <c r="E119" s="847"/>
      <c r="F119" s="358"/>
      <c r="G119" s="307"/>
      <c r="H119" s="307">
        <v>1</v>
      </c>
      <c r="I119" s="307" t="s">
        <v>157</v>
      </c>
      <c r="J119" s="359">
        <f>L23</f>
        <v>57.5</v>
      </c>
      <c r="K119" s="307" t="s">
        <v>157</v>
      </c>
      <c r="L119" s="359">
        <f>J24</f>
        <v>15</v>
      </c>
      <c r="M119" s="307" t="s">
        <v>78</v>
      </c>
      <c r="N119" s="360">
        <f>H119*J119*L119</f>
        <v>862.5</v>
      </c>
      <c r="O119" s="431"/>
      <c r="P119" s="432"/>
    </row>
    <row r="120" spans="1:16" s="241" customFormat="1" ht="13.8">
      <c r="A120" s="855"/>
      <c r="B120" s="855"/>
      <c r="C120" s="893"/>
      <c r="D120" s="375"/>
      <c r="E120" s="336"/>
      <c r="F120" s="358"/>
      <c r="G120" s="307"/>
      <c r="H120" s="307"/>
      <c r="I120" s="307"/>
      <c r="J120" s="359"/>
      <c r="K120" s="307"/>
      <c r="L120" s="359"/>
      <c r="M120" s="307"/>
      <c r="N120" s="360"/>
      <c r="O120" s="431"/>
      <c r="P120" s="432"/>
    </row>
    <row r="121" spans="1:16" s="241" customFormat="1" ht="13.8">
      <c r="A121" s="855"/>
      <c r="B121" s="855"/>
      <c r="C121" s="893"/>
      <c r="D121" s="846" t="s">
        <v>322</v>
      </c>
      <c r="E121" s="847"/>
      <c r="F121" s="847"/>
      <c r="G121" s="413"/>
      <c r="H121" s="414">
        <f>N119</f>
        <v>862.5</v>
      </c>
      <c r="I121" s="415" t="s">
        <v>157</v>
      </c>
      <c r="J121" s="414">
        <v>0.5</v>
      </c>
      <c r="K121" s="415"/>
      <c r="L121" s="416"/>
      <c r="M121" s="415" t="s">
        <v>78</v>
      </c>
      <c r="N121" s="331">
        <f>H121*J121</f>
        <v>431.25</v>
      </c>
      <c r="O121" s="431"/>
      <c r="P121" s="432"/>
    </row>
    <row r="122" spans="1:16" s="241" customFormat="1" ht="13.8">
      <c r="A122" s="855"/>
      <c r="B122" s="855"/>
      <c r="C122" s="893"/>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ht="13.8">
      <c r="A123" s="855"/>
      <c r="B123" s="855"/>
      <c r="C123" s="893"/>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ht="13.8">
      <c r="A124" s="855"/>
      <c r="B124" s="855"/>
      <c r="C124" s="893"/>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ht="13.8">
      <c r="A125" s="855"/>
      <c r="B125" s="855"/>
      <c r="C125" s="893"/>
      <c r="D125" s="336"/>
      <c r="E125" s="357"/>
      <c r="F125" s="358"/>
      <c r="G125" s="307"/>
      <c r="H125" s="367"/>
      <c r="I125" s="367"/>
      <c r="J125" s="368"/>
      <c r="K125" s="367"/>
      <c r="L125" s="368"/>
      <c r="M125" s="367"/>
      <c r="N125" s="419"/>
      <c r="O125" s="431"/>
      <c r="P125" s="432"/>
    </row>
    <row r="126" spans="1:16" s="241" customFormat="1" ht="13.8">
      <c r="A126" s="855"/>
      <c r="B126" s="855"/>
      <c r="C126" s="893"/>
      <c r="D126" s="336"/>
      <c r="E126" s="357"/>
      <c r="F126" s="358"/>
      <c r="G126" s="307"/>
      <c r="H126" s="307"/>
      <c r="I126" s="307"/>
      <c r="J126" s="363"/>
      <c r="K126" s="307"/>
      <c r="L126" s="363" t="s">
        <v>80</v>
      </c>
      <c r="M126" s="307" t="s">
        <v>78</v>
      </c>
      <c r="N126" s="360">
        <f>SUM(N121:N125)</f>
        <v>1924.3287600000003</v>
      </c>
      <c r="O126" s="431"/>
      <c r="P126" s="432"/>
    </row>
    <row r="127" spans="1:16" s="241" customFormat="1" ht="13.8">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6" s="241" customFormat="1">
      <c r="A128" s="855"/>
      <c r="B128" s="855"/>
      <c r="C128" s="893"/>
      <c r="D128" s="846" t="s">
        <v>327</v>
      </c>
      <c r="E128" s="847"/>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ht="13.8">
      <c r="A129" s="855"/>
      <c r="B129" s="855"/>
      <c r="C129" s="893"/>
      <c r="D129" s="846" t="s">
        <v>326</v>
      </c>
      <c r="E129" s="847"/>
      <c r="F129" s="847"/>
      <c r="G129" s="847"/>
      <c r="H129" s="421"/>
      <c r="I129" s="384"/>
      <c r="J129" s="422">
        <f>N128</f>
        <v>7697.3150400000013</v>
      </c>
      <c r="K129" s="384" t="s">
        <v>157</v>
      </c>
      <c r="L129" s="422">
        <v>0.05</v>
      </c>
      <c r="M129" s="384" t="s">
        <v>78</v>
      </c>
      <c r="N129" s="423">
        <f>J129*L129</f>
        <v>384.8657520000001</v>
      </c>
      <c r="O129" s="434"/>
      <c r="P129" s="432"/>
    </row>
    <row r="130" spans="1:16" s="241" customFormat="1">
      <c r="A130" s="855"/>
      <c r="B130" s="855"/>
      <c r="C130" s="893"/>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ht="13.8">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ht="13.8">
      <c r="A134" s="855"/>
      <c r="B134" s="855"/>
      <c r="C134" s="893"/>
      <c r="D134" s="869" t="s">
        <v>328</v>
      </c>
      <c r="E134" s="870"/>
      <c r="F134" s="870"/>
      <c r="G134" s="329"/>
      <c r="H134" s="329"/>
      <c r="I134" s="329"/>
      <c r="J134" s="329"/>
      <c r="K134" s="329"/>
      <c r="L134" s="329"/>
      <c r="M134" s="329"/>
      <c r="N134" s="376"/>
      <c r="O134" s="434"/>
      <c r="P134" s="432"/>
    </row>
    <row r="135" spans="1:16" s="241" customFormat="1" ht="13.8">
      <c r="A135" s="855"/>
      <c r="B135" s="855"/>
      <c r="C135" s="893"/>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ht="13.8">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55"/>
      <c r="B138" s="855"/>
      <c r="C138" s="893"/>
      <c r="D138" s="336"/>
      <c r="E138" s="336"/>
      <c r="F138" s="329"/>
      <c r="G138" s="329"/>
      <c r="H138" s="329"/>
      <c r="I138" s="329"/>
      <c r="J138" s="330"/>
      <c r="K138" s="317"/>
      <c r="L138" s="331" t="s">
        <v>80</v>
      </c>
      <c r="M138" s="329" t="s">
        <v>78</v>
      </c>
      <c r="N138" s="441">
        <f>SUM(N133:N137)</f>
        <v>1874.9999999999995</v>
      </c>
      <c r="O138" s="434"/>
      <c r="P138" s="432"/>
    </row>
    <row r="139" spans="1:16" s="241" customFormat="1" ht="13.8">
      <c r="A139" s="855"/>
      <c r="B139" s="855"/>
      <c r="C139" s="893"/>
      <c r="D139" s="846" t="s">
        <v>326</v>
      </c>
      <c r="E139" s="847"/>
      <c r="F139" s="847"/>
      <c r="G139" s="847"/>
      <c r="H139" s="421"/>
      <c r="I139" s="384"/>
      <c r="J139" s="422">
        <f>N138</f>
        <v>1874.9999999999995</v>
      </c>
      <c r="K139" s="384" t="s">
        <v>157</v>
      </c>
      <c r="L139" s="422">
        <v>0.05</v>
      </c>
      <c r="M139" s="384" t="s">
        <v>78</v>
      </c>
      <c r="N139" s="423">
        <f>J139*L139</f>
        <v>93.749999999999986</v>
      </c>
      <c r="O139" s="434"/>
      <c r="P139" s="432"/>
    </row>
    <row r="140" spans="1:16" s="241" customFormat="1" ht="13.8">
      <c r="A140" s="855"/>
      <c r="B140" s="855"/>
      <c r="C140" s="893"/>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ht="13.8">
      <c r="A141" s="855"/>
      <c r="B141" s="855"/>
      <c r="C141" s="893"/>
      <c r="D141" s="336"/>
      <c r="E141" s="336"/>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336"/>
      <c r="E143" s="336"/>
      <c r="F143" s="329"/>
      <c r="G143" s="329"/>
      <c r="H143" s="329"/>
      <c r="I143" s="329"/>
      <c r="J143" s="330"/>
      <c r="K143" s="317"/>
      <c r="L143" s="331"/>
      <c r="M143" s="329"/>
      <c r="N143" s="441"/>
      <c r="O143" s="434"/>
      <c r="P143" s="432"/>
    </row>
    <row r="144" spans="1:16" s="241" customFormat="1" ht="13.8">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ht="13.8">
      <c r="A146" s="855"/>
      <c r="B146" s="855"/>
      <c r="C146" s="893"/>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ht="13.8">
      <c r="A147" s="855"/>
      <c r="B147" s="855"/>
      <c r="C147" s="893"/>
      <c r="D147" s="356"/>
      <c r="E147" s="365"/>
      <c r="F147" s="259"/>
      <c r="G147" s="259"/>
      <c r="H147" s="260"/>
      <c r="I147" s="318">
        <v>2</v>
      </c>
      <c r="J147" s="261"/>
      <c r="K147" s="261"/>
      <c r="L147" s="261"/>
      <c r="M147" s="340"/>
      <c r="N147" s="340"/>
      <c r="O147" s="439"/>
      <c r="P147" s="432"/>
    </row>
    <row r="148" spans="1:16" s="241" customFormat="1" ht="13.8">
      <c r="A148" s="855"/>
      <c r="B148" s="855"/>
      <c r="C148" s="893"/>
      <c r="D148" s="336"/>
      <c r="G148" s="329" t="s">
        <v>78</v>
      </c>
      <c r="H148" s="307">
        <v>2</v>
      </c>
      <c r="I148" s="307" t="s">
        <v>157</v>
      </c>
      <c r="J148" s="363">
        <v>5</v>
      </c>
      <c r="K148" s="307" t="s">
        <v>157</v>
      </c>
      <c r="L148" s="363">
        <v>1</v>
      </c>
      <c r="M148" s="307" t="s">
        <v>78</v>
      </c>
      <c r="N148" s="397">
        <f>H148*J148*L148</f>
        <v>10</v>
      </c>
      <c r="O148" s="439"/>
      <c r="P148" s="432"/>
    </row>
    <row r="149" spans="1:16" s="241" customFormat="1" ht="13.8">
      <c r="A149" s="855"/>
      <c r="B149" s="855"/>
      <c r="C149" s="893"/>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ht="13.8">
      <c r="A150" s="855"/>
      <c r="B150" s="855"/>
      <c r="C150" s="893"/>
      <c r="D150" s="356"/>
      <c r="E150" s="365"/>
      <c r="F150" s="259"/>
      <c r="G150" s="259"/>
      <c r="H150" s="260"/>
      <c r="I150" s="318">
        <v>2</v>
      </c>
      <c r="J150" s="261"/>
      <c r="K150" s="261"/>
      <c r="L150" s="261"/>
      <c r="M150" s="340"/>
      <c r="N150" s="340"/>
      <c r="O150" s="439"/>
      <c r="P150" s="432"/>
    </row>
    <row r="151" spans="1:16" s="241" customFormat="1" ht="13.8">
      <c r="A151" s="855"/>
      <c r="B151" s="855"/>
      <c r="C151" s="893"/>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ht="13.8">
      <c r="A154" s="855"/>
      <c r="B154" s="855"/>
      <c r="C154" s="893"/>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ht="13.8">
      <c r="A155" s="855"/>
      <c r="B155" s="855"/>
      <c r="C155" s="893"/>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ht="13.8">
      <c r="A156" s="855"/>
      <c r="B156" s="855"/>
      <c r="C156" s="893"/>
      <c r="D156" s="336"/>
      <c r="E156" s="336"/>
      <c r="F156" s="329"/>
      <c r="G156" s="329"/>
      <c r="H156" s="307"/>
      <c r="I156" s="307"/>
      <c r="J156" s="363"/>
      <c r="K156" s="307"/>
      <c r="L156" s="359" t="s">
        <v>80</v>
      </c>
      <c r="M156" s="307" t="s">
        <v>78</v>
      </c>
      <c r="N156" s="397">
        <f>SUM(N144:N155)</f>
        <v>659.68000000000006</v>
      </c>
      <c r="O156" s="439"/>
      <c r="P156" s="432"/>
    </row>
    <row r="157" spans="1:16" s="241" customFormat="1" ht="13.8">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ht="13.8">
      <c r="A159" s="855"/>
      <c r="B159" s="855"/>
      <c r="C159" s="893"/>
      <c r="D159" s="846" t="s">
        <v>326</v>
      </c>
      <c r="E159" s="847"/>
      <c r="F159" s="847"/>
      <c r="G159" s="847"/>
      <c r="H159" s="421"/>
      <c r="I159" s="384"/>
      <c r="J159" s="422">
        <f>N158</f>
        <v>4123</v>
      </c>
      <c r="K159" s="384" t="s">
        <v>157</v>
      </c>
      <c r="L159" s="422">
        <v>0.05</v>
      </c>
      <c r="M159" s="384" t="s">
        <v>78</v>
      </c>
      <c r="N159" s="423">
        <f>J159*L159</f>
        <v>206.15</v>
      </c>
      <c r="O159" s="434"/>
      <c r="P159" s="432"/>
    </row>
    <row r="160" spans="1:16" s="241" customFormat="1" ht="13.8">
      <c r="A160" s="855"/>
      <c r="B160" s="855"/>
      <c r="C160" s="893"/>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73"/>
      <c r="B161" s="873"/>
      <c r="C161" s="894"/>
      <c r="D161" s="336"/>
      <c r="E161" s="336"/>
      <c r="F161" s="329"/>
      <c r="G161" s="329"/>
      <c r="H161" s="329"/>
      <c r="I161" s="329"/>
      <c r="J161" s="330"/>
      <c r="K161" s="317"/>
      <c r="L161" s="331"/>
      <c r="M161" s="329"/>
      <c r="N161" s="447" t="s">
        <v>4</v>
      </c>
      <c r="O161" s="434"/>
      <c r="P161" s="432"/>
    </row>
    <row r="162" spans="1:19" s="241" customFormat="1" ht="13.8">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ht="13.8">
      <c r="A163" s="851"/>
      <c r="B163" s="851"/>
      <c r="C163" s="888"/>
      <c r="D163" s="890" t="s">
        <v>332</v>
      </c>
      <c r="E163" s="891"/>
      <c r="F163" s="891"/>
      <c r="G163" s="891"/>
      <c r="H163" s="891"/>
      <c r="I163" s="891"/>
      <c r="J163" s="457"/>
      <c r="K163" s="245"/>
      <c r="L163" s="457"/>
      <c r="M163" s="245"/>
      <c r="N163" s="458"/>
      <c r="O163" s="459"/>
      <c r="P163" s="460"/>
    </row>
    <row r="164" spans="1:19" s="241" customFormat="1" ht="13.8">
      <c r="A164" s="851"/>
      <c r="B164" s="851"/>
      <c r="C164" s="888"/>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ht="13.8">
      <c r="A165" s="851"/>
      <c r="B165" s="851"/>
      <c r="C165" s="888"/>
      <c r="D165" s="890" t="s">
        <v>333</v>
      </c>
      <c r="E165" s="891"/>
      <c r="F165" s="891"/>
      <c r="G165" s="891"/>
      <c r="H165" s="891"/>
      <c r="I165" s="891"/>
      <c r="J165" s="457"/>
      <c r="K165" s="245"/>
      <c r="L165" s="457"/>
      <c r="M165" s="245"/>
      <c r="N165" s="458"/>
      <c r="O165" s="459"/>
      <c r="P165" s="460"/>
    </row>
    <row r="166" spans="1:19" s="241" customFormat="1" ht="13.8">
      <c r="A166" s="851"/>
      <c r="B166" s="851"/>
      <c r="C166" s="888"/>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ht="13.8">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ht="13.8">
      <c r="A168" s="851"/>
      <c r="B168" s="851"/>
      <c r="C168" s="888"/>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ht="13.8">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ht="13.8">
      <c r="A170" s="851"/>
      <c r="B170" s="851"/>
      <c r="C170" s="888"/>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ht="13.8">
      <c r="A171" s="851"/>
      <c r="B171" s="851"/>
      <c r="C171" s="888"/>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ht="13.8">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ht="13.8">
      <c r="A173" s="851"/>
      <c r="B173" s="851"/>
      <c r="C173" s="888"/>
      <c r="D173" s="883" t="s">
        <v>337</v>
      </c>
      <c r="E173" s="884"/>
      <c r="F173" s="884"/>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ht="13.8">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ht="13.8">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ht="13.8">
      <c r="A176" s="851"/>
      <c r="B176" s="851"/>
      <c r="C176" s="879"/>
      <c r="D176" s="883" t="s">
        <v>337</v>
      </c>
      <c r="E176" s="884"/>
      <c r="F176" s="884"/>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ht="13.8">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ht="13.8">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396"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ht="13.8">
      <c r="A186" s="854">
        <v>10</v>
      </c>
      <c r="B186" s="854" t="s">
        <v>243</v>
      </c>
      <c r="C186" s="843" t="s">
        <v>343</v>
      </c>
      <c r="D186" s="479"/>
      <c r="E186" s="391"/>
      <c r="F186" s="390"/>
      <c r="G186" s="390"/>
      <c r="H186" s="393"/>
      <c r="I186" s="391"/>
      <c r="J186" s="392"/>
      <c r="K186" s="391"/>
      <c r="L186" s="392"/>
      <c r="M186" s="391"/>
      <c r="N186" s="392"/>
      <c r="O186" s="480"/>
      <c r="P186" s="430"/>
    </row>
    <row r="187" spans="1:19" s="241" customFormat="1" ht="13.8">
      <c r="A187" s="855"/>
      <c r="B187" s="855"/>
      <c r="C187" s="844"/>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ht="13.8">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ht="13.8">
      <c r="A189" s="855"/>
      <c r="B189" s="855"/>
      <c r="C189" s="844"/>
      <c r="D189" s="481" t="s">
        <v>345</v>
      </c>
      <c r="E189" s="329"/>
      <c r="F189" s="286"/>
      <c r="G189" s="286"/>
      <c r="H189" s="330"/>
      <c r="I189" s="329"/>
      <c r="J189" s="331"/>
      <c r="K189" s="329"/>
      <c r="L189" s="331"/>
      <c r="M189" s="329"/>
      <c r="N189" s="478"/>
      <c r="O189" s="439"/>
      <c r="P189" s="432"/>
    </row>
    <row r="190" spans="1:19" s="241" customFormat="1" ht="13.8">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ht="13.8">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ht="13.8">
      <c r="A192" s="855"/>
      <c r="B192" s="855"/>
      <c r="C192" s="844"/>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ht="13.8">
      <c r="A193" s="855"/>
      <c r="B193" s="855"/>
      <c r="C193" s="844"/>
      <c r="D193" s="481"/>
      <c r="E193" s="329"/>
      <c r="F193" s="286"/>
      <c r="G193" s="286"/>
      <c r="H193" s="330"/>
      <c r="I193" s="329"/>
      <c r="J193" s="331"/>
      <c r="K193" s="329"/>
      <c r="L193" s="331"/>
      <c r="M193" s="329"/>
      <c r="N193" s="478" t="s">
        <v>31</v>
      </c>
      <c r="O193" s="439"/>
      <c r="P193" s="432"/>
    </row>
    <row r="194" spans="1:18" s="241" customFormat="1" ht="21" customHeight="1">
      <c r="A194" s="855"/>
      <c r="B194" s="855"/>
      <c r="C194" s="845"/>
      <c r="D194" s="484"/>
      <c r="E194" s="384"/>
      <c r="F194" s="292"/>
      <c r="G194" s="292"/>
      <c r="H194" s="421"/>
      <c r="I194" s="384"/>
      <c r="J194" s="422"/>
      <c r="K194" s="384"/>
      <c r="L194" s="422"/>
      <c r="M194" s="384"/>
      <c r="N194" s="422"/>
      <c r="O194" s="485"/>
      <c r="P194" s="443"/>
    </row>
    <row r="195" spans="1:18" s="241" customFormat="1" ht="13.8">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ht="13.8">
      <c r="A196" s="855"/>
      <c r="B196" s="855"/>
      <c r="C196" s="875"/>
      <c r="D196" s="869" t="s">
        <v>349</v>
      </c>
      <c r="E196" s="870"/>
      <c r="F196" s="870"/>
      <c r="G196" s="412"/>
      <c r="H196" s="414"/>
      <c r="I196" s="415"/>
      <c r="J196" s="414"/>
      <c r="K196" s="415"/>
      <c r="L196" s="414"/>
      <c r="M196" s="415"/>
      <c r="N196" s="331"/>
      <c r="O196" s="439"/>
      <c r="P196" s="487"/>
    </row>
    <row r="197" spans="1:18" s="241" customFormat="1" ht="13.8">
      <c r="A197" s="855"/>
      <c r="B197" s="855"/>
      <c r="C197" s="875"/>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ht="13.8">
      <c r="A198" s="855"/>
      <c r="B198" s="855"/>
      <c r="C198" s="875"/>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ht="13.8">
      <c r="A199" s="855"/>
      <c r="B199" s="855"/>
      <c r="C199" s="875"/>
      <c r="D199" s="488"/>
      <c r="E199" s="413"/>
      <c r="F199" s="413"/>
      <c r="G199" s="413"/>
      <c r="H199" s="414"/>
      <c r="I199" s="415"/>
      <c r="J199" s="414"/>
      <c r="K199" s="415"/>
      <c r="L199" s="414" t="s">
        <v>206</v>
      </c>
      <c r="M199" s="415" t="s">
        <v>78</v>
      </c>
      <c r="N199" s="331">
        <f>SUM(N197:N198)</f>
        <v>105.75999999999999</v>
      </c>
      <c r="O199" s="439"/>
      <c r="P199" s="487"/>
    </row>
    <row r="200" spans="1:18" s="241" customFormat="1" ht="13.8">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ht="13.8">
      <c r="A201" s="855"/>
      <c r="B201" s="855"/>
      <c r="C201" s="875"/>
      <c r="D201" s="867" t="s">
        <v>353</v>
      </c>
      <c r="E201" s="868"/>
      <c r="F201" s="868"/>
      <c r="G201" s="286"/>
      <c r="H201" s="486"/>
      <c r="I201" s="415"/>
      <c r="J201" s="331"/>
      <c r="K201" s="329"/>
      <c r="L201" s="331"/>
      <c r="M201" s="329"/>
      <c r="N201" s="478" t="s">
        <v>94</v>
      </c>
      <c r="O201" s="439"/>
      <c r="P201" s="487"/>
    </row>
    <row r="202" spans="1:18" s="241" customFormat="1" ht="13.8">
      <c r="A202" s="855"/>
      <c r="B202" s="855"/>
      <c r="C202" s="875"/>
      <c r="D202" s="869" t="s">
        <v>354</v>
      </c>
      <c r="E202" s="870"/>
      <c r="F202" s="870"/>
      <c r="G202" s="412"/>
      <c r="H202" s="414"/>
      <c r="I202" s="415"/>
      <c r="J202" s="414"/>
      <c r="K202" s="415"/>
      <c r="L202" s="414"/>
      <c r="M202" s="415"/>
      <c r="N202" s="331"/>
      <c r="O202" s="439"/>
      <c r="P202" s="487"/>
    </row>
    <row r="203" spans="1:18" s="241" customFormat="1" ht="13.8">
      <c r="A203" s="855"/>
      <c r="B203" s="855"/>
      <c r="C203" s="875"/>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ht="13.8">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ht="13.8">
      <c r="A205" s="855"/>
      <c r="B205" s="855"/>
      <c r="C205" s="875"/>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ht="13.8">
      <c r="A206" s="855"/>
      <c r="B206" s="855"/>
      <c r="C206" s="875"/>
      <c r="D206" s="495"/>
      <c r="E206" s="496"/>
      <c r="F206" s="286"/>
      <c r="G206" s="286"/>
      <c r="H206" s="330"/>
      <c r="I206" s="329"/>
      <c r="J206" s="331"/>
      <c r="K206" s="329"/>
      <c r="L206" s="497"/>
      <c r="M206" s="498"/>
      <c r="N206" s="499" t="s">
        <v>94</v>
      </c>
      <c r="O206" s="500"/>
      <c r="P206" s="432"/>
    </row>
    <row r="207" spans="1:18" s="241" customFormat="1" ht="13.8">
      <c r="A207" s="873"/>
      <c r="B207" s="873"/>
      <c r="C207" s="876"/>
      <c r="D207" s="501"/>
      <c r="E207" s="502"/>
      <c r="F207" s="384"/>
      <c r="G207" s="384"/>
      <c r="H207" s="384"/>
      <c r="I207" s="384"/>
      <c r="J207" s="384"/>
      <c r="K207" s="384"/>
      <c r="L207" s="384"/>
      <c r="M207" s="384"/>
      <c r="N207" s="427"/>
      <c r="O207" s="503"/>
      <c r="P207" s="443"/>
    </row>
    <row r="208" spans="1:18" s="241" customFormat="1" ht="13.8">
      <c r="A208" s="871">
        <v>12</v>
      </c>
      <c r="B208" s="854" t="s">
        <v>247</v>
      </c>
      <c r="C208" s="856" t="s">
        <v>355</v>
      </c>
      <c r="D208" s="504"/>
      <c r="E208" s="286"/>
      <c r="F208" s="286"/>
      <c r="G208" s="286"/>
      <c r="H208" s="330"/>
      <c r="I208" s="329"/>
      <c r="J208" s="331"/>
      <c r="K208" s="329"/>
      <c r="L208" s="331"/>
      <c r="M208" s="329"/>
      <c r="N208" s="331"/>
      <c r="O208" s="505"/>
      <c r="P208" s="506"/>
    </row>
    <row r="209" spans="1:18" s="241" customFormat="1" ht="41.4">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ht="13.8">
      <c r="A210" s="872"/>
      <c r="B210" s="855"/>
      <c r="C210" s="85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ht="13.8">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ht="13.8">
      <c r="A213" s="855"/>
      <c r="B213" s="855"/>
      <c r="C213" s="857"/>
      <c r="D213" s="858" t="s">
        <v>358</v>
      </c>
      <c r="E213" s="859"/>
      <c r="F213" s="859"/>
      <c r="G213" s="329"/>
      <c r="H213" s="330"/>
      <c r="I213" s="329"/>
      <c r="J213" s="329"/>
      <c r="K213" s="329"/>
      <c r="L213" s="330"/>
      <c r="M213" s="329"/>
      <c r="N213" s="330"/>
      <c r="O213" s="432"/>
      <c r="P213" s="460"/>
    </row>
    <row r="214" spans="1:18" s="241" customFormat="1" ht="13.8">
      <c r="A214" s="855"/>
      <c r="B214" s="855"/>
      <c r="C214" s="85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ht="13.8">
      <c r="A215" s="855"/>
      <c r="B215" s="855"/>
      <c r="C215" s="857"/>
      <c r="D215" s="495" t="s">
        <v>360</v>
      </c>
      <c r="E215" s="515"/>
      <c r="F215" s="515"/>
      <c r="G215" s="329"/>
      <c r="H215" s="330"/>
      <c r="I215" s="329"/>
      <c r="J215" s="329"/>
      <c r="K215" s="329"/>
      <c r="L215" s="330"/>
      <c r="M215" s="329"/>
      <c r="N215" s="330"/>
      <c r="O215" s="432"/>
      <c r="P215" s="460"/>
    </row>
    <row r="216" spans="1:18" s="241" customFormat="1" ht="13.8">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ht="13.8">
      <c r="A217" s="855"/>
      <c r="B217" s="855"/>
      <c r="C217" s="85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ht="13.8">
      <c r="A218" s="855"/>
      <c r="B218" s="855"/>
      <c r="C218" s="857"/>
      <c r="D218" s="495"/>
      <c r="E218" s="515"/>
      <c r="F218" s="515"/>
      <c r="G218" s="329"/>
      <c r="H218" s="330"/>
      <c r="I218" s="329"/>
      <c r="J218" s="329"/>
      <c r="K218" s="329"/>
      <c r="L218" s="330"/>
      <c r="M218" s="329"/>
      <c r="N218" s="518" t="s">
        <v>5</v>
      </c>
      <c r="O218" s="432"/>
      <c r="P218" s="460"/>
    </row>
    <row r="219" spans="1:18" s="241" customFormat="1" ht="13.8">
      <c r="A219" s="855"/>
      <c r="B219" s="855"/>
      <c r="C219" s="857"/>
      <c r="D219" s="375"/>
      <c r="E219" s="336"/>
      <c r="F219" s="329"/>
      <c r="G219" s="329"/>
      <c r="H219" s="329"/>
      <c r="I219" s="329"/>
      <c r="J219" s="329"/>
      <c r="K219" s="519"/>
      <c r="L219" s="329"/>
      <c r="M219" s="329"/>
      <c r="N219" s="329"/>
      <c r="O219" s="432"/>
      <c r="P219" s="460"/>
    </row>
    <row r="220" spans="1:18" s="241" customFormat="1" ht="13.8">
      <c r="A220" s="855"/>
      <c r="B220" s="855"/>
      <c r="C220" s="857"/>
      <c r="D220" s="501"/>
      <c r="E220" s="520"/>
      <c r="F220" s="520"/>
      <c r="G220" s="384"/>
      <c r="H220" s="421"/>
      <c r="I220" s="384"/>
      <c r="J220" s="384"/>
      <c r="K220" s="384"/>
      <c r="L220" s="421"/>
      <c r="M220" s="384"/>
      <c r="N220" s="421"/>
      <c r="O220" s="443"/>
      <c r="P220" s="469"/>
    </row>
    <row r="221" spans="1:18" s="241" customFormat="1" ht="13.8">
      <c r="A221" s="854">
        <v>14</v>
      </c>
      <c r="B221" s="854" t="s">
        <v>361</v>
      </c>
      <c r="C221" s="860" t="s">
        <v>362</v>
      </c>
      <c r="D221" s="521"/>
      <c r="E221" s="286"/>
      <c r="F221" s="413"/>
      <c r="G221" s="413"/>
      <c r="H221" s="330"/>
      <c r="I221" s="415"/>
      <c r="J221" s="331"/>
      <c r="K221" s="415"/>
      <c r="L221" s="522"/>
      <c r="M221" s="329"/>
      <c r="N221" s="331"/>
      <c r="O221" s="431"/>
      <c r="P221" s="460"/>
      <c r="R221" s="304"/>
    </row>
    <row r="222" spans="1:18" s="241" customFormat="1" ht="13.8">
      <c r="A222" s="855"/>
      <c r="B222" s="855"/>
      <c r="C222" s="861"/>
      <c r="D222" s="863" t="s">
        <v>363</v>
      </c>
      <c r="E222" s="864"/>
      <c r="F222" s="864"/>
      <c r="G222" s="864"/>
      <c r="H222" s="864"/>
      <c r="I222" s="415"/>
      <c r="J222" s="414"/>
      <c r="K222" s="415"/>
      <c r="L222" s="522"/>
      <c r="M222" s="329"/>
      <c r="N222" s="331"/>
      <c r="O222" s="439"/>
      <c r="P222" s="460"/>
      <c r="R222" s="304"/>
    </row>
    <row r="223" spans="1:18" s="241" customFormat="1" ht="15.6">
      <c r="A223" s="855"/>
      <c r="B223" s="855"/>
      <c r="C223" s="861"/>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6">
      <c r="A224" s="855"/>
      <c r="B224" s="855"/>
      <c r="C224" s="861"/>
      <c r="D224" s="523"/>
      <c r="E224" s="524"/>
      <c r="F224" s="524"/>
      <c r="G224" s="524">
        <v>2</v>
      </c>
      <c r="H224" s="533"/>
      <c r="I224" s="528"/>
      <c r="J224" s="534"/>
      <c r="K224" s="528">
        <v>2</v>
      </c>
      <c r="L224" s="534"/>
      <c r="M224" s="528"/>
      <c r="N224" s="531"/>
      <c r="O224" s="532"/>
      <c r="P224" s="460"/>
      <c r="R224" s="304"/>
    </row>
    <row r="225" spans="1:18" s="241" customFormat="1" ht="15.6">
      <c r="A225" s="855"/>
      <c r="B225" s="855"/>
      <c r="C225" s="861"/>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6">
      <c r="A226" s="855"/>
      <c r="B226" s="855"/>
      <c r="C226" s="861"/>
      <c r="D226" s="865" t="s">
        <v>366</v>
      </c>
      <c r="E226" s="866"/>
      <c r="F226" s="866"/>
      <c r="G226" s="866"/>
      <c r="H226" s="535"/>
      <c r="I226" s="528"/>
      <c r="J226" s="534"/>
      <c r="K226" s="528"/>
      <c r="L226" s="536"/>
      <c r="M226" s="537"/>
      <c r="N226" s="531"/>
      <c r="O226" s="532"/>
      <c r="P226" s="460"/>
      <c r="R226" s="304"/>
    </row>
    <row r="227" spans="1:18" s="241" customFormat="1" ht="15.6">
      <c r="A227" s="855"/>
      <c r="B227" s="855"/>
      <c r="C227" s="861"/>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ht="13.8">
      <c r="A228" s="855"/>
      <c r="B228" s="855"/>
      <c r="C228" s="861"/>
      <c r="D228" s="540"/>
      <c r="E228" s="413"/>
      <c r="F228" s="413"/>
      <c r="G228" s="413"/>
      <c r="H228" s="434"/>
      <c r="I228" s="494">
        <v>2</v>
      </c>
      <c r="J228" s="493"/>
      <c r="K228" s="494"/>
      <c r="L228" s="493"/>
      <c r="M228" s="494"/>
      <c r="N228" s="423"/>
      <c r="O228" s="439"/>
      <c r="P228" s="460"/>
      <c r="R228" s="304"/>
    </row>
    <row r="229" spans="1:18" s="241" customFormat="1" ht="13.8">
      <c r="A229" s="855"/>
      <c r="B229" s="855"/>
      <c r="C229" s="853"/>
      <c r="D229" s="375"/>
      <c r="E229" s="286"/>
      <c r="F229" s="413"/>
      <c r="G229" s="413"/>
      <c r="H229" s="330"/>
      <c r="I229" s="415"/>
      <c r="J229" s="414"/>
      <c r="K229" s="415"/>
      <c r="L229" s="522" t="s">
        <v>80</v>
      </c>
      <c r="M229" s="329" t="s">
        <v>78</v>
      </c>
      <c r="N229" s="331">
        <f>SUM(N225:N228)</f>
        <v>4478.84</v>
      </c>
      <c r="O229" s="432"/>
      <c r="P229" s="460"/>
    </row>
    <row r="230" spans="1:18" s="241" customFormat="1" ht="13.8">
      <c r="A230" s="855"/>
      <c r="B230" s="855"/>
      <c r="C230" s="853"/>
      <c r="D230" s="412"/>
      <c r="E230" s="286"/>
      <c r="F230" s="413"/>
      <c r="G230" s="413"/>
      <c r="H230" s="330"/>
      <c r="I230" s="415"/>
      <c r="J230" s="414"/>
      <c r="K230" s="415"/>
      <c r="L230" s="522"/>
      <c r="M230" s="329"/>
      <c r="N230" s="331"/>
      <c r="O230" s="432"/>
      <c r="P230" s="460"/>
    </row>
    <row r="231" spans="1:18" s="241" customFormat="1" ht="13.8">
      <c r="A231" s="855"/>
      <c r="B231" s="855"/>
      <c r="C231" s="853"/>
      <c r="D231" s="375"/>
      <c r="E231" s="286"/>
      <c r="F231" s="413"/>
      <c r="G231" s="413"/>
      <c r="H231" s="330"/>
      <c r="I231" s="415"/>
      <c r="J231" s="414"/>
      <c r="K231" s="415"/>
      <c r="L231" s="522"/>
      <c r="M231" s="329"/>
      <c r="N231" s="331"/>
      <c r="O231" s="432"/>
      <c r="P231" s="460"/>
    </row>
    <row r="232" spans="1:18" s="241" customFormat="1" ht="13.8">
      <c r="A232" s="855"/>
      <c r="B232" s="855"/>
      <c r="C232" s="853"/>
      <c r="D232" s="336"/>
      <c r="E232" s="286"/>
      <c r="F232" s="413"/>
      <c r="G232" s="413"/>
      <c r="H232" s="330"/>
      <c r="I232" s="415"/>
      <c r="J232" s="414"/>
      <c r="K232" s="415"/>
      <c r="L232" s="522"/>
      <c r="M232" s="329"/>
      <c r="N232" s="331"/>
      <c r="O232" s="432"/>
      <c r="P232" s="460"/>
    </row>
    <row r="233" spans="1:18" s="241" customFormat="1" ht="13.8">
      <c r="A233" s="855"/>
      <c r="B233" s="855"/>
      <c r="C233" s="853"/>
      <c r="D233" s="412"/>
      <c r="E233" s="286"/>
      <c r="F233" s="413"/>
      <c r="G233" s="413"/>
      <c r="H233" s="330"/>
      <c r="I233" s="415"/>
      <c r="J233" s="414"/>
      <c r="K233" s="415"/>
      <c r="L233" s="522"/>
      <c r="M233" s="329"/>
      <c r="N233" s="331"/>
      <c r="O233" s="432"/>
      <c r="P233" s="460"/>
    </row>
    <row r="234" spans="1:18" s="241" customFormat="1" ht="13.8">
      <c r="A234" s="855"/>
      <c r="B234" s="855"/>
      <c r="C234" s="853"/>
      <c r="D234" s="412"/>
      <c r="E234" s="286"/>
      <c r="F234" s="413"/>
      <c r="G234" s="413"/>
      <c r="H234" s="330"/>
      <c r="I234" s="415"/>
      <c r="J234" s="414"/>
      <c r="K234" s="415"/>
      <c r="L234" s="522"/>
      <c r="M234" s="329"/>
      <c r="N234" s="331"/>
      <c r="O234" s="432"/>
      <c r="P234" s="460"/>
    </row>
    <row r="235" spans="1:18" s="241" customFormat="1" ht="21" customHeight="1">
      <c r="A235" s="855"/>
      <c r="B235" s="855"/>
      <c r="C235" s="862"/>
      <c r="D235" s="405"/>
      <c r="E235" s="406"/>
      <c r="F235" s="541"/>
      <c r="G235" s="384"/>
      <c r="H235" s="384"/>
      <c r="I235" s="542"/>
      <c r="J235" s="384"/>
      <c r="K235" s="384"/>
      <c r="L235" s="384"/>
      <c r="M235" s="384"/>
      <c r="N235" s="425"/>
      <c r="O235" s="415"/>
      <c r="P235" s="460"/>
    </row>
    <row r="236" spans="1:18" s="241" customFormat="1" ht="13.8">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ht="13.8">
      <c r="A237" s="851"/>
      <c r="B237" s="851"/>
      <c r="C237" s="853"/>
      <c r="D237" s="848" t="s">
        <v>369</v>
      </c>
      <c r="E237" s="849"/>
      <c r="F237" s="849"/>
      <c r="G237" s="849"/>
      <c r="H237" s="849"/>
      <c r="I237" s="414" t="s">
        <v>78</v>
      </c>
      <c r="J237" s="414">
        <f>O225</f>
        <v>4478.84</v>
      </c>
      <c r="K237" s="415"/>
      <c r="L237" s="522" t="s">
        <v>5</v>
      </c>
      <c r="M237" s="329"/>
      <c r="N237" s="331"/>
      <c r="O237" s="477">
        <f>J237</f>
        <v>4478.84</v>
      </c>
      <c r="P237" s="549" t="str">
        <f>L237</f>
        <v>Cum</v>
      </c>
    </row>
    <row r="238" spans="1:18" s="241" customFormat="1" ht="13.8">
      <c r="A238" s="851"/>
      <c r="B238" s="851"/>
      <c r="C238" s="853"/>
      <c r="D238" s="550"/>
      <c r="E238" s="286"/>
      <c r="F238" s="413"/>
      <c r="G238" s="413"/>
      <c r="H238" s="551"/>
      <c r="I238" s="415"/>
      <c r="J238" s="414"/>
      <c r="K238" s="415"/>
      <c r="L238" s="522"/>
      <c r="M238" s="329"/>
      <c r="N238" s="331"/>
      <c r="O238" s="432"/>
      <c r="P238" s="552"/>
    </row>
    <row r="239" spans="1:18" s="241" customFormat="1" ht="13.8">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375"/>
      <c r="E240" s="336"/>
      <c r="F240" s="329"/>
      <c r="G240" s="329"/>
      <c r="H240" s="329"/>
      <c r="I240" s="384"/>
      <c r="J240" s="555"/>
      <c r="K240" s="556"/>
      <c r="L240" s="557"/>
      <c r="M240" s="558"/>
      <c r="N240" s="559"/>
      <c r="O240" s="432"/>
      <c r="P240" s="552"/>
    </row>
    <row r="241" spans="1:16" s="241" customFormat="1" ht="13.8">
      <c r="A241" s="840">
        <v>16</v>
      </c>
      <c r="B241" s="840" t="s">
        <v>254</v>
      </c>
      <c r="C241" s="852" t="s">
        <v>370</v>
      </c>
      <c r="D241" s="388"/>
      <c r="E241" s="389"/>
      <c r="F241" s="389"/>
      <c r="G241" s="389"/>
      <c r="H241" s="389"/>
      <c r="I241" s="329"/>
      <c r="J241" s="329"/>
      <c r="K241" s="329"/>
      <c r="L241" s="329"/>
      <c r="M241" s="329"/>
      <c r="N241" s="376"/>
      <c r="O241" s="560"/>
      <c r="P241" s="560"/>
    </row>
    <row r="242" spans="1:16" s="241" customFormat="1" ht="13.8">
      <c r="A242" s="841"/>
      <c r="B242" s="841"/>
      <c r="C242" s="853"/>
      <c r="D242" s="411"/>
      <c r="E242" s="412"/>
      <c r="F242" s="412"/>
      <c r="G242" s="412"/>
      <c r="H242" s="412"/>
      <c r="I242" s="329"/>
      <c r="J242" s="329"/>
      <c r="K242" s="329"/>
      <c r="L242" s="329"/>
      <c r="M242" s="329"/>
      <c r="N242" s="376"/>
      <c r="O242" s="487"/>
      <c r="P242" s="487"/>
    </row>
    <row r="243" spans="1:16" s="241" customFormat="1" ht="13.8">
      <c r="A243" s="841"/>
      <c r="B243" s="841"/>
      <c r="C243" s="853"/>
      <c r="D243" s="846" t="s">
        <v>371</v>
      </c>
      <c r="E243" s="847"/>
      <c r="F243" s="847"/>
      <c r="G243" s="413" t="s">
        <v>78</v>
      </c>
      <c r="H243" s="551" t="s">
        <v>372</v>
      </c>
      <c r="I243" s="329"/>
      <c r="J243" s="553"/>
      <c r="K243" s="554"/>
      <c r="L243" s="331" t="s">
        <v>373</v>
      </c>
      <c r="M243" s="329"/>
      <c r="N243" s="331"/>
      <c r="O243" s="432"/>
      <c r="P243" s="487"/>
    </row>
    <row r="244" spans="1:16" s="241" customFormat="1">
      <c r="A244" s="841"/>
      <c r="B244" s="841"/>
      <c r="C244" s="853"/>
      <c r="D244" s="411"/>
      <c r="E244" s="286"/>
      <c r="F244" s="413"/>
      <c r="G244" s="317"/>
      <c r="H244" s="551"/>
      <c r="I244" s="329"/>
      <c r="J244" s="553"/>
      <c r="K244" s="554"/>
      <c r="L244" s="331" t="s">
        <v>374</v>
      </c>
      <c r="M244" s="329"/>
      <c r="N244" s="331"/>
      <c r="O244" s="432"/>
      <c r="P244" s="487"/>
    </row>
    <row r="245" spans="1:16" s="241" customFormat="1" ht="13.8">
      <c r="A245" s="841"/>
      <c r="B245" s="841"/>
      <c r="C245" s="853"/>
      <c r="D245" s="848" t="s">
        <v>369</v>
      </c>
      <c r="E245" s="849"/>
      <c r="F245" s="849"/>
      <c r="G245" s="849"/>
      <c r="H245" s="849"/>
      <c r="I245" s="414" t="s">
        <v>78</v>
      </c>
      <c r="J245" s="414">
        <f>O225</f>
        <v>4478.84</v>
      </c>
      <c r="K245" s="415"/>
      <c r="L245" s="522" t="s">
        <v>5</v>
      </c>
      <c r="M245" s="329"/>
      <c r="N245" s="331"/>
      <c r="O245" s="477">
        <f>J245</f>
        <v>4478.84</v>
      </c>
      <c r="P245" s="549" t="str">
        <f>L245</f>
        <v>Cum</v>
      </c>
    </row>
    <row r="246" spans="1:16" s="241" customFormat="1" ht="13.8">
      <c r="A246" s="841"/>
      <c r="B246" s="841"/>
      <c r="C246" s="853"/>
      <c r="D246" s="561"/>
      <c r="E246" s="562"/>
      <c r="F246" s="330"/>
      <c r="G246" s="329"/>
      <c r="H246" s="551"/>
      <c r="I246" s="329"/>
      <c r="J246" s="331"/>
      <c r="K246" s="329"/>
      <c r="L246" s="331"/>
      <c r="M246" s="329"/>
      <c r="N246" s="331"/>
      <c r="O246" s="432"/>
      <c r="P246" s="487"/>
    </row>
    <row r="247" spans="1:16" s="241" customFormat="1" ht="13.8">
      <c r="A247" s="840">
        <v>17</v>
      </c>
      <c r="B247" s="840" t="s">
        <v>257</v>
      </c>
      <c r="C247" s="843" t="s">
        <v>375</v>
      </c>
      <c r="D247" s="563"/>
      <c r="E247" s="564"/>
      <c r="F247" s="393"/>
      <c r="G247" s="391"/>
      <c r="H247" s="393"/>
      <c r="I247" s="391"/>
      <c r="J247" s="392"/>
      <c r="K247" s="391"/>
      <c r="L247" s="565"/>
      <c r="M247" s="566"/>
      <c r="N247" s="565"/>
      <c r="O247" s="430"/>
      <c r="P247" s="547"/>
    </row>
    <row r="248" spans="1:16" s="241" customFormat="1" ht="13.8">
      <c r="A248" s="841"/>
      <c r="B248" s="841"/>
      <c r="C248" s="844"/>
      <c r="D248" s="846" t="s">
        <v>376</v>
      </c>
      <c r="E248" s="847"/>
      <c r="F248" s="329"/>
      <c r="G248" s="329"/>
      <c r="H248" s="329"/>
      <c r="I248" s="329"/>
      <c r="J248" s="329"/>
      <c r="K248" s="329"/>
      <c r="L248" s="329"/>
      <c r="M248" s="329"/>
      <c r="N248" s="329"/>
      <c r="O248" s="432"/>
      <c r="P248" s="552"/>
    </row>
    <row r="249" spans="1:16" s="241" customFormat="1">
      <c r="A249" s="841"/>
      <c r="B249" s="841"/>
      <c r="C249" s="844"/>
      <c r="D249" s="471"/>
      <c r="E249" s="129"/>
      <c r="F249" s="129" t="s">
        <v>377</v>
      </c>
      <c r="G249" s="129"/>
      <c r="H249" s="129"/>
      <c r="I249" s="129"/>
      <c r="J249" s="129" t="s">
        <v>378</v>
      </c>
      <c r="K249" s="283" t="s">
        <v>379</v>
      </c>
      <c r="L249" s="444"/>
      <c r="M249" s="364"/>
      <c r="N249" s="472"/>
      <c r="O249" s="432"/>
      <c r="P249" s="552"/>
    </row>
    <row r="250" spans="1:16" s="241" customFormat="1">
      <c r="A250" s="841"/>
      <c r="B250" s="841"/>
      <c r="C250" s="844"/>
      <c r="D250" s="130"/>
      <c r="E250" s="364"/>
      <c r="F250" s="415"/>
      <c r="G250" s="415"/>
      <c r="H250" s="444"/>
      <c r="I250" s="329"/>
      <c r="J250" s="444"/>
      <c r="K250" s="358"/>
      <c r="L250" s="444"/>
      <c r="M250" s="283"/>
      <c r="N250" s="472"/>
      <c r="O250" s="432"/>
      <c r="P250" s="552"/>
    </row>
    <row r="251" spans="1:16" s="241" customFormat="1" ht="13.8">
      <c r="A251" s="841"/>
      <c r="B251" s="841"/>
      <c r="C251" s="844"/>
      <c r="D251" s="848" t="s">
        <v>369</v>
      </c>
      <c r="E251" s="849"/>
      <c r="F251" s="849"/>
      <c r="G251" s="849"/>
      <c r="H251" s="849"/>
      <c r="I251" s="414" t="s">
        <v>78</v>
      </c>
      <c r="J251" s="414">
        <f>O237</f>
        <v>4478.84</v>
      </c>
      <c r="K251" s="415"/>
      <c r="L251" s="522" t="s">
        <v>5</v>
      </c>
      <c r="M251" s="329"/>
      <c r="N251" s="331"/>
      <c r="O251" s="477">
        <f>J251</f>
        <v>4478.84</v>
      </c>
      <c r="P251" s="549" t="str">
        <f>L251</f>
        <v>Cum</v>
      </c>
    </row>
    <row r="252" spans="1:16" s="241" customFormat="1" ht="13.8">
      <c r="A252" s="841"/>
      <c r="B252" s="841"/>
      <c r="C252" s="844"/>
      <c r="D252" s="329"/>
      <c r="E252" s="329"/>
      <c r="F252" s="286"/>
      <c r="G252" s="286"/>
      <c r="H252" s="330"/>
      <c r="I252" s="329"/>
      <c r="J252" s="331"/>
      <c r="K252" s="329"/>
      <c r="L252" s="331"/>
      <c r="M252" s="329"/>
      <c r="N252" s="331"/>
      <c r="O252" s="432"/>
      <c r="P252" s="552"/>
    </row>
    <row r="253" spans="1:16" s="241" customFormat="1" ht="13.8">
      <c r="A253" s="842"/>
      <c r="B253" s="842"/>
      <c r="C253" s="845"/>
      <c r="D253" s="405"/>
      <c r="E253" s="406"/>
      <c r="F253" s="292"/>
      <c r="G253" s="292"/>
      <c r="H253" s="421"/>
      <c r="I253" s="384"/>
      <c r="J253" s="422"/>
      <c r="K253" s="384"/>
      <c r="L253" s="422"/>
      <c r="M253" s="384"/>
      <c r="N253" s="422"/>
      <c r="O253" s="443"/>
      <c r="P253" s="567"/>
    </row>
    <row r="254" spans="1:16" s="241" customFormat="1" ht="13.8">
      <c r="A254" s="840">
        <v>18</v>
      </c>
      <c r="B254" s="840" t="s">
        <v>260</v>
      </c>
      <c r="C254" s="843" t="s">
        <v>62</v>
      </c>
      <c r="D254" s="563"/>
      <c r="E254" s="564"/>
      <c r="F254" s="393"/>
      <c r="G254" s="391"/>
      <c r="H254" s="393"/>
      <c r="I254" s="391"/>
      <c r="J254" s="392"/>
      <c r="K254" s="391"/>
      <c r="L254" s="565"/>
      <c r="M254" s="566"/>
      <c r="N254" s="565"/>
      <c r="O254" s="430"/>
      <c r="P254" s="547"/>
    </row>
    <row r="255" spans="1:16" s="241" customFormat="1" ht="13.8">
      <c r="A255" s="841"/>
      <c r="B255" s="841"/>
      <c r="C255" s="844"/>
      <c r="D255" s="846"/>
      <c r="E255" s="847"/>
      <c r="F255" s="329"/>
      <c r="G255" s="329"/>
      <c r="H255" s="329"/>
      <c r="I255" s="329"/>
      <c r="J255" s="329"/>
      <c r="K255" s="329"/>
      <c r="L255" s="329"/>
      <c r="M255" s="329"/>
      <c r="N255" s="329"/>
      <c r="O255" s="432"/>
      <c r="P255" s="552"/>
    </row>
    <row r="256" spans="1:16" s="241" customFormat="1">
      <c r="A256" s="841"/>
      <c r="B256" s="841"/>
      <c r="C256" s="844"/>
      <c r="D256" s="471"/>
      <c r="E256" s="129" t="s">
        <v>380</v>
      </c>
      <c r="F256" s="129"/>
      <c r="G256" s="129"/>
      <c r="H256" s="129"/>
      <c r="I256" s="129"/>
      <c r="J256" s="129"/>
      <c r="K256" s="283"/>
      <c r="L256" s="444"/>
      <c r="M256" s="364"/>
      <c r="N256" s="472">
        <f>O9</f>
        <v>2052</v>
      </c>
      <c r="O256" s="432"/>
      <c r="P256" s="552"/>
    </row>
    <row r="257" spans="1:16" s="241" customFormat="1">
      <c r="A257" s="841"/>
      <c r="B257" s="841"/>
      <c r="C257" s="844"/>
      <c r="D257" s="130"/>
      <c r="E257" s="364"/>
      <c r="F257" s="415"/>
      <c r="G257" s="415"/>
      <c r="H257" s="444"/>
      <c r="I257" s="329"/>
      <c r="J257" s="444"/>
      <c r="K257" s="358"/>
      <c r="L257" s="444"/>
      <c r="M257" s="283"/>
      <c r="N257" s="568" t="s">
        <v>5</v>
      </c>
      <c r="O257" s="432"/>
      <c r="P257" s="552"/>
    </row>
    <row r="258" spans="1:16" s="241" customFormat="1" ht="13.8">
      <c r="A258" s="841"/>
      <c r="B258" s="841"/>
      <c r="C258" s="844"/>
      <c r="D258" s="848" t="s">
        <v>381</v>
      </c>
      <c r="E258" s="849"/>
      <c r="F258" s="849"/>
      <c r="G258" s="849"/>
      <c r="H258" s="849"/>
      <c r="I258" s="414" t="s">
        <v>78</v>
      </c>
      <c r="J258" s="414">
        <f>N256</f>
        <v>2052</v>
      </c>
      <c r="K258" s="415" t="s">
        <v>157</v>
      </c>
      <c r="L258" s="522">
        <v>0.8</v>
      </c>
      <c r="M258" s="329" t="s">
        <v>78</v>
      </c>
      <c r="N258" s="331">
        <f>J258*L258</f>
        <v>1641.6000000000001</v>
      </c>
      <c r="O258" s="477">
        <f>N258</f>
        <v>1641.6000000000001</v>
      </c>
      <c r="P258" s="549" t="s">
        <v>5</v>
      </c>
    </row>
    <row r="259" spans="1:16" s="241" customFormat="1" ht="13.8">
      <c r="A259" s="841"/>
      <c r="B259" s="841"/>
      <c r="C259" s="844"/>
      <c r="D259" s="329"/>
      <c r="E259" s="329"/>
      <c r="F259" s="286"/>
      <c r="G259" s="286"/>
      <c r="H259" s="330"/>
      <c r="I259" s="329"/>
      <c r="J259" s="331"/>
      <c r="K259" s="329"/>
      <c r="L259" s="331"/>
      <c r="M259" s="329"/>
      <c r="N259" s="331"/>
      <c r="O259" s="432"/>
      <c r="P259" s="552"/>
    </row>
    <row r="260" spans="1:16" s="241" customFormat="1" ht="13.8">
      <c r="A260" s="842"/>
      <c r="B260" s="842"/>
      <c r="C260" s="845"/>
      <c r="D260" s="405"/>
      <c r="E260" s="406"/>
      <c r="F260" s="292"/>
      <c r="G260" s="292"/>
      <c r="H260" s="421"/>
      <c r="I260" s="384"/>
      <c r="J260" s="422"/>
      <c r="K260" s="384"/>
      <c r="L260" s="422"/>
      <c r="M260" s="384"/>
      <c r="N260" s="422"/>
      <c r="O260" s="443"/>
      <c r="P260" s="567"/>
    </row>
    <row r="261" spans="1:16" s="241" customFormat="1" ht="13.8">
      <c r="A261" s="569"/>
      <c r="B261" s="569"/>
      <c r="C261" s="412"/>
      <c r="D261" s="336"/>
      <c r="E261" s="336"/>
      <c r="F261" s="329"/>
      <c r="G261" s="329"/>
      <c r="H261" s="330"/>
      <c r="I261" s="329"/>
      <c r="J261" s="331"/>
      <c r="K261" s="329"/>
      <c r="L261" s="331"/>
      <c r="M261" s="329"/>
      <c r="N261" s="331"/>
      <c r="O261" s="415"/>
      <c r="P261" s="570"/>
    </row>
    <row r="262" spans="1:16" s="241" customFormat="1" ht="13.8">
      <c r="A262" s="569"/>
      <c r="B262" s="569"/>
      <c r="C262" s="412"/>
      <c r="D262" s="336"/>
      <c r="E262" s="336"/>
      <c r="F262" s="329"/>
      <c r="G262" s="329"/>
      <c r="H262" s="330"/>
      <c r="I262" s="329"/>
      <c r="J262" s="331"/>
      <c r="K262" s="329"/>
      <c r="L262" s="331"/>
      <c r="M262" s="329"/>
      <c r="N262" s="331"/>
      <c r="O262" s="415"/>
      <c r="P262" s="570"/>
    </row>
    <row r="263" spans="1:16" s="241" customFormat="1" ht="13.8">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ht="13.8">
      <c r="A265" s="569"/>
      <c r="B265" s="569"/>
      <c r="C265" s="412"/>
      <c r="D265" s="336"/>
      <c r="E265" s="336"/>
      <c r="F265" s="329"/>
      <c r="G265" s="329"/>
      <c r="H265" s="329"/>
      <c r="I265" s="329"/>
      <c r="J265" s="329"/>
      <c r="K265" s="329"/>
      <c r="L265" s="329"/>
      <c r="M265" s="329"/>
      <c r="N265" s="573"/>
      <c r="O265" s="415"/>
      <c r="P265" s="570"/>
    </row>
    <row r="266" spans="1:16" s="241" customFormat="1" ht="13.8">
      <c r="A266" s="569"/>
      <c r="B266" s="569"/>
      <c r="C266" s="412"/>
      <c r="D266" s="550"/>
      <c r="E266" s="562"/>
      <c r="F266" s="330"/>
      <c r="G266" s="329"/>
      <c r="H266" s="330"/>
      <c r="I266" s="329"/>
      <c r="J266" s="331"/>
      <c r="K266" s="329"/>
      <c r="L266" s="497"/>
      <c r="M266" s="498"/>
      <c r="N266" s="497"/>
      <c r="O266" s="415"/>
      <c r="P266" s="570"/>
    </row>
    <row r="267" spans="1:16" s="241" customFormat="1" ht="13.8">
      <c r="A267" s="574"/>
      <c r="B267" s="574"/>
      <c r="C267" s="575"/>
      <c r="D267" s="576"/>
      <c r="E267" s="576"/>
      <c r="F267" s="577"/>
      <c r="G267" s="578"/>
      <c r="H267" s="579"/>
      <c r="I267" s="580"/>
      <c r="J267" s="420"/>
      <c r="K267" s="580"/>
      <c r="L267" s="420"/>
      <c r="M267" s="580"/>
      <c r="N267" s="581"/>
      <c r="O267" s="580"/>
      <c r="P267" s="570"/>
    </row>
    <row r="268" spans="1:16" s="241" customFormat="1" ht="13.8">
      <c r="A268" s="574"/>
      <c r="B268" s="574"/>
      <c r="C268" s="575"/>
      <c r="D268" s="582"/>
      <c r="E268" s="583"/>
      <c r="F268" s="577"/>
      <c r="G268" s="578"/>
      <c r="H268" s="579"/>
      <c r="I268" s="580"/>
      <c r="J268" s="420"/>
      <c r="K268" s="580"/>
      <c r="L268" s="420"/>
      <c r="M268" s="580"/>
      <c r="N268" s="581"/>
      <c r="O268" s="580"/>
      <c r="P268" s="570"/>
    </row>
    <row r="269" spans="1:16" s="241" customFormat="1" ht="13.8">
      <c r="A269" s="574"/>
      <c r="B269" s="574"/>
      <c r="C269" s="575"/>
      <c r="D269" s="582"/>
      <c r="E269" s="583"/>
      <c r="F269" s="577"/>
      <c r="G269" s="578"/>
      <c r="H269" s="579"/>
      <c r="I269" s="580"/>
      <c r="J269" s="420"/>
      <c r="K269" s="580"/>
      <c r="L269" s="420"/>
      <c r="M269" s="580"/>
      <c r="N269" s="581"/>
      <c r="O269" s="420"/>
      <c r="P269" s="570"/>
    </row>
    <row r="270" spans="1:16" s="241" customFormat="1" ht="13.8">
      <c r="A270" s="574"/>
      <c r="B270" s="574"/>
      <c r="C270" s="575"/>
      <c r="D270" s="582"/>
      <c r="E270" s="583"/>
      <c r="F270" s="577"/>
      <c r="G270" s="578"/>
      <c r="H270" s="579"/>
      <c r="I270" s="580"/>
      <c r="J270" s="420"/>
      <c r="K270" s="580"/>
      <c r="L270" s="420"/>
      <c r="M270" s="580"/>
      <c r="N270" s="581"/>
      <c r="O270" s="580"/>
      <c r="P270" s="570"/>
    </row>
    <row r="271" spans="1:16" s="241" customFormat="1" ht="13.8">
      <c r="A271" s="574"/>
      <c r="B271" s="574"/>
      <c r="C271" s="575"/>
      <c r="D271" s="582"/>
      <c r="E271" s="583"/>
      <c r="F271" s="577"/>
      <c r="G271" s="578"/>
      <c r="H271" s="579"/>
      <c r="I271" s="580"/>
      <c r="J271" s="420"/>
      <c r="K271" s="580"/>
      <c r="L271" s="420"/>
      <c r="M271" s="580"/>
      <c r="N271" s="581"/>
      <c r="O271" s="580"/>
      <c r="P271" s="570"/>
    </row>
    <row r="272" spans="1:16" s="241" customFormat="1" ht="13.8">
      <c r="A272" s="574"/>
      <c r="B272" s="574"/>
      <c r="C272" s="575"/>
      <c r="D272" s="582"/>
      <c r="E272" s="583"/>
      <c r="F272" s="577"/>
      <c r="G272" s="578"/>
      <c r="H272" s="579"/>
      <c r="I272" s="580"/>
      <c r="J272" s="420"/>
      <c r="K272" s="580"/>
      <c r="L272" s="420"/>
      <c r="M272" s="580"/>
      <c r="N272" s="581"/>
      <c r="O272" s="580"/>
      <c r="P272" s="570"/>
    </row>
    <row r="273" spans="1:16" s="241" customFormat="1" ht="13.8">
      <c r="A273" s="574"/>
      <c r="B273" s="574"/>
      <c r="C273" s="575"/>
      <c r="D273" s="582"/>
      <c r="E273" s="583"/>
      <c r="F273" s="577"/>
      <c r="G273" s="578"/>
      <c r="H273" s="579"/>
      <c r="I273" s="580"/>
      <c r="J273" s="420"/>
      <c r="K273" s="580"/>
      <c r="L273" s="420"/>
      <c r="M273" s="580"/>
      <c r="N273" s="581"/>
      <c r="O273" s="580"/>
      <c r="P273" s="570"/>
    </row>
    <row r="274" spans="1:16" s="241" customFormat="1" ht="13.8">
      <c r="A274" s="574"/>
      <c r="B274" s="574"/>
      <c r="C274" s="575"/>
      <c r="D274" s="576"/>
      <c r="E274" s="576"/>
      <c r="F274" s="577"/>
      <c r="G274" s="578"/>
      <c r="H274" s="579"/>
      <c r="I274" s="580"/>
      <c r="J274" s="420"/>
      <c r="K274" s="580"/>
      <c r="L274" s="420"/>
      <c r="M274" s="580"/>
      <c r="N274" s="581"/>
      <c r="O274" s="580"/>
      <c r="P274" s="570"/>
    </row>
    <row r="275" spans="1:16" s="241" customFormat="1" ht="13.8">
      <c r="A275" s="574"/>
      <c r="B275" s="574"/>
      <c r="C275" s="575"/>
      <c r="D275" s="582"/>
      <c r="E275" s="583"/>
      <c r="F275" s="577"/>
      <c r="G275" s="578"/>
      <c r="H275" s="579"/>
      <c r="I275" s="580"/>
      <c r="J275" s="420"/>
      <c r="K275" s="580"/>
      <c r="L275" s="420"/>
      <c r="M275" s="580"/>
      <c r="N275" s="581"/>
      <c r="O275" s="580"/>
      <c r="P275" s="570"/>
    </row>
    <row r="276" spans="1:16" s="241" customFormat="1" ht="13.8">
      <c r="A276" s="574"/>
      <c r="B276" s="574"/>
      <c r="C276" s="575"/>
      <c r="D276" s="582"/>
      <c r="E276" s="583"/>
      <c r="F276" s="577"/>
      <c r="G276" s="578"/>
      <c r="H276" s="579"/>
      <c r="I276" s="580"/>
      <c r="J276" s="420"/>
      <c r="K276" s="580"/>
      <c r="L276" s="420"/>
      <c r="M276" s="580"/>
      <c r="N276" s="581"/>
      <c r="O276" s="580"/>
      <c r="P276" s="570"/>
    </row>
    <row r="277" spans="1:16" s="241" customFormat="1" ht="13.8">
      <c r="A277" s="574"/>
      <c r="B277" s="574"/>
      <c r="C277" s="575"/>
      <c r="D277" s="582"/>
      <c r="E277" s="583"/>
      <c r="F277" s="577"/>
      <c r="G277" s="578"/>
      <c r="H277" s="579"/>
      <c r="I277" s="580"/>
      <c r="J277" s="420"/>
      <c r="K277" s="580"/>
      <c r="L277" s="420"/>
      <c r="M277" s="580"/>
      <c r="N277" s="581"/>
      <c r="O277" s="580"/>
      <c r="P277" s="570"/>
    </row>
    <row r="278" spans="1:16" s="241" customFormat="1" ht="13.8">
      <c r="A278" s="574"/>
      <c r="B278" s="574"/>
      <c r="C278" s="575"/>
      <c r="D278" s="583"/>
      <c r="E278" s="583"/>
      <c r="F278" s="577"/>
      <c r="G278" s="578"/>
      <c r="H278" s="579"/>
      <c r="I278" s="580"/>
      <c r="J278" s="420"/>
      <c r="K278" s="580"/>
      <c r="L278" s="420"/>
      <c r="M278" s="580"/>
      <c r="N278" s="581"/>
      <c r="O278" s="580"/>
      <c r="P278" s="570"/>
    </row>
    <row r="279" spans="1:16" s="241" customFormat="1" ht="13.8">
      <c r="A279" s="574"/>
      <c r="B279" s="574"/>
      <c r="C279" s="575"/>
      <c r="D279" s="576"/>
      <c r="E279" s="576"/>
      <c r="F279" s="576"/>
      <c r="G279" s="578"/>
      <c r="H279" s="579"/>
      <c r="I279" s="580"/>
      <c r="J279" s="420"/>
      <c r="K279" s="580"/>
      <c r="L279" s="420"/>
      <c r="M279" s="580"/>
      <c r="N279" s="581"/>
      <c r="O279" s="580"/>
      <c r="P279" s="570"/>
    </row>
    <row r="280" spans="1:16" s="241" customFormat="1" ht="13.8">
      <c r="A280" s="574"/>
      <c r="B280" s="574"/>
      <c r="C280" s="575"/>
      <c r="D280" s="582"/>
      <c r="E280" s="583"/>
      <c r="F280" s="577"/>
      <c r="G280" s="578"/>
      <c r="H280" s="579"/>
      <c r="I280" s="580"/>
      <c r="J280" s="420"/>
      <c r="K280" s="580"/>
      <c r="L280" s="420"/>
      <c r="M280" s="580"/>
      <c r="N280" s="581"/>
      <c r="O280" s="580"/>
      <c r="P280" s="570"/>
    </row>
    <row r="281" spans="1:16" s="241" customFormat="1" ht="13.8">
      <c r="A281" s="574"/>
      <c r="B281" s="574"/>
      <c r="C281" s="575"/>
      <c r="D281" s="582"/>
      <c r="E281" s="583"/>
      <c r="F281" s="577"/>
      <c r="G281" s="578"/>
      <c r="H281" s="579"/>
      <c r="I281" s="580"/>
      <c r="J281" s="420"/>
      <c r="K281" s="580"/>
      <c r="L281" s="420"/>
      <c r="M281" s="580"/>
      <c r="N281" s="581"/>
      <c r="O281" s="580"/>
      <c r="P281" s="570"/>
    </row>
    <row r="282" spans="1:16" s="241" customFormat="1" ht="13.8">
      <c r="A282" s="574"/>
      <c r="B282" s="574"/>
      <c r="C282" s="575"/>
      <c r="D282" s="582"/>
      <c r="E282" s="583"/>
      <c r="F282" s="577"/>
      <c r="G282" s="578"/>
      <c r="H282" s="584"/>
      <c r="I282" s="578"/>
      <c r="J282" s="581"/>
      <c r="K282" s="578"/>
      <c r="L282" s="581"/>
      <c r="M282" s="578"/>
      <c r="N282" s="581"/>
      <c r="O282" s="580"/>
      <c r="P282" s="570"/>
    </row>
    <row r="283" spans="1:16" s="241" customFormat="1" ht="13.8">
      <c r="A283" s="574"/>
      <c r="B283" s="574"/>
      <c r="C283" s="575"/>
      <c r="D283" s="582"/>
      <c r="E283" s="583"/>
      <c r="F283" s="577"/>
      <c r="G283" s="578"/>
      <c r="H283" s="584"/>
      <c r="I283" s="578"/>
      <c r="J283" s="581"/>
      <c r="K283" s="578"/>
      <c r="L283" s="581"/>
      <c r="M283" s="578"/>
      <c r="N283" s="581"/>
      <c r="O283" s="580"/>
      <c r="P283" s="570"/>
    </row>
    <row r="284" spans="1:16" s="241" customFormat="1" ht="13.8">
      <c r="A284" s="574"/>
      <c r="B284" s="574"/>
      <c r="C284" s="575"/>
      <c r="D284" s="582"/>
      <c r="E284" s="583"/>
      <c r="F284" s="577"/>
      <c r="G284" s="580"/>
      <c r="H284" s="579"/>
      <c r="I284" s="580"/>
      <c r="J284" s="420"/>
      <c r="K284" s="580"/>
      <c r="L284" s="420"/>
      <c r="M284" s="580"/>
      <c r="N284" s="581"/>
      <c r="O284" s="580"/>
      <c r="P284" s="570"/>
    </row>
    <row r="285" spans="1:16" s="241" customFormat="1" ht="13.8">
      <c r="A285" s="574"/>
      <c r="B285" s="574"/>
      <c r="C285" s="575"/>
      <c r="D285" s="582"/>
      <c r="E285" s="583"/>
      <c r="F285" s="577"/>
      <c r="G285" s="580"/>
      <c r="H285" s="579"/>
      <c r="I285" s="580"/>
      <c r="J285" s="420"/>
      <c r="K285" s="580"/>
      <c r="L285" s="420"/>
      <c r="M285" s="580"/>
      <c r="N285" s="581"/>
      <c r="O285" s="580"/>
      <c r="P285" s="570"/>
    </row>
    <row r="286" spans="1:16" s="241" customFormat="1" ht="13.8">
      <c r="A286" s="574"/>
      <c r="B286" s="574"/>
      <c r="C286" s="575"/>
      <c r="D286" s="582"/>
      <c r="E286" s="583"/>
      <c r="F286" s="577"/>
      <c r="G286" s="580"/>
      <c r="H286" s="579"/>
      <c r="I286" s="580"/>
      <c r="J286" s="420"/>
      <c r="K286" s="580"/>
      <c r="L286" s="420"/>
      <c r="M286" s="580"/>
      <c r="N286" s="581"/>
      <c r="O286" s="580"/>
      <c r="P286" s="570"/>
    </row>
    <row r="287" spans="1:16" s="241" customFormat="1" ht="13.8">
      <c r="A287" s="574"/>
      <c r="B287" s="574"/>
      <c r="C287" s="575"/>
      <c r="D287" s="582"/>
      <c r="E287" s="583"/>
      <c r="F287" s="577"/>
      <c r="G287" s="580"/>
      <c r="H287" s="579"/>
      <c r="I287" s="580"/>
      <c r="J287" s="420"/>
      <c r="K287" s="580"/>
      <c r="L287" s="420"/>
      <c r="M287" s="580"/>
      <c r="N287" s="581"/>
      <c r="O287" s="580"/>
      <c r="P287" s="570"/>
    </row>
    <row r="288" spans="1:16" s="241" customFormat="1" ht="13.8">
      <c r="A288" s="574"/>
      <c r="B288" s="574"/>
      <c r="C288" s="575"/>
      <c r="D288" s="582"/>
      <c r="E288" s="583"/>
      <c r="F288" s="577"/>
      <c r="G288" s="580"/>
      <c r="H288" s="579"/>
      <c r="I288" s="580"/>
      <c r="J288" s="420"/>
      <c r="K288" s="580"/>
      <c r="L288" s="420"/>
      <c r="M288" s="580"/>
      <c r="N288" s="581"/>
      <c r="O288" s="580"/>
      <c r="P288" s="570"/>
    </row>
    <row r="289" spans="1:16" s="241" customFormat="1" ht="13.8">
      <c r="A289" s="574"/>
      <c r="B289" s="574"/>
      <c r="C289" s="575"/>
      <c r="D289" s="582"/>
      <c r="E289" s="583"/>
      <c r="F289" s="577"/>
      <c r="G289" s="580"/>
      <c r="H289" s="579"/>
      <c r="I289" s="580"/>
      <c r="J289" s="420"/>
      <c r="K289" s="580"/>
      <c r="L289" s="420"/>
      <c r="M289" s="580"/>
      <c r="N289" s="581"/>
      <c r="O289" s="580"/>
      <c r="P289" s="570"/>
    </row>
    <row r="290" spans="1:16" s="241" customFormat="1" ht="13.8">
      <c r="A290" s="574"/>
      <c r="B290" s="574"/>
      <c r="C290" s="575"/>
      <c r="D290" s="582"/>
      <c r="E290" s="583"/>
      <c r="F290" s="577"/>
      <c r="G290" s="580"/>
      <c r="H290" s="579"/>
      <c r="I290" s="580"/>
      <c r="J290" s="420"/>
      <c r="K290" s="580"/>
      <c r="L290" s="420"/>
      <c r="M290" s="580"/>
      <c r="N290" s="581"/>
      <c r="O290" s="580"/>
      <c r="P290" s="570"/>
    </row>
    <row r="291" spans="1:16" s="241" customFormat="1" ht="13.8">
      <c r="A291" s="574"/>
      <c r="B291" s="574"/>
      <c r="C291" s="575"/>
      <c r="D291" s="582"/>
      <c r="E291" s="583"/>
      <c r="F291" s="577"/>
      <c r="G291" s="578"/>
      <c r="H291" s="584"/>
      <c r="I291" s="578"/>
      <c r="J291" s="581"/>
      <c r="K291" s="578"/>
      <c r="L291" s="581"/>
      <c r="M291" s="578"/>
      <c r="N291" s="581"/>
      <c r="O291" s="580"/>
      <c r="P291" s="570"/>
    </row>
    <row r="292" spans="1:16" s="241" customFormat="1" ht="13.8">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ht="13.8">
      <c r="A294" s="574"/>
      <c r="B294" s="574"/>
      <c r="C294" s="575"/>
      <c r="D294" s="582"/>
      <c r="E294" s="583"/>
      <c r="F294" s="577"/>
      <c r="G294" s="578"/>
      <c r="H294" s="584"/>
      <c r="I294" s="578"/>
      <c r="J294" s="581"/>
      <c r="K294" s="578"/>
      <c r="L294" s="581"/>
      <c r="M294" s="578"/>
      <c r="N294" s="590"/>
      <c r="O294" s="580"/>
      <c r="P294" s="570"/>
    </row>
    <row r="295" spans="1:16" s="241" customFormat="1" ht="13.8">
      <c r="A295" s="574"/>
      <c r="B295" s="574"/>
      <c r="C295" s="575"/>
      <c r="D295" s="582"/>
      <c r="E295" s="583"/>
      <c r="F295" s="577"/>
      <c r="G295" s="578"/>
      <c r="H295" s="577"/>
      <c r="I295" s="578"/>
      <c r="J295" s="581"/>
      <c r="K295" s="578"/>
      <c r="L295" s="591"/>
      <c r="M295" s="592"/>
      <c r="N295" s="591"/>
      <c r="O295" s="580"/>
      <c r="P295" s="570"/>
    </row>
    <row r="296" spans="1:16" s="241" customFormat="1" ht="15.6">
      <c r="A296" s="242"/>
      <c r="B296" s="242"/>
      <c r="C296" s="412"/>
      <c r="D296" s="593"/>
      <c r="E296" s="593"/>
      <c r="F296" s="593"/>
      <c r="G296" s="578"/>
      <c r="H296" s="578"/>
      <c r="I296" s="578"/>
      <c r="J296" s="578"/>
      <c r="K296" s="578"/>
      <c r="L296" s="578"/>
      <c r="M296" s="578"/>
      <c r="N296" s="578"/>
      <c r="O296" s="570"/>
      <c r="P296" s="570"/>
    </row>
    <row r="297" spans="1:16" s="241" customFormat="1" ht="13.8">
      <c r="A297" s="242"/>
      <c r="B297" s="242"/>
      <c r="C297" s="412"/>
      <c r="D297" s="575"/>
      <c r="E297" s="575"/>
      <c r="F297" s="575"/>
      <c r="G297" s="575"/>
      <c r="H297" s="575"/>
      <c r="I297" s="575"/>
      <c r="J297" s="575"/>
      <c r="K297" s="578"/>
      <c r="L297" s="578"/>
      <c r="M297" s="578"/>
      <c r="N297" s="578"/>
      <c r="O297" s="570"/>
      <c r="P297" s="570"/>
    </row>
    <row r="298" spans="1:16" s="241" customFormat="1" ht="13.8">
      <c r="A298" s="242"/>
      <c r="B298" s="242"/>
      <c r="C298" s="412"/>
      <c r="D298" s="594"/>
      <c r="E298" s="594"/>
      <c r="F298" s="595"/>
      <c r="G298" s="595"/>
      <c r="H298" s="579"/>
      <c r="I298" s="580"/>
      <c r="J298" s="579"/>
      <c r="K298" s="580"/>
      <c r="L298" s="420"/>
      <c r="M298" s="578"/>
      <c r="N298" s="581"/>
      <c r="O298" s="570"/>
      <c r="P298" s="570"/>
    </row>
    <row r="299" spans="1:16" s="241" customFormat="1" ht="13.8">
      <c r="A299" s="242"/>
      <c r="B299" s="242"/>
      <c r="C299" s="412"/>
      <c r="D299" s="594"/>
      <c r="E299" s="594"/>
      <c r="F299" s="595"/>
      <c r="G299" s="595"/>
      <c r="H299" s="579"/>
      <c r="I299" s="580"/>
      <c r="J299" s="579"/>
      <c r="K299" s="580"/>
      <c r="L299" s="420"/>
      <c r="M299" s="578"/>
      <c r="N299" s="581"/>
      <c r="O299" s="570"/>
      <c r="P299" s="570"/>
    </row>
    <row r="300" spans="1:16" s="241" customFormat="1" ht="13.8">
      <c r="A300" s="242"/>
      <c r="B300" s="242"/>
      <c r="C300" s="412"/>
      <c r="D300" s="594"/>
      <c r="E300" s="594"/>
      <c r="F300" s="595"/>
      <c r="G300" s="595"/>
      <c r="H300" s="579"/>
      <c r="I300" s="580"/>
      <c r="J300" s="579"/>
      <c r="K300" s="580"/>
      <c r="L300" s="420"/>
      <c r="M300" s="578"/>
      <c r="N300" s="581"/>
      <c r="O300" s="570"/>
      <c r="P300" s="570"/>
    </row>
    <row r="301" spans="1:16" s="241" customFormat="1" ht="13.8">
      <c r="A301" s="242"/>
      <c r="B301" s="242"/>
      <c r="C301" s="412"/>
      <c r="D301" s="575"/>
      <c r="E301" s="575"/>
      <c r="F301" s="575"/>
      <c r="G301" s="578"/>
      <c r="H301" s="584"/>
      <c r="I301" s="578"/>
      <c r="J301" s="584"/>
      <c r="K301" s="578"/>
      <c r="L301" s="581"/>
      <c r="M301" s="578"/>
      <c r="N301" s="581"/>
      <c r="O301" s="570"/>
      <c r="P301" s="570"/>
    </row>
    <row r="302" spans="1:16" s="241" customFormat="1" ht="13.8">
      <c r="A302" s="242"/>
      <c r="B302" s="242"/>
      <c r="C302" s="412"/>
      <c r="D302" s="594"/>
      <c r="E302" s="594"/>
      <c r="F302" s="595"/>
      <c r="G302" s="595"/>
      <c r="H302" s="579"/>
      <c r="I302" s="580"/>
      <c r="J302" s="579"/>
      <c r="K302" s="580"/>
      <c r="L302" s="420"/>
      <c r="M302" s="578"/>
      <c r="N302" s="581"/>
      <c r="O302" s="570"/>
      <c r="P302" s="570"/>
    </row>
    <row r="303" spans="1:16" s="241" customFormat="1" ht="13.8">
      <c r="A303" s="242"/>
      <c r="B303" s="242"/>
      <c r="C303" s="412"/>
      <c r="D303" s="596"/>
      <c r="E303" s="596"/>
      <c r="F303" s="596"/>
      <c r="G303" s="580"/>
      <c r="H303" s="579"/>
      <c r="I303" s="580"/>
      <c r="J303" s="579"/>
      <c r="K303" s="580"/>
      <c r="L303" s="420"/>
      <c r="M303" s="578"/>
      <c r="N303" s="581"/>
      <c r="O303" s="570"/>
      <c r="P303" s="570"/>
    </row>
    <row r="304" spans="1:16" s="241" customFormat="1" ht="13.8">
      <c r="A304" s="242"/>
      <c r="B304" s="242"/>
      <c r="C304" s="412"/>
      <c r="D304" s="365"/>
      <c r="E304" s="365"/>
      <c r="F304" s="245"/>
      <c r="G304" s="580"/>
      <c r="H304" s="579"/>
      <c r="I304" s="580"/>
      <c r="J304" s="579"/>
      <c r="K304" s="580"/>
      <c r="L304" s="420"/>
      <c r="M304" s="578"/>
      <c r="N304" s="581"/>
      <c r="O304" s="570"/>
      <c r="P304" s="570"/>
    </row>
    <row r="305" spans="1:16" s="241" customFormat="1" ht="13.8">
      <c r="A305" s="242"/>
      <c r="B305" s="242"/>
      <c r="C305" s="412"/>
      <c r="D305" s="365"/>
      <c r="E305" s="365"/>
      <c r="F305" s="245"/>
      <c r="G305" s="580"/>
      <c r="H305" s="579"/>
      <c r="I305" s="580"/>
      <c r="J305" s="579"/>
      <c r="K305" s="580"/>
      <c r="L305" s="420"/>
      <c r="M305" s="578"/>
      <c r="N305" s="581"/>
      <c r="O305" s="570"/>
      <c r="P305" s="570"/>
    </row>
    <row r="306" spans="1:16" s="241" customFormat="1" ht="13.8">
      <c r="A306" s="242"/>
      <c r="B306" s="242"/>
      <c r="C306" s="412"/>
      <c r="D306" s="596"/>
      <c r="E306" s="596"/>
      <c r="F306" s="596"/>
      <c r="G306" s="580"/>
      <c r="H306" s="579"/>
      <c r="I306" s="580"/>
      <c r="J306" s="579"/>
      <c r="K306" s="580"/>
      <c r="L306" s="420"/>
      <c r="M306" s="578"/>
      <c r="N306" s="581"/>
      <c r="O306" s="570"/>
      <c r="P306" s="570"/>
    </row>
    <row r="307" spans="1:16" s="241" customFormat="1" ht="13.8">
      <c r="A307" s="242"/>
      <c r="B307" s="242"/>
      <c r="C307" s="412"/>
      <c r="D307" s="365"/>
      <c r="E307" s="365"/>
      <c r="F307" s="245"/>
      <c r="G307" s="580"/>
      <c r="H307" s="579"/>
      <c r="I307" s="580"/>
      <c r="J307" s="579"/>
      <c r="K307" s="580"/>
      <c r="L307" s="420"/>
      <c r="M307" s="578"/>
      <c r="N307" s="581"/>
      <c r="O307" s="570"/>
      <c r="P307" s="570"/>
    </row>
    <row r="308" spans="1:16" s="241" customFormat="1" ht="13.8">
      <c r="A308" s="242"/>
      <c r="B308" s="242"/>
      <c r="C308" s="412"/>
      <c r="D308" s="365"/>
      <c r="E308" s="365"/>
      <c r="F308" s="245"/>
      <c r="G308" s="580"/>
      <c r="H308" s="579"/>
      <c r="I308" s="580"/>
      <c r="J308" s="579"/>
      <c r="K308" s="580"/>
      <c r="L308" s="420"/>
      <c r="M308" s="578"/>
      <c r="N308" s="581"/>
      <c r="O308" s="570"/>
      <c r="P308" s="570"/>
    </row>
    <row r="309" spans="1:16" s="241" customFormat="1" ht="13.8">
      <c r="A309" s="242"/>
      <c r="B309" s="242"/>
      <c r="C309" s="412"/>
      <c r="D309" s="365"/>
      <c r="E309" s="365"/>
      <c r="F309" s="245"/>
      <c r="G309" s="580"/>
      <c r="H309" s="579"/>
      <c r="I309" s="580"/>
      <c r="J309" s="579"/>
      <c r="K309" s="580"/>
      <c r="L309" s="420"/>
      <c r="M309" s="578"/>
      <c r="N309" s="581"/>
      <c r="O309" s="570"/>
      <c r="P309" s="570"/>
    </row>
    <row r="310" spans="1:16" s="241" customFormat="1" ht="13.8">
      <c r="A310" s="242"/>
      <c r="B310" s="242"/>
      <c r="C310" s="412"/>
      <c r="D310" s="365"/>
      <c r="E310" s="365"/>
      <c r="F310" s="245"/>
      <c r="G310" s="245"/>
      <c r="H310" s="245"/>
      <c r="I310" s="245"/>
      <c r="J310" s="245"/>
      <c r="K310" s="245"/>
      <c r="L310" s="245"/>
      <c r="M310" s="245"/>
      <c r="N310" s="457"/>
      <c r="O310" s="570"/>
      <c r="P310" s="570"/>
    </row>
    <row r="311" spans="1:16" s="241" customFormat="1" ht="13.8">
      <c r="A311" s="242"/>
      <c r="B311" s="242"/>
      <c r="C311" s="412"/>
      <c r="D311" s="365"/>
      <c r="E311" s="365"/>
      <c r="F311" s="245"/>
      <c r="G311" s="245"/>
      <c r="H311" s="245"/>
      <c r="I311" s="245"/>
      <c r="J311" s="245"/>
      <c r="K311" s="245"/>
      <c r="L311" s="245"/>
      <c r="M311" s="245"/>
      <c r="N311" s="245"/>
      <c r="O311" s="570"/>
      <c r="P311" s="570"/>
    </row>
    <row r="312" spans="1:16" s="241" customFormat="1" ht="13.8">
      <c r="A312" s="242"/>
      <c r="B312" s="242"/>
      <c r="C312" s="412"/>
      <c r="D312" s="365"/>
      <c r="E312" s="365"/>
      <c r="F312" s="245"/>
      <c r="G312" s="245"/>
      <c r="H312" s="245"/>
      <c r="I312" s="245"/>
      <c r="J312" s="245"/>
      <c r="K312" s="245"/>
      <c r="L312" s="245"/>
      <c r="M312" s="245"/>
      <c r="N312" s="245"/>
      <c r="O312" s="570"/>
      <c r="P312" s="570"/>
    </row>
    <row r="313" spans="1:16" s="241" customFormat="1" ht="17.399999999999999">
      <c r="A313" s="242"/>
      <c r="B313" s="242"/>
      <c r="C313" s="412"/>
      <c r="D313" s="365"/>
      <c r="E313" s="365"/>
      <c r="F313" s="245"/>
      <c r="G313" s="245"/>
      <c r="H313" s="245"/>
      <c r="I313" s="245"/>
      <c r="J313" s="597"/>
      <c r="K313" s="597"/>
      <c r="L313" s="597"/>
      <c r="M313" s="598"/>
      <c r="N313" s="599"/>
      <c r="O313" s="600"/>
      <c r="P313" s="570"/>
    </row>
    <row r="314" spans="1:16" s="241" customFormat="1" ht="17.399999999999999">
      <c r="A314" s="242"/>
      <c r="B314" s="242"/>
      <c r="C314" s="412"/>
      <c r="D314" s="365"/>
      <c r="E314" s="365"/>
      <c r="F314" s="245"/>
      <c r="G314" s="245"/>
      <c r="H314" s="245"/>
      <c r="I314" s="245"/>
      <c r="J314" s="601"/>
      <c r="K314" s="601"/>
      <c r="L314" s="601"/>
      <c r="M314" s="598"/>
      <c r="N314" s="602"/>
      <c r="O314" s="600"/>
      <c r="P314" s="570"/>
    </row>
    <row r="315" spans="1:16" s="241" customFormat="1" ht="15.6">
      <c r="A315" s="242"/>
      <c r="B315" s="242"/>
      <c r="C315" s="412"/>
      <c r="D315" s="603"/>
      <c r="E315" s="603"/>
      <c r="F315" s="603"/>
      <c r="G315" s="245"/>
      <c r="H315" s="245"/>
      <c r="I315" s="245"/>
      <c r="J315" s="245"/>
      <c r="K315" s="245"/>
      <c r="L315" s="245"/>
      <c r="M315" s="245"/>
      <c r="N315" s="245"/>
      <c r="O315" s="570"/>
      <c r="P315" s="570"/>
    </row>
    <row r="316" spans="1:16" s="241" customFormat="1" ht="13.8">
      <c r="A316" s="242"/>
      <c r="B316" s="242"/>
      <c r="C316" s="412"/>
      <c r="D316" s="604"/>
      <c r="E316" s="604"/>
      <c r="F316" s="365"/>
      <c r="G316" s="580"/>
      <c r="H316" s="579"/>
      <c r="I316" s="580"/>
      <c r="J316" s="579"/>
      <c r="K316" s="580"/>
      <c r="L316" s="420"/>
      <c r="M316" s="578"/>
      <c r="N316" s="581"/>
      <c r="O316" s="570"/>
      <c r="P316" s="570"/>
    </row>
    <row r="317" spans="1:16" s="241" customFormat="1" ht="13.8">
      <c r="A317" s="242"/>
      <c r="B317" s="242"/>
      <c r="C317" s="412"/>
      <c r="D317" s="604"/>
      <c r="E317" s="604"/>
      <c r="F317" s="365"/>
      <c r="G317" s="580"/>
      <c r="H317" s="579"/>
      <c r="I317" s="580"/>
      <c r="J317" s="579"/>
      <c r="K317" s="580"/>
      <c r="L317" s="420"/>
      <c r="M317" s="578"/>
      <c r="N317" s="581"/>
      <c r="O317" s="570"/>
      <c r="P317" s="570"/>
    </row>
    <row r="318" spans="1:16" s="241" customFormat="1" ht="13.8">
      <c r="A318" s="242"/>
      <c r="B318" s="242"/>
      <c r="C318" s="412"/>
      <c r="D318" s="605"/>
      <c r="E318" s="605"/>
      <c r="F318" s="605"/>
      <c r="G318" s="580"/>
      <c r="H318" s="579"/>
      <c r="I318" s="580"/>
      <c r="J318" s="579"/>
      <c r="K318" s="580"/>
      <c r="L318" s="420"/>
      <c r="M318" s="578"/>
      <c r="N318" s="581"/>
      <c r="O318" s="570"/>
      <c r="P318" s="570"/>
    </row>
    <row r="319" spans="1:16" s="241" customFormat="1" ht="13.8">
      <c r="A319" s="242"/>
      <c r="B319" s="242"/>
      <c r="C319" s="412"/>
      <c r="D319" s="604"/>
      <c r="E319" s="604"/>
      <c r="F319" s="604"/>
      <c r="G319" s="580"/>
      <c r="H319" s="579"/>
      <c r="I319" s="580"/>
      <c r="J319" s="579"/>
      <c r="K319" s="580"/>
      <c r="L319" s="420"/>
      <c r="M319" s="578"/>
      <c r="N319" s="581"/>
      <c r="O319" s="570"/>
      <c r="P319" s="570"/>
    </row>
    <row r="320" spans="1:16" s="241" customFormat="1" ht="13.8">
      <c r="A320" s="242"/>
      <c r="B320" s="242"/>
      <c r="C320" s="412"/>
      <c r="D320" s="596"/>
      <c r="E320" s="596"/>
      <c r="F320" s="596"/>
      <c r="G320" s="580"/>
      <c r="H320" s="579"/>
      <c r="I320" s="580"/>
      <c r="J320" s="579"/>
      <c r="K320" s="580"/>
      <c r="L320" s="420"/>
      <c r="M320" s="578"/>
      <c r="N320" s="581"/>
      <c r="O320" s="570"/>
      <c r="P320" s="570"/>
    </row>
    <row r="321" spans="1:16" s="241" customFormat="1" ht="13.8">
      <c r="A321" s="242"/>
      <c r="B321" s="242"/>
      <c r="C321" s="412"/>
      <c r="D321" s="596"/>
      <c r="E321" s="596"/>
      <c r="F321" s="596"/>
      <c r="G321" s="580"/>
      <c r="H321" s="579"/>
      <c r="I321" s="580"/>
      <c r="J321" s="579"/>
      <c r="K321" s="580"/>
      <c r="L321" s="420"/>
      <c r="M321" s="578"/>
      <c r="N321" s="581"/>
      <c r="O321" s="570"/>
      <c r="P321" s="570"/>
    </row>
    <row r="322" spans="1:16" s="241" customFormat="1" ht="13.8">
      <c r="A322" s="242"/>
      <c r="B322" s="242"/>
      <c r="C322" s="412"/>
      <c r="D322" s="596"/>
      <c r="E322" s="596"/>
      <c r="F322" s="596"/>
      <c r="G322" s="580"/>
      <c r="H322" s="579"/>
      <c r="I322" s="580"/>
      <c r="J322" s="579"/>
      <c r="K322" s="580"/>
      <c r="L322" s="420"/>
      <c r="M322" s="578"/>
      <c r="N322" s="581"/>
      <c r="O322" s="570"/>
      <c r="P322" s="570"/>
    </row>
    <row r="323" spans="1:16" s="241" customFormat="1" ht="13.8">
      <c r="A323" s="242"/>
      <c r="B323" s="242"/>
      <c r="C323" s="412"/>
      <c r="D323" s="596"/>
      <c r="E323" s="596"/>
      <c r="F323" s="596"/>
      <c r="G323" s="580"/>
      <c r="H323" s="579"/>
      <c r="I323" s="580"/>
      <c r="J323" s="579"/>
      <c r="K323" s="580"/>
      <c r="L323" s="420"/>
      <c r="M323" s="578"/>
      <c r="N323" s="581"/>
      <c r="O323" s="570"/>
      <c r="P323" s="570"/>
    </row>
    <row r="324" spans="1:16" s="241" customFormat="1" ht="15.6">
      <c r="A324" s="242"/>
      <c r="B324" s="242"/>
      <c r="C324" s="412"/>
      <c r="D324" s="606"/>
      <c r="E324" s="594"/>
      <c r="F324" s="595"/>
      <c r="G324" s="595"/>
      <c r="H324" s="579"/>
      <c r="I324" s="580"/>
      <c r="J324" s="579"/>
      <c r="K324" s="580"/>
      <c r="L324" s="420"/>
      <c r="M324" s="578"/>
      <c r="N324" s="581"/>
      <c r="O324" s="570"/>
      <c r="P324" s="570"/>
    </row>
    <row r="325" spans="1:16" s="241" customFormat="1" ht="15.6">
      <c r="A325" s="242"/>
      <c r="B325" s="242"/>
      <c r="C325" s="412"/>
      <c r="D325" s="596"/>
      <c r="E325" s="596"/>
      <c r="F325" s="606"/>
      <c r="G325" s="580"/>
      <c r="H325" s="579"/>
      <c r="I325" s="580"/>
      <c r="J325" s="579"/>
      <c r="K325" s="580"/>
      <c r="L325" s="420"/>
      <c r="M325" s="578"/>
      <c r="N325" s="581"/>
      <c r="O325" s="570"/>
      <c r="P325" s="570"/>
    </row>
    <row r="326" spans="1:16" s="241" customFormat="1" ht="13.8">
      <c r="A326" s="242"/>
      <c r="B326" s="242"/>
      <c r="C326" s="412"/>
      <c r="D326" s="596"/>
      <c r="E326" s="596"/>
      <c r="F326" s="596"/>
      <c r="G326" s="580"/>
      <c r="H326" s="579"/>
      <c r="I326" s="580"/>
      <c r="J326" s="579"/>
      <c r="K326" s="580"/>
      <c r="L326" s="420"/>
      <c r="M326" s="578"/>
      <c r="N326" s="581"/>
      <c r="O326" s="570"/>
      <c r="P326" s="570"/>
    </row>
    <row r="327" spans="1:16" s="241" customFormat="1" ht="13.8">
      <c r="A327" s="242"/>
      <c r="B327" s="242"/>
      <c r="C327" s="412"/>
      <c r="D327" s="365"/>
      <c r="E327" s="365"/>
      <c r="F327" s="245"/>
      <c r="G327" s="580"/>
      <c r="H327" s="579"/>
      <c r="I327" s="580"/>
      <c r="J327" s="579"/>
      <c r="K327" s="580"/>
      <c r="L327" s="420"/>
      <c r="M327" s="578"/>
      <c r="N327" s="581"/>
      <c r="O327" s="570"/>
      <c r="P327" s="570"/>
    </row>
    <row r="328" spans="1:16" s="241" customFormat="1" ht="15.6">
      <c r="A328" s="242"/>
      <c r="B328" s="242"/>
      <c r="C328" s="412"/>
      <c r="D328" s="607"/>
      <c r="E328" s="607"/>
      <c r="F328" s="607"/>
      <c r="G328" s="580"/>
      <c r="H328" s="579"/>
      <c r="I328" s="580"/>
      <c r="J328" s="579"/>
      <c r="K328" s="580"/>
      <c r="L328" s="420"/>
      <c r="M328" s="578"/>
      <c r="N328" s="581"/>
      <c r="O328" s="570"/>
      <c r="P328" s="570"/>
    </row>
    <row r="329" spans="1:16" s="241" customFormat="1" ht="13.8">
      <c r="A329" s="242"/>
      <c r="B329" s="242"/>
      <c r="C329" s="412"/>
      <c r="D329" s="365"/>
      <c r="E329" s="365"/>
      <c r="F329" s="245"/>
      <c r="G329" s="580"/>
      <c r="H329" s="579"/>
      <c r="I329" s="580"/>
      <c r="J329" s="579"/>
      <c r="K329" s="580"/>
      <c r="L329" s="420"/>
      <c r="M329" s="578"/>
      <c r="N329" s="581"/>
      <c r="O329" s="570"/>
      <c r="P329" s="570"/>
    </row>
    <row r="330" spans="1:16" s="241" customFormat="1" ht="13.8">
      <c r="A330" s="242"/>
      <c r="B330" s="242"/>
      <c r="C330" s="412"/>
      <c r="D330" s="365"/>
      <c r="E330" s="365"/>
      <c r="F330" s="245"/>
      <c r="G330" s="580"/>
      <c r="H330" s="579"/>
      <c r="I330" s="580"/>
      <c r="J330" s="579"/>
      <c r="K330" s="580"/>
      <c r="L330" s="420"/>
      <c r="M330" s="578"/>
      <c r="N330" s="581"/>
      <c r="O330" s="570"/>
      <c r="P330" s="570"/>
    </row>
    <row r="331" spans="1:16" s="241" customFormat="1" ht="13.8">
      <c r="A331" s="242"/>
      <c r="B331" s="242"/>
      <c r="C331" s="412"/>
      <c r="D331" s="365"/>
      <c r="E331" s="365"/>
      <c r="F331" s="245"/>
      <c r="G331" s="580"/>
      <c r="H331" s="579"/>
      <c r="I331" s="580"/>
      <c r="J331" s="579"/>
      <c r="K331" s="580"/>
      <c r="L331" s="420"/>
      <c r="M331" s="578"/>
      <c r="N331" s="581"/>
      <c r="O331" s="570"/>
      <c r="P331" s="570"/>
    </row>
    <row r="332" spans="1:16" s="241" customFormat="1" ht="15.6">
      <c r="A332" s="242"/>
      <c r="B332" s="242"/>
      <c r="C332" s="412"/>
      <c r="D332" s="607"/>
      <c r="E332" s="607"/>
      <c r="F332" s="607"/>
      <c r="G332" s="580"/>
      <c r="H332" s="579"/>
      <c r="I332" s="580"/>
      <c r="J332" s="579"/>
      <c r="K332" s="580"/>
      <c r="L332" s="420"/>
      <c r="M332" s="578"/>
      <c r="N332" s="581"/>
      <c r="O332" s="570"/>
      <c r="P332" s="570"/>
    </row>
    <row r="333" spans="1:16" s="241" customFormat="1" ht="13.8">
      <c r="A333" s="242"/>
      <c r="B333" s="242"/>
      <c r="C333" s="412"/>
      <c r="D333" s="365"/>
      <c r="E333" s="365"/>
      <c r="F333" s="245"/>
      <c r="G333" s="580"/>
      <c r="H333" s="579"/>
      <c r="I333" s="580"/>
      <c r="J333" s="579"/>
      <c r="K333" s="580"/>
      <c r="L333" s="420"/>
      <c r="M333" s="578"/>
      <c r="N333" s="581"/>
      <c r="O333" s="570"/>
      <c r="P333" s="570"/>
    </row>
    <row r="334" spans="1:16" s="241" customFormat="1" ht="13.8">
      <c r="A334" s="242"/>
      <c r="B334" s="242"/>
      <c r="C334" s="412"/>
      <c r="D334" s="596"/>
      <c r="E334" s="596"/>
      <c r="F334" s="596"/>
      <c r="G334" s="580"/>
      <c r="H334" s="579"/>
      <c r="I334" s="580"/>
      <c r="J334" s="579"/>
      <c r="K334" s="580"/>
      <c r="L334" s="420"/>
      <c r="M334" s="578"/>
      <c r="N334" s="581"/>
      <c r="O334" s="570"/>
      <c r="P334" s="570"/>
    </row>
    <row r="335" spans="1:16" s="241" customFormat="1" ht="13.8">
      <c r="A335" s="242"/>
      <c r="B335" s="242"/>
      <c r="C335" s="412"/>
      <c r="D335" s="596"/>
      <c r="E335" s="596"/>
      <c r="F335" s="596"/>
      <c r="G335" s="580"/>
      <c r="H335" s="579"/>
      <c r="I335" s="580"/>
      <c r="J335" s="579"/>
      <c r="K335" s="580"/>
      <c r="L335" s="420"/>
      <c r="M335" s="578"/>
      <c r="N335" s="581"/>
      <c r="O335" s="570"/>
      <c r="P335" s="570"/>
    </row>
    <row r="336" spans="1:16" s="241" customFormat="1" ht="13.8">
      <c r="A336" s="242"/>
      <c r="B336" s="242"/>
      <c r="C336" s="412"/>
      <c r="D336" s="596"/>
      <c r="E336" s="596"/>
      <c r="F336" s="596"/>
      <c r="G336" s="580"/>
      <c r="H336" s="579"/>
      <c r="I336" s="580"/>
      <c r="J336" s="579"/>
      <c r="K336" s="580"/>
      <c r="L336" s="420"/>
      <c r="M336" s="578"/>
      <c r="N336" s="581"/>
      <c r="O336" s="570"/>
      <c r="P336" s="570"/>
    </row>
    <row r="337" spans="1:16" s="241" customFormat="1" ht="13.8">
      <c r="A337" s="242"/>
      <c r="B337" s="242"/>
      <c r="C337" s="412"/>
      <c r="D337" s="596"/>
      <c r="E337" s="596"/>
      <c r="F337" s="596"/>
      <c r="G337" s="580"/>
      <c r="H337" s="579"/>
      <c r="I337" s="580"/>
      <c r="J337" s="579"/>
      <c r="K337" s="580"/>
      <c r="L337" s="420"/>
      <c r="M337" s="578"/>
      <c r="N337" s="581"/>
      <c r="O337" s="570"/>
      <c r="P337" s="570"/>
    </row>
    <row r="338" spans="1:16" s="241" customFormat="1" ht="13.8">
      <c r="A338" s="242"/>
      <c r="B338" s="242"/>
      <c r="C338" s="412"/>
      <c r="D338" s="596"/>
      <c r="E338" s="596"/>
      <c r="F338" s="596"/>
      <c r="G338" s="580"/>
      <c r="H338" s="579"/>
      <c r="I338" s="580"/>
      <c r="J338" s="579"/>
      <c r="K338" s="580"/>
      <c r="L338" s="420"/>
      <c r="M338" s="578"/>
      <c r="N338" s="581"/>
      <c r="O338" s="570"/>
      <c r="P338" s="570"/>
    </row>
    <row r="339" spans="1:16" s="241" customFormat="1" ht="13.8">
      <c r="A339" s="242"/>
      <c r="B339" s="242"/>
      <c r="C339" s="412"/>
      <c r="D339" s="596"/>
      <c r="E339" s="596"/>
      <c r="F339" s="596"/>
      <c r="G339" s="580"/>
      <c r="H339" s="579"/>
      <c r="I339" s="580"/>
      <c r="J339" s="579"/>
      <c r="K339" s="580"/>
      <c r="L339" s="420"/>
      <c r="M339" s="578"/>
      <c r="N339" s="581"/>
      <c r="O339" s="570"/>
      <c r="P339" s="570"/>
    </row>
    <row r="340" spans="1:16" s="241" customFormat="1" ht="13.8">
      <c r="A340" s="242"/>
      <c r="B340" s="242"/>
      <c r="C340" s="412"/>
      <c r="D340" s="596"/>
      <c r="E340" s="596"/>
      <c r="F340" s="596"/>
      <c r="G340" s="580"/>
      <c r="H340" s="579"/>
      <c r="I340" s="580"/>
      <c r="J340" s="579"/>
      <c r="K340" s="580"/>
      <c r="L340" s="420"/>
      <c r="M340" s="578"/>
      <c r="N340" s="581"/>
      <c r="O340" s="570"/>
      <c r="P340" s="570"/>
    </row>
    <row r="341" spans="1:16" s="241" customFormat="1" ht="13.8">
      <c r="A341" s="242"/>
      <c r="B341" s="242"/>
      <c r="C341" s="412"/>
      <c r="D341" s="596"/>
      <c r="E341" s="596"/>
      <c r="F341" s="596"/>
      <c r="G341" s="580"/>
      <c r="H341" s="579"/>
      <c r="I341" s="580"/>
      <c r="J341" s="579"/>
      <c r="K341" s="580"/>
      <c r="L341" s="420"/>
      <c r="M341" s="578"/>
      <c r="N341" s="581"/>
      <c r="O341" s="570"/>
      <c r="P341" s="570"/>
    </row>
    <row r="342" spans="1:16" s="241" customFormat="1" ht="13.8">
      <c r="A342" s="242"/>
      <c r="B342" s="242"/>
      <c r="C342" s="412"/>
      <c r="D342" s="365"/>
      <c r="E342" s="365"/>
      <c r="F342" s="365"/>
      <c r="G342" s="580"/>
      <c r="H342" s="579"/>
      <c r="I342" s="580"/>
      <c r="J342" s="579"/>
      <c r="K342" s="580"/>
      <c r="L342" s="420"/>
      <c r="M342" s="578"/>
      <c r="N342" s="581"/>
      <c r="O342" s="570"/>
      <c r="P342" s="570"/>
    </row>
    <row r="343" spans="1:16" s="241" customFormat="1" ht="13.8">
      <c r="A343" s="242"/>
      <c r="B343" s="242"/>
      <c r="C343" s="412"/>
      <c r="D343" s="365"/>
      <c r="E343" s="365"/>
      <c r="F343" s="365"/>
      <c r="G343" s="580"/>
      <c r="H343" s="579"/>
      <c r="I343" s="580"/>
      <c r="J343" s="579"/>
      <c r="K343" s="580"/>
      <c r="L343" s="420"/>
      <c r="M343" s="578"/>
      <c r="N343" s="581"/>
      <c r="O343" s="570"/>
      <c r="P343" s="570"/>
    </row>
    <row r="344" spans="1:16" s="241" customFormat="1" ht="13.8">
      <c r="A344" s="242"/>
      <c r="B344" s="242"/>
      <c r="C344" s="412"/>
      <c r="D344" s="596"/>
      <c r="E344" s="596"/>
      <c r="F344" s="596"/>
      <c r="G344" s="580"/>
      <c r="H344" s="579"/>
      <c r="I344" s="580"/>
      <c r="J344" s="579"/>
      <c r="K344" s="580"/>
      <c r="L344" s="420"/>
      <c r="M344" s="578"/>
      <c r="N344" s="581"/>
      <c r="O344" s="570"/>
      <c r="P344" s="570"/>
    </row>
    <row r="345" spans="1:16" s="241" customFormat="1" ht="13.8">
      <c r="A345" s="242"/>
      <c r="B345" s="242"/>
      <c r="C345" s="412"/>
      <c r="D345" s="596"/>
      <c r="E345" s="596"/>
      <c r="F345" s="596"/>
      <c r="G345" s="580"/>
      <c r="H345" s="579"/>
      <c r="I345" s="580"/>
      <c r="J345" s="579"/>
      <c r="K345" s="580"/>
      <c r="L345" s="420"/>
      <c r="M345" s="578"/>
      <c r="N345" s="581"/>
      <c r="O345" s="570"/>
      <c r="P345" s="570"/>
    </row>
    <row r="346" spans="1:16" s="241" customFormat="1" ht="13.8">
      <c r="A346" s="242"/>
      <c r="B346" s="242"/>
      <c r="C346" s="412"/>
      <c r="D346" s="365"/>
      <c r="E346" s="365"/>
      <c r="F346" s="245"/>
      <c r="G346" s="580"/>
      <c r="H346" s="579"/>
      <c r="I346" s="580"/>
      <c r="J346" s="579"/>
      <c r="K346" s="580"/>
      <c r="L346" s="420"/>
      <c r="M346" s="578"/>
      <c r="N346" s="581"/>
      <c r="O346" s="570"/>
      <c r="P346" s="570"/>
    </row>
    <row r="347" spans="1:16" s="241" customFormat="1" ht="13.8">
      <c r="A347" s="242"/>
      <c r="B347" s="242"/>
      <c r="C347" s="412"/>
      <c r="D347" s="365"/>
      <c r="E347" s="365"/>
      <c r="F347" s="245"/>
      <c r="G347" s="580"/>
      <c r="H347" s="579"/>
      <c r="I347" s="245"/>
      <c r="J347" s="245"/>
      <c r="K347" s="245"/>
      <c r="L347" s="245"/>
      <c r="M347" s="245"/>
      <c r="N347" s="245"/>
      <c r="O347" s="570"/>
      <c r="P347" s="570"/>
    </row>
    <row r="348" spans="1:16" s="241" customFormat="1" ht="13.8">
      <c r="A348" s="242"/>
      <c r="B348" s="242"/>
      <c r="C348" s="412"/>
      <c r="D348" s="365"/>
      <c r="E348" s="365"/>
      <c r="F348" s="245"/>
      <c r="G348" s="245"/>
      <c r="H348" s="245"/>
      <c r="I348" s="245"/>
      <c r="J348" s="245"/>
      <c r="K348" s="245"/>
      <c r="L348" s="245"/>
      <c r="M348" s="245"/>
      <c r="N348" s="512"/>
      <c r="O348" s="570"/>
      <c r="P348" s="570"/>
    </row>
    <row r="349" spans="1:16" s="241" customFormat="1" ht="17.399999999999999">
      <c r="A349" s="242"/>
      <c r="B349" s="242"/>
      <c r="C349" s="412"/>
      <c r="D349" s="365"/>
      <c r="E349" s="365"/>
      <c r="F349" s="245"/>
      <c r="G349" s="580"/>
      <c r="H349" s="579"/>
      <c r="I349" s="245"/>
      <c r="J349" s="597"/>
      <c r="K349" s="597"/>
      <c r="L349" s="597"/>
      <c r="M349" s="245"/>
      <c r="N349" s="608"/>
      <c r="O349" s="570"/>
      <c r="P349" s="570"/>
    </row>
    <row r="350" spans="1:16" s="241" customFormat="1" ht="13.8">
      <c r="A350" s="242"/>
      <c r="B350" s="242"/>
      <c r="C350" s="412"/>
      <c r="D350" s="365"/>
      <c r="E350" s="365"/>
      <c r="F350" s="245"/>
      <c r="G350" s="580"/>
      <c r="H350" s="579"/>
      <c r="I350" s="245"/>
      <c r="J350" s="245"/>
      <c r="K350" s="245"/>
      <c r="L350" s="245"/>
      <c r="M350" s="245"/>
      <c r="N350" s="570"/>
      <c r="O350" s="570"/>
      <c r="P350" s="570"/>
    </row>
    <row r="351" spans="1:16" s="241" customFormat="1" ht="15.6">
      <c r="A351" s="242"/>
      <c r="B351" s="242"/>
      <c r="C351" s="412"/>
      <c r="D351" s="603"/>
      <c r="E351" s="603"/>
      <c r="F351" s="603"/>
      <c r="G351" s="580"/>
      <c r="H351" s="579"/>
      <c r="I351" s="245"/>
      <c r="J351" s="245"/>
      <c r="K351" s="245"/>
      <c r="L351" s="245"/>
      <c r="M351" s="245"/>
      <c r="N351" s="245"/>
      <c r="O351" s="570"/>
      <c r="P351" s="570"/>
    </row>
    <row r="352" spans="1:16" s="241" customFormat="1" ht="13.8">
      <c r="A352" s="242"/>
      <c r="B352" s="242"/>
      <c r="C352" s="412"/>
      <c r="D352" s="596"/>
      <c r="E352" s="596"/>
      <c r="F352" s="596"/>
      <c r="G352" s="596"/>
      <c r="H352" s="596"/>
      <c r="I352" s="245"/>
      <c r="J352" s="245"/>
      <c r="K352" s="245"/>
      <c r="L352" s="245"/>
      <c r="M352" s="245"/>
      <c r="N352" s="245"/>
      <c r="O352" s="570"/>
      <c r="P352" s="570"/>
    </row>
    <row r="353" spans="1:16" s="241" customFormat="1" ht="13.8">
      <c r="A353" s="242"/>
      <c r="B353" s="242"/>
      <c r="C353" s="412"/>
      <c r="D353" s="365"/>
      <c r="E353" s="365"/>
      <c r="F353" s="245"/>
      <c r="G353" s="580"/>
      <c r="H353" s="579"/>
      <c r="I353" s="580"/>
      <c r="J353" s="579"/>
      <c r="K353" s="580"/>
      <c r="L353" s="420"/>
      <c r="M353" s="578"/>
      <c r="N353" s="581"/>
      <c r="O353" s="570"/>
      <c r="P353" s="570"/>
    </row>
    <row r="354" spans="1:16" s="241" customFormat="1" ht="13.8">
      <c r="A354" s="242"/>
      <c r="B354" s="242"/>
      <c r="C354" s="412"/>
      <c r="D354" s="596"/>
      <c r="E354" s="596"/>
      <c r="F354" s="596"/>
      <c r="G354" s="596"/>
      <c r="H354" s="596"/>
      <c r="I354" s="596"/>
      <c r="J354" s="579"/>
      <c r="K354" s="580"/>
      <c r="L354" s="420"/>
      <c r="M354" s="578"/>
      <c r="N354" s="581"/>
      <c r="O354" s="570"/>
      <c r="P354" s="570"/>
    </row>
    <row r="355" spans="1:16" s="241" customFormat="1" ht="13.8">
      <c r="A355" s="242"/>
      <c r="B355" s="242"/>
      <c r="C355" s="412"/>
      <c r="D355" s="365"/>
      <c r="E355" s="365"/>
      <c r="F355" s="245"/>
      <c r="G355" s="580"/>
      <c r="H355" s="579"/>
      <c r="I355" s="580"/>
      <c r="J355" s="579"/>
      <c r="K355" s="580"/>
      <c r="L355" s="420"/>
      <c r="M355" s="578"/>
      <c r="N355" s="581"/>
      <c r="O355" s="570"/>
      <c r="P355" s="570"/>
    </row>
    <row r="356" spans="1:16" s="241" customFormat="1" ht="13.8">
      <c r="A356" s="242"/>
      <c r="B356" s="242"/>
      <c r="C356" s="412"/>
      <c r="D356" s="365"/>
      <c r="E356" s="365"/>
      <c r="F356" s="245"/>
      <c r="G356" s="580"/>
      <c r="H356" s="579"/>
      <c r="I356" s="580"/>
      <c r="J356" s="579"/>
      <c r="K356" s="580"/>
      <c r="L356" s="420"/>
      <c r="M356" s="578"/>
      <c r="N356" s="581"/>
      <c r="O356" s="570"/>
      <c r="P356" s="570"/>
    </row>
    <row r="357" spans="1:16" s="241" customFormat="1" ht="13.8">
      <c r="A357" s="242"/>
      <c r="B357" s="242"/>
      <c r="C357" s="412"/>
      <c r="D357" s="365"/>
      <c r="E357" s="365"/>
      <c r="F357" s="245"/>
      <c r="G357" s="580"/>
      <c r="H357" s="579"/>
      <c r="I357" s="580"/>
      <c r="J357" s="579"/>
      <c r="K357" s="580"/>
      <c r="L357" s="420"/>
      <c r="M357" s="578"/>
      <c r="N357" s="581"/>
      <c r="O357" s="570"/>
      <c r="P357" s="570"/>
    </row>
    <row r="358" spans="1:16" s="241" customFormat="1" ht="13.8">
      <c r="A358" s="242"/>
      <c r="B358" s="242"/>
      <c r="C358" s="412"/>
      <c r="D358" s="596"/>
      <c r="E358" s="596"/>
      <c r="F358" s="596"/>
      <c r="G358" s="596"/>
      <c r="H358" s="596"/>
      <c r="I358" s="596"/>
      <c r="J358" s="579"/>
      <c r="K358" s="580"/>
      <c r="L358" s="420"/>
      <c r="M358" s="578"/>
      <c r="N358" s="581"/>
      <c r="O358" s="570"/>
      <c r="P358" s="570"/>
    </row>
    <row r="359" spans="1:16" s="241" customFormat="1" ht="13.8">
      <c r="A359" s="242"/>
      <c r="B359" s="242"/>
      <c r="C359" s="412"/>
      <c r="D359" s="365"/>
      <c r="E359" s="594"/>
      <c r="F359" s="595"/>
      <c r="G359" s="595"/>
      <c r="H359" s="579"/>
      <c r="I359" s="580"/>
      <c r="J359" s="579"/>
      <c r="K359" s="580"/>
      <c r="L359" s="420"/>
      <c r="M359" s="578"/>
      <c r="N359" s="581"/>
      <c r="O359" s="570"/>
      <c r="P359" s="570"/>
    </row>
    <row r="360" spans="1:16" s="241" customFormat="1" ht="13.8">
      <c r="A360" s="242"/>
      <c r="B360" s="242"/>
      <c r="C360" s="412"/>
      <c r="D360" s="609"/>
      <c r="E360" s="609"/>
      <c r="F360" s="609"/>
      <c r="G360" s="580"/>
      <c r="H360" s="579"/>
      <c r="I360" s="580"/>
      <c r="J360" s="579"/>
      <c r="K360" s="580"/>
      <c r="L360" s="420"/>
      <c r="M360" s="578"/>
      <c r="N360" s="581"/>
      <c r="O360" s="570"/>
      <c r="P360" s="570"/>
    </row>
    <row r="361" spans="1:16" s="241" customFormat="1" ht="13.8">
      <c r="A361" s="242"/>
      <c r="B361" s="242"/>
      <c r="C361" s="412"/>
      <c r="D361" s="610"/>
      <c r="E361" s="594"/>
      <c r="F361" s="595"/>
      <c r="G361" s="595"/>
      <c r="H361" s="579"/>
      <c r="I361" s="580"/>
      <c r="J361" s="579"/>
      <c r="K361" s="580"/>
      <c r="L361" s="420"/>
      <c r="M361" s="578"/>
      <c r="N361" s="581"/>
      <c r="O361" s="570"/>
      <c r="P361" s="570"/>
    </row>
    <row r="362" spans="1:16" s="241" customFormat="1" ht="13.8">
      <c r="A362" s="242"/>
      <c r="B362" s="242"/>
      <c r="C362" s="412"/>
      <c r="D362" s="610"/>
      <c r="E362" s="609"/>
      <c r="F362" s="609"/>
      <c r="G362" s="580"/>
      <c r="H362" s="579"/>
      <c r="I362" s="245"/>
      <c r="J362" s="245"/>
      <c r="K362" s="245"/>
      <c r="L362" s="245"/>
      <c r="M362" s="245"/>
      <c r="N362" s="245"/>
      <c r="O362" s="570"/>
      <c r="P362" s="570"/>
    </row>
    <row r="363" spans="1:16" s="241" customFormat="1" ht="13.8">
      <c r="A363" s="242"/>
      <c r="B363" s="242"/>
      <c r="C363" s="412"/>
      <c r="D363" s="365"/>
      <c r="E363" s="594"/>
      <c r="F363" s="595"/>
      <c r="G363" s="595"/>
      <c r="H363" s="579"/>
      <c r="I363" s="580"/>
      <c r="J363" s="579"/>
      <c r="K363" s="580"/>
      <c r="L363" s="420"/>
      <c r="M363" s="578"/>
      <c r="N363" s="581"/>
      <c r="O363" s="570"/>
      <c r="P363" s="570"/>
    </row>
    <row r="364" spans="1:16" s="241" customFormat="1" ht="13.8">
      <c r="A364" s="242"/>
      <c r="B364" s="242"/>
      <c r="C364" s="412"/>
      <c r="D364" s="610"/>
      <c r="E364" s="609"/>
      <c r="F364" s="609"/>
      <c r="G364" s="580"/>
      <c r="H364" s="579"/>
      <c r="I364" s="580"/>
      <c r="J364" s="579"/>
      <c r="K364" s="580"/>
      <c r="L364" s="420"/>
      <c r="M364" s="578"/>
      <c r="N364" s="581"/>
      <c r="O364" s="570"/>
      <c r="P364" s="570"/>
    </row>
    <row r="365" spans="1:16" s="241" customFormat="1" ht="13.8">
      <c r="A365" s="242"/>
      <c r="B365" s="242"/>
      <c r="C365" s="412"/>
      <c r="D365" s="610"/>
      <c r="E365" s="594"/>
      <c r="F365" s="595"/>
      <c r="G365" s="595"/>
      <c r="H365" s="579"/>
      <c r="I365" s="580"/>
      <c r="J365" s="579"/>
      <c r="K365" s="580"/>
      <c r="L365" s="420"/>
      <c r="M365" s="578"/>
      <c r="N365" s="581"/>
      <c r="O365" s="570"/>
      <c r="P365" s="570"/>
    </row>
    <row r="366" spans="1:16" s="241" customFormat="1" ht="13.8">
      <c r="A366" s="242"/>
      <c r="B366" s="242"/>
      <c r="C366" s="412"/>
      <c r="D366" s="610"/>
      <c r="E366" s="609"/>
      <c r="F366" s="609"/>
      <c r="G366" s="580"/>
      <c r="H366" s="579"/>
      <c r="I366" s="245"/>
      <c r="J366" s="245"/>
      <c r="K366" s="245"/>
      <c r="L366" s="245"/>
      <c r="M366" s="245"/>
      <c r="N366" s="245"/>
      <c r="O366" s="570"/>
      <c r="P366" s="570"/>
    </row>
    <row r="367" spans="1:16" s="241" customFormat="1" ht="13.8">
      <c r="A367" s="242"/>
      <c r="B367" s="242"/>
      <c r="C367" s="412"/>
      <c r="D367" s="365"/>
      <c r="E367" s="594"/>
      <c r="F367" s="595"/>
      <c r="G367" s="595"/>
      <c r="H367" s="579"/>
      <c r="I367" s="580"/>
      <c r="J367" s="579"/>
      <c r="K367" s="580"/>
      <c r="L367" s="420"/>
      <c r="M367" s="578"/>
      <c r="N367" s="581"/>
      <c r="O367" s="570"/>
      <c r="P367" s="570"/>
    </row>
    <row r="368" spans="1:16" s="241" customFormat="1" ht="13.8">
      <c r="A368" s="242"/>
      <c r="B368" s="242"/>
      <c r="C368" s="412"/>
      <c r="D368" s="596"/>
      <c r="E368" s="596"/>
      <c r="F368" s="596"/>
      <c r="G368" s="596"/>
      <c r="H368" s="596"/>
      <c r="I368" s="596"/>
      <c r="J368" s="245"/>
      <c r="K368" s="245"/>
      <c r="L368" s="245"/>
      <c r="M368" s="245"/>
      <c r="N368" s="245"/>
      <c r="O368" s="570"/>
      <c r="P368" s="570"/>
    </row>
    <row r="369" spans="1:16" s="241" customFormat="1" ht="13.8">
      <c r="A369" s="242"/>
      <c r="B369" s="242"/>
      <c r="C369" s="412"/>
      <c r="D369" s="365"/>
      <c r="E369" s="365"/>
      <c r="F369" s="245"/>
      <c r="G369" s="580"/>
      <c r="H369" s="579"/>
      <c r="I369" s="580"/>
      <c r="J369" s="579"/>
      <c r="K369" s="580"/>
      <c r="L369" s="420"/>
      <c r="M369" s="578"/>
      <c r="N369" s="581"/>
      <c r="O369" s="570"/>
      <c r="P369" s="570"/>
    </row>
    <row r="370" spans="1:16" s="241" customFormat="1" ht="13.8">
      <c r="A370" s="242"/>
      <c r="B370" s="242"/>
      <c r="C370" s="412"/>
      <c r="D370" s="365"/>
      <c r="E370" s="365"/>
      <c r="F370" s="245"/>
      <c r="G370" s="580"/>
      <c r="H370" s="579"/>
      <c r="I370" s="580"/>
      <c r="J370" s="579"/>
      <c r="K370" s="580"/>
      <c r="L370" s="420"/>
      <c r="M370" s="578"/>
      <c r="N370" s="581"/>
      <c r="O370" s="570"/>
      <c r="P370" s="570"/>
    </row>
    <row r="371" spans="1:16" s="241" customFormat="1" ht="13.8">
      <c r="A371" s="242"/>
      <c r="B371" s="242"/>
      <c r="C371" s="412"/>
      <c r="D371" s="596"/>
      <c r="E371" s="596"/>
      <c r="F371" s="596"/>
      <c r="G371" s="580"/>
      <c r="H371" s="579"/>
      <c r="I371" s="580"/>
      <c r="J371" s="579"/>
      <c r="K371" s="580"/>
      <c r="L371" s="420"/>
      <c r="M371" s="578"/>
      <c r="N371" s="581"/>
      <c r="O371" s="570"/>
      <c r="P371" s="570"/>
    </row>
    <row r="372" spans="1:16" s="241" customFormat="1" ht="13.8">
      <c r="A372" s="242"/>
      <c r="B372" s="242"/>
      <c r="C372" s="412"/>
      <c r="D372" s="596"/>
      <c r="E372" s="596"/>
      <c r="F372" s="596"/>
      <c r="G372" s="580"/>
      <c r="H372" s="579"/>
      <c r="I372" s="580"/>
      <c r="J372" s="579"/>
      <c r="K372" s="580"/>
      <c r="L372" s="420"/>
      <c r="M372" s="578"/>
      <c r="N372" s="581"/>
      <c r="O372" s="570"/>
      <c r="P372" s="570"/>
    </row>
    <row r="373" spans="1:16" s="241" customFormat="1" ht="13.8">
      <c r="A373" s="242"/>
      <c r="B373" s="242"/>
      <c r="C373" s="412"/>
      <c r="D373" s="365"/>
      <c r="E373" s="365"/>
      <c r="F373" s="245"/>
      <c r="G373" s="580"/>
      <c r="H373" s="579"/>
      <c r="I373" s="580"/>
      <c r="J373" s="579"/>
      <c r="K373" s="580"/>
      <c r="L373" s="420"/>
      <c r="M373" s="578"/>
      <c r="N373" s="581"/>
      <c r="O373" s="570"/>
      <c r="P373" s="570"/>
    </row>
    <row r="374" spans="1:16" s="241" customFormat="1" ht="13.8">
      <c r="A374" s="242"/>
      <c r="B374" s="242"/>
      <c r="C374" s="412"/>
      <c r="D374" s="611"/>
      <c r="E374" s="611"/>
      <c r="F374" s="611"/>
      <c r="G374" s="611"/>
      <c r="H374" s="611"/>
      <c r="I374" s="611"/>
      <c r="J374" s="245"/>
      <c r="K374" s="245"/>
      <c r="L374" s="245"/>
      <c r="M374" s="245"/>
      <c r="N374" s="245"/>
      <c r="O374" s="570"/>
      <c r="P374" s="570"/>
    </row>
    <row r="375" spans="1:16" s="241" customFormat="1" ht="13.8">
      <c r="A375" s="242"/>
      <c r="B375" s="242"/>
      <c r="C375" s="412"/>
      <c r="D375" s="365"/>
      <c r="E375" s="365"/>
      <c r="F375" s="245"/>
      <c r="G375" s="580"/>
      <c r="H375" s="579"/>
      <c r="I375" s="580"/>
      <c r="J375" s="579"/>
      <c r="K375" s="580"/>
      <c r="L375" s="420"/>
      <c r="M375" s="578"/>
      <c r="N375" s="581"/>
      <c r="O375" s="570"/>
      <c r="P375" s="570"/>
    </row>
    <row r="376" spans="1:16" s="241" customFormat="1" ht="13.8">
      <c r="A376" s="242"/>
      <c r="B376" s="242"/>
      <c r="C376" s="412"/>
      <c r="D376" s="365"/>
      <c r="E376" s="365"/>
      <c r="F376" s="245"/>
      <c r="G376" s="580"/>
      <c r="H376" s="579"/>
      <c r="I376" s="580"/>
      <c r="J376" s="579"/>
      <c r="K376" s="580"/>
      <c r="L376" s="420"/>
      <c r="M376" s="578"/>
      <c r="N376" s="581"/>
      <c r="O376" s="570"/>
      <c r="P376" s="570"/>
    </row>
    <row r="377" spans="1:16" s="241" customFormat="1" ht="13.8">
      <c r="A377" s="242"/>
      <c r="B377" s="242"/>
      <c r="C377" s="412"/>
      <c r="D377" s="365"/>
      <c r="E377" s="365"/>
      <c r="F377" s="245"/>
      <c r="G377" s="580"/>
      <c r="H377" s="579"/>
      <c r="I377" s="580"/>
      <c r="J377" s="579"/>
      <c r="K377" s="580"/>
      <c r="L377" s="420"/>
      <c r="M377" s="578"/>
      <c r="N377" s="581"/>
      <c r="O377" s="570"/>
      <c r="P377" s="570"/>
    </row>
    <row r="378" spans="1:16" s="241" customFormat="1" ht="13.8">
      <c r="A378" s="242"/>
      <c r="B378" s="242"/>
      <c r="C378" s="412"/>
      <c r="D378" s="365"/>
      <c r="E378" s="365"/>
      <c r="F378" s="245"/>
      <c r="G378" s="580"/>
      <c r="H378" s="579"/>
      <c r="I378" s="580"/>
      <c r="J378" s="579"/>
      <c r="K378" s="580"/>
      <c r="L378" s="420"/>
      <c r="M378" s="578"/>
      <c r="N378" s="581"/>
      <c r="O378" s="570"/>
      <c r="P378" s="570"/>
    </row>
    <row r="379" spans="1:16" s="241" customFormat="1" ht="13.8">
      <c r="A379" s="242"/>
      <c r="B379" s="242"/>
      <c r="C379" s="412"/>
      <c r="D379" s="596"/>
      <c r="E379" s="596"/>
      <c r="F379" s="596"/>
      <c r="G379" s="596"/>
      <c r="H379" s="579"/>
      <c r="I379" s="580"/>
      <c r="J379" s="579"/>
      <c r="K379" s="580"/>
      <c r="L379" s="420"/>
      <c r="M379" s="578"/>
      <c r="N379" s="581"/>
      <c r="O379" s="570"/>
      <c r="P379" s="570"/>
    </row>
    <row r="380" spans="1:16" s="241" customFormat="1" ht="13.8">
      <c r="A380" s="242"/>
      <c r="B380" s="242"/>
      <c r="C380" s="412"/>
      <c r="D380" s="365"/>
      <c r="E380" s="365"/>
      <c r="F380" s="245"/>
      <c r="G380" s="580"/>
      <c r="H380" s="579"/>
      <c r="I380" s="580"/>
      <c r="J380" s="579"/>
      <c r="K380" s="580"/>
      <c r="L380" s="420"/>
      <c r="M380" s="578"/>
      <c r="N380" s="581"/>
      <c r="O380" s="570"/>
      <c r="P380" s="570"/>
    </row>
    <row r="381" spans="1:16" s="241" customFormat="1" ht="13.8">
      <c r="A381" s="242"/>
      <c r="B381" s="242"/>
      <c r="C381" s="412"/>
      <c r="D381" s="365"/>
      <c r="E381" s="365"/>
      <c r="F381" s="245"/>
      <c r="G381" s="580"/>
      <c r="H381" s="579"/>
      <c r="I381" s="580"/>
      <c r="J381" s="579"/>
      <c r="K381" s="580"/>
      <c r="L381" s="420"/>
      <c r="M381" s="578"/>
      <c r="N381" s="581"/>
      <c r="O381" s="570"/>
      <c r="P381" s="570"/>
    </row>
    <row r="382" spans="1:16" s="241" customFormat="1" ht="13.8">
      <c r="A382" s="242"/>
      <c r="B382" s="242"/>
      <c r="C382" s="412"/>
      <c r="D382" s="365"/>
      <c r="E382" s="365"/>
      <c r="F382" s="245"/>
      <c r="G382" s="580"/>
      <c r="H382" s="579"/>
      <c r="I382" s="580"/>
      <c r="J382" s="579"/>
      <c r="K382" s="580"/>
      <c r="L382" s="420"/>
      <c r="M382" s="578"/>
      <c r="N382" s="581"/>
      <c r="O382" s="570"/>
      <c r="P382" s="570"/>
    </row>
    <row r="383" spans="1:16" s="241" customFormat="1" ht="13.8">
      <c r="A383" s="242"/>
      <c r="B383" s="242"/>
      <c r="C383" s="412"/>
      <c r="D383" s="365"/>
      <c r="E383" s="365"/>
      <c r="F383" s="245"/>
      <c r="G383" s="580"/>
      <c r="H383" s="579"/>
      <c r="I383" s="580"/>
      <c r="J383" s="579"/>
      <c r="K383" s="580"/>
      <c r="L383" s="420"/>
      <c r="M383" s="578"/>
      <c r="N383" s="581"/>
      <c r="O383" s="570"/>
      <c r="P383" s="570"/>
    </row>
    <row r="384" spans="1:16" s="241" customFormat="1" ht="13.8">
      <c r="A384" s="242"/>
      <c r="B384" s="242"/>
      <c r="C384" s="412"/>
      <c r="D384" s="596"/>
      <c r="E384" s="596"/>
      <c r="F384" s="596"/>
      <c r="G384" s="596"/>
      <c r="H384" s="579"/>
      <c r="I384" s="580"/>
      <c r="J384" s="579"/>
      <c r="K384" s="580"/>
      <c r="L384" s="420"/>
      <c r="M384" s="578"/>
      <c r="N384" s="581"/>
      <c r="O384" s="570"/>
      <c r="P384" s="570"/>
    </row>
    <row r="385" spans="1:16" s="241" customFormat="1" ht="13.8">
      <c r="A385" s="242"/>
      <c r="B385" s="242"/>
      <c r="C385" s="412"/>
      <c r="D385" s="365"/>
      <c r="E385" s="365"/>
      <c r="F385" s="245"/>
      <c r="G385" s="580"/>
      <c r="H385" s="579"/>
      <c r="I385" s="580"/>
      <c r="J385" s="579"/>
      <c r="K385" s="580"/>
      <c r="L385" s="420"/>
      <c r="M385" s="578"/>
      <c r="N385" s="581"/>
      <c r="O385" s="570"/>
      <c r="P385" s="570"/>
    </row>
    <row r="386" spans="1:16" s="241" customFormat="1" ht="13.8">
      <c r="A386" s="242"/>
      <c r="B386" s="242"/>
      <c r="C386" s="412"/>
      <c r="D386" s="365"/>
      <c r="E386" s="365"/>
      <c r="F386" s="245"/>
      <c r="G386" s="580"/>
      <c r="H386" s="579"/>
      <c r="I386" s="580"/>
      <c r="J386" s="579"/>
      <c r="K386" s="580"/>
      <c r="L386" s="420"/>
      <c r="M386" s="578"/>
      <c r="N386" s="581"/>
      <c r="O386" s="570"/>
      <c r="P386" s="570"/>
    </row>
    <row r="387" spans="1:16" s="241" customFormat="1" ht="13.8">
      <c r="A387" s="242"/>
      <c r="B387" s="242"/>
      <c r="C387" s="412"/>
      <c r="D387" s="365"/>
      <c r="E387" s="365"/>
      <c r="F387" s="245"/>
      <c r="G387" s="580"/>
      <c r="H387" s="579"/>
      <c r="I387" s="580"/>
      <c r="J387" s="579"/>
      <c r="K387" s="580"/>
      <c r="L387" s="420"/>
      <c r="M387" s="578"/>
      <c r="N387" s="581"/>
      <c r="O387" s="570"/>
      <c r="P387" s="570"/>
    </row>
    <row r="388" spans="1:16" s="241" customFormat="1" ht="13.8">
      <c r="A388" s="242"/>
      <c r="B388" s="242"/>
      <c r="C388" s="412"/>
      <c r="D388" s="365"/>
      <c r="E388" s="365"/>
      <c r="F388" s="245"/>
      <c r="G388" s="580"/>
      <c r="H388" s="579"/>
      <c r="I388" s="580"/>
      <c r="J388" s="579"/>
      <c r="K388" s="580"/>
      <c r="L388" s="420"/>
      <c r="M388" s="578"/>
      <c r="N388" s="581"/>
      <c r="O388" s="570"/>
      <c r="P388" s="570"/>
    </row>
    <row r="389" spans="1:16" s="241" customFormat="1" ht="13.8">
      <c r="A389" s="242"/>
      <c r="B389" s="242"/>
      <c r="C389" s="412"/>
      <c r="D389" s="365"/>
      <c r="E389" s="365"/>
      <c r="F389" s="245"/>
      <c r="G389" s="580"/>
      <c r="H389" s="579"/>
      <c r="I389" s="580"/>
      <c r="J389" s="579"/>
      <c r="K389" s="580"/>
      <c r="L389" s="420"/>
      <c r="M389" s="578"/>
      <c r="N389" s="581"/>
      <c r="O389" s="570"/>
      <c r="P389" s="570"/>
    </row>
    <row r="390" spans="1:16" s="241" customFormat="1" ht="13.8">
      <c r="A390" s="242"/>
      <c r="B390" s="242"/>
      <c r="C390" s="412"/>
      <c r="D390" s="365"/>
      <c r="E390" s="365"/>
      <c r="F390" s="245"/>
      <c r="G390" s="580"/>
      <c r="H390" s="579"/>
      <c r="I390" s="580"/>
      <c r="J390" s="579"/>
      <c r="K390" s="580"/>
      <c r="L390" s="420"/>
      <c r="M390" s="578"/>
      <c r="N390" s="581"/>
      <c r="O390" s="570"/>
      <c r="P390" s="570"/>
    </row>
    <row r="391" spans="1:16" s="241" customFormat="1" ht="13.8">
      <c r="A391" s="242"/>
      <c r="B391" s="242"/>
      <c r="C391" s="412"/>
      <c r="D391" s="365"/>
      <c r="E391" s="365"/>
      <c r="F391" s="245"/>
      <c r="G391" s="580"/>
      <c r="H391" s="579"/>
      <c r="I391" s="580"/>
      <c r="J391" s="579"/>
      <c r="K391" s="580"/>
      <c r="L391" s="420"/>
      <c r="M391" s="578"/>
      <c r="N391" s="581"/>
      <c r="O391" s="570"/>
      <c r="P391" s="570"/>
    </row>
    <row r="392" spans="1:16" s="241" customFormat="1" ht="13.8">
      <c r="A392" s="242"/>
      <c r="B392" s="242"/>
      <c r="C392" s="412"/>
      <c r="D392" s="365"/>
      <c r="E392" s="365"/>
      <c r="F392" s="245"/>
      <c r="G392" s="580"/>
      <c r="H392" s="579"/>
      <c r="I392" s="580"/>
      <c r="J392" s="579"/>
      <c r="K392" s="580"/>
      <c r="L392" s="420"/>
      <c r="M392" s="578"/>
      <c r="N392" s="581"/>
      <c r="O392" s="570"/>
      <c r="P392" s="570"/>
    </row>
    <row r="393" spans="1:16" s="241" customFormat="1" ht="15.6">
      <c r="A393" s="242"/>
      <c r="B393" s="242"/>
      <c r="C393" s="412"/>
      <c r="D393" s="607"/>
      <c r="E393" s="607"/>
      <c r="F393" s="607"/>
      <c r="G393" s="607"/>
      <c r="H393" s="607"/>
      <c r="I393" s="580"/>
      <c r="J393" s="579"/>
      <c r="K393" s="580"/>
      <c r="L393" s="420"/>
      <c r="M393" s="578"/>
      <c r="N393" s="581"/>
      <c r="O393" s="570"/>
      <c r="P393" s="570"/>
    </row>
    <row r="394" spans="1:16" s="241" customFormat="1" ht="13.8">
      <c r="A394" s="242"/>
      <c r="B394" s="242"/>
      <c r="C394" s="412"/>
      <c r="D394" s="596"/>
      <c r="E394" s="596"/>
      <c r="F394" s="596"/>
      <c r="G394" s="580"/>
      <c r="H394" s="579"/>
      <c r="I394" s="580"/>
      <c r="J394" s="579"/>
      <c r="K394" s="580"/>
      <c r="L394" s="420"/>
      <c r="M394" s="578"/>
      <c r="N394" s="581"/>
      <c r="O394" s="570"/>
      <c r="P394" s="570"/>
    </row>
    <row r="395" spans="1:16" s="241" customFormat="1" ht="13.8">
      <c r="A395" s="242"/>
      <c r="B395" s="242"/>
      <c r="C395" s="412"/>
      <c r="D395" s="365"/>
      <c r="E395" s="594"/>
      <c r="F395" s="595"/>
      <c r="G395" s="595"/>
      <c r="H395" s="579"/>
      <c r="I395" s="580"/>
      <c r="J395" s="579"/>
      <c r="K395" s="580"/>
      <c r="L395" s="420"/>
      <c r="M395" s="578"/>
      <c r="N395" s="581"/>
      <c r="O395" s="570"/>
      <c r="P395" s="570"/>
    </row>
    <row r="396" spans="1:16" s="241" customFormat="1" ht="13.8">
      <c r="A396" s="242"/>
      <c r="B396" s="242"/>
      <c r="C396" s="412"/>
      <c r="D396" s="365"/>
      <c r="E396" s="594"/>
      <c r="F396" s="595"/>
      <c r="G396" s="595"/>
      <c r="H396" s="579"/>
      <c r="I396" s="580"/>
      <c r="J396" s="579"/>
      <c r="K396" s="580"/>
      <c r="L396" s="420"/>
      <c r="M396" s="578"/>
      <c r="N396" s="581"/>
      <c r="O396" s="570"/>
      <c r="P396" s="570"/>
    </row>
    <row r="397" spans="1:16" s="241" customFormat="1" ht="13.8">
      <c r="A397" s="242"/>
      <c r="B397" s="242"/>
      <c r="C397" s="412"/>
      <c r="D397" s="365"/>
      <c r="E397" s="594"/>
      <c r="F397" s="595"/>
      <c r="G397" s="595"/>
      <c r="H397" s="579"/>
      <c r="I397" s="580"/>
      <c r="J397" s="579"/>
      <c r="K397" s="580"/>
      <c r="L397" s="420"/>
      <c r="M397" s="578"/>
      <c r="N397" s="581"/>
      <c r="O397" s="570"/>
      <c r="P397" s="570"/>
    </row>
    <row r="398" spans="1:16" s="241" customFormat="1" ht="13.8">
      <c r="A398" s="242"/>
      <c r="B398" s="242"/>
      <c r="C398" s="412"/>
      <c r="D398" s="365"/>
      <c r="E398" s="594"/>
      <c r="F398" s="595"/>
      <c r="G398" s="595"/>
      <c r="H398" s="579"/>
      <c r="I398" s="580"/>
      <c r="J398" s="579"/>
      <c r="K398" s="580"/>
      <c r="L398" s="420"/>
      <c r="M398" s="578"/>
      <c r="N398" s="581"/>
      <c r="O398" s="570"/>
      <c r="P398" s="570"/>
    </row>
    <row r="399" spans="1:16" s="241" customFormat="1" ht="13.8">
      <c r="A399" s="242"/>
      <c r="B399" s="242"/>
      <c r="C399" s="412"/>
      <c r="D399" s="365"/>
      <c r="E399" s="594"/>
      <c r="F399" s="595"/>
      <c r="G399" s="595"/>
      <c r="H399" s="579"/>
      <c r="I399" s="580"/>
      <c r="J399" s="579"/>
      <c r="K399" s="580"/>
      <c r="L399" s="420"/>
      <c r="M399" s="578"/>
      <c r="N399" s="581"/>
      <c r="O399" s="570"/>
      <c r="P399" s="570"/>
    </row>
    <row r="400" spans="1:16" s="241" customFormat="1" ht="13.8">
      <c r="A400" s="242"/>
      <c r="B400" s="242"/>
      <c r="C400" s="412"/>
      <c r="D400" s="365"/>
      <c r="E400" s="612"/>
      <c r="F400" s="613"/>
      <c r="G400" s="613"/>
      <c r="H400" s="614"/>
      <c r="I400" s="615"/>
      <c r="J400" s="614"/>
      <c r="K400" s="615"/>
      <c r="L400" s="616"/>
      <c r="M400" s="617"/>
      <c r="N400" s="618"/>
      <c r="O400" s="570"/>
      <c r="P400" s="570"/>
    </row>
    <row r="401" spans="1:16" s="241" customFormat="1" ht="13.8">
      <c r="A401" s="242"/>
      <c r="B401" s="242"/>
      <c r="C401" s="412"/>
      <c r="D401" s="365"/>
      <c r="E401" s="612"/>
      <c r="F401" s="613"/>
      <c r="G401" s="613"/>
      <c r="H401" s="614"/>
      <c r="I401" s="615"/>
      <c r="J401" s="614"/>
      <c r="K401" s="615"/>
      <c r="L401" s="616"/>
      <c r="M401" s="617"/>
      <c r="N401" s="618"/>
      <c r="O401" s="570"/>
      <c r="P401" s="570"/>
    </row>
    <row r="402" spans="1:16" s="241" customFormat="1" ht="13.8">
      <c r="A402" s="242"/>
      <c r="B402" s="242"/>
      <c r="C402" s="412"/>
      <c r="D402" s="365"/>
      <c r="E402" s="612"/>
      <c r="F402" s="613"/>
      <c r="G402" s="613"/>
      <c r="H402" s="614"/>
      <c r="I402" s="615"/>
      <c r="J402" s="614"/>
      <c r="K402" s="615"/>
      <c r="L402" s="616"/>
      <c r="M402" s="617"/>
      <c r="N402" s="618"/>
      <c r="O402" s="570"/>
      <c r="P402" s="570"/>
    </row>
    <row r="403" spans="1:16" s="241" customFormat="1" ht="13.8">
      <c r="A403" s="242"/>
      <c r="B403" s="242"/>
      <c r="C403" s="412"/>
      <c r="D403" s="365"/>
      <c r="E403" s="612"/>
      <c r="F403" s="613"/>
      <c r="G403" s="613"/>
      <c r="H403" s="614"/>
      <c r="I403" s="615"/>
      <c r="J403" s="614"/>
      <c r="K403" s="615"/>
      <c r="L403" s="616"/>
      <c r="M403" s="617"/>
      <c r="N403" s="618"/>
      <c r="O403" s="570"/>
      <c r="P403" s="570"/>
    </row>
    <row r="404" spans="1:16" s="241" customFormat="1" ht="13.8">
      <c r="A404" s="242"/>
      <c r="B404" s="242"/>
      <c r="C404" s="412"/>
      <c r="D404" s="365"/>
      <c r="E404" s="612"/>
      <c r="F404" s="613"/>
      <c r="G404" s="613"/>
      <c r="H404" s="614"/>
      <c r="I404" s="615"/>
      <c r="J404" s="614"/>
      <c r="K404" s="615"/>
      <c r="L404" s="616"/>
      <c r="M404" s="617"/>
      <c r="N404" s="618"/>
      <c r="O404" s="570"/>
      <c r="P404" s="570"/>
    </row>
    <row r="405" spans="1:16" s="241" customFormat="1" ht="13.8">
      <c r="A405" s="242"/>
      <c r="B405" s="242"/>
      <c r="C405" s="412"/>
      <c r="D405" s="365"/>
      <c r="E405" s="612"/>
      <c r="F405" s="613"/>
      <c r="G405" s="613"/>
      <c r="H405" s="614"/>
      <c r="I405" s="615"/>
      <c r="J405" s="614"/>
      <c r="K405" s="615"/>
      <c r="L405" s="616"/>
      <c r="M405" s="617"/>
      <c r="N405" s="618"/>
      <c r="O405" s="570"/>
      <c r="P405" s="570"/>
    </row>
    <row r="406" spans="1:16" s="241" customFormat="1" ht="13.8">
      <c r="A406" s="242"/>
      <c r="B406" s="242"/>
      <c r="C406" s="412"/>
      <c r="D406" s="596"/>
      <c r="E406" s="596"/>
      <c r="F406" s="596"/>
      <c r="G406" s="596"/>
      <c r="H406" s="614"/>
      <c r="I406" s="615"/>
      <c r="J406" s="614"/>
      <c r="K406" s="615"/>
      <c r="L406" s="616"/>
      <c r="M406" s="617"/>
      <c r="N406" s="618"/>
      <c r="O406" s="570"/>
      <c r="P406" s="570"/>
    </row>
    <row r="407" spans="1:16" s="241" customFormat="1" ht="13.8">
      <c r="A407" s="242"/>
      <c r="B407" s="242"/>
      <c r="C407" s="412"/>
      <c r="D407" s="365"/>
      <c r="E407" s="612"/>
      <c r="F407" s="613"/>
      <c r="G407" s="613"/>
      <c r="H407" s="614"/>
      <c r="I407" s="615"/>
      <c r="J407" s="614"/>
      <c r="K407" s="615"/>
      <c r="L407" s="616"/>
      <c r="M407" s="617"/>
      <c r="N407" s="618"/>
      <c r="O407" s="570"/>
      <c r="P407" s="570"/>
    </row>
    <row r="408" spans="1:16" s="241" customFormat="1" ht="13.8">
      <c r="A408" s="242"/>
      <c r="B408" s="242"/>
      <c r="C408" s="412"/>
      <c r="D408" s="365"/>
      <c r="E408" s="612"/>
      <c r="F408" s="613"/>
      <c r="G408" s="613"/>
      <c r="H408" s="614"/>
      <c r="I408" s="615"/>
      <c r="J408" s="614"/>
      <c r="K408" s="615"/>
      <c r="L408" s="616"/>
      <c r="M408" s="617"/>
      <c r="N408" s="618"/>
      <c r="O408" s="570"/>
      <c r="P408" s="570"/>
    </row>
    <row r="409" spans="1:16" s="241" customFormat="1" ht="13.8">
      <c r="A409" s="242"/>
      <c r="B409" s="242"/>
      <c r="C409" s="412"/>
      <c r="D409" s="365"/>
      <c r="E409" s="612"/>
      <c r="F409" s="613"/>
      <c r="G409" s="613"/>
      <c r="H409" s="614"/>
      <c r="I409" s="615"/>
      <c r="J409" s="614"/>
      <c r="K409" s="615"/>
      <c r="L409" s="616"/>
      <c r="M409" s="617"/>
      <c r="N409" s="618"/>
      <c r="O409" s="570"/>
      <c r="P409" s="570"/>
    </row>
    <row r="410" spans="1:16" s="241" customFormat="1" ht="13.8">
      <c r="A410" s="242"/>
      <c r="B410" s="242"/>
      <c r="C410" s="412"/>
      <c r="D410" s="365"/>
      <c r="E410" s="612"/>
      <c r="F410" s="613"/>
      <c r="G410" s="613"/>
      <c r="H410" s="614"/>
      <c r="I410" s="615"/>
      <c r="J410" s="614"/>
      <c r="K410" s="615"/>
      <c r="L410" s="616"/>
      <c r="M410" s="617"/>
      <c r="N410" s="618"/>
      <c r="O410" s="570"/>
      <c r="P410" s="570"/>
    </row>
    <row r="411" spans="1:16" s="241" customFormat="1" ht="13.8">
      <c r="A411" s="242"/>
      <c r="B411" s="242"/>
      <c r="C411" s="412"/>
      <c r="D411" s="596"/>
      <c r="E411" s="596"/>
      <c r="F411" s="596"/>
      <c r="G411" s="596"/>
      <c r="H411" s="614"/>
      <c r="I411" s="615"/>
      <c r="J411" s="614"/>
      <c r="K411" s="615"/>
      <c r="L411" s="616"/>
      <c r="M411" s="617"/>
      <c r="N411" s="618"/>
      <c r="O411" s="570"/>
      <c r="P411" s="570"/>
    </row>
    <row r="412" spans="1:16" s="241" customFormat="1" ht="13.8">
      <c r="A412" s="242"/>
      <c r="B412" s="242"/>
      <c r="C412" s="412"/>
      <c r="D412" s="245"/>
      <c r="E412" s="612"/>
      <c r="F412" s="613"/>
      <c r="G412" s="613"/>
      <c r="H412" s="614"/>
      <c r="I412" s="615"/>
      <c r="J412" s="614"/>
      <c r="K412" s="615"/>
      <c r="L412" s="616"/>
      <c r="M412" s="617"/>
      <c r="N412" s="618"/>
      <c r="O412" s="570"/>
      <c r="P412" s="570"/>
    </row>
    <row r="413" spans="1:16" s="241" customFormat="1" ht="13.8">
      <c r="A413" s="242"/>
      <c r="B413" s="242"/>
      <c r="C413" s="412"/>
      <c r="D413" s="365"/>
      <c r="E413" s="612"/>
      <c r="F413" s="613"/>
      <c r="G413" s="613"/>
      <c r="H413" s="614"/>
      <c r="I413" s="615"/>
      <c r="J413" s="614"/>
      <c r="K413" s="615"/>
      <c r="L413" s="616"/>
      <c r="M413" s="617"/>
      <c r="N413" s="618"/>
      <c r="O413" s="570"/>
      <c r="P413" s="570"/>
    </row>
    <row r="414" spans="1:16" s="241" customFormat="1" ht="13.8">
      <c r="A414" s="242"/>
      <c r="B414" s="242"/>
      <c r="C414" s="412"/>
      <c r="D414" s="365"/>
      <c r="E414" s="612"/>
      <c r="F414" s="613"/>
      <c r="G414" s="613"/>
      <c r="H414" s="614"/>
      <c r="I414" s="615"/>
      <c r="J414" s="614"/>
      <c r="K414" s="615"/>
      <c r="L414" s="616"/>
      <c r="M414" s="617"/>
      <c r="N414" s="618"/>
      <c r="O414" s="570"/>
      <c r="P414" s="570"/>
    </row>
    <row r="415" spans="1:16" s="241" customFormat="1" ht="20.399999999999999">
      <c r="A415" s="242"/>
      <c r="B415" s="242"/>
      <c r="C415" s="412"/>
      <c r="D415" s="619"/>
      <c r="E415" s="612"/>
      <c r="F415" s="613"/>
      <c r="G415" s="613"/>
      <c r="H415" s="614"/>
      <c r="I415" s="615"/>
      <c r="J415" s="614"/>
      <c r="K415" s="615"/>
      <c r="L415" s="616"/>
      <c r="M415" s="617"/>
      <c r="N415" s="618"/>
      <c r="O415" s="570"/>
      <c r="P415" s="570"/>
    </row>
    <row r="416" spans="1:16" s="241" customFormat="1" ht="13.8">
      <c r="A416" s="242"/>
      <c r="B416" s="242"/>
      <c r="C416" s="412"/>
      <c r="D416" s="596"/>
      <c r="E416" s="596"/>
      <c r="F416" s="596"/>
      <c r="G416" s="596"/>
      <c r="H416" s="596"/>
      <c r="I416" s="615"/>
      <c r="J416" s="614"/>
      <c r="K416" s="615"/>
      <c r="L416" s="616"/>
      <c r="M416" s="617"/>
      <c r="N416" s="618"/>
      <c r="O416" s="570"/>
      <c r="P416" s="570"/>
    </row>
    <row r="417" spans="1:16" s="241" customFormat="1" ht="13.8">
      <c r="A417" s="242"/>
      <c r="B417" s="242"/>
      <c r="C417" s="412"/>
      <c r="D417" s="365"/>
      <c r="E417" s="612"/>
      <c r="F417" s="613"/>
      <c r="G417" s="580"/>
      <c r="H417" s="579"/>
      <c r="I417" s="580"/>
      <c r="J417" s="579"/>
      <c r="K417" s="580"/>
      <c r="L417" s="420"/>
      <c r="M417" s="578"/>
      <c r="N417" s="581"/>
      <c r="O417" s="570"/>
      <c r="P417" s="570"/>
    </row>
    <row r="418" spans="1:16" s="241" customFormat="1" ht="13.8">
      <c r="A418" s="242"/>
      <c r="B418" s="242"/>
      <c r="C418" s="412"/>
      <c r="D418" s="365"/>
      <c r="E418" s="612"/>
      <c r="F418" s="613"/>
      <c r="G418" s="580"/>
      <c r="H418" s="579"/>
      <c r="I418" s="580"/>
      <c r="J418" s="579"/>
      <c r="K418" s="580"/>
      <c r="L418" s="420"/>
      <c r="M418" s="578"/>
      <c r="N418" s="581"/>
      <c r="O418" s="570"/>
      <c r="P418" s="570"/>
    </row>
    <row r="419" spans="1:16" s="241" customFormat="1" ht="13.8">
      <c r="A419" s="242"/>
      <c r="B419" s="242"/>
      <c r="C419" s="412"/>
      <c r="D419" s="596"/>
      <c r="E419" s="596"/>
      <c r="F419" s="596"/>
      <c r="G419" s="580"/>
      <c r="H419" s="579"/>
      <c r="I419" s="580"/>
      <c r="J419" s="579"/>
      <c r="K419" s="580"/>
      <c r="L419" s="420"/>
      <c r="M419" s="578"/>
      <c r="N419" s="581"/>
      <c r="O419" s="570"/>
      <c r="P419" s="570"/>
    </row>
    <row r="420" spans="1:16" s="241" customFormat="1" ht="13.8">
      <c r="A420" s="242"/>
      <c r="B420" s="242"/>
      <c r="C420" s="412"/>
      <c r="D420" s="365"/>
      <c r="E420" s="612"/>
      <c r="F420" s="613"/>
      <c r="G420" s="580"/>
      <c r="H420" s="579"/>
      <c r="I420" s="580"/>
      <c r="J420" s="579"/>
      <c r="K420" s="580"/>
      <c r="L420" s="420"/>
      <c r="M420" s="578"/>
      <c r="N420" s="581"/>
      <c r="O420" s="570"/>
      <c r="P420" s="570"/>
    </row>
    <row r="421" spans="1:16" s="241" customFormat="1" ht="13.8">
      <c r="A421" s="242"/>
      <c r="B421" s="242"/>
      <c r="C421" s="412"/>
      <c r="D421" s="596"/>
      <c r="E421" s="596"/>
      <c r="F421" s="596"/>
      <c r="G421" s="580"/>
      <c r="H421" s="579"/>
      <c r="I421" s="580"/>
      <c r="J421" s="579"/>
      <c r="K421" s="580"/>
      <c r="L421" s="420"/>
      <c r="M421" s="578"/>
      <c r="N421" s="581"/>
      <c r="O421" s="570"/>
      <c r="P421" s="570"/>
    </row>
    <row r="422" spans="1:16" s="241" customFormat="1" ht="13.8">
      <c r="A422" s="242"/>
      <c r="B422" s="242"/>
      <c r="C422" s="412"/>
      <c r="D422" s="365"/>
      <c r="E422" s="612"/>
      <c r="F422" s="613"/>
      <c r="G422" s="580"/>
      <c r="H422" s="579"/>
      <c r="I422" s="580"/>
      <c r="J422" s="579"/>
      <c r="K422" s="580"/>
      <c r="L422" s="420"/>
      <c r="M422" s="578"/>
      <c r="N422" s="581"/>
      <c r="O422" s="570"/>
      <c r="P422" s="570"/>
    </row>
    <row r="423" spans="1:16" s="241" customFormat="1" ht="13.8">
      <c r="A423" s="242"/>
      <c r="B423" s="242"/>
      <c r="C423" s="412"/>
      <c r="D423" s="365"/>
      <c r="E423" s="612"/>
      <c r="F423" s="613"/>
      <c r="G423" s="580"/>
      <c r="H423" s="579"/>
      <c r="I423" s="580"/>
      <c r="J423" s="579"/>
      <c r="K423" s="580"/>
      <c r="L423" s="420"/>
      <c r="M423" s="578"/>
      <c r="N423" s="581"/>
      <c r="O423" s="570"/>
      <c r="P423" s="570"/>
    </row>
    <row r="424" spans="1:16" s="241" customFormat="1" ht="13.8">
      <c r="A424" s="242"/>
      <c r="B424" s="242"/>
      <c r="C424" s="412"/>
      <c r="D424" s="365"/>
      <c r="E424" s="612"/>
      <c r="F424" s="613"/>
      <c r="G424" s="580"/>
      <c r="H424" s="579"/>
      <c r="I424" s="580"/>
      <c r="J424" s="579"/>
      <c r="K424" s="580"/>
      <c r="L424" s="420"/>
      <c r="M424" s="578"/>
      <c r="N424" s="581"/>
      <c r="O424" s="570"/>
      <c r="P424" s="570"/>
    </row>
    <row r="425" spans="1:16" s="241" customFormat="1" ht="13.8">
      <c r="A425" s="242"/>
      <c r="B425" s="242"/>
      <c r="C425" s="412"/>
      <c r="D425" s="365"/>
      <c r="E425" s="612"/>
      <c r="F425" s="613"/>
      <c r="G425" s="580"/>
      <c r="H425" s="579"/>
      <c r="I425" s="580"/>
      <c r="J425" s="579"/>
      <c r="K425" s="580"/>
      <c r="L425" s="420"/>
      <c r="M425" s="578"/>
      <c r="N425" s="581"/>
      <c r="O425" s="570"/>
      <c r="P425" s="570"/>
    </row>
    <row r="426" spans="1:16" s="241" customFormat="1" ht="13.8">
      <c r="A426" s="242"/>
      <c r="B426" s="242"/>
      <c r="C426" s="412"/>
      <c r="D426" s="596"/>
      <c r="E426" s="596"/>
      <c r="F426" s="596"/>
      <c r="G426" s="580"/>
      <c r="H426" s="579"/>
      <c r="I426" s="580"/>
      <c r="J426" s="579"/>
      <c r="K426" s="580"/>
      <c r="L426" s="420"/>
      <c r="M426" s="578"/>
      <c r="N426" s="581"/>
      <c r="O426" s="570"/>
      <c r="P426" s="570"/>
    </row>
    <row r="427" spans="1:16" s="241" customFormat="1" ht="13.8">
      <c r="A427" s="242"/>
      <c r="B427" s="242"/>
      <c r="C427" s="412"/>
      <c r="D427" s="596"/>
      <c r="E427" s="596"/>
      <c r="F427" s="596"/>
      <c r="G427" s="580"/>
      <c r="H427" s="579"/>
      <c r="I427" s="580"/>
      <c r="J427" s="579"/>
      <c r="K427" s="580"/>
      <c r="L427" s="420"/>
      <c r="M427" s="578"/>
      <c r="N427" s="581"/>
      <c r="O427" s="570"/>
      <c r="P427" s="570"/>
    </row>
    <row r="428" spans="1:16" s="241" customFormat="1" ht="13.8">
      <c r="A428" s="242"/>
      <c r="B428" s="242"/>
      <c r="C428" s="412"/>
      <c r="D428" s="365"/>
      <c r="E428" s="612"/>
      <c r="F428" s="613"/>
      <c r="G428" s="580"/>
      <c r="H428" s="579"/>
      <c r="I428" s="580"/>
      <c r="J428" s="579"/>
      <c r="K428" s="580"/>
      <c r="L428" s="420"/>
      <c r="M428" s="578"/>
      <c r="N428" s="581"/>
      <c r="O428" s="570"/>
      <c r="P428" s="570"/>
    </row>
    <row r="429" spans="1:16" s="241" customFormat="1" ht="13.8">
      <c r="A429" s="242"/>
      <c r="B429" s="242"/>
      <c r="C429" s="412"/>
      <c r="D429" s="365"/>
      <c r="E429" s="612"/>
      <c r="F429" s="613"/>
      <c r="G429" s="580"/>
      <c r="H429" s="579"/>
      <c r="I429" s="580"/>
      <c r="J429" s="579"/>
      <c r="K429" s="580"/>
      <c r="L429" s="420"/>
      <c r="M429" s="578"/>
      <c r="N429" s="581"/>
      <c r="O429" s="570"/>
      <c r="P429" s="570"/>
    </row>
    <row r="430" spans="1:16" s="241" customFormat="1" ht="13.8">
      <c r="A430" s="242"/>
      <c r="B430" s="242"/>
      <c r="C430" s="412"/>
      <c r="D430" s="365"/>
      <c r="E430" s="612"/>
      <c r="F430" s="613"/>
      <c r="G430" s="580"/>
      <c r="H430" s="579"/>
      <c r="I430" s="580"/>
      <c r="J430" s="579"/>
      <c r="K430" s="580"/>
      <c r="L430" s="420"/>
      <c r="M430" s="578"/>
      <c r="N430" s="581"/>
      <c r="O430" s="570"/>
      <c r="P430" s="570"/>
    </row>
    <row r="431" spans="1:16" s="241" customFormat="1" ht="13.8">
      <c r="A431" s="242"/>
      <c r="B431" s="242"/>
      <c r="C431" s="412"/>
      <c r="D431" s="365"/>
      <c r="E431" s="612"/>
      <c r="F431" s="613"/>
      <c r="G431" s="580"/>
      <c r="H431" s="579"/>
      <c r="I431" s="580"/>
      <c r="J431" s="579"/>
      <c r="K431" s="580"/>
      <c r="L431" s="420"/>
      <c r="M431" s="578"/>
      <c r="N431" s="581"/>
      <c r="O431" s="570"/>
      <c r="P431" s="570"/>
    </row>
    <row r="432" spans="1:16" s="241" customFormat="1" ht="13.8">
      <c r="A432" s="242"/>
      <c r="B432" s="242"/>
      <c r="C432" s="412"/>
      <c r="D432" s="365"/>
      <c r="E432" s="612"/>
      <c r="F432" s="613"/>
      <c r="G432" s="580"/>
      <c r="H432" s="579"/>
      <c r="I432" s="580"/>
      <c r="J432" s="579"/>
      <c r="K432" s="580"/>
      <c r="L432" s="420"/>
      <c r="M432" s="578"/>
      <c r="N432" s="581"/>
      <c r="O432" s="570"/>
      <c r="P432" s="570"/>
    </row>
    <row r="433" spans="1:16" s="241" customFormat="1" ht="13.8">
      <c r="A433" s="242"/>
      <c r="B433" s="242"/>
      <c r="C433" s="412"/>
      <c r="D433" s="365"/>
      <c r="E433" s="612"/>
      <c r="F433" s="613"/>
      <c r="G433" s="580"/>
      <c r="H433" s="579"/>
      <c r="I433" s="580"/>
      <c r="J433" s="579"/>
      <c r="K433" s="580"/>
      <c r="L433" s="420"/>
      <c r="M433" s="578"/>
      <c r="N433" s="581"/>
      <c r="O433" s="570"/>
      <c r="P433" s="570"/>
    </row>
    <row r="434" spans="1:16" s="241" customFormat="1" ht="13.8">
      <c r="A434" s="242"/>
      <c r="B434" s="242"/>
      <c r="C434" s="412"/>
      <c r="D434" s="596"/>
      <c r="E434" s="596"/>
      <c r="F434" s="613"/>
      <c r="G434" s="613"/>
      <c r="H434" s="614"/>
      <c r="I434" s="615"/>
      <c r="J434" s="614"/>
      <c r="K434" s="615"/>
      <c r="L434" s="616"/>
      <c r="M434" s="617"/>
      <c r="N434" s="618"/>
      <c r="O434" s="570"/>
      <c r="P434" s="570"/>
    </row>
    <row r="435" spans="1:16" s="241" customFormat="1" ht="13.8">
      <c r="A435" s="242"/>
      <c r="B435" s="242"/>
      <c r="C435" s="412"/>
      <c r="D435" s="365"/>
      <c r="E435" s="612"/>
      <c r="F435" s="613"/>
      <c r="G435" s="613"/>
      <c r="H435" s="614"/>
      <c r="I435" s="615"/>
      <c r="J435" s="620"/>
      <c r="K435" s="615"/>
      <c r="L435" s="616"/>
      <c r="M435" s="617"/>
      <c r="N435" s="618"/>
      <c r="O435" s="570"/>
      <c r="P435" s="570"/>
    </row>
    <row r="436" spans="1:16" s="241" customFormat="1" ht="13.8">
      <c r="A436" s="242"/>
      <c r="B436" s="242"/>
      <c r="C436" s="412"/>
      <c r="D436" s="365"/>
      <c r="E436" s="612"/>
      <c r="F436" s="613"/>
      <c r="G436" s="613"/>
      <c r="H436" s="614"/>
      <c r="I436" s="615"/>
      <c r="J436" s="614"/>
      <c r="K436" s="615"/>
      <c r="L436" s="616"/>
      <c r="M436" s="617"/>
      <c r="N436" s="618"/>
      <c r="O436" s="570"/>
      <c r="P436" s="570"/>
    </row>
    <row r="437" spans="1:16" s="241" customFormat="1" ht="13.8">
      <c r="A437" s="242"/>
      <c r="B437" s="242"/>
      <c r="C437" s="412"/>
      <c r="D437" s="365"/>
      <c r="E437" s="612"/>
      <c r="F437" s="613"/>
      <c r="G437" s="613"/>
      <c r="H437" s="614"/>
      <c r="I437" s="615"/>
      <c r="J437" s="614"/>
      <c r="K437" s="615"/>
      <c r="L437" s="616"/>
      <c r="M437" s="617"/>
      <c r="N437" s="618"/>
      <c r="O437" s="570"/>
      <c r="P437" s="570"/>
    </row>
    <row r="438" spans="1:16" s="241" customFormat="1" ht="13.8">
      <c r="A438" s="242"/>
      <c r="B438" s="242"/>
      <c r="C438" s="412"/>
      <c r="D438" s="365"/>
      <c r="E438" s="612"/>
      <c r="F438" s="613"/>
      <c r="G438" s="613"/>
      <c r="H438" s="614"/>
      <c r="I438" s="245"/>
      <c r="J438" s="245"/>
      <c r="K438" s="245"/>
      <c r="L438" s="245"/>
      <c r="M438" s="245"/>
      <c r="N438" s="245"/>
      <c r="O438" s="570"/>
      <c r="P438" s="570"/>
    </row>
    <row r="439" spans="1:16" s="241" customFormat="1" ht="13.8">
      <c r="A439" s="242"/>
      <c r="B439" s="242"/>
      <c r="C439" s="412"/>
      <c r="D439" s="596"/>
      <c r="E439" s="596"/>
      <c r="F439" s="596"/>
      <c r="G439" s="596"/>
      <c r="H439" s="596"/>
      <c r="I439" s="615"/>
      <c r="J439" s="614"/>
      <c r="K439" s="615"/>
      <c r="L439" s="616"/>
      <c r="M439" s="617"/>
      <c r="N439" s="618"/>
      <c r="O439" s="570"/>
      <c r="P439" s="570"/>
    </row>
    <row r="440" spans="1:16" s="241" customFormat="1" ht="17.399999999999999">
      <c r="A440" s="242"/>
      <c r="B440" s="242"/>
      <c r="C440" s="412"/>
      <c r="D440" s="365"/>
      <c r="E440" s="612"/>
      <c r="F440" s="613"/>
      <c r="G440" s="613"/>
      <c r="H440" s="621"/>
      <c r="I440" s="621"/>
      <c r="J440" s="621"/>
      <c r="K440" s="621"/>
      <c r="L440" s="621"/>
      <c r="M440" s="617"/>
      <c r="N440" s="622"/>
      <c r="O440" s="623"/>
      <c r="P440" s="570"/>
    </row>
    <row r="441" spans="1:16" s="241" customFormat="1" ht="15.6">
      <c r="A441" s="242"/>
      <c r="B441" s="242"/>
      <c r="C441" s="412"/>
      <c r="D441" s="603"/>
      <c r="E441" s="603"/>
      <c r="F441" s="603"/>
      <c r="G441" s="624"/>
      <c r="H441" s="624"/>
      <c r="I441" s="570"/>
      <c r="J441" s="625"/>
      <c r="K441" s="245"/>
      <c r="L441" s="457"/>
      <c r="M441" s="329"/>
      <c r="N441" s="512"/>
      <c r="O441" s="570"/>
      <c r="P441" s="570"/>
    </row>
    <row r="442" spans="1:16" s="241" customFormat="1" ht="13.8">
      <c r="A442" s="242"/>
      <c r="B442" s="242"/>
      <c r="C442" s="412"/>
      <c r="D442" s="596"/>
      <c r="E442" s="596"/>
      <c r="F442" s="596"/>
      <c r="G442" s="596"/>
      <c r="H442" s="626"/>
      <c r="I442" s="627"/>
      <c r="J442" s="596"/>
      <c r="K442" s="245"/>
      <c r="L442" s="245"/>
      <c r="M442" s="245"/>
      <c r="N442" s="608"/>
      <c r="O442" s="570"/>
      <c r="P442" s="570"/>
    </row>
    <row r="443" spans="1:16" s="241" customFormat="1" ht="13.8">
      <c r="A443" s="242"/>
      <c r="B443" s="242"/>
      <c r="C443" s="412"/>
      <c r="D443" s="365"/>
      <c r="E443" s="365"/>
      <c r="F443" s="628"/>
      <c r="G443" s="580"/>
      <c r="H443" s="579"/>
      <c r="I443" s="580"/>
      <c r="J443" s="579"/>
      <c r="K443" s="580"/>
      <c r="L443" s="420"/>
      <c r="M443" s="578"/>
      <c r="N443" s="581"/>
      <c r="O443" s="570"/>
      <c r="P443" s="570"/>
    </row>
    <row r="444" spans="1:16" s="241" customFormat="1" ht="13.8">
      <c r="A444" s="242"/>
      <c r="B444" s="242"/>
      <c r="C444" s="412"/>
      <c r="D444" s="596"/>
      <c r="E444" s="596"/>
      <c r="F444" s="596"/>
      <c r="G444" s="580"/>
      <c r="H444" s="579"/>
      <c r="I444" s="580"/>
      <c r="J444" s="579"/>
      <c r="K444" s="580"/>
      <c r="L444" s="420"/>
      <c r="M444" s="578"/>
      <c r="N444" s="581"/>
      <c r="O444" s="570"/>
      <c r="P444" s="570"/>
    </row>
    <row r="445" spans="1:16" s="241" customFormat="1" ht="13.8">
      <c r="A445" s="242"/>
      <c r="B445" s="242"/>
      <c r="C445" s="412"/>
      <c r="D445" s="596"/>
      <c r="E445" s="596"/>
      <c r="F445" s="596"/>
      <c r="G445" s="580"/>
      <c r="H445" s="579"/>
      <c r="I445" s="580"/>
      <c r="J445" s="579"/>
      <c r="K445" s="580"/>
      <c r="L445" s="420"/>
      <c r="M445" s="578"/>
      <c r="N445" s="581"/>
      <c r="O445" s="570"/>
      <c r="P445" s="570"/>
    </row>
    <row r="446" spans="1:16" s="241" customFormat="1" ht="13.8">
      <c r="A446" s="242"/>
      <c r="B446" s="242"/>
      <c r="C446" s="412"/>
      <c r="D446" s="596"/>
      <c r="E446" s="596"/>
      <c r="F446" s="628"/>
      <c r="G446" s="580"/>
      <c r="H446" s="579"/>
      <c r="I446" s="580"/>
      <c r="J446" s="579"/>
      <c r="K446" s="580"/>
      <c r="L446" s="420"/>
      <c r="M446" s="578"/>
      <c r="N446" s="581"/>
      <c r="O446" s="570"/>
      <c r="P446" s="570"/>
    </row>
    <row r="447" spans="1:16" s="241" customFormat="1" ht="17.399999999999999">
      <c r="A447" s="242"/>
      <c r="B447" s="242"/>
      <c r="C447" s="412"/>
      <c r="D447" s="365"/>
      <c r="E447" s="365"/>
      <c r="F447" s="596"/>
      <c r="G447" s="329"/>
      <c r="H447" s="626"/>
      <c r="I447" s="627"/>
      <c r="J447" s="597"/>
      <c r="K447" s="597"/>
      <c r="L447" s="597"/>
      <c r="M447" s="245"/>
      <c r="N447" s="512"/>
      <c r="O447" s="570"/>
      <c r="P447" s="570"/>
    </row>
    <row r="448" spans="1:16" s="241" customFormat="1" ht="13.8">
      <c r="A448" s="242"/>
      <c r="B448" s="242"/>
      <c r="C448" s="412"/>
      <c r="D448" s="596"/>
      <c r="E448" s="596"/>
      <c r="F448" s="596"/>
      <c r="G448" s="596"/>
      <c r="H448" s="245"/>
      <c r="I448" s="245"/>
      <c r="J448" s="245"/>
      <c r="K448" s="245"/>
      <c r="L448" s="245"/>
      <c r="M448" s="245"/>
      <c r="N448" s="245"/>
      <c r="O448" s="570"/>
      <c r="P448" s="570"/>
    </row>
    <row r="449" spans="1:16" s="241" customFormat="1" ht="15.6">
      <c r="A449" s="629"/>
      <c r="B449" s="629"/>
      <c r="C449" s="630"/>
      <c r="D449" s="596"/>
      <c r="E449" s="596"/>
      <c r="F449" s="596"/>
      <c r="G449" s="596"/>
      <c r="H449" s="245"/>
      <c r="I449" s="245"/>
      <c r="J449" s="631"/>
      <c r="K449" s="631"/>
      <c r="L449" s="631"/>
      <c r="M449" s="631"/>
      <c r="N449" s="631"/>
      <c r="O449" s="570"/>
      <c r="P449" s="570"/>
    </row>
    <row r="450" spans="1:16" s="241" customFormat="1" ht="15.6">
      <c r="A450" s="629"/>
      <c r="B450" s="629"/>
      <c r="C450" s="630"/>
      <c r="D450" s="596"/>
      <c r="E450" s="596"/>
      <c r="F450" s="596"/>
      <c r="G450" s="596"/>
      <c r="H450" s="245"/>
      <c r="I450" s="245"/>
      <c r="J450" s="631"/>
      <c r="K450" s="631"/>
      <c r="L450" s="631"/>
      <c r="M450" s="631"/>
      <c r="N450" s="632"/>
      <c r="O450" s="570"/>
      <c r="P450" s="570"/>
    </row>
    <row r="451" spans="1:16" s="241" customFormat="1" ht="15.6">
      <c r="A451" s="629"/>
      <c r="B451" s="629"/>
      <c r="C451" s="630"/>
      <c r="D451" s="633"/>
      <c r="E451" s="634"/>
      <c r="F451" s="635"/>
      <c r="G451" s="634"/>
      <c r="H451" s="636"/>
      <c r="I451" s="634"/>
      <c r="J451" s="637"/>
      <c r="K451" s="636"/>
      <c r="L451" s="636"/>
      <c r="M451" s="638"/>
      <c r="N451" s="637"/>
      <c r="O451" s="639"/>
      <c r="P451" s="602"/>
    </row>
    <row r="452" spans="1:16" s="241" customFormat="1" ht="15.6">
      <c r="A452" s="629"/>
      <c r="B452" s="629"/>
      <c r="C452" s="630"/>
      <c r="D452" s="596"/>
      <c r="E452" s="596"/>
      <c r="F452" s="596"/>
      <c r="G452" s="596"/>
      <c r="H452" s="245"/>
      <c r="I452" s="245"/>
      <c r="J452" s="602"/>
      <c r="K452" s="602"/>
      <c r="L452" s="602"/>
      <c r="M452" s="631"/>
      <c r="N452" s="602"/>
      <c r="O452" s="245"/>
      <c r="P452" s="570"/>
    </row>
    <row r="453" spans="1:16" s="241" customFormat="1" ht="13.8">
      <c r="A453" s="629"/>
      <c r="B453" s="629"/>
      <c r="C453" s="640"/>
      <c r="D453" s="365"/>
      <c r="E453" s="365"/>
      <c r="F453" s="245"/>
      <c r="G453" s="245"/>
      <c r="H453" s="245"/>
      <c r="I453" s="245"/>
      <c r="J453" s="641"/>
      <c r="K453" s="641"/>
      <c r="L453" s="641"/>
      <c r="M453" s="245"/>
      <c r="N453" s="642"/>
      <c r="O453" s="643"/>
      <c r="P453" s="642"/>
    </row>
    <row r="454" spans="1:16" s="241" customFormat="1" ht="13.8">
      <c r="A454" s="242"/>
      <c r="B454" s="242"/>
      <c r="C454" s="596"/>
      <c r="D454" s="596"/>
      <c r="E454" s="596"/>
      <c r="F454" s="596"/>
      <c r="G454" s="596"/>
      <c r="H454" s="596"/>
      <c r="I454" s="596"/>
      <c r="J454" s="596"/>
      <c r="K454" s="596"/>
      <c r="L454" s="596"/>
      <c r="M454" s="329"/>
      <c r="N454" s="512"/>
      <c r="O454" s="570"/>
      <c r="P454" s="570"/>
    </row>
    <row r="455" spans="1:16" s="241" customFormat="1" ht="13.8">
      <c r="A455" s="242"/>
      <c r="B455" s="242"/>
      <c r="C455" s="596"/>
      <c r="D455" s="365"/>
      <c r="E455" s="365"/>
      <c r="F455" s="365"/>
      <c r="G455" s="245"/>
      <c r="H455" s="600"/>
      <c r="I455" s="570"/>
      <c r="J455" s="625"/>
      <c r="K455" s="245"/>
      <c r="L455" s="457"/>
      <c r="M455" s="329"/>
      <c r="N455" s="512"/>
      <c r="O455" s="570"/>
      <c r="P455" s="570"/>
    </row>
    <row r="456" spans="1:16" s="241" customFormat="1" ht="13.8">
      <c r="A456" s="242"/>
      <c r="B456" s="242"/>
      <c r="C456" s="596"/>
      <c r="D456" s="596"/>
      <c r="E456" s="596"/>
      <c r="F456" s="596"/>
      <c r="G456" s="596"/>
      <c r="H456" s="596"/>
      <c r="I456" s="596"/>
      <c r="J456" s="245"/>
      <c r="K456" s="245"/>
      <c r="L456" s="457"/>
      <c r="M456" s="329"/>
      <c r="N456" s="512"/>
      <c r="O456" s="570"/>
      <c r="P456" s="570"/>
    </row>
    <row r="457" spans="1:16" s="241" customFormat="1" ht="13.8">
      <c r="A457" s="242"/>
      <c r="B457" s="242"/>
      <c r="C457" s="596"/>
      <c r="D457" s="365"/>
      <c r="E457" s="365"/>
      <c r="F457" s="245"/>
      <c r="G457" s="245"/>
      <c r="H457" s="624"/>
      <c r="I457" s="570"/>
      <c r="J457" s="625"/>
      <c r="K457" s="245"/>
      <c r="L457" s="457"/>
      <c r="M457" s="329"/>
      <c r="N457" s="512"/>
      <c r="O457" s="570"/>
      <c r="P457" s="570"/>
    </row>
    <row r="458" spans="1:16" s="241" customFormat="1" ht="13.8">
      <c r="A458" s="242"/>
      <c r="B458" s="242"/>
      <c r="C458" s="596"/>
      <c r="D458" s="596"/>
      <c r="E458" s="596"/>
      <c r="F458" s="596"/>
      <c r="G458" s="596"/>
      <c r="H458" s="596"/>
      <c r="I458" s="596"/>
      <c r="J458" s="596"/>
      <c r="K458" s="245"/>
      <c r="L458" s="457"/>
      <c r="M458" s="245"/>
      <c r="N458" s="245"/>
      <c r="O458" s="570"/>
      <c r="P458" s="570"/>
    </row>
    <row r="459" spans="1:16" s="241" customFormat="1" ht="13.8">
      <c r="A459" s="242"/>
      <c r="B459" s="242"/>
      <c r="C459" s="596"/>
      <c r="D459" s="365"/>
      <c r="E459" s="365"/>
      <c r="F459" s="245"/>
      <c r="G459" s="245"/>
      <c r="H459" s="624"/>
      <c r="I459" s="570"/>
      <c r="J459" s="625"/>
      <c r="K459" s="245"/>
      <c r="L459" s="457"/>
      <c r="M459" s="329"/>
      <c r="N459" s="512"/>
      <c r="O459" s="570"/>
      <c r="P459" s="570"/>
    </row>
    <row r="460" spans="1:16" s="241" customFormat="1" ht="13.8">
      <c r="A460" s="242"/>
      <c r="B460" s="242"/>
      <c r="C460" s="596"/>
      <c r="D460" s="596"/>
      <c r="E460" s="596"/>
      <c r="F460" s="596"/>
      <c r="G460" s="596"/>
      <c r="H460" s="596"/>
      <c r="I460" s="596"/>
      <c r="J460" s="596"/>
      <c r="K460" s="245"/>
      <c r="L460" s="457"/>
      <c r="M460" s="245"/>
      <c r="N460" s="644"/>
      <c r="O460" s="570"/>
      <c r="P460" s="570"/>
    </row>
    <row r="461" spans="1:16" s="241" customFormat="1" ht="13.8">
      <c r="A461" s="242"/>
      <c r="B461" s="242"/>
      <c r="C461" s="596"/>
      <c r="D461" s="365"/>
      <c r="E461" s="365"/>
      <c r="F461" s="245"/>
      <c r="G461" s="245"/>
      <c r="H461" s="624"/>
      <c r="I461" s="570"/>
      <c r="J461" s="625"/>
      <c r="K461" s="245"/>
      <c r="L461" s="457"/>
      <c r="M461" s="245"/>
      <c r="N461" s="644"/>
      <c r="O461" s="570"/>
      <c r="P461" s="570"/>
    </row>
    <row r="462" spans="1:16" s="241" customFormat="1" ht="13.8">
      <c r="A462" s="242"/>
      <c r="B462" s="242"/>
      <c r="C462" s="596"/>
      <c r="D462" s="596"/>
      <c r="E462" s="596"/>
      <c r="F462" s="596"/>
      <c r="G462" s="245"/>
      <c r="H462" s="600"/>
      <c r="I462" s="570"/>
      <c r="J462" s="625"/>
      <c r="K462" s="245"/>
      <c r="L462" s="457"/>
      <c r="M462" s="245"/>
      <c r="N462" s="644"/>
      <c r="O462" s="570"/>
      <c r="P462" s="570"/>
    </row>
    <row r="463" spans="1:16" s="241" customFormat="1" ht="13.8">
      <c r="A463" s="242"/>
      <c r="B463" s="242"/>
      <c r="C463" s="596"/>
      <c r="D463" s="596"/>
      <c r="E463" s="596"/>
      <c r="F463" s="596"/>
      <c r="G463" s="245"/>
      <c r="H463" s="600"/>
      <c r="I463" s="570"/>
      <c r="J463" s="625"/>
      <c r="K463" s="245"/>
      <c r="L463" s="457"/>
      <c r="M463" s="245"/>
      <c r="N463" s="644"/>
      <c r="O463" s="570"/>
      <c r="P463" s="570"/>
    </row>
    <row r="464" spans="1:16" s="241" customFormat="1" ht="13.8">
      <c r="A464" s="242"/>
      <c r="B464" s="242"/>
      <c r="C464" s="596"/>
      <c r="D464" s="596"/>
      <c r="E464" s="596"/>
      <c r="F464" s="596"/>
      <c r="G464" s="245"/>
      <c r="H464" s="600"/>
      <c r="I464" s="570"/>
      <c r="J464" s="625"/>
      <c r="K464" s="245"/>
      <c r="L464" s="457"/>
      <c r="M464" s="245"/>
      <c r="N464" s="644"/>
      <c r="O464" s="570"/>
      <c r="P464" s="570"/>
    </row>
    <row r="465" spans="1:16" s="241" customFormat="1" ht="13.8">
      <c r="A465" s="242"/>
      <c r="B465" s="242"/>
      <c r="C465" s="596"/>
      <c r="D465" s="596"/>
      <c r="E465" s="596"/>
      <c r="F465" s="596"/>
      <c r="G465" s="245"/>
      <c r="H465" s="365"/>
      <c r="I465" s="365"/>
      <c r="J465" s="365"/>
      <c r="K465" s="245"/>
      <c r="L465" s="245"/>
      <c r="M465" s="245"/>
      <c r="N465" s="644"/>
      <c r="O465" s="570"/>
      <c r="P465" s="570"/>
    </row>
    <row r="466" spans="1:16" s="241" customFormat="1" ht="13.8">
      <c r="A466" s="242"/>
      <c r="B466" s="242"/>
      <c r="C466" s="596"/>
      <c r="D466" s="365"/>
      <c r="E466" s="245"/>
      <c r="F466" s="628"/>
      <c r="G466" s="624"/>
      <c r="H466" s="623"/>
      <c r="I466" s="570"/>
      <c r="J466" s="625"/>
      <c r="K466" s="245"/>
      <c r="L466" s="457"/>
      <c r="M466" s="245"/>
      <c r="N466" s="644"/>
      <c r="O466" s="570"/>
      <c r="P466" s="570"/>
    </row>
    <row r="467" spans="1:16" s="241" customFormat="1" ht="13.8">
      <c r="A467" s="242"/>
      <c r="B467" s="242"/>
      <c r="C467" s="596"/>
      <c r="D467" s="365"/>
      <c r="E467" s="245"/>
      <c r="F467" s="628"/>
      <c r="G467" s="624"/>
      <c r="H467" s="623"/>
      <c r="I467" s="570"/>
      <c r="J467" s="625"/>
      <c r="K467" s="245"/>
      <c r="L467" s="457"/>
      <c r="M467" s="245"/>
      <c r="N467" s="644"/>
      <c r="O467" s="570"/>
      <c r="P467" s="570"/>
    </row>
    <row r="468" spans="1:16" s="241" customFormat="1" ht="13.8">
      <c r="A468" s="242"/>
      <c r="B468" s="242"/>
      <c r="C468" s="596"/>
      <c r="D468" s="365"/>
      <c r="E468" s="245"/>
      <c r="F468" s="628"/>
      <c r="G468" s="624"/>
      <c r="H468" s="623"/>
      <c r="I468" s="570"/>
      <c r="J468" s="625"/>
      <c r="K468" s="245"/>
      <c r="L468" s="457"/>
      <c r="M468" s="245"/>
      <c r="N468" s="644"/>
      <c r="O468" s="570"/>
      <c r="P468" s="570"/>
    </row>
    <row r="469" spans="1:16" s="241" customFormat="1" ht="13.8">
      <c r="A469" s="242"/>
      <c r="B469" s="242"/>
      <c r="C469" s="596"/>
      <c r="D469" s="365"/>
      <c r="E469" s="245"/>
      <c r="F469" s="628"/>
      <c r="G469" s="624"/>
      <c r="H469" s="623"/>
      <c r="I469" s="570"/>
      <c r="J469" s="625"/>
      <c r="K469" s="245"/>
      <c r="L469" s="457"/>
      <c r="M469" s="245"/>
      <c r="N469" s="644"/>
      <c r="O469" s="570"/>
      <c r="P469" s="570"/>
    </row>
    <row r="470" spans="1:16" s="241" customFormat="1" ht="13.8">
      <c r="A470" s="242"/>
      <c r="B470" s="242"/>
      <c r="C470" s="596"/>
      <c r="D470" s="365"/>
      <c r="E470" s="245"/>
      <c r="F470" s="628"/>
      <c r="G470" s="624"/>
      <c r="H470" s="623"/>
      <c r="I470" s="570"/>
      <c r="J470" s="625"/>
      <c r="K470" s="245"/>
      <c r="L470" s="457"/>
      <c r="M470" s="245"/>
      <c r="N470" s="644"/>
      <c r="O470" s="570"/>
      <c r="P470" s="570"/>
    </row>
    <row r="471" spans="1:16" s="241" customFormat="1" ht="13.8">
      <c r="A471" s="242"/>
      <c r="B471" s="242"/>
      <c r="C471" s="596"/>
      <c r="D471" s="365"/>
      <c r="E471" s="365"/>
      <c r="F471" s="245"/>
      <c r="G471" s="245"/>
      <c r="H471" s="365"/>
      <c r="I471" s="365"/>
      <c r="J471" s="365"/>
      <c r="K471" s="245"/>
      <c r="L471" s="457"/>
      <c r="M471" s="245"/>
      <c r="N471" s="457"/>
      <c r="O471" s="570"/>
      <c r="P471" s="570"/>
    </row>
    <row r="472" spans="1:16" s="241" customFormat="1" ht="13.8">
      <c r="A472" s="242"/>
      <c r="B472" s="242"/>
      <c r="C472" s="596"/>
      <c r="D472" s="645"/>
      <c r="E472" s="365"/>
      <c r="F472" s="245"/>
      <c r="G472" s="245"/>
      <c r="H472" s="365"/>
      <c r="I472" s="365"/>
      <c r="J472" s="365"/>
      <c r="K472" s="245"/>
      <c r="L472" s="245"/>
      <c r="M472" s="245"/>
      <c r="N472" s="644"/>
      <c r="O472" s="570"/>
      <c r="P472" s="570"/>
    </row>
    <row r="473" spans="1:16" s="241" customFormat="1" ht="13.8">
      <c r="A473" s="242"/>
      <c r="B473" s="242"/>
      <c r="C473" s="596"/>
      <c r="D473" s="365"/>
      <c r="E473" s="365"/>
      <c r="F473" s="245"/>
      <c r="G473" s="245"/>
      <c r="H473" s="646"/>
      <c r="I473" s="646"/>
      <c r="J473" s="646"/>
      <c r="K473" s="245"/>
      <c r="L473" s="245"/>
      <c r="M473" s="245"/>
      <c r="N473" s="457"/>
      <c r="O473" s="570"/>
      <c r="P473" s="570"/>
    </row>
    <row r="474" spans="1:16" s="241" customFormat="1" ht="13.8">
      <c r="A474" s="242"/>
      <c r="B474" s="242"/>
      <c r="C474" s="596"/>
      <c r="D474" s="365"/>
      <c r="E474" s="365"/>
      <c r="F474" s="245"/>
      <c r="G474" s="245"/>
      <c r="H474" s="646"/>
      <c r="I474" s="646"/>
      <c r="J474" s="646"/>
      <c r="K474" s="245"/>
      <c r="L474" s="245"/>
      <c r="M474" s="245"/>
      <c r="N474" s="457"/>
      <c r="O474" s="570"/>
      <c r="P474" s="570"/>
    </row>
    <row r="475" spans="1:16" s="241" customFormat="1" ht="13.8">
      <c r="A475" s="242"/>
      <c r="B475" s="242"/>
      <c r="C475" s="596"/>
      <c r="D475" s="365"/>
      <c r="E475" s="365"/>
      <c r="F475" s="245"/>
      <c r="G475" s="245"/>
      <c r="H475" s="646"/>
      <c r="I475" s="646"/>
      <c r="J475" s="646"/>
      <c r="K475" s="245"/>
      <c r="L475" s="245"/>
      <c r="M475" s="245"/>
      <c r="N475" s="457"/>
      <c r="O475" s="570"/>
      <c r="P475" s="570"/>
    </row>
    <row r="476" spans="1:16" s="241" customFormat="1" ht="13.8">
      <c r="A476" s="242"/>
      <c r="B476" s="242"/>
      <c r="C476" s="596"/>
      <c r="D476" s="365"/>
      <c r="E476" s="365"/>
      <c r="F476" s="245"/>
      <c r="G476" s="245"/>
      <c r="H476" s="646"/>
      <c r="I476" s="646"/>
      <c r="J476" s="646"/>
      <c r="K476" s="245"/>
      <c r="L476" s="245"/>
      <c r="M476" s="245"/>
      <c r="N476" s="457"/>
      <c r="O476" s="570"/>
      <c r="P476" s="570"/>
    </row>
    <row r="477" spans="1:16" s="241" customFormat="1" ht="13.8">
      <c r="A477" s="242"/>
      <c r="B477" s="242"/>
      <c r="C477" s="596"/>
      <c r="D477" s="365"/>
      <c r="E477" s="365"/>
      <c r="F477" s="245"/>
      <c r="G477" s="245"/>
      <c r="H477" s="646"/>
      <c r="I477" s="646"/>
      <c r="J477" s="646"/>
      <c r="K477" s="245"/>
      <c r="L477" s="245"/>
      <c r="M477" s="245"/>
      <c r="N477" s="457"/>
      <c r="O477" s="570"/>
      <c r="P477" s="570"/>
    </row>
    <row r="478" spans="1:16" s="241" customFormat="1" ht="13.8">
      <c r="A478" s="242"/>
      <c r="B478" s="242"/>
      <c r="C478" s="596"/>
      <c r="D478" s="365"/>
      <c r="E478" s="365"/>
      <c r="F478" s="245"/>
      <c r="G478" s="245"/>
      <c r="H478" s="646"/>
      <c r="I478" s="646"/>
      <c r="J478" s="646"/>
      <c r="K478" s="245"/>
      <c r="L478" s="245"/>
      <c r="M478" s="245"/>
      <c r="N478" s="457"/>
      <c r="O478" s="570"/>
      <c r="P478" s="570"/>
    </row>
    <row r="479" spans="1:16" s="241" customFormat="1" ht="13.8">
      <c r="A479" s="242"/>
      <c r="B479" s="242"/>
      <c r="C479" s="596"/>
      <c r="D479" s="596"/>
      <c r="E479" s="596"/>
      <c r="F479" s="245"/>
      <c r="G479" s="245"/>
      <c r="H479" s="646"/>
      <c r="I479" s="646"/>
      <c r="J479" s="646"/>
      <c r="K479" s="245"/>
      <c r="L479" s="245"/>
      <c r="M479" s="245"/>
      <c r="N479" s="457"/>
      <c r="O479" s="570"/>
      <c r="P479" s="570"/>
    </row>
    <row r="480" spans="1:16" s="241" customFormat="1" ht="13.8">
      <c r="A480" s="242"/>
      <c r="B480" s="242"/>
      <c r="C480" s="596"/>
      <c r="D480" s="365"/>
      <c r="E480" s="365"/>
      <c r="F480" s="245"/>
      <c r="G480" s="245"/>
      <c r="H480" s="646"/>
      <c r="I480" s="646"/>
      <c r="J480" s="646"/>
      <c r="K480" s="245"/>
      <c r="L480" s="245"/>
      <c r="M480" s="245"/>
      <c r="N480" s="457"/>
      <c r="O480" s="570"/>
      <c r="P480" s="570"/>
    </row>
    <row r="481" spans="1:18" s="241" customFormat="1" ht="13.8">
      <c r="A481" s="242"/>
      <c r="B481" s="242"/>
      <c r="C481" s="596"/>
      <c r="D481" s="365"/>
      <c r="E481" s="365"/>
      <c r="F481" s="245"/>
      <c r="G481" s="245"/>
      <c r="H481" s="646"/>
      <c r="I481" s="646"/>
      <c r="J481" s="646"/>
      <c r="K481" s="245"/>
      <c r="L481" s="644"/>
      <c r="M481" s="644"/>
      <c r="N481" s="647"/>
      <c r="O481" s="648"/>
      <c r="P481" s="642"/>
    </row>
    <row r="482" spans="1:18" s="241" customFormat="1" ht="15.6">
      <c r="A482" s="629"/>
      <c r="B482" s="629"/>
      <c r="C482" s="640"/>
      <c r="D482" s="633"/>
      <c r="E482" s="634"/>
      <c r="F482" s="635"/>
      <c r="G482" s="634"/>
      <c r="H482" s="636"/>
      <c r="I482" s="634"/>
      <c r="J482" s="637"/>
      <c r="K482" s="636"/>
      <c r="L482" s="636"/>
      <c r="M482" s="638"/>
      <c r="N482" s="637"/>
      <c r="O482" s="639"/>
      <c r="P482" s="602"/>
    </row>
    <row r="483" spans="1:18" s="241" customFormat="1" ht="13.8">
      <c r="A483" s="629"/>
      <c r="B483" s="629"/>
      <c r="C483" s="640"/>
      <c r="D483" s="365"/>
      <c r="E483" s="365"/>
      <c r="F483" s="245"/>
      <c r="G483" s="245"/>
      <c r="H483" s="646"/>
      <c r="I483" s="646"/>
      <c r="J483" s="646"/>
      <c r="K483" s="245"/>
      <c r="L483" s="644"/>
      <c r="M483" s="644"/>
      <c r="N483" s="647"/>
      <c r="O483" s="648"/>
      <c r="P483" s="642"/>
    </row>
    <row r="484" spans="1:18" s="241" customFormat="1" ht="13.8">
      <c r="A484" s="242"/>
      <c r="B484" s="242"/>
      <c r="C484" s="611"/>
      <c r="D484" s="596"/>
      <c r="E484" s="245"/>
      <c r="F484" s="245"/>
      <c r="G484" s="245"/>
      <c r="H484" s="512"/>
      <c r="I484" s="245"/>
      <c r="J484" s="512"/>
      <c r="K484" s="245"/>
      <c r="L484" s="457"/>
      <c r="M484" s="245"/>
      <c r="N484" s="512"/>
      <c r="O484" s="600"/>
      <c r="P484" s="570"/>
      <c r="R484" s="304"/>
    </row>
    <row r="485" spans="1:18" s="241" customFormat="1" ht="13.8">
      <c r="A485" s="242"/>
      <c r="B485" s="242"/>
      <c r="C485" s="611"/>
      <c r="D485" s="596"/>
      <c r="E485" s="596"/>
      <c r="F485" s="245"/>
      <c r="G485" s="245"/>
      <c r="H485" s="512"/>
      <c r="I485" s="245"/>
      <c r="J485" s="512"/>
      <c r="K485" s="245"/>
      <c r="L485" s="457"/>
      <c r="M485" s="245"/>
      <c r="N485" s="512"/>
      <c r="O485" s="643"/>
      <c r="P485" s="642"/>
      <c r="R485" s="304"/>
    </row>
    <row r="486" spans="1:18" s="241" customFormat="1" ht="13.8">
      <c r="A486" s="242"/>
      <c r="B486" s="242"/>
      <c r="C486" s="611"/>
      <c r="D486" s="357"/>
      <c r="E486" s="357"/>
      <c r="F486" s="245"/>
      <c r="G486" s="245"/>
      <c r="H486" s="512"/>
      <c r="I486" s="245"/>
      <c r="J486" s="512"/>
      <c r="K486" s="245"/>
      <c r="L486" s="457"/>
      <c r="M486" s="245"/>
      <c r="N486" s="330"/>
      <c r="O486" s="600"/>
      <c r="P486" s="570"/>
      <c r="R486" s="304"/>
    </row>
    <row r="487" spans="1:18" s="241" customFormat="1" ht="13.8">
      <c r="A487" s="242"/>
      <c r="B487" s="242"/>
      <c r="C487" s="611"/>
      <c r="D487" s="649"/>
      <c r="E487" s="649"/>
      <c r="F487" s="570"/>
      <c r="G487" s="570"/>
      <c r="H487" s="649"/>
      <c r="I487" s="649"/>
      <c r="J487" s="649"/>
      <c r="K487" s="570"/>
      <c r="L487" s="570"/>
      <c r="M487" s="245"/>
      <c r="N487" s="650"/>
      <c r="O487" s="600"/>
      <c r="P487" s="570"/>
      <c r="R487" s="304"/>
    </row>
    <row r="488" spans="1:18" s="241" customFormat="1" ht="13.8">
      <c r="A488" s="242"/>
      <c r="B488" s="242"/>
      <c r="C488" s="611"/>
      <c r="D488" s="649"/>
      <c r="E488" s="649"/>
      <c r="F488" s="570"/>
      <c r="G488" s="570"/>
      <c r="H488" s="649"/>
      <c r="I488" s="649"/>
      <c r="J488" s="649"/>
      <c r="K488" s="570"/>
      <c r="L488" s="570"/>
      <c r="M488" s="245"/>
      <c r="N488" s="650"/>
      <c r="O488" s="600"/>
      <c r="P488" s="570"/>
      <c r="R488" s="304"/>
    </row>
    <row r="489" spans="1:18" s="241" customFormat="1" ht="13.8">
      <c r="A489" s="242"/>
      <c r="B489" s="242"/>
      <c r="C489" s="611"/>
      <c r="D489" s="649"/>
      <c r="E489" s="649"/>
      <c r="F489" s="570"/>
      <c r="G489" s="570"/>
      <c r="H489" s="649"/>
      <c r="I489" s="649"/>
      <c r="J489" s="649"/>
      <c r="K489" s="570"/>
      <c r="L489" s="642"/>
      <c r="M489" s="644"/>
      <c r="N489" s="651"/>
      <c r="O489" s="652"/>
      <c r="P489" s="642"/>
      <c r="R489" s="304"/>
    </row>
    <row r="490" spans="1:18" s="241" customFormat="1" ht="15.6">
      <c r="A490" s="242"/>
      <c r="B490" s="242"/>
      <c r="C490" s="611"/>
      <c r="D490" s="633"/>
      <c r="E490" s="634"/>
      <c r="F490" s="635"/>
      <c r="G490" s="634"/>
      <c r="H490" s="636"/>
      <c r="I490" s="634"/>
      <c r="J490" s="637"/>
      <c r="K490" s="636"/>
      <c r="L490" s="636"/>
      <c r="M490" s="638"/>
      <c r="N490" s="653"/>
      <c r="O490" s="654"/>
      <c r="P490" s="570"/>
      <c r="R490" s="304"/>
    </row>
    <row r="491" spans="1:18" s="241" customFormat="1" ht="13.8">
      <c r="A491" s="242"/>
      <c r="B491" s="242"/>
      <c r="C491" s="611"/>
      <c r="D491" s="365"/>
      <c r="E491" s="365"/>
      <c r="F491" s="245"/>
      <c r="G491" s="245"/>
      <c r="H491" s="245"/>
      <c r="I491" s="242"/>
      <c r="J491" s="245"/>
      <c r="K491" s="245"/>
      <c r="L491" s="245"/>
      <c r="M491" s="245"/>
      <c r="N491" s="608"/>
      <c r="O491" s="643"/>
      <c r="P491" s="642"/>
    </row>
    <row r="492" spans="1:18" s="241" customFormat="1" ht="13.8">
      <c r="A492" s="242"/>
      <c r="B492" s="242"/>
      <c r="C492" s="596"/>
      <c r="D492" s="596"/>
      <c r="E492" s="596"/>
      <c r="F492" s="596"/>
      <c r="G492" s="245"/>
      <c r="H492" s="245"/>
      <c r="I492" s="245"/>
      <c r="J492" s="245"/>
      <c r="K492" s="245"/>
      <c r="L492" s="245"/>
      <c r="M492" s="245"/>
      <c r="N492" s="245"/>
      <c r="O492" s="570"/>
      <c r="P492" s="570"/>
      <c r="Q492" s="245"/>
    </row>
    <row r="493" spans="1:18" s="241" customFormat="1" ht="13.8">
      <c r="A493" s="242"/>
      <c r="B493" s="242"/>
      <c r="C493" s="596"/>
      <c r="D493" s="596"/>
      <c r="E493" s="596"/>
      <c r="F493" s="596"/>
      <c r="G493" s="596"/>
      <c r="H493" s="596"/>
      <c r="I493" s="245"/>
      <c r="J493" s="512"/>
      <c r="K493" s="245"/>
      <c r="L493" s="457"/>
      <c r="M493" s="245"/>
      <c r="N493" s="330"/>
      <c r="O493" s="570"/>
      <c r="P493" s="570"/>
      <c r="Q493" s="245"/>
    </row>
    <row r="494" spans="1:18" s="241" customFormat="1" ht="13.8">
      <c r="A494" s="242"/>
      <c r="B494" s="242"/>
      <c r="C494" s="596"/>
      <c r="D494" s="365"/>
      <c r="E494" s="245"/>
      <c r="F494" s="628"/>
      <c r="G494" s="624"/>
      <c r="H494" s="623"/>
      <c r="I494" s="570"/>
      <c r="J494" s="625"/>
      <c r="K494" s="245"/>
      <c r="L494" s="457"/>
      <c r="M494" s="245"/>
      <c r="N494" s="331"/>
      <c r="O494" s="648"/>
      <c r="P494" s="642"/>
      <c r="Q494" s="245"/>
    </row>
    <row r="495" spans="1:18" s="241" customFormat="1" ht="15.6">
      <c r="A495" s="242"/>
      <c r="B495" s="242"/>
      <c r="C495" s="596"/>
      <c r="D495" s="633"/>
      <c r="E495" s="634"/>
      <c r="F495" s="635"/>
      <c r="G495" s="634"/>
      <c r="H495" s="636"/>
      <c r="I495" s="634"/>
      <c r="J495" s="637"/>
      <c r="K495" s="636"/>
      <c r="L495" s="636"/>
      <c r="M495" s="638"/>
      <c r="N495" s="636"/>
      <c r="O495" s="600"/>
      <c r="P495" s="570"/>
      <c r="Q495" s="245"/>
    </row>
    <row r="496" spans="1:18" s="241" customFormat="1" ht="13.8">
      <c r="A496" s="242"/>
      <c r="B496" s="242"/>
      <c r="C496" s="596"/>
      <c r="D496" s="365"/>
      <c r="E496" s="245"/>
      <c r="F496" s="245"/>
      <c r="G496" s="245"/>
      <c r="H496" s="512"/>
      <c r="I496" s="245"/>
      <c r="J496" s="512"/>
      <c r="K496" s="245"/>
      <c r="L496" s="457"/>
      <c r="M496" s="245"/>
      <c r="N496" s="330"/>
      <c r="O496" s="570"/>
      <c r="P496" s="570"/>
      <c r="Q496" s="245"/>
    </row>
    <row r="497" spans="1:18" s="241" customFormat="1" ht="13.8">
      <c r="A497" s="242"/>
      <c r="B497" s="242"/>
      <c r="C497" s="596"/>
      <c r="D497" s="365"/>
      <c r="E497" s="245"/>
      <c r="F497" s="245"/>
      <c r="G497" s="245"/>
      <c r="H497" s="512"/>
      <c r="I497" s="245"/>
      <c r="J497" s="512"/>
      <c r="K497" s="245"/>
      <c r="L497" s="457"/>
      <c r="M497" s="245"/>
      <c r="N497" s="330"/>
      <c r="O497" s="570"/>
      <c r="P497" s="570"/>
      <c r="Q497" s="245"/>
    </row>
    <row r="498" spans="1:18" s="241" customFormat="1" ht="13.8">
      <c r="A498" s="242"/>
      <c r="B498" s="242"/>
      <c r="C498" s="596"/>
      <c r="D498" s="365"/>
      <c r="E498" s="245"/>
      <c r="F498" s="245"/>
      <c r="G498" s="245"/>
      <c r="H498" s="512"/>
      <c r="I498" s="245"/>
      <c r="J498" s="512"/>
      <c r="K498" s="245"/>
      <c r="L498" s="457"/>
      <c r="M498" s="245"/>
      <c r="N498" s="330"/>
      <c r="O498" s="570"/>
      <c r="P498" s="570"/>
      <c r="Q498" s="245"/>
    </row>
    <row r="499" spans="1:18" s="241" customFormat="1" ht="13.8">
      <c r="A499" s="242"/>
      <c r="B499" s="242"/>
      <c r="C499" s="596"/>
      <c r="D499" s="596"/>
      <c r="E499" s="596"/>
      <c r="F499" s="596"/>
      <c r="G499" s="245"/>
      <c r="H499" s="512"/>
      <c r="I499" s="245"/>
      <c r="J499" s="512"/>
      <c r="K499" s="245"/>
      <c r="L499" s="457"/>
      <c r="M499" s="245"/>
      <c r="N499" s="330"/>
      <c r="O499" s="570"/>
      <c r="P499" s="570"/>
      <c r="Q499" s="245"/>
    </row>
    <row r="500" spans="1:18" s="241" customFormat="1" ht="13.8">
      <c r="A500" s="242"/>
      <c r="B500" s="242"/>
      <c r="C500" s="596"/>
      <c r="D500" s="596"/>
      <c r="E500" s="596"/>
      <c r="F500" s="596"/>
      <c r="G500" s="245"/>
      <c r="H500" s="245"/>
      <c r="I500" s="245"/>
      <c r="J500" s="245"/>
      <c r="K500" s="245"/>
      <c r="L500" s="245"/>
      <c r="M500" s="245"/>
      <c r="N500" s="245"/>
      <c r="O500" s="570"/>
      <c r="P500" s="570"/>
    </row>
    <row r="501" spans="1:18" s="241" customFormat="1" ht="13.8">
      <c r="A501" s="242"/>
      <c r="B501" s="242"/>
      <c r="C501" s="596"/>
      <c r="D501" s="596"/>
      <c r="E501" s="245"/>
      <c r="F501" s="245"/>
      <c r="G501" s="245"/>
      <c r="H501" s="646"/>
      <c r="I501" s="646"/>
      <c r="J501" s="646"/>
      <c r="K501" s="245"/>
      <c r="L501" s="245"/>
      <c r="M501" s="245"/>
      <c r="N501" s="457"/>
      <c r="O501" s="648"/>
      <c r="P501" s="642"/>
    </row>
    <row r="502" spans="1:18" s="241" customFormat="1" ht="15.6">
      <c r="A502" s="242"/>
      <c r="B502" s="242"/>
      <c r="C502" s="596"/>
      <c r="D502" s="633"/>
      <c r="E502" s="634"/>
      <c r="F502" s="635"/>
      <c r="G502" s="634"/>
      <c r="H502" s="636"/>
      <c r="I502" s="634"/>
      <c r="J502" s="637"/>
      <c r="K502" s="636"/>
      <c r="L502" s="636"/>
      <c r="M502" s="638"/>
      <c r="N502" s="636"/>
      <c r="O502" s="600"/>
      <c r="P502" s="570"/>
    </row>
    <row r="503" spans="1:18" s="241" customFormat="1" ht="13.8">
      <c r="A503" s="242"/>
      <c r="B503" s="242"/>
      <c r="C503" s="596"/>
      <c r="D503" s="365"/>
      <c r="E503" s="245"/>
      <c r="F503" s="245"/>
      <c r="G503" s="245"/>
      <c r="H503" s="512"/>
      <c r="I503" s="245"/>
      <c r="J503" s="512"/>
      <c r="K503" s="245"/>
      <c r="L503" s="457"/>
      <c r="M503" s="245"/>
      <c r="N503" s="330"/>
      <c r="O503" s="643"/>
      <c r="P503" s="642"/>
    </row>
    <row r="504" spans="1:18" s="241" customFormat="1" ht="13.8">
      <c r="A504" s="242"/>
      <c r="B504" s="242"/>
      <c r="C504" s="596"/>
      <c r="D504" s="596"/>
      <c r="E504" s="596"/>
      <c r="F504" s="596"/>
      <c r="G504" s="596"/>
      <c r="H504" s="596"/>
      <c r="I504" s="245"/>
      <c r="J504" s="512"/>
      <c r="K504" s="245"/>
      <c r="L504" s="457"/>
      <c r="M504" s="245"/>
      <c r="N504" s="330"/>
      <c r="O504" s="623"/>
      <c r="P504" s="570"/>
    </row>
    <row r="505" spans="1:18" s="241" customFormat="1" ht="13.8">
      <c r="A505" s="242"/>
      <c r="B505" s="242"/>
      <c r="C505" s="596"/>
      <c r="D505" s="365"/>
      <c r="E505" s="245"/>
      <c r="F505" s="245"/>
      <c r="G505" s="245"/>
      <c r="H505" s="512"/>
      <c r="I505" s="245"/>
      <c r="J505" s="512"/>
      <c r="K505" s="245"/>
      <c r="L505" s="330"/>
      <c r="M505" s="245"/>
      <c r="N505" s="330"/>
      <c r="O505" s="570"/>
      <c r="P505" s="570"/>
      <c r="R505" s="548"/>
    </row>
    <row r="506" spans="1:18" s="241" customFormat="1" ht="13.8">
      <c r="A506" s="242"/>
      <c r="B506" s="242"/>
      <c r="C506" s="596"/>
      <c r="D506" s="365"/>
      <c r="E506" s="245"/>
      <c r="F506" s="245"/>
      <c r="G506" s="245"/>
      <c r="H506" s="512"/>
      <c r="I506" s="245"/>
      <c r="J506" s="512"/>
      <c r="K506" s="245"/>
      <c r="L506" s="330"/>
      <c r="M506" s="245"/>
      <c r="N506" s="330"/>
      <c r="O506" s="643"/>
      <c r="P506" s="642"/>
    </row>
    <row r="507" spans="1:18" s="241" customFormat="1" ht="13.8">
      <c r="A507" s="242"/>
      <c r="B507" s="242"/>
      <c r="C507" s="596"/>
      <c r="D507" s="365"/>
      <c r="E507" s="245"/>
      <c r="F507" s="245"/>
      <c r="G507" s="245"/>
      <c r="H507" s="512"/>
      <c r="I507" s="245"/>
      <c r="J507" s="512"/>
      <c r="K507" s="245"/>
      <c r="L507" s="330"/>
      <c r="M507" s="245"/>
      <c r="N507" s="457"/>
      <c r="O507" s="570"/>
      <c r="P507" s="570"/>
      <c r="Q507" s="245"/>
    </row>
    <row r="508" spans="1:18" s="241" customFormat="1" ht="13.8">
      <c r="A508" s="242"/>
      <c r="B508" s="242"/>
      <c r="C508" s="596"/>
      <c r="D508" s="365"/>
      <c r="E508" s="365"/>
      <c r="F508" s="245"/>
      <c r="G508" s="245"/>
      <c r="H508" s="245"/>
      <c r="I508" s="245"/>
      <c r="J508" s="245"/>
      <c r="K508" s="245"/>
      <c r="L508" s="512"/>
      <c r="M508" s="245"/>
      <c r="N508" s="457"/>
      <c r="O508" s="643"/>
      <c r="P508" s="642"/>
    </row>
    <row r="509" spans="1:18" s="241" customFormat="1" ht="15.6">
      <c r="A509" s="242"/>
      <c r="B509" s="242"/>
      <c r="C509" s="596"/>
      <c r="D509" s="633"/>
      <c r="E509" s="634"/>
      <c r="F509" s="635"/>
      <c r="G509" s="634"/>
      <c r="H509" s="636"/>
      <c r="I509" s="634"/>
      <c r="J509" s="637"/>
      <c r="K509" s="636"/>
      <c r="L509" s="636"/>
      <c r="M509" s="638"/>
      <c r="N509" s="636"/>
      <c r="O509" s="600"/>
      <c r="P509" s="570"/>
    </row>
    <row r="510" spans="1:18" s="241" customFormat="1" ht="13.8">
      <c r="A510" s="242"/>
      <c r="B510" s="242"/>
      <c r="C510" s="596"/>
      <c r="D510" s="365"/>
      <c r="E510" s="365"/>
      <c r="F510" s="245"/>
      <c r="G510" s="245"/>
      <c r="H510" s="245"/>
      <c r="I510" s="245"/>
      <c r="J510" s="245"/>
      <c r="K510" s="245"/>
      <c r="L510" s="512"/>
      <c r="M510" s="245"/>
      <c r="N510" s="457"/>
      <c r="O510" s="643"/>
      <c r="P510" s="642"/>
    </row>
    <row r="511" spans="1:18" s="241" customFormat="1" ht="13.8">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6">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6">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6">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6">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6">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6">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6">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6">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6">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6">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6">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workbookViewId="0">
      <selection activeCell="K3" sqref="K3"/>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D20" sqref="D20"/>
    </sheetView>
  </sheetViews>
  <sheetFormatPr defaultColWidth="9.109375" defaultRowHeight="14.4"/>
  <cols>
    <col min="1" max="1" width="4.44140625" style="710" customWidth="1"/>
    <col min="2" max="2" width="9.44140625" style="710" bestFit="1" customWidth="1"/>
    <col min="3" max="3" width="68.44140625" style="711" customWidth="1"/>
    <col min="4" max="4" width="10.88671875" style="244" customWidth="1"/>
    <col min="5" max="5" width="4.44140625" style="244" customWidth="1"/>
    <col min="6" max="6" width="7.6640625" style="655" customWidth="1"/>
    <col min="7" max="7" width="4.109375" style="655" customWidth="1"/>
    <col min="8" max="8" width="8.88671875" style="655" customWidth="1"/>
    <col min="9" max="9" width="5.6640625" style="655" customWidth="1"/>
    <col min="10" max="10" width="10.109375" style="655" customWidth="1"/>
    <col min="11" max="11" width="4.5546875" style="655" customWidth="1"/>
    <col min="12" max="12" width="8" style="655" customWidth="1"/>
    <col min="13" max="13" width="4.5546875" style="655" customWidth="1"/>
    <col min="14" max="14" width="12.6640625" style="655" customWidth="1"/>
    <col min="15" max="15" width="11.88671875" style="712" customWidth="1"/>
    <col min="16" max="16" width="7" style="657" customWidth="1"/>
    <col min="17" max="17" width="9.109375" style="657"/>
    <col min="18" max="18" width="10.6640625" style="657" bestFit="1" customWidth="1"/>
    <col min="19" max="19" width="13.88671875" style="657" customWidth="1"/>
    <col min="20" max="20" width="11.33203125" style="657" customWidth="1"/>
    <col min="21" max="21" width="11.88671875" style="657" customWidth="1"/>
    <col min="22" max="22" width="10.6640625" style="657" customWidth="1"/>
    <col min="23" max="16384" width="9.109375" style="657"/>
  </cols>
  <sheetData>
    <row r="1" spans="1:16" s="241" customFormat="1" ht="13.8">
      <c r="A1" s="838" t="s">
        <v>391</v>
      </c>
      <c r="B1" s="838"/>
      <c r="C1" s="838"/>
      <c r="D1" s="838"/>
      <c r="E1" s="838"/>
      <c r="F1" s="838"/>
      <c r="G1" s="838"/>
      <c r="H1" s="838"/>
      <c r="I1" s="838"/>
      <c r="J1" s="838"/>
      <c r="K1" s="838"/>
      <c r="L1" s="838"/>
      <c r="M1" s="838"/>
      <c r="N1" s="838"/>
      <c r="O1" s="838"/>
      <c r="P1" s="838"/>
    </row>
    <row r="2" spans="1:16" s="241" customFormat="1" ht="13.8">
      <c r="A2" s="838"/>
      <c r="B2" s="838"/>
      <c r="C2" s="838"/>
      <c r="D2" s="838"/>
      <c r="E2" s="838"/>
      <c r="F2" s="838"/>
      <c r="G2" s="838"/>
      <c r="H2" s="838"/>
      <c r="I2" s="838"/>
      <c r="J2" s="838"/>
      <c r="K2" s="838"/>
      <c r="L2" s="838"/>
      <c r="M2" s="838"/>
      <c r="N2" s="838"/>
      <c r="O2" s="838"/>
      <c r="P2" s="838"/>
    </row>
    <row r="3" spans="1:16" s="241" customFormat="1" ht="13.8">
      <c r="A3" s="242"/>
      <c r="B3" s="242"/>
      <c r="C3" s="243"/>
      <c r="D3" s="244"/>
      <c r="E3" s="244"/>
      <c r="F3" s="245"/>
      <c r="G3" s="245"/>
      <c r="H3" s="245"/>
      <c r="I3" s="245"/>
      <c r="J3" s="245"/>
      <c r="K3" s="245"/>
      <c r="L3" s="245"/>
      <c r="M3" s="245"/>
      <c r="N3" s="245"/>
      <c r="O3" s="245"/>
    </row>
    <row r="4" spans="1:16" s="252" customFormat="1" ht="27.6">
      <c r="A4" s="246" t="s">
        <v>217</v>
      </c>
      <c r="B4" s="246" t="s">
        <v>262</v>
      </c>
      <c r="C4" s="247" t="s">
        <v>219</v>
      </c>
      <c r="D4" s="248"/>
      <c r="E4" s="249"/>
      <c r="F4" s="919" t="s">
        <v>263</v>
      </c>
      <c r="G4" s="919"/>
      <c r="H4" s="919"/>
      <c r="I4" s="919"/>
      <c r="J4" s="919"/>
      <c r="K4" s="919"/>
      <c r="L4" s="919"/>
      <c r="M4" s="919"/>
      <c r="N4" s="920"/>
      <c r="O4" s="250" t="s">
        <v>1</v>
      </c>
      <c r="P4" s="251" t="s">
        <v>49</v>
      </c>
    </row>
    <row r="5" spans="1:16" s="252" customFormat="1" ht="13.8">
      <c r="A5" s="921">
        <v>1</v>
      </c>
      <c r="B5" s="921" t="s">
        <v>264</v>
      </c>
      <c r="C5" s="896" t="s">
        <v>59</v>
      </c>
      <c r="D5" s="253"/>
      <c r="E5" s="254"/>
      <c r="F5" s="254"/>
      <c r="G5" s="254"/>
      <c r="H5" s="254"/>
      <c r="I5" s="254"/>
      <c r="J5" s="254"/>
      <c r="K5" s="255"/>
      <c r="L5" s="255"/>
      <c r="M5" s="255"/>
      <c r="N5" s="256"/>
      <c r="O5" s="257"/>
      <c r="P5" s="257"/>
    </row>
    <row r="6" spans="1:16" s="252" customFormat="1" ht="13.8">
      <c r="A6" s="922"/>
      <c r="B6" s="922"/>
      <c r="C6" s="896"/>
      <c r="D6" s="253" t="s">
        <v>265</v>
      </c>
      <c r="E6" s="254"/>
      <c r="F6" s="254"/>
      <c r="G6" s="254"/>
      <c r="H6" s="254"/>
      <c r="I6" s="254"/>
      <c r="J6" s="254"/>
      <c r="K6" s="255"/>
      <c r="L6" s="255"/>
      <c r="M6" s="255"/>
      <c r="N6" s="256"/>
      <c r="O6" s="257"/>
      <c r="P6" s="257"/>
    </row>
    <row r="7" spans="1:16" s="252" customFormat="1" ht="13.8">
      <c r="A7" s="922"/>
      <c r="B7" s="922"/>
      <c r="C7" s="896"/>
      <c r="D7" s="253" t="s">
        <v>266</v>
      </c>
      <c r="E7" s="730" t="s">
        <v>78</v>
      </c>
      <c r="F7" s="740"/>
      <c r="G7" s="740"/>
      <c r="H7" s="260"/>
      <c r="I7" s="260"/>
      <c r="J7" s="261"/>
      <c r="K7" s="261"/>
      <c r="L7" s="261"/>
      <c r="M7" s="262"/>
      <c r="N7" s="263"/>
      <c r="O7" s="257"/>
      <c r="P7" s="257"/>
    </row>
    <row r="8" spans="1:16" s="252" customFormat="1" ht="13.8">
      <c r="A8" s="922"/>
      <c r="B8" s="922"/>
      <c r="C8" s="896"/>
      <c r="D8" s="264"/>
      <c r="E8" s="265"/>
      <c r="F8" s="266">
        <v>2</v>
      </c>
      <c r="G8" s="265" t="s">
        <v>267</v>
      </c>
      <c r="H8" s="265">
        <v>16</v>
      </c>
      <c r="I8" s="265" t="s">
        <v>268</v>
      </c>
      <c r="J8" s="265">
        <v>3</v>
      </c>
      <c r="K8" s="265" t="s">
        <v>269</v>
      </c>
      <c r="L8" s="265"/>
      <c r="M8" s="265"/>
      <c r="N8" s="256"/>
      <c r="O8" s="257"/>
      <c r="P8" s="257"/>
    </row>
    <row r="9" spans="1:16" s="252" customFormat="1" ht="13.8">
      <c r="A9" s="922"/>
      <c r="B9" s="922"/>
      <c r="C9" s="896"/>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ht="13.8">
      <c r="A10" s="922"/>
      <c r="B10" s="922"/>
      <c r="C10" s="896"/>
      <c r="D10" s="271"/>
      <c r="E10" s="272"/>
      <c r="F10" s="255"/>
      <c r="G10" s="255"/>
      <c r="H10" s="255"/>
      <c r="I10" s="255"/>
      <c r="J10" s="255"/>
      <c r="K10" s="255"/>
      <c r="L10" s="255"/>
      <c r="M10" s="255"/>
      <c r="N10" s="256" t="s">
        <v>5</v>
      </c>
      <c r="O10" s="257"/>
      <c r="P10" s="257"/>
    </row>
    <row r="11" spans="1:16" s="252" customFormat="1" ht="13.8">
      <c r="A11" s="923"/>
      <c r="B11" s="923"/>
      <c r="C11" s="896"/>
      <c r="D11" s="273"/>
      <c r="E11" s="274"/>
      <c r="F11" s="275"/>
      <c r="G11" s="275"/>
      <c r="H11" s="275"/>
      <c r="I11" s="275"/>
      <c r="J11" s="275"/>
      <c r="K11" s="275"/>
      <c r="L11" s="275"/>
      <c r="M11" s="275"/>
      <c r="N11" s="276"/>
      <c r="O11" s="277"/>
      <c r="P11" s="277"/>
    </row>
    <row r="12" spans="1:16" s="241" customFormat="1" ht="13.8">
      <c r="A12" s="850">
        <v>2</v>
      </c>
      <c r="B12" s="850" t="s">
        <v>223</v>
      </c>
      <c r="C12" s="907" t="s">
        <v>270</v>
      </c>
      <c r="D12" s="924" t="s">
        <v>271</v>
      </c>
      <c r="E12" s="925"/>
      <c r="F12" s="925"/>
      <c r="G12" s="925"/>
      <c r="H12" s="925"/>
      <c r="I12" s="740" t="s">
        <v>78</v>
      </c>
      <c r="J12" s="278">
        <v>3.5</v>
      </c>
      <c r="K12" s="740" t="s">
        <v>174</v>
      </c>
      <c r="L12" s="740"/>
      <c r="M12" s="740"/>
      <c r="N12" s="279"/>
      <c r="O12" s="926">
        <f>N19</f>
        <v>2664.45</v>
      </c>
      <c r="P12" s="913" t="s">
        <v>5</v>
      </c>
    </row>
    <row r="13" spans="1:16" s="241" customFormat="1" ht="13.8">
      <c r="A13" s="851"/>
      <c r="B13" s="851"/>
      <c r="C13" s="908"/>
      <c r="D13" s="917" t="s">
        <v>272</v>
      </c>
      <c r="E13" s="918"/>
      <c r="F13" s="918"/>
      <c r="G13" s="918"/>
      <c r="H13" s="918"/>
      <c r="I13" s="740" t="s">
        <v>78</v>
      </c>
      <c r="J13" s="278">
        <v>30</v>
      </c>
      <c r="K13" s="740" t="s">
        <v>174</v>
      </c>
      <c r="L13" s="740"/>
      <c r="M13" s="740"/>
      <c r="N13" s="279"/>
      <c r="O13" s="927"/>
      <c r="P13" s="914"/>
    </row>
    <row r="14" spans="1:16" s="241" customFormat="1" ht="13.8">
      <c r="A14" s="851"/>
      <c r="B14" s="851"/>
      <c r="C14" s="908"/>
      <c r="D14" s="896" t="s">
        <v>273</v>
      </c>
      <c r="E14" s="897"/>
      <c r="F14" s="897"/>
      <c r="G14" s="897"/>
      <c r="H14" s="897"/>
      <c r="I14" s="897"/>
      <c r="J14" s="740"/>
      <c r="K14" s="740"/>
      <c r="L14" s="740"/>
      <c r="M14" s="740"/>
      <c r="N14" s="279"/>
      <c r="O14" s="927"/>
      <c r="P14" s="914"/>
    </row>
    <row r="15" spans="1:16" s="241" customFormat="1" ht="13.8">
      <c r="A15" s="851"/>
      <c r="B15" s="851"/>
      <c r="C15" s="908"/>
      <c r="D15" s="280" t="s">
        <v>78</v>
      </c>
      <c r="E15" s="281" t="s">
        <v>274</v>
      </c>
      <c r="F15" s="281">
        <v>6</v>
      </c>
      <c r="G15" s="281" t="s">
        <v>157</v>
      </c>
      <c r="H15" s="282">
        <f>J12</f>
        <v>3.5</v>
      </c>
      <c r="I15" s="281" t="s">
        <v>275</v>
      </c>
      <c r="J15" s="283">
        <v>4.3</v>
      </c>
      <c r="K15" s="284" t="s">
        <v>78</v>
      </c>
      <c r="L15" s="285">
        <f>(F15*H15)+J15</f>
        <v>25.3</v>
      </c>
      <c r="M15" s="286" t="s">
        <v>174</v>
      </c>
      <c r="N15" s="287"/>
      <c r="O15" s="927"/>
      <c r="P15" s="914"/>
    </row>
    <row r="16" spans="1:16" s="241" customFormat="1" ht="13.8">
      <c r="A16" s="851"/>
      <c r="B16" s="851"/>
      <c r="C16" s="908"/>
      <c r="D16" s="896" t="s">
        <v>276</v>
      </c>
      <c r="E16" s="897"/>
      <c r="F16" s="897"/>
      <c r="G16" s="897"/>
      <c r="H16" s="897"/>
      <c r="I16" s="897"/>
      <c r="J16" s="288"/>
      <c r="K16" s="284" t="s">
        <v>78</v>
      </c>
      <c r="L16" s="284">
        <v>17</v>
      </c>
      <c r="M16" s="286" t="s">
        <v>174</v>
      </c>
      <c r="N16" s="289"/>
      <c r="O16" s="927"/>
      <c r="P16" s="914"/>
    </row>
    <row r="17" spans="1:18" s="241" customFormat="1" ht="13.8">
      <c r="A17" s="851"/>
      <c r="B17" s="851"/>
      <c r="C17" s="908"/>
      <c r="D17" s="896" t="s">
        <v>277</v>
      </c>
      <c r="E17" s="897"/>
      <c r="F17" s="897"/>
      <c r="G17" s="897"/>
      <c r="H17" s="897"/>
      <c r="I17" s="897"/>
      <c r="J17" s="290"/>
      <c r="K17" s="291" t="s">
        <v>78</v>
      </c>
      <c r="L17" s="291">
        <v>15</v>
      </c>
      <c r="M17" s="292" t="s">
        <v>174</v>
      </c>
      <c r="N17" s="293"/>
      <c r="O17" s="927"/>
      <c r="P17" s="914"/>
    </row>
    <row r="18" spans="1:18" s="241" customFormat="1" ht="13.8">
      <c r="A18" s="851"/>
      <c r="B18" s="851"/>
      <c r="C18" s="908"/>
      <c r="D18" s="727"/>
      <c r="E18" s="730"/>
      <c r="F18" s="730"/>
      <c r="G18" s="730"/>
      <c r="H18" s="730"/>
      <c r="I18" s="730"/>
      <c r="J18" s="288" t="s">
        <v>152</v>
      </c>
      <c r="K18" s="284"/>
      <c r="L18" s="284">
        <f>SUM(L15:L17)</f>
        <v>57.3</v>
      </c>
      <c r="M18" s="286" t="s">
        <v>174</v>
      </c>
      <c r="N18" s="289"/>
      <c r="O18" s="927"/>
      <c r="P18" s="914"/>
    </row>
    <row r="19" spans="1:18" s="241" customFormat="1" ht="13.8">
      <c r="A19" s="851"/>
      <c r="B19" s="851"/>
      <c r="C19" s="908"/>
      <c r="D19" s="896" t="s">
        <v>278</v>
      </c>
      <c r="E19" s="897"/>
      <c r="F19" s="740">
        <v>1</v>
      </c>
      <c r="G19" s="740" t="s">
        <v>157</v>
      </c>
      <c r="H19" s="260">
        <f>L18</f>
        <v>57.3</v>
      </c>
      <c r="I19" s="260" t="s">
        <v>157</v>
      </c>
      <c r="J19" s="295">
        <f>J13</f>
        <v>30</v>
      </c>
      <c r="K19" s="261" t="s">
        <v>157</v>
      </c>
      <c r="L19" s="261">
        <v>1.55</v>
      </c>
      <c r="M19" s="262" t="s">
        <v>78</v>
      </c>
      <c r="N19" s="289">
        <f>L19*J19*H19*F19</f>
        <v>2664.45</v>
      </c>
      <c r="O19" s="927"/>
      <c r="P19" s="914"/>
    </row>
    <row r="20" spans="1:18" s="241" customFormat="1" ht="13.8">
      <c r="A20" s="851"/>
      <c r="B20" s="851"/>
      <c r="C20" s="908"/>
      <c r="D20" s="727"/>
      <c r="E20" s="730"/>
      <c r="F20" s="730"/>
      <c r="G20" s="730"/>
      <c r="H20" s="730"/>
      <c r="I20" s="730"/>
      <c r="J20" s="757"/>
      <c r="K20" s="587"/>
      <c r="L20" s="587"/>
      <c r="M20" s="589"/>
      <c r="N20" s="279"/>
      <c r="O20" s="927"/>
      <c r="P20" s="914"/>
    </row>
    <row r="21" spans="1:18" s="241" customFormat="1" ht="13.8">
      <c r="A21" s="851"/>
      <c r="B21" s="851"/>
      <c r="C21" s="908"/>
      <c r="D21" s="727"/>
      <c r="E21" s="730"/>
      <c r="F21" s="740"/>
      <c r="G21" s="740"/>
      <c r="H21" s="740"/>
      <c r="I21" s="740"/>
      <c r="J21" s="740"/>
      <c r="K21" s="740"/>
      <c r="L21" s="740"/>
      <c r="M21" s="740"/>
      <c r="N21" s="279"/>
      <c r="O21" s="927"/>
      <c r="P21" s="914"/>
    </row>
    <row r="22" spans="1:18" s="241" customFormat="1" ht="13.8">
      <c r="A22" s="850">
        <v>3</v>
      </c>
      <c r="B22" s="850" t="s">
        <v>225</v>
      </c>
      <c r="C22" s="907" t="s">
        <v>279</v>
      </c>
      <c r="D22" s="296" t="s">
        <v>280</v>
      </c>
      <c r="E22" s="297" t="s">
        <v>78</v>
      </c>
      <c r="F22" s="298">
        <v>1</v>
      </c>
      <c r="G22" s="299" t="s">
        <v>157</v>
      </c>
      <c r="H22" s="300">
        <f>L18</f>
        <v>57.3</v>
      </c>
      <c r="I22" s="301"/>
      <c r="J22" s="300"/>
      <c r="K22" s="301"/>
      <c r="L22" s="302"/>
      <c r="M22" s="302"/>
      <c r="N22" s="303"/>
      <c r="O22" s="909">
        <f>N47</f>
        <v>428.77733999999992</v>
      </c>
      <c r="P22" s="913" t="s">
        <v>5</v>
      </c>
      <c r="R22" s="304"/>
    </row>
    <row r="23" spans="1:18" s="241" customFormat="1">
      <c r="A23" s="851"/>
      <c r="B23" s="851"/>
      <c r="C23" s="908"/>
      <c r="D23" s="305">
        <f>L18</f>
        <v>57.3</v>
      </c>
      <c r="E23" s="306" t="s">
        <v>281</v>
      </c>
      <c r="F23" s="307">
        <v>2</v>
      </c>
      <c r="G23" s="307" t="s">
        <v>157</v>
      </c>
      <c r="H23" s="308">
        <v>5</v>
      </c>
      <c r="I23" s="307" t="s">
        <v>282</v>
      </c>
      <c r="J23" s="308">
        <v>2</v>
      </c>
      <c r="K23" s="307" t="s">
        <v>157</v>
      </c>
      <c r="L23" s="308">
        <v>0.6</v>
      </c>
      <c r="M23" s="308" t="s">
        <v>283</v>
      </c>
      <c r="N23" s="309"/>
      <c r="O23" s="910"/>
      <c r="P23" s="914"/>
      <c r="R23" s="304"/>
    </row>
    <row r="24" spans="1:18" s="241" customFormat="1" ht="13.8">
      <c r="A24" s="851"/>
      <c r="B24" s="851"/>
      <c r="C24" s="908"/>
      <c r="D24" s="739"/>
      <c r="E24" s="740"/>
      <c r="F24" s="307"/>
      <c r="G24" s="307"/>
      <c r="H24" s="308"/>
      <c r="I24" s="307"/>
      <c r="J24" s="308"/>
      <c r="K24" s="307" t="s">
        <v>78</v>
      </c>
      <c r="L24" s="311">
        <f>D23-((F23*H23)+(J23*L23))</f>
        <v>46.099999999999994</v>
      </c>
      <c r="M24" s="308" t="s">
        <v>174</v>
      </c>
      <c r="N24" s="309"/>
      <c r="O24" s="910"/>
      <c r="P24" s="914"/>
      <c r="R24" s="304"/>
    </row>
    <row r="25" spans="1:18" s="241" customFormat="1" ht="13.8">
      <c r="A25" s="851"/>
      <c r="B25" s="851"/>
      <c r="C25" s="908"/>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910"/>
      <c r="P25" s="914"/>
      <c r="R25" s="304"/>
    </row>
    <row r="26" spans="1:18" s="241" customFormat="1" ht="13.8">
      <c r="A26" s="851"/>
      <c r="B26" s="851"/>
      <c r="C26" s="908"/>
      <c r="D26" s="313" t="s">
        <v>285</v>
      </c>
      <c r="E26" s="314" t="s">
        <v>78</v>
      </c>
      <c r="F26" s="740"/>
      <c r="G26" s="740"/>
      <c r="H26" s="260"/>
      <c r="I26" s="260"/>
      <c r="J26" s="261"/>
      <c r="K26" s="261"/>
      <c r="L26" s="261"/>
      <c r="M26" s="262"/>
      <c r="N26" s="289"/>
      <c r="O26" s="910"/>
      <c r="P26" s="914"/>
      <c r="R26" s="304"/>
    </row>
    <row r="27" spans="1:18" s="241" customFormat="1">
      <c r="A27" s="851"/>
      <c r="B27" s="851"/>
      <c r="C27" s="908"/>
      <c r="D27" s="896" t="s">
        <v>286</v>
      </c>
      <c r="E27" s="897"/>
      <c r="F27" s="315" t="s">
        <v>392</v>
      </c>
      <c r="G27" s="316" t="s">
        <v>268</v>
      </c>
      <c r="H27" s="312" t="s">
        <v>393</v>
      </c>
      <c r="I27" s="312" t="s">
        <v>78</v>
      </c>
      <c r="J27" s="335">
        <v>11.08</v>
      </c>
      <c r="K27" s="261" t="s">
        <v>174</v>
      </c>
      <c r="L27" s="261"/>
      <c r="M27" s="262"/>
      <c r="N27" s="289"/>
      <c r="O27" s="910"/>
      <c r="P27" s="914"/>
      <c r="R27" s="304"/>
    </row>
    <row r="28" spans="1:18" s="241" customFormat="1" ht="13.8">
      <c r="A28" s="851"/>
      <c r="B28" s="851"/>
      <c r="C28" s="908"/>
      <c r="D28" s="727" t="s">
        <v>284</v>
      </c>
      <c r="E28" s="730" t="s">
        <v>78</v>
      </c>
      <c r="F28" s="740">
        <v>2</v>
      </c>
      <c r="G28" s="740" t="s">
        <v>157</v>
      </c>
      <c r="H28" s="260">
        <f>J27</f>
        <v>11.08</v>
      </c>
      <c r="I28" s="260" t="s">
        <v>157</v>
      </c>
      <c r="J28" s="261">
        <v>4.3</v>
      </c>
      <c r="K28" s="261" t="s">
        <v>157</v>
      </c>
      <c r="L28" s="261">
        <v>0.15</v>
      </c>
      <c r="M28" s="262" t="s">
        <v>78</v>
      </c>
      <c r="N28" s="263">
        <f>L28*J28*H28*F28</f>
        <v>14.293199999999999</v>
      </c>
      <c r="O28" s="910"/>
      <c r="P28" s="914"/>
      <c r="R28" s="304"/>
    </row>
    <row r="29" spans="1:18" s="241" customFormat="1">
      <c r="A29" s="851"/>
      <c r="B29" s="851"/>
      <c r="C29" s="908"/>
      <c r="D29" s="896" t="s">
        <v>289</v>
      </c>
      <c r="E29" s="897"/>
      <c r="F29" s="897"/>
      <c r="G29" s="897"/>
      <c r="H29" s="897"/>
      <c r="I29" s="260" t="s">
        <v>78</v>
      </c>
      <c r="J29" s="317" t="s">
        <v>290</v>
      </c>
      <c r="K29" s="261"/>
      <c r="L29" s="261"/>
      <c r="M29" s="262"/>
      <c r="N29" s="289"/>
      <c r="O29" s="910"/>
      <c r="P29" s="914"/>
      <c r="R29" s="304"/>
    </row>
    <row r="30" spans="1:18" s="241" customFormat="1" ht="13.8">
      <c r="A30" s="851"/>
      <c r="B30" s="851"/>
      <c r="C30" s="908"/>
      <c r="D30" s="740">
        <v>0.5</v>
      </c>
      <c r="E30" s="740" t="s">
        <v>157</v>
      </c>
      <c r="F30" s="318">
        <v>2</v>
      </c>
      <c r="G30" s="260" t="s">
        <v>157</v>
      </c>
      <c r="H30" s="261">
        <v>3.14</v>
      </c>
      <c r="I30" s="261" t="s">
        <v>157</v>
      </c>
      <c r="J30" s="319">
        <f>J12*3</f>
        <v>10.5</v>
      </c>
      <c r="K30" s="262" t="s">
        <v>78</v>
      </c>
      <c r="L30" s="320">
        <f>J30*H30*F30*D30</f>
        <v>32.97</v>
      </c>
      <c r="M30" s="286" t="s">
        <v>174</v>
      </c>
      <c r="N30" s="321"/>
      <c r="O30" s="910"/>
      <c r="P30" s="914"/>
    </row>
    <row r="31" spans="1:18" s="241" customFormat="1" ht="13.8">
      <c r="A31" s="851"/>
      <c r="B31" s="851"/>
      <c r="C31" s="908"/>
      <c r="D31" s="322" t="s">
        <v>291</v>
      </c>
      <c r="E31" s="323"/>
      <c r="F31" s="323"/>
      <c r="G31" s="260"/>
      <c r="H31" s="261"/>
      <c r="I31" s="261"/>
      <c r="J31" s="261"/>
      <c r="K31" s="262" t="s">
        <v>78</v>
      </c>
      <c r="L31" s="320">
        <v>0</v>
      </c>
      <c r="M31" s="286" t="s">
        <v>174</v>
      </c>
      <c r="N31" s="321"/>
      <c r="O31" s="910"/>
      <c r="P31" s="914"/>
    </row>
    <row r="32" spans="1:18" s="241" customFormat="1">
      <c r="A32" s="851"/>
      <c r="B32" s="851"/>
      <c r="C32" s="908"/>
      <c r="D32" s="915" t="s">
        <v>292</v>
      </c>
      <c r="E32" s="916"/>
      <c r="F32" s="260">
        <f>L30</f>
        <v>32.97</v>
      </c>
      <c r="G32" s="260" t="s">
        <v>268</v>
      </c>
      <c r="H32" s="261">
        <v>0</v>
      </c>
      <c r="I32" s="317" t="s">
        <v>146</v>
      </c>
      <c r="J32" s="324">
        <v>2</v>
      </c>
      <c r="K32" s="262" t="s">
        <v>78</v>
      </c>
      <c r="L32" s="758">
        <f>F32/J32</f>
        <v>16.484999999999999</v>
      </c>
      <c r="M32" s="286" t="s">
        <v>174</v>
      </c>
      <c r="N32" s="321"/>
      <c r="O32" s="910"/>
      <c r="P32" s="914"/>
    </row>
    <row r="33" spans="1:16" s="241" customFormat="1" ht="13.8">
      <c r="A33" s="851"/>
      <c r="B33" s="851"/>
      <c r="C33" s="908"/>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910"/>
      <c r="P33" s="914"/>
    </row>
    <row r="34" spans="1:16" s="241" customFormat="1" ht="13.8">
      <c r="A34" s="851"/>
      <c r="B34" s="851"/>
      <c r="C34" s="908"/>
      <c r="D34" s="730" t="s">
        <v>293</v>
      </c>
      <c r="E34" s="730" t="s">
        <v>78</v>
      </c>
      <c r="F34" s="740">
        <v>2</v>
      </c>
      <c r="G34" s="740" t="s">
        <v>157</v>
      </c>
      <c r="H34" s="260">
        <v>7</v>
      </c>
      <c r="I34" s="260" t="s">
        <v>157</v>
      </c>
      <c r="J34" s="261">
        <v>4.3</v>
      </c>
      <c r="K34" s="261" t="s">
        <v>157</v>
      </c>
      <c r="L34" s="261">
        <v>0.15</v>
      </c>
      <c r="M34" s="262" t="s">
        <v>78</v>
      </c>
      <c r="N34" s="263">
        <f>L34*J34*H34*F34</f>
        <v>9.0299999999999994</v>
      </c>
      <c r="O34" s="910"/>
      <c r="P34" s="914"/>
    </row>
    <row r="35" spans="1:16" s="241" customFormat="1" ht="13.8">
      <c r="A35" s="851"/>
      <c r="B35" s="851"/>
      <c r="C35" s="908"/>
      <c r="D35" s="731" t="s">
        <v>294</v>
      </c>
      <c r="E35" s="730" t="s">
        <v>78</v>
      </c>
      <c r="F35" s="740">
        <v>4</v>
      </c>
      <c r="G35" s="740" t="s">
        <v>157</v>
      </c>
      <c r="H35" s="260">
        <v>7</v>
      </c>
      <c r="I35" s="260" t="s">
        <v>157</v>
      </c>
      <c r="J35" s="295">
        <f>J27</f>
        <v>11.08</v>
      </c>
      <c r="K35" s="261" t="s">
        <v>157</v>
      </c>
      <c r="L35" s="261">
        <v>0.15</v>
      </c>
      <c r="M35" s="262" t="s">
        <v>78</v>
      </c>
      <c r="N35" s="263">
        <f>L35*J35*H35*F35</f>
        <v>46.536000000000001</v>
      </c>
      <c r="O35" s="910"/>
      <c r="P35" s="914"/>
    </row>
    <row r="36" spans="1:16" s="241" customFormat="1" ht="13.8">
      <c r="A36" s="851"/>
      <c r="B36" s="851"/>
      <c r="C36" s="908"/>
      <c r="D36" s="896" t="s">
        <v>295</v>
      </c>
      <c r="E36" s="897"/>
      <c r="F36" s="897"/>
      <c r="G36" s="897"/>
      <c r="H36" s="897"/>
      <c r="I36" s="261"/>
      <c r="J36" s="261"/>
      <c r="K36" s="262"/>
      <c r="L36" s="320"/>
      <c r="M36" s="286"/>
      <c r="N36" s="321"/>
      <c r="O36" s="910"/>
      <c r="P36" s="914"/>
    </row>
    <row r="37" spans="1:16" s="241" customFormat="1" ht="13.8">
      <c r="A37" s="851"/>
      <c r="B37" s="851"/>
      <c r="C37" s="908"/>
      <c r="D37" s="740">
        <v>2</v>
      </c>
      <c r="E37" s="740" t="s">
        <v>267</v>
      </c>
      <c r="F37" s="326">
        <v>7</v>
      </c>
      <c r="G37" s="326" t="s">
        <v>268</v>
      </c>
      <c r="H37" s="327">
        <v>3</v>
      </c>
      <c r="I37" s="261" t="s">
        <v>296</v>
      </c>
      <c r="J37" s="261">
        <v>12</v>
      </c>
      <c r="K37" s="262" t="s">
        <v>157</v>
      </c>
      <c r="L37" s="320">
        <v>0.15</v>
      </c>
      <c r="M37" s="286" t="s">
        <v>78</v>
      </c>
      <c r="N37" s="328">
        <f>((F37+H37)/2)*L37*J37*D37</f>
        <v>18</v>
      </c>
      <c r="O37" s="910"/>
      <c r="P37" s="914"/>
    </row>
    <row r="38" spans="1:16" s="241" customFormat="1" ht="13.8">
      <c r="A38" s="851"/>
      <c r="B38" s="851"/>
      <c r="C38" s="908"/>
      <c r="D38" s="740"/>
      <c r="E38" s="740"/>
      <c r="F38" s="260"/>
      <c r="G38" s="318">
        <v>2</v>
      </c>
      <c r="H38" s="261"/>
      <c r="I38" s="261"/>
      <c r="J38" s="261"/>
      <c r="K38" s="262"/>
      <c r="L38" s="320"/>
      <c r="M38" s="286"/>
      <c r="N38" s="321"/>
      <c r="O38" s="910"/>
      <c r="P38" s="914"/>
    </row>
    <row r="39" spans="1:16" s="241" customFormat="1" ht="13.8">
      <c r="A39" s="851"/>
      <c r="B39" s="851"/>
      <c r="C39" s="908"/>
      <c r="D39" s="896" t="s">
        <v>297</v>
      </c>
      <c r="E39" s="897"/>
      <c r="F39" s="897"/>
      <c r="G39" s="897"/>
      <c r="H39" s="897"/>
      <c r="I39" s="261"/>
      <c r="J39" s="261"/>
      <c r="K39" s="262"/>
      <c r="L39" s="320"/>
      <c r="M39" s="286"/>
      <c r="N39" s="321"/>
      <c r="O39" s="910"/>
      <c r="P39" s="914"/>
    </row>
    <row r="40" spans="1:16" s="241" customFormat="1" ht="13.8">
      <c r="A40" s="851"/>
      <c r="B40" s="851"/>
      <c r="C40" s="908"/>
      <c r="D40" s="740">
        <v>2</v>
      </c>
      <c r="E40" s="740" t="s">
        <v>267</v>
      </c>
      <c r="F40" s="326">
        <v>7</v>
      </c>
      <c r="G40" s="326" t="s">
        <v>268</v>
      </c>
      <c r="H40" s="327">
        <v>3</v>
      </c>
      <c r="I40" s="261" t="s">
        <v>296</v>
      </c>
      <c r="J40" s="261">
        <v>10</v>
      </c>
      <c r="K40" s="262" t="s">
        <v>157</v>
      </c>
      <c r="L40" s="320">
        <v>0.15</v>
      </c>
      <c r="M40" s="286" t="s">
        <v>78</v>
      </c>
      <c r="N40" s="328">
        <f>((F40+H40)/2)*L40*J40*D40</f>
        <v>15</v>
      </c>
      <c r="O40" s="910"/>
      <c r="P40" s="914"/>
    </row>
    <row r="41" spans="1:16" s="241" customFormat="1" ht="13.8">
      <c r="A41" s="851"/>
      <c r="B41" s="851"/>
      <c r="C41" s="908"/>
      <c r="D41" s="740"/>
      <c r="E41" s="740"/>
      <c r="F41" s="260"/>
      <c r="G41" s="318">
        <v>2</v>
      </c>
      <c r="H41" s="261"/>
      <c r="I41" s="261"/>
      <c r="J41" s="261"/>
      <c r="K41" s="262"/>
      <c r="L41" s="320"/>
      <c r="M41" s="286"/>
      <c r="N41" s="321"/>
      <c r="O41" s="910"/>
      <c r="P41" s="914"/>
    </row>
    <row r="42" spans="1:16" s="241" customFormat="1" ht="13.8">
      <c r="A42" s="851"/>
      <c r="B42" s="851"/>
      <c r="C42" s="908"/>
      <c r="D42" s="740" t="s">
        <v>266</v>
      </c>
      <c r="E42" s="730" t="s">
        <v>78</v>
      </c>
      <c r="F42" s="740">
        <v>4</v>
      </c>
      <c r="G42" s="740" t="s">
        <v>157</v>
      </c>
      <c r="H42" s="260">
        <v>5</v>
      </c>
      <c r="I42" s="260" t="s">
        <v>157</v>
      </c>
      <c r="J42" s="261">
        <v>1</v>
      </c>
      <c r="K42" s="261" t="s">
        <v>157</v>
      </c>
      <c r="L42" s="261">
        <v>0.15</v>
      </c>
      <c r="M42" s="262" t="s">
        <v>78</v>
      </c>
      <c r="N42" s="320">
        <f>L42*J42*H42*F42</f>
        <v>3</v>
      </c>
      <c r="O42" s="911"/>
      <c r="P42" s="914"/>
    </row>
    <row r="43" spans="1:16" s="241" customFormat="1">
      <c r="A43" s="851"/>
      <c r="B43" s="851"/>
      <c r="C43" s="908"/>
      <c r="D43" s="846" t="s">
        <v>298</v>
      </c>
      <c r="E43" s="847"/>
      <c r="F43" s="847"/>
      <c r="G43" s="847"/>
      <c r="H43" s="847"/>
      <c r="I43" s="329"/>
      <c r="J43" s="330"/>
      <c r="K43" s="317"/>
      <c r="L43" s="331"/>
      <c r="M43" s="329"/>
      <c r="N43" s="330"/>
      <c r="O43" s="910"/>
      <c r="P43" s="914"/>
    </row>
    <row r="44" spans="1:16" s="241" customFormat="1">
      <c r="A44" s="851"/>
      <c r="B44" s="851"/>
      <c r="C44" s="908"/>
      <c r="D44" s="846" t="s">
        <v>299</v>
      </c>
      <c r="E44" s="847"/>
      <c r="F44" s="847"/>
      <c r="G44" s="315"/>
      <c r="H44" s="332" t="s">
        <v>300</v>
      </c>
      <c r="I44" s="333" t="s">
        <v>268</v>
      </c>
      <c r="J44" s="334" t="s">
        <v>301</v>
      </c>
      <c r="K44" s="312" t="s">
        <v>78</v>
      </c>
      <c r="L44" s="335">
        <v>6.32</v>
      </c>
      <c r="M44" s="261" t="s">
        <v>174</v>
      </c>
      <c r="N44" s="330"/>
      <c r="O44" s="910"/>
      <c r="P44" s="914"/>
    </row>
    <row r="45" spans="1:16" s="241" customFormat="1" ht="13.8">
      <c r="A45" s="851"/>
      <c r="B45" s="851"/>
      <c r="C45" s="908"/>
      <c r="D45" s="734" t="s">
        <v>302</v>
      </c>
      <c r="E45" s="730" t="s">
        <v>78</v>
      </c>
      <c r="F45" s="740">
        <v>2</v>
      </c>
      <c r="G45" s="740" t="s">
        <v>157</v>
      </c>
      <c r="H45" s="260">
        <v>17</v>
      </c>
      <c r="I45" s="260" t="s">
        <v>157</v>
      </c>
      <c r="J45" s="261">
        <f>L44</f>
        <v>6.32</v>
      </c>
      <c r="K45" s="261" t="s">
        <v>157</v>
      </c>
      <c r="L45" s="261">
        <v>0.15</v>
      </c>
      <c r="M45" s="262" t="s">
        <v>78</v>
      </c>
      <c r="N45" s="263">
        <f>L45*J45*H45*F45</f>
        <v>32.231999999999999</v>
      </c>
      <c r="O45" s="910"/>
      <c r="P45" s="914"/>
    </row>
    <row r="46" spans="1:16" s="241" customFormat="1" ht="13.8">
      <c r="A46" s="851"/>
      <c r="B46" s="851"/>
      <c r="C46" s="908"/>
      <c r="D46" s="734" t="s">
        <v>303</v>
      </c>
      <c r="E46" s="730" t="s">
        <v>78</v>
      </c>
      <c r="F46" s="740">
        <v>2</v>
      </c>
      <c r="G46" s="740" t="s">
        <v>157</v>
      </c>
      <c r="H46" s="326">
        <v>15</v>
      </c>
      <c r="I46" s="326" t="s">
        <v>157</v>
      </c>
      <c r="J46" s="327">
        <f>L44</f>
        <v>6.32</v>
      </c>
      <c r="K46" s="327" t="s">
        <v>157</v>
      </c>
      <c r="L46" s="327">
        <v>0.15</v>
      </c>
      <c r="M46" s="337" t="s">
        <v>78</v>
      </c>
      <c r="N46" s="338">
        <f>L46*J46*H46*F46</f>
        <v>28.439999999999998</v>
      </c>
      <c r="O46" s="910"/>
      <c r="P46" s="914"/>
    </row>
    <row r="47" spans="1:16" s="241" customFormat="1" ht="13.8">
      <c r="A47" s="851"/>
      <c r="B47" s="851"/>
      <c r="C47" s="908"/>
      <c r="D47" s="740"/>
      <c r="E47" s="740"/>
      <c r="F47" s="260"/>
      <c r="G47" s="318"/>
      <c r="H47" s="261"/>
      <c r="I47" s="261"/>
      <c r="J47" s="261"/>
      <c r="K47" s="262"/>
      <c r="L47" s="320" t="s">
        <v>80</v>
      </c>
      <c r="M47" s="286" t="s">
        <v>78</v>
      </c>
      <c r="N47" s="321">
        <f>SUM(N25:N46)</f>
        <v>428.77733999999992</v>
      </c>
      <c r="O47" s="910"/>
      <c r="P47" s="914"/>
    </row>
    <row r="48" spans="1:16" s="241" customFormat="1" ht="13.8">
      <c r="A48" s="851"/>
      <c r="B48" s="851"/>
      <c r="C48" s="908"/>
      <c r="D48" s="727"/>
      <c r="E48" s="730"/>
      <c r="F48" s="339"/>
      <c r="G48" s="340"/>
      <c r="H48" s="307"/>
      <c r="I48" s="307"/>
      <c r="J48" s="307"/>
      <c r="K48" s="307"/>
      <c r="L48" s="307"/>
      <c r="M48" s="307"/>
      <c r="N48" s="309"/>
      <c r="O48" s="910"/>
      <c r="P48" s="341"/>
    </row>
    <row r="49" spans="1:16" s="241" customFormat="1" ht="13.8">
      <c r="A49" s="851"/>
      <c r="B49" s="851"/>
      <c r="C49" s="908"/>
      <c r="D49" s="727"/>
      <c r="E49" s="730"/>
      <c r="F49" s="339"/>
      <c r="G49" s="340"/>
      <c r="H49" s="307"/>
      <c r="I49" s="307"/>
      <c r="J49" s="307"/>
      <c r="K49" s="307"/>
      <c r="L49" s="307"/>
      <c r="M49" s="307"/>
      <c r="N49" s="309"/>
      <c r="O49" s="910"/>
    </row>
    <row r="50" spans="1:16" s="241" customFormat="1" ht="13.8">
      <c r="A50" s="851"/>
      <c r="B50" s="851"/>
      <c r="C50" s="908"/>
      <c r="D50" s="727"/>
      <c r="E50" s="730"/>
      <c r="F50" s="339"/>
      <c r="G50" s="340"/>
      <c r="H50" s="307"/>
      <c r="I50" s="307"/>
      <c r="J50" s="307"/>
      <c r="K50" s="307"/>
      <c r="L50" s="307"/>
      <c r="M50" s="307"/>
      <c r="N50" s="309"/>
      <c r="O50" s="910"/>
    </row>
    <row r="51" spans="1:16" s="241" customFormat="1" ht="13.8">
      <c r="A51" s="851"/>
      <c r="B51" s="851"/>
      <c r="C51" s="908"/>
      <c r="D51" s="727"/>
      <c r="E51" s="730"/>
      <c r="F51" s="339"/>
      <c r="G51" s="340"/>
      <c r="H51" s="307"/>
      <c r="I51" s="307"/>
      <c r="J51" s="307"/>
      <c r="K51" s="307"/>
      <c r="L51" s="307"/>
      <c r="M51" s="307"/>
      <c r="N51" s="309"/>
      <c r="O51" s="912"/>
    </row>
    <row r="52" spans="1:16" s="241" customFormat="1" ht="13.8">
      <c r="A52" s="342"/>
      <c r="B52" s="342"/>
      <c r="C52" s="735"/>
      <c r="D52" s="344"/>
      <c r="E52" s="345"/>
      <c r="F52" s="346"/>
      <c r="G52" s="347"/>
      <c r="H52" s="347"/>
      <c r="I52" s="347"/>
      <c r="J52" s="347"/>
      <c r="K52" s="347"/>
      <c r="L52" s="347"/>
      <c r="M52" s="347"/>
      <c r="N52" s="348"/>
      <c r="O52" s="349"/>
      <c r="P52" s="350"/>
    </row>
    <row r="53" spans="1:16" s="241" customFormat="1" ht="13.8">
      <c r="A53" s="850">
        <v>4</v>
      </c>
      <c r="B53" s="850" t="s">
        <v>304</v>
      </c>
      <c r="C53" s="904" t="s">
        <v>305</v>
      </c>
      <c r="D53" s="351"/>
      <c r="E53" s="352"/>
      <c r="F53" s="353"/>
      <c r="G53" s="299"/>
      <c r="H53" s="299"/>
      <c r="I53" s="299"/>
      <c r="J53" s="299"/>
      <c r="K53" s="299"/>
      <c r="L53" s="299"/>
      <c r="M53" s="299"/>
      <c r="N53" s="299"/>
      <c r="O53" s="354"/>
      <c r="P53" s="355"/>
    </row>
    <row r="54" spans="1:16" s="241" customFormat="1" ht="13.8">
      <c r="A54" s="851"/>
      <c r="B54" s="851"/>
      <c r="C54" s="905"/>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ht="13.8">
      <c r="A55" s="851"/>
      <c r="B55" s="851"/>
      <c r="C55" s="905"/>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ht="13.8">
      <c r="A56" s="851"/>
      <c r="B56" s="851"/>
      <c r="C56" s="905"/>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ht="13.8">
      <c r="A57" s="851"/>
      <c r="B57" s="851"/>
      <c r="C57" s="905"/>
      <c r="D57" s="890" t="s">
        <v>309</v>
      </c>
      <c r="E57" s="891"/>
      <c r="F57" s="364"/>
      <c r="G57" s="340" t="s">
        <v>78</v>
      </c>
      <c r="H57" s="307">
        <v>2</v>
      </c>
      <c r="I57" s="307" t="s">
        <v>157</v>
      </c>
      <c r="J57" s="363">
        <v>7</v>
      </c>
      <c r="K57" s="307" t="s">
        <v>157</v>
      </c>
      <c r="L57" s="363">
        <v>4.3</v>
      </c>
      <c r="M57" s="307" t="s">
        <v>78</v>
      </c>
      <c r="N57" s="360">
        <f>H57*J57*L57</f>
        <v>60.199999999999996</v>
      </c>
      <c r="O57" s="361"/>
      <c r="P57" s="362"/>
    </row>
    <row r="58" spans="1:16" s="241" customFormat="1" ht="13.8">
      <c r="A58" s="851"/>
      <c r="B58" s="851"/>
      <c r="C58" s="905"/>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ht="13.8">
      <c r="A59" s="851"/>
      <c r="B59" s="851"/>
      <c r="C59" s="905"/>
      <c r="D59" s="890" t="s">
        <v>311</v>
      </c>
      <c r="E59" s="891"/>
      <c r="F59" s="891"/>
      <c r="G59" s="340"/>
      <c r="H59" s="340"/>
      <c r="I59" s="340"/>
      <c r="J59" s="340"/>
      <c r="K59" s="340"/>
      <c r="L59" s="340"/>
      <c r="M59" s="340"/>
      <c r="N59" s="340"/>
      <c r="O59" s="361"/>
      <c r="P59" s="362"/>
    </row>
    <row r="60" spans="1:16" s="241" customFormat="1" ht="13.8">
      <c r="A60" s="851"/>
      <c r="B60" s="851"/>
      <c r="C60" s="905"/>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ht="13.8">
      <c r="A61" s="851"/>
      <c r="B61" s="851"/>
      <c r="C61" s="905"/>
      <c r="D61" s="736"/>
      <c r="E61" s="737"/>
      <c r="F61" s="740"/>
      <c r="G61" s="740"/>
      <c r="H61" s="260"/>
      <c r="I61" s="318">
        <v>2</v>
      </c>
      <c r="J61" s="261"/>
      <c r="K61" s="261"/>
      <c r="L61" s="261"/>
      <c r="M61" s="340"/>
      <c r="N61" s="340"/>
      <c r="O61" s="361"/>
      <c r="P61" s="362"/>
    </row>
    <row r="62" spans="1:16" s="241" customFormat="1" ht="13.8">
      <c r="A62" s="851"/>
      <c r="B62" s="851"/>
      <c r="C62" s="905"/>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ht="13.8">
      <c r="A63" s="851"/>
      <c r="B63" s="851"/>
      <c r="C63" s="905"/>
      <c r="D63" s="736"/>
      <c r="E63" s="737"/>
      <c r="F63" s="740"/>
      <c r="G63" s="740"/>
      <c r="H63" s="260"/>
      <c r="I63" s="318">
        <v>2</v>
      </c>
      <c r="J63" s="261"/>
      <c r="K63" s="261"/>
      <c r="L63" s="261"/>
      <c r="M63" s="340"/>
      <c r="N63" s="340"/>
      <c r="O63" s="361"/>
      <c r="P63" s="362"/>
    </row>
    <row r="64" spans="1:16" s="241" customFormat="1" ht="13.8">
      <c r="A64" s="851"/>
      <c r="B64" s="851"/>
      <c r="C64" s="905"/>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51"/>
      <c r="B65" s="851"/>
      <c r="C65" s="905"/>
      <c r="D65" s="846" t="s">
        <v>298</v>
      </c>
      <c r="E65" s="847"/>
      <c r="F65" s="847"/>
      <c r="G65" s="847"/>
      <c r="H65" s="847"/>
      <c r="I65" s="329"/>
      <c r="J65" s="330"/>
      <c r="K65" s="317"/>
      <c r="L65" s="331"/>
      <c r="M65" s="329"/>
      <c r="N65" s="330"/>
      <c r="O65" s="361"/>
      <c r="P65" s="362"/>
    </row>
    <row r="66" spans="1:18" s="241" customFormat="1">
      <c r="A66" s="851"/>
      <c r="B66" s="851"/>
      <c r="C66" s="905"/>
      <c r="D66" s="846" t="s">
        <v>299</v>
      </c>
      <c r="E66" s="847"/>
      <c r="F66" s="847"/>
      <c r="G66" s="315"/>
      <c r="H66" s="332" t="s">
        <v>300</v>
      </c>
      <c r="I66" s="333" t="s">
        <v>268</v>
      </c>
      <c r="J66" s="334" t="s">
        <v>301</v>
      </c>
      <c r="K66" s="312" t="s">
        <v>78</v>
      </c>
      <c r="L66" s="335">
        <v>6.32</v>
      </c>
      <c r="M66" s="261" t="s">
        <v>174</v>
      </c>
      <c r="N66" s="330"/>
      <c r="O66" s="361">
        <f>N69</f>
        <v>2914.5155999999997</v>
      </c>
      <c r="P66" s="362" t="s">
        <v>31</v>
      </c>
    </row>
    <row r="67" spans="1:18" s="241" customFormat="1" ht="13.8">
      <c r="A67" s="851"/>
      <c r="B67" s="851"/>
      <c r="C67" s="905"/>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ht="13.8">
      <c r="A68" s="851"/>
      <c r="B68" s="851"/>
      <c r="C68" s="905"/>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ht="13.8">
      <c r="A69" s="851"/>
      <c r="B69" s="851"/>
      <c r="C69" s="905"/>
      <c r="D69" s="740"/>
      <c r="E69" s="740"/>
      <c r="F69" s="260"/>
      <c r="G69" s="318"/>
      <c r="H69" s="261"/>
      <c r="I69" s="261"/>
      <c r="J69" s="261"/>
      <c r="K69" s="262"/>
      <c r="L69" s="320" t="s">
        <v>80</v>
      </c>
      <c r="M69" s="286" t="s">
        <v>78</v>
      </c>
      <c r="N69" s="321">
        <f>SUM(N54:N68)</f>
        <v>2914.5155999999997</v>
      </c>
      <c r="O69" s="361"/>
      <c r="P69" s="371"/>
    </row>
    <row r="70" spans="1:18" s="241" customFormat="1" ht="13.8">
      <c r="A70" s="877"/>
      <c r="B70" s="877"/>
      <c r="C70" s="906"/>
      <c r="D70" s="344"/>
      <c r="E70" s="345"/>
      <c r="F70" s="372"/>
      <c r="G70" s="347"/>
      <c r="H70" s="347"/>
      <c r="I70" s="347"/>
      <c r="J70" s="367"/>
      <c r="K70" s="367"/>
      <c r="L70" s="367"/>
      <c r="M70" s="347"/>
      <c r="N70" s="367"/>
      <c r="O70" s="373"/>
      <c r="P70" s="374"/>
    </row>
    <row r="71" spans="1:18" s="241" customFormat="1" ht="13.8">
      <c r="A71" s="855">
        <v>5</v>
      </c>
      <c r="B71" s="855" t="s">
        <v>229</v>
      </c>
      <c r="C71" s="857" t="s">
        <v>312</v>
      </c>
      <c r="D71" s="733"/>
      <c r="E71" s="734"/>
      <c r="F71" s="329"/>
      <c r="G71" s="329"/>
      <c r="H71" s="329"/>
      <c r="I71" s="329"/>
      <c r="J71" s="329"/>
      <c r="K71" s="329"/>
      <c r="L71" s="329"/>
      <c r="M71" s="329"/>
      <c r="N71" s="376"/>
      <c r="O71" s="377"/>
      <c r="P71" s="378"/>
    </row>
    <row r="72" spans="1:18" s="241" customFormat="1">
      <c r="A72" s="855"/>
      <c r="B72" s="902"/>
      <c r="C72" s="903"/>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55"/>
      <c r="B73" s="902"/>
      <c r="C73" s="903"/>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55"/>
      <c r="B74" s="902"/>
      <c r="C74" s="903"/>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55"/>
      <c r="B75" s="902"/>
      <c r="C75" s="903"/>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ht="13.8">
      <c r="A76" s="855"/>
      <c r="B76" s="902"/>
      <c r="C76" s="903"/>
      <c r="D76" s="322"/>
      <c r="E76" s="323"/>
      <c r="F76" s="323"/>
      <c r="G76" s="323"/>
      <c r="H76" s="323"/>
      <c r="I76" s="261"/>
      <c r="J76" s="261"/>
      <c r="K76" s="262"/>
      <c r="L76" s="320"/>
      <c r="M76" s="286"/>
      <c r="N76" s="321"/>
      <c r="O76" s="377"/>
      <c r="P76" s="378"/>
      <c r="R76" s="304"/>
    </row>
    <row r="77" spans="1:18" s="241" customFormat="1" ht="13.8">
      <c r="A77" s="855"/>
      <c r="B77" s="902"/>
      <c r="C77" s="903"/>
      <c r="D77" s="740"/>
      <c r="E77" s="740"/>
      <c r="F77" s="260"/>
      <c r="G77" s="260"/>
      <c r="H77" s="261"/>
      <c r="I77" s="261"/>
      <c r="J77" s="261"/>
      <c r="K77" s="262"/>
      <c r="L77" s="320"/>
      <c r="M77" s="286"/>
      <c r="N77" s="328"/>
      <c r="O77" s="377"/>
      <c r="P77" s="378"/>
      <c r="R77" s="304"/>
    </row>
    <row r="78" spans="1:18" s="241" customFormat="1" ht="13.8">
      <c r="A78" s="855"/>
      <c r="B78" s="902"/>
      <c r="C78" s="903"/>
      <c r="D78" s="740"/>
      <c r="E78" s="740"/>
      <c r="F78" s="260"/>
      <c r="G78" s="318"/>
      <c r="H78" s="261"/>
      <c r="I78" s="261"/>
      <c r="J78" s="261"/>
      <c r="K78" s="262"/>
      <c r="L78" s="320"/>
      <c r="M78" s="286"/>
      <c r="N78" s="321"/>
      <c r="O78" s="377"/>
      <c r="P78" s="378"/>
      <c r="R78" s="304"/>
    </row>
    <row r="79" spans="1:18" s="241" customFormat="1" ht="13.8">
      <c r="A79" s="855"/>
      <c r="B79" s="902"/>
      <c r="C79" s="903"/>
      <c r="D79" s="322"/>
      <c r="E79" s="323"/>
      <c r="F79" s="323"/>
      <c r="G79" s="323"/>
      <c r="H79" s="759"/>
      <c r="I79" s="327"/>
      <c r="J79" s="327"/>
      <c r="K79" s="337"/>
      <c r="L79" s="760"/>
      <c r="M79" s="292"/>
      <c r="N79" s="761"/>
      <c r="O79" s="377"/>
      <c r="P79" s="378"/>
    </row>
    <row r="80" spans="1:18" s="241" customFormat="1" ht="13.8">
      <c r="A80" s="855"/>
      <c r="B80" s="902"/>
      <c r="C80" s="903"/>
      <c r="D80" s="740"/>
      <c r="E80" s="740"/>
      <c r="F80" s="260"/>
      <c r="G80" s="318"/>
      <c r="H80" s="261"/>
      <c r="I80" s="261"/>
      <c r="J80" s="261"/>
      <c r="K80" s="262"/>
      <c r="L80" s="320" t="s">
        <v>80</v>
      </c>
      <c r="M80" s="286" t="s">
        <v>78</v>
      </c>
      <c r="N80" s="321">
        <f>SUM(N72:N79)</f>
        <v>430.76711999999998</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55"/>
      <c r="B83" s="902"/>
      <c r="C83" s="903"/>
      <c r="D83" s="161"/>
      <c r="E83" s="116"/>
      <c r="F83" s="384"/>
      <c r="G83" s="384"/>
      <c r="H83" s="384"/>
      <c r="I83" s="384"/>
      <c r="J83" s="384"/>
      <c r="K83" s="384"/>
      <c r="L83" s="384"/>
      <c r="M83" s="384"/>
      <c r="N83" s="385"/>
      <c r="O83" s="386"/>
      <c r="P83" s="387"/>
    </row>
    <row r="84" spans="1:18" s="241" customFormat="1" ht="13.8">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55"/>
      <c r="B86" s="855"/>
      <c r="C86" s="85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55"/>
      <c r="B87" s="855"/>
      <c r="C87" s="85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55"/>
      <c r="B88" s="855"/>
      <c r="C88" s="85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ht="13.8">
      <c r="A90" s="855"/>
      <c r="B90" s="855"/>
      <c r="C90" s="857"/>
      <c r="D90" s="896" t="s">
        <v>295</v>
      </c>
      <c r="E90" s="897"/>
      <c r="F90" s="897"/>
      <c r="G90" s="897"/>
      <c r="H90" s="897"/>
      <c r="I90" s="261"/>
      <c r="J90" s="261"/>
      <c r="K90" s="262"/>
      <c r="L90" s="320"/>
      <c r="M90" s="286"/>
      <c r="N90" s="321"/>
      <c r="O90" s="377"/>
      <c r="P90" s="378"/>
      <c r="R90" s="304"/>
    </row>
    <row r="91" spans="1:18" s="241" customFormat="1" ht="13.8">
      <c r="A91" s="855"/>
      <c r="B91" s="855"/>
      <c r="C91" s="85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ht="13.8">
      <c r="A92" s="855"/>
      <c r="B92" s="855"/>
      <c r="C92" s="857"/>
      <c r="D92" s="739"/>
      <c r="E92" s="740"/>
      <c r="F92" s="260"/>
      <c r="G92" s="318">
        <v>2</v>
      </c>
      <c r="H92" s="261"/>
      <c r="I92" s="261"/>
      <c r="J92" s="261"/>
      <c r="K92" s="262"/>
      <c r="L92" s="320"/>
      <c r="M92" s="286"/>
      <c r="N92" s="321"/>
      <c r="O92" s="377"/>
      <c r="P92" s="378"/>
      <c r="R92" s="304"/>
    </row>
    <row r="93" spans="1:18" s="241" customFormat="1" ht="13.8">
      <c r="A93" s="855"/>
      <c r="B93" s="855"/>
      <c r="C93" s="857"/>
      <c r="D93" s="896" t="s">
        <v>297</v>
      </c>
      <c r="E93" s="897"/>
      <c r="F93" s="897"/>
      <c r="G93" s="897"/>
      <c r="H93" s="897"/>
      <c r="I93" s="261"/>
      <c r="J93" s="261"/>
      <c r="K93" s="262"/>
      <c r="L93" s="320"/>
      <c r="M93" s="286"/>
      <c r="N93" s="321"/>
      <c r="O93" s="377"/>
      <c r="P93" s="378"/>
      <c r="R93" s="304"/>
    </row>
    <row r="94" spans="1:18" s="241" customFormat="1" ht="13.8">
      <c r="A94" s="855"/>
      <c r="B94" s="855"/>
      <c r="C94" s="85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ht="13.8">
      <c r="A95" s="855"/>
      <c r="B95" s="855"/>
      <c r="C95" s="857"/>
      <c r="D95" s="739"/>
      <c r="E95" s="740"/>
      <c r="F95" s="260"/>
      <c r="G95" s="318">
        <v>2</v>
      </c>
      <c r="H95" s="261"/>
      <c r="I95" s="261"/>
      <c r="J95" s="261"/>
      <c r="K95" s="262"/>
      <c r="L95" s="320"/>
      <c r="M95" s="286"/>
      <c r="N95" s="321"/>
      <c r="O95" s="377"/>
      <c r="P95" s="378"/>
      <c r="R95" s="304"/>
    </row>
    <row r="96" spans="1:18" s="241" customFormat="1" ht="13.8">
      <c r="A96" s="855"/>
      <c r="B96" s="855"/>
      <c r="C96" s="85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ht="13.8">
      <c r="A99" s="855"/>
      <c r="B99" s="855"/>
      <c r="C99" s="85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ht="13.8">
      <c r="A100" s="855"/>
      <c r="B100" s="855"/>
      <c r="C100" s="85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ht="13.8">
      <c r="A101" s="855"/>
      <c r="B101" s="855"/>
      <c r="C101" s="857"/>
      <c r="D101" s="739"/>
      <c r="E101" s="730"/>
      <c r="F101" s="740"/>
      <c r="G101" s="740"/>
      <c r="H101" s="260"/>
      <c r="I101" s="260"/>
      <c r="J101" s="261"/>
      <c r="K101" s="261"/>
      <c r="L101" s="340"/>
      <c r="M101" s="340"/>
      <c r="N101" s="397">
        <f>SUM(N85:N100)</f>
        <v>571.70312000000001</v>
      </c>
      <c r="O101" s="377"/>
      <c r="P101" s="378"/>
      <c r="R101" s="304"/>
    </row>
    <row r="102" spans="1:19" s="241" customFormat="1" ht="13.8">
      <c r="A102" s="855"/>
      <c r="B102" s="855"/>
      <c r="C102" s="857"/>
      <c r="D102" s="898" t="s">
        <v>318</v>
      </c>
      <c r="E102" s="899"/>
      <c r="F102" s="899"/>
      <c r="G102" s="899"/>
      <c r="H102" s="899"/>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ht="13.8">
      <c r="A103" s="855"/>
      <c r="B103" s="855"/>
      <c r="C103" s="895"/>
      <c r="D103" s="739"/>
      <c r="E103" s="730"/>
      <c r="F103" s="740"/>
      <c r="G103" s="740"/>
      <c r="H103" s="260"/>
      <c r="I103" s="260"/>
      <c r="J103" s="261"/>
      <c r="K103" s="261"/>
      <c r="L103" s="340"/>
      <c r="M103" s="340"/>
      <c r="N103" s="399" t="s">
        <v>5</v>
      </c>
      <c r="O103" s="377"/>
      <c r="P103" s="378"/>
      <c r="R103" s="304"/>
    </row>
    <row r="104" spans="1:19" s="241" customFormat="1" ht="13.8">
      <c r="A104" s="855"/>
      <c r="B104" s="855"/>
      <c r="C104" s="892" t="s">
        <v>19</v>
      </c>
      <c r="D104" s="900" t="s">
        <v>318</v>
      </c>
      <c r="E104" s="901"/>
      <c r="F104" s="901"/>
      <c r="G104" s="901"/>
      <c r="H104" s="901"/>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ht="13.8">
      <c r="A105" s="873"/>
      <c r="B105" s="873"/>
      <c r="C105" s="894"/>
      <c r="D105" s="405"/>
      <c r="E105" s="406"/>
      <c r="F105" s="292"/>
      <c r="G105" s="292"/>
      <c r="H105" s="292"/>
      <c r="I105" s="292"/>
      <c r="J105" s="292"/>
      <c r="K105" s="292"/>
      <c r="L105" s="292"/>
      <c r="M105" s="292"/>
      <c r="N105" s="407" t="s">
        <v>5</v>
      </c>
      <c r="O105" s="408"/>
      <c r="P105" s="738"/>
    </row>
    <row r="106" spans="1:19" s="241" customFormat="1" ht="13.8">
      <c r="A106" s="854">
        <v>7</v>
      </c>
      <c r="B106" s="854" t="s">
        <v>234</v>
      </c>
      <c r="C106" s="856"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55"/>
      <c r="B107" s="855"/>
      <c r="C107" s="857"/>
      <c r="D107" s="411" t="s">
        <v>320</v>
      </c>
      <c r="E107" s="412"/>
      <c r="F107" s="413"/>
      <c r="G107" s="413"/>
      <c r="H107" s="414"/>
      <c r="I107" s="317"/>
      <c r="J107" s="414"/>
      <c r="K107" s="415"/>
      <c r="L107" s="416"/>
      <c r="M107" s="415"/>
      <c r="N107" s="331"/>
      <c r="O107" s="932"/>
      <c r="P107" s="934"/>
      <c r="R107" s="304"/>
      <c r="S107" s="304"/>
    </row>
    <row r="108" spans="1:19" s="241" customFormat="1" ht="13.8">
      <c r="A108" s="855"/>
      <c r="B108" s="855"/>
      <c r="C108" s="857"/>
      <c r="D108" s="846" t="s">
        <v>321</v>
      </c>
      <c r="E108" s="847"/>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ht="13.8">
      <c r="A109" s="855"/>
      <c r="B109" s="855"/>
      <c r="C109" s="857"/>
      <c r="D109" s="733"/>
      <c r="E109" s="734"/>
      <c r="F109" s="358"/>
      <c r="G109" s="307"/>
      <c r="H109" s="307"/>
      <c r="I109" s="307"/>
      <c r="J109" s="359"/>
      <c r="K109" s="307"/>
      <c r="L109" s="359"/>
      <c r="M109" s="307"/>
      <c r="N109" s="360"/>
      <c r="O109" s="932"/>
      <c r="P109" s="934"/>
      <c r="R109" s="304"/>
      <c r="S109" s="304"/>
    </row>
    <row r="110" spans="1:19" s="241" customFormat="1" ht="13.8">
      <c r="A110" s="855"/>
      <c r="B110" s="855"/>
      <c r="C110" s="857"/>
      <c r="D110" s="846" t="s">
        <v>322</v>
      </c>
      <c r="E110" s="847"/>
      <c r="F110" s="847"/>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ht="13.8">
      <c r="A111" s="855"/>
      <c r="B111" s="855"/>
      <c r="C111" s="85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ht="13.8">
      <c r="A112" s="855"/>
      <c r="B112" s="855"/>
      <c r="C112" s="85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ht="13.8">
      <c r="A113" s="855"/>
      <c r="B113" s="855"/>
      <c r="C113" s="857"/>
      <c r="D113" s="846" t="s">
        <v>324</v>
      </c>
      <c r="E113" s="847"/>
      <c r="F113" s="847"/>
      <c r="G113" s="307" t="s">
        <v>78</v>
      </c>
      <c r="H113" s="308">
        <v>0.5</v>
      </c>
      <c r="I113" s="307" t="s">
        <v>157</v>
      </c>
      <c r="J113" s="308">
        <v>0.5</v>
      </c>
      <c r="K113" s="307" t="s">
        <v>78</v>
      </c>
      <c r="L113" s="363">
        <v>0.25</v>
      </c>
      <c r="M113" s="307" t="s">
        <v>31</v>
      </c>
      <c r="N113" s="397"/>
      <c r="O113" s="932"/>
      <c r="P113" s="934"/>
      <c r="R113" s="304"/>
      <c r="S113" s="304"/>
    </row>
    <row r="114" spans="1:19" s="241" customFormat="1">
      <c r="A114" s="855"/>
      <c r="B114" s="855"/>
      <c r="C114" s="857"/>
      <c r="D114" s="846" t="s">
        <v>325</v>
      </c>
      <c r="E114" s="847"/>
      <c r="F114" s="847"/>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ht="13.8">
      <c r="A115" s="855"/>
      <c r="B115" s="855"/>
      <c r="C115" s="857"/>
      <c r="D115" s="846" t="s">
        <v>326</v>
      </c>
      <c r="E115" s="847"/>
      <c r="F115" s="847"/>
      <c r="G115" s="847"/>
      <c r="H115" s="421"/>
      <c r="I115" s="384"/>
      <c r="J115" s="422">
        <f>N114</f>
        <v>2989.9999999999995</v>
      </c>
      <c r="K115" s="384" t="s">
        <v>157</v>
      </c>
      <c r="L115" s="422">
        <v>0.05</v>
      </c>
      <c r="M115" s="384" t="s">
        <v>78</v>
      </c>
      <c r="N115" s="423">
        <f>J115*L115</f>
        <v>149.49999999999997</v>
      </c>
      <c r="O115" s="932"/>
      <c r="P115" s="934"/>
      <c r="R115" s="304"/>
      <c r="S115" s="304"/>
    </row>
    <row r="116" spans="1:19" s="241" customFormat="1" ht="13.8">
      <c r="A116" s="855"/>
      <c r="B116" s="855"/>
      <c r="C116" s="857"/>
      <c r="D116" s="733"/>
      <c r="E116" s="286"/>
      <c r="F116" s="286"/>
      <c r="G116" s="286"/>
      <c r="H116" s="330"/>
      <c r="I116" s="329"/>
      <c r="J116" s="331"/>
      <c r="K116" s="329"/>
      <c r="L116" s="331" t="s">
        <v>152</v>
      </c>
      <c r="M116" s="329"/>
      <c r="N116" s="331">
        <f>N114-N115</f>
        <v>2840.4999999999995</v>
      </c>
      <c r="O116" s="932"/>
      <c r="P116" s="934"/>
    </row>
    <row r="117" spans="1:19" s="241" customFormat="1" ht="13.8">
      <c r="A117" s="873"/>
      <c r="B117" s="873"/>
      <c r="C117" s="895"/>
      <c r="D117" s="406"/>
      <c r="E117" s="406"/>
      <c r="F117" s="384"/>
      <c r="G117" s="384"/>
      <c r="H117" s="384"/>
      <c r="I117" s="384"/>
      <c r="J117" s="384"/>
      <c r="K117" s="384"/>
      <c r="L117" s="384"/>
      <c r="M117" s="384"/>
      <c r="N117" s="425"/>
      <c r="O117" s="426"/>
      <c r="P117" s="427"/>
    </row>
    <row r="118" spans="1:19" s="241" customFormat="1" ht="13.8">
      <c r="A118" s="854"/>
      <c r="B118" s="854"/>
      <c r="C118" s="892" t="s">
        <v>21</v>
      </c>
      <c r="D118" s="428" t="s">
        <v>320</v>
      </c>
      <c r="E118" s="428"/>
      <c r="F118" s="391"/>
      <c r="G118" s="391"/>
      <c r="H118" s="391"/>
      <c r="I118" s="391"/>
      <c r="J118" s="391"/>
      <c r="K118" s="391"/>
      <c r="L118" s="391"/>
      <c r="M118" s="391"/>
      <c r="N118" s="391"/>
      <c r="O118" s="429"/>
      <c r="P118" s="430"/>
    </row>
    <row r="119" spans="1:19" s="241" customFormat="1" ht="13.8">
      <c r="A119" s="855"/>
      <c r="B119" s="855"/>
      <c r="C119" s="893"/>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ht="13.8">
      <c r="A120" s="855"/>
      <c r="B120" s="855"/>
      <c r="C120" s="893"/>
      <c r="D120" s="736"/>
      <c r="E120" s="357"/>
      <c r="F120" s="358"/>
      <c r="G120" s="307"/>
      <c r="H120" s="307"/>
      <c r="I120" s="307"/>
      <c r="J120" s="359"/>
      <c r="K120" s="307"/>
      <c r="L120" s="359"/>
      <c r="M120" s="307"/>
      <c r="N120" s="397"/>
      <c r="O120" s="431"/>
      <c r="P120" s="432"/>
    </row>
    <row r="121" spans="1:19" s="241" customFormat="1" ht="13.8">
      <c r="A121" s="855"/>
      <c r="B121" s="855"/>
      <c r="C121" s="893"/>
      <c r="D121" s="846" t="s">
        <v>322</v>
      </c>
      <c r="E121" s="847"/>
      <c r="F121" s="847"/>
      <c r="G121" s="413"/>
      <c r="H121" s="414">
        <f>N119</f>
        <v>1382.9999999999998</v>
      </c>
      <c r="I121" s="415" t="s">
        <v>157</v>
      </c>
      <c r="J121" s="414">
        <v>0.5</v>
      </c>
      <c r="K121" s="415"/>
      <c r="L121" s="416"/>
      <c r="M121" s="415" t="s">
        <v>78</v>
      </c>
      <c r="N121" s="331">
        <f>H121*J121</f>
        <v>691.49999999999989</v>
      </c>
      <c r="O121" s="431"/>
      <c r="P121" s="432"/>
    </row>
    <row r="122" spans="1:19" s="241" customFormat="1" ht="13.8">
      <c r="A122" s="855"/>
      <c r="B122" s="855"/>
      <c r="C122" s="893"/>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ht="13.8">
      <c r="A123" s="855"/>
      <c r="B123" s="855"/>
      <c r="C123" s="893"/>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ht="13.8">
      <c r="A124" s="855"/>
      <c r="B124" s="855"/>
      <c r="C124" s="893"/>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ht="13.8">
      <c r="A125" s="855"/>
      <c r="B125" s="855"/>
      <c r="C125" s="893"/>
      <c r="D125" s="734"/>
      <c r="E125" s="357"/>
      <c r="F125" s="358"/>
      <c r="G125" s="307"/>
      <c r="H125" s="367"/>
      <c r="I125" s="367"/>
      <c r="J125" s="368"/>
      <c r="K125" s="367"/>
      <c r="L125" s="368"/>
      <c r="M125" s="367"/>
      <c r="N125" s="419"/>
      <c r="O125" s="431"/>
      <c r="P125" s="432"/>
    </row>
    <row r="126" spans="1:19" s="241" customFormat="1" ht="13.8">
      <c r="A126" s="855"/>
      <c r="B126" s="855"/>
      <c r="C126" s="893"/>
      <c r="D126" s="734"/>
      <c r="E126" s="357"/>
      <c r="F126" s="358"/>
      <c r="G126" s="307"/>
      <c r="H126" s="307"/>
      <c r="I126" s="307"/>
      <c r="J126" s="363"/>
      <c r="K126" s="307"/>
      <c r="L126" s="363" t="s">
        <v>80</v>
      </c>
      <c r="M126" s="307" t="s">
        <v>78</v>
      </c>
      <c r="N126" s="360">
        <f>SUM(N121:N125)</f>
        <v>1462.3355999999999</v>
      </c>
      <c r="O126" s="431"/>
      <c r="P126" s="432"/>
    </row>
    <row r="127" spans="1:19" s="241" customFormat="1" ht="13.8">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9" s="241" customFormat="1">
      <c r="A128" s="855"/>
      <c r="B128" s="855"/>
      <c r="C128" s="893"/>
      <c r="D128" s="846" t="s">
        <v>327</v>
      </c>
      <c r="E128" s="847"/>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ht="13.8">
      <c r="A129" s="855"/>
      <c r="B129" s="855"/>
      <c r="C129" s="893"/>
      <c r="D129" s="846" t="s">
        <v>326</v>
      </c>
      <c r="E129" s="847"/>
      <c r="F129" s="847"/>
      <c r="G129" s="847"/>
      <c r="H129" s="421"/>
      <c r="I129" s="384"/>
      <c r="J129" s="422">
        <f>N128</f>
        <v>5849.3423999999995</v>
      </c>
      <c r="K129" s="384" t="s">
        <v>157</v>
      </c>
      <c r="L129" s="422">
        <v>0.05</v>
      </c>
      <c r="M129" s="384" t="s">
        <v>78</v>
      </c>
      <c r="N129" s="423">
        <f>J129*L129</f>
        <v>292.46711999999997</v>
      </c>
      <c r="O129" s="434"/>
      <c r="P129" s="432"/>
    </row>
    <row r="130" spans="1:16" s="241" customFormat="1">
      <c r="A130" s="855"/>
      <c r="B130" s="855"/>
      <c r="C130" s="893"/>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ht="13.8">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ht="13.8">
      <c r="A134" s="855"/>
      <c r="B134" s="855"/>
      <c r="C134" s="893"/>
      <c r="D134" s="869" t="s">
        <v>328</v>
      </c>
      <c r="E134" s="870"/>
      <c r="F134" s="870"/>
      <c r="G134" s="329"/>
      <c r="H134" s="329"/>
      <c r="I134" s="329"/>
      <c r="J134" s="329"/>
      <c r="K134" s="329"/>
      <c r="L134" s="329"/>
      <c r="M134" s="329"/>
      <c r="N134" s="376"/>
      <c r="O134" s="434"/>
      <c r="P134" s="432"/>
    </row>
    <row r="135" spans="1:16" s="241" customFormat="1" ht="13.8">
      <c r="A135" s="855"/>
      <c r="B135" s="855"/>
      <c r="C135" s="893"/>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ht="13.8">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55"/>
      <c r="B138" s="855"/>
      <c r="C138" s="893"/>
      <c r="D138" s="734"/>
      <c r="E138" s="734"/>
      <c r="F138" s="329"/>
      <c r="G138" s="329"/>
      <c r="H138" s="329"/>
      <c r="I138" s="329"/>
      <c r="J138" s="330"/>
      <c r="K138" s="317"/>
      <c r="L138" s="331" t="s">
        <v>80</v>
      </c>
      <c r="M138" s="329" t="s">
        <v>78</v>
      </c>
      <c r="N138" s="441">
        <f>SUM(N133:N137)</f>
        <v>3749.9999999999991</v>
      </c>
      <c r="O138" s="434"/>
      <c r="P138" s="432"/>
    </row>
    <row r="139" spans="1:16" s="241" customFormat="1" ht="13.8">
      <c r="A139" s="855"/>
      <c r="B139" s="855"/>
      <c r="C139" s="893"/>
      <c r="D139" s="846" t="s">
        <v>326</v>
      </c>
      <c r="E139" s="847"/>
      <c r="F139" s="847"/>
      <c r="G139" s="847"/>
      <c r="H139" s="421"/>
      <c r="I139" s="384"/>
      <c r="J139" s="422">
        <f>N138</f>
        <v>3749.9999999999991</v>
      </c>
      <c r="K139" s="384" t="s">
        <v>157</v>
      </c>
      <c r="L139" s="422">
        <v>0.05</v>
      </c>
      <c r="M139" s="384" t="s">
        <v>78</v>
      </c>
      <c r="N139" s="423">
        <f>J139*L139</f>
        <v>187.49999999999997</v>
      </c>
      <c r="O139" s="434"/>
      <c r="P139" s="432"/>
    </row>
    <row r="140" spans="1:16" s="241" customFormat="1" ht="13.8">
      <c r="A140" s="855"/>
      <c r="B140" s="855"/>
      <c r="C140" s="893"/>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ht="13.8">
      <c r="A141" s="855"/>
      <c r="B141" s="855"/>
      <c r="C141" s="893"/>
      <c r="D141" s="734"/>
      <c r="E141" s="734"/>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734"/>
      <c r="E143" s="734"/>
      <c r="F143" s="329"/>
      <c r="G143" s="329"/>
      <c r="H143" s="329"/>
      <c r="I143" s="329"/>
      <c r="J143" s="330"/>
      <c r="K143" s="317"/>
      <c r="L143" s="331"/>
      <c r="M143" s="329"/>
      <c r="N143" s="441"/>
      <c r="O143" s="434"/>
      <c r="P143" s="432"/>
    </row>
    <row r="144" spans="1:16" s="241" customFormat="1" ht="13.8">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ht="13.8">
      <c r="A146" s="855"/>
      <c r="B146" s="855"/>
      <c r="C146" s="893"/>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ht="13.8">
      <c r="A147" s="855"/>
      <c r="B147" s="855"/>
      <c r="C147" s="893"/>
      <c r="D147" s="736"/>
      <c r="E147" s="737"/>
      <c r="F147" s="740"/>
      <c r="G147" s="740"/>
      <c r="H147" s="260"/>
      <c r="I147" s="318">
        <v>2</v>
      </c>
      <c r="J147" s="261"/>
      <c r="K147" s="261"/>
      <c r="L147" s="261"/>
      <c r="M147" s="340"/>
      <c r="N147" s="340"/>
      <c r="O147" s="439"/>
      <c r="P147" s="432"/>
    </row>
    <row r="148" spans="1:16" s="241" customFormat="1" ht="13.8">
      <c r="A148" s="855"/>
      <c r="B148" s="855"/>
      <c r="C148" s="893"/>
      <c r="D148" s="734"/>
      <c r="G148" s="329" t="s">
        <v>78</v>
      </c>
      <c r="H148" s="307">
        <v>2</v>
      </c>
      <c r="I148" s="307" t="s">
        <v>157</v>
      </c>
      <c r="J148" s="363">
        <v>5</v>
      </c>
      <c r="K148" s="307" t="s">
        <v>157</v>
      </c>
      <c r="L148" s="363">
        <v>1</v>
      </c>
      <c r="M148" s="307" t="s">
        <v>78</v>
      </c>
      <c r="N148" s="397">
        <f>H148*J148*L148</f>
        <v>10</v>
      </c>
      <c r="O148" s="439"/>
      <c r="P148" s="432"/>
    </row>
    <row r="149" spans="1:16" s="241" customFormat="1" ht="13.8">
      <c r="A149" s="855"/>
      <c r="B149" s="855"/>
      <c r="C149" s="893"/>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ht="13.8">
      <c r="A150" s="855"/>
      <c r="B150" s="855"/>
      <c r="C150" s="893"/>
      <c r="D150" s="736"/>
      <c r="E150" s="737"/>
      <c r="F150" s="740"/>
      <c r="G150" s="740"/>
      <c r="H150" s="260"/>
      <c r="I150" s="318">
        <v>2</v>
      </c>
      <c r="J150" s="261"/>
      <c r="K150" s="261"/>
      <c r="L150" s="261"/>
      <c r="M150" s="340"/>
      <c r="N150" s="340"/>
      <c r="O150" s="439"/>
      <c r="P150" s="432"/>
    </row>
    <row r="151" spans="1:16" s="241" customFormat="1" ht="13.8">
      <c r="A151" s="855"/>
      <c r="B151" s="855"/>
      <c r="C151" s="893"/>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ht="13.8">
      <c r="A154" s="855"/>
      <c r="B154" s="855"/>
      <c r="C154" s="893"/>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ht="13.8">
      <c r="A155" s="855"/>
      <c r="B155" s="855"/>
      <c r="C155" s="893"/>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ht="13.8">
      <c r="A156" s="855"/>
      <c r="B156" s="855"/>
      <c r="C156" s="893"/>
      <c r="D156" s="734"/>
      <c r="E156" s="734"/>
      <c r="F156" s="329"/>
      <c r="G156" s="329"/>
      <c r="H156" s="307"/>
      <c r="I156" s="307"/>
      <c r="J156" s="363"/>
      <c r="K156" s="307"/>
      <c r="L156" s="359" t="s">
        <v>80</v>
      </c>
      <c r="M156" s="307" t="s">
        <v>78</v>
      </c>
      <c r="N156" s="397">
        <f>SUM(N144:N155)</f>
        <v>652.68000000000006</v>
      </c>
      <c r="O156" s="439"/>
      <c r="P156" s="432"/>
    </row>
    <row r="157" spans="1:16" s="241" customFormat="1" ht="13.8">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ht="13.8">
      <c r="A159" s="855"/>
      <c r="B159" s="855"/>
      <c r="C159" s="893"/>
      <c r="D159" s="846" t="s">
        <v>326</v>
      </c>
      <c r="E159" s="847"/>
      <c r="F159" s="847"/>
      <c r="G159" s="847"/>
      <c r="H159" s="421"/>
      <c r="I159" s="384"/>
      <c r="J159" s="422">
        <f>N158</f>
        <v>4079.2499999999995</v>
      </c>
      <c r="K159" s="384" t="s">
        <v>157</v>
      </c>
      <c r="L159" s="422">
        <v>0.05</v>
      </c>
      <c r="M159" s="384" t="s">
        <v>78</v>
      </c>
      <c r="N159" s="423">
        <f>J159*L159</f>
        <v>203.96249999999998</v>
      </c>
      <c r="O159" s="434"/>
      <c r="P159" s="432"/>
    </row>
    <row r="160" spans="1:16" s="241" customFormat="1" ht="13.8">
      <c r="A160" s="855"/>
      <c r="B160" s="855"/>
      <c r="C160" s="893"/>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73"/>
      <c r="B161" s="873"/>
      <c r="C161" s="894"/>
      <c r="D161" s="734"/>
      <c r="E161" s="734"/>
      <c r="F161" s="329"/>
      <c r="G161" s="329"/>
      <c r="H161" s="329"/>
      <c r="I161" s="329"/>
      <c r="J161" s="330"/>
      <c r="K161" s="317"/>
      <c r="L161" s="331"/>
      <c r="M161" s="329"/>
      <c r="N161" s="447" t="s">
        <v>4</v>
      </c>
      <c r="O161" s="434"/>
      <c r="P161" s="432"/>
    </row>
    <row r="162" spans="1:19" s="241" customFormat="1" ht="13.8">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ht="13.8">
      <c r="A163" s="851"/>
      <c r="B163" s="851"/>
      <c r="C163" s="888"/>
      <c r="D163" s="890" t="s">
        <v>332</v>
      </c>
      <c r="E163" s="891"/>
      <c r="F163" s="891"/>
      <c r="G163" s="891"/>
      <c r="H163" s="891"/>
      <c r="I163" s="891"/>
      <c r="J163" s="457"/>
      <c r="K163" s="245"/>
      <c r="L163" s="457"/>
      <c r="M163" s="245"/>
      <c r="N163" s="458"/>
      <c r="O163" s="459"/>
      <c r="P163" s="460"/>
    </row>
    <row r="164" spans="1:19" s="241" customFormat="1" ht="13.8">
      <c r="A164" s="851"/>
      <c r="B164" s="851"/>
      <c r="C164" s="888"/>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ht="13.8">
      <c r="A165" s="851"/>
      <c r="B165" s="851"/>
      <c r="C165" s="888"/>
      <c r="D165" s="890" t="s">
        <v>332</v>
      </c>
      <c r="E165" s="891"/>
      <c r="F165" s="891"/>
      <c r="G165" s="891"/>
      <c r="H165" s="891"/>
      <c r="I165" s="891"/>
      <c r="J165" s="457"/>
      <c r="K165" s="245"/>
      <c r="L165" s="457"/>
      <c r="M165" s="245"/>
      <c r="N165" s="458"/>
      <c r="O165" s="459"/>
      <c r="P165" s="460"/>
    </row>
    <row r="166" spans="1:19" s="241" customFormat="1" ht="13.8">
      <c r="A166" s="851"/>
      <c r="B166" s="851"/>
      <c r="C166" s="888"/>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ht="13.8">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ht="13.8">
      <c r="A168" s="851"/>
      <c r="B168" s="851"/>
      <c r="C168" s="888"/>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ht="13.8">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ht="13.8">
      <c r="A170" s="851"/>
      <c r="B170" s="851"/>
      <c r="C170" s="888"/>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ht="13.8">
      <c r="A171" s="851"/>
      <c r="B171" s="851"/>
      <c r="C171" s="888"/>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ht="13.8">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ht="13.8">
      <c r="A173" s="851"/>
      <c r="B173" s="851"/>
      <c r="C173" s="888"/>
      <c r="D173" s="883" t="s">
        <v>337</v>
      </c>
      <c r="E173" s="884"/>
      <c r="F173" s="884"/>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ht="13.8">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ht="13.8">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ht="13.8">
      <c r="A176" s="851"/>
      <c r="B176" s="851"/>
      <c r="C176" s="879"/>
      <c r="D176" s="883" t="s">
        <v>337</v>
      </c>
      <c r="E176" s="884"/>
      <c r="F176" s="884"/>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ht="13.8">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ht="13.8">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744"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ht="13.8">
      <c r="A186" s="854">
        <v>10</v>
      </c>
      <c r="B186" s="854" t="s">
        <v>243</v>
      </c>
      <c r="C186" s="843" t="s">
        <v>343</v>
      </c>
      <c r="D186" s="479"/>
      <c r="E186" s="391"/>
      <c r="F186" s="390"/>
      <c r="G186" s="390"/>
      <c r="H186" s="393"/>
      <c r="I186" s="391"/>
      <c r="J186" s="392"/>
      <c r="K186" s="391"/>
      <c r="L186" s="392"/>
      <c r="M186" s="391"/>
      <c r="N186" s="392"/>
      <c r="O186" s="480"/>
      <c r="P186" s="430"/>
    </row>
    <row r="187" spans="1:19" s="241" customFormat="1" ht="13.8">
      <c r="A187" s="855"/>
      <c r="B187" s="855"/>
      <c r="C187" s="844"/>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ht="13.8">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ht="13.8">
      <c r="A189" s="855"/>
      <c r="B189" s="855"/>
      <c r="C189" s="844"/>
      <c r="D189" s="481" t="s">
        <v>345</v>
      </c>
      <c r="E189" s="329"/>
      <c r="F189" s="286"/>
      <c r="G189" s="286"/>
      <c r="H189" s="330"/>
      <c r="I189" s="329"/>
      <c r="J189" s="331"/>
      <c r="K189" s="329"/>
      <c r="L189" s="331"/>
      <c r="M189" s="329"/>
      <c r="N189" s="478"/>
      <c r="O189" s="439"/>
      <c r="P189" s="432"/>
    </row>
    <row r="190" spans="1:19" s="241" customFormat="1" ht="13.8">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ht="13.8">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ht="13.8">
      <c r="A192" s="855"/>
      <c r="B192" s="855"/>
      <c r="C192" s="844"/>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ht="13.8">
      <c r="A193" s="855"/>
      <c r="B193" s="855"/>
      <c r="C193" s="844"/>
      <c r="D193" s="481"/>
      <c r="E193" s="329"/>
      <c r="F193" s="286"/>
      <c r="G193" s="286"/>
      <c r="H193" s="330"/>
      <c r="I193" s="329"/>
      <c r="J193" s="331"/>
      <c r="K193" s="329"/>
      <c r="L193" s="331"/>
      <c r="M193" s="329"/>
      <c r="N193" s="478" t="s">
        <v>31</v>
      </c>
      <c r="O193" s="439"/>
      <c r="P193" s="432"/>
    </row>
    <row r="194" spans="1:18" s="241" customFormat="1" ht="24.75" customHeight="1">
      <c r="A194" s="855"/>
      <c r="B194" s="855"/>
      <c r="C194" s="845"/>
      <c r="D194" s="484"/>
      <c r="E194" s="384"/>
      <c r="F194" s="292"/>
      <c r="G194" s="292"/>
      <c r="H194" s="421"/>
      <c r="I194" s="384"/>
      <c r="J194" s="422"/>
      <c r="K194" s="384"/>
      <c r="L194" s="422"/>
      <c r="M194" s="384"/>
      <c r="N194" s="422"/>
      <c r="O194" s="485"/>
      <c r="P194" s="443"/>
    </row>
    <row r="195" spans="1:18" s="241" customFormat="1" ht="13.8">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ht="13.8">
      <c r="A196" s="855"/>
      <c r="B196" s="855"/>
      <c r="C196" s="875"/>
      <c r="D196" s="869" t="s">
        <v>349</v>
      </c>
      <c r="E196" s="870"/>
      <c r="F196" s="870"/>
      <c r="G196" s="412"/>
      <c r="H196" s="414"/>
      <c r="I196" s="415"/>
      <c r="J196" s="414"/>
      <c r="K196" s="415"/>
      <c r="L196" s="414"/>
      <c r="M196" s="415"/>
      <c r="N196" s="331"/>
      <c r="O196" s="439"/>
      <c r="P196" s="487"/>
    </row>
    <row r="197" spans="1:18" s="241" customFormat="1" ht="13.8">
      <c r="A197" s="855"/>
      <c r="B197" s="855"/>
      <c r="C197" s="875"/>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ht="13.8">
      <c r="A198" s="855"/>
      <c r="B198" s="855"/>
      <c r="C198" s="875"/>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ht="13.8">
      <c r="A199" s="855"/>
      <c r="B199" s="855"/>
      <c r="C199" s="875"/>
      <c r="D199" s="741"/>
      <c r="E199" s="413"/>
      <c r="F199" s="413"/>
      <c r="G199" s="413"/>
      <c r="H199" s="414"/>
      <c r="I199" s="415"/>
      <c r="J199" s="414"/>
      <c r="K199" s="415"/>
      <c r="L199" s="414" t="s">
        <v>206</v>
      </c>
      <c r="M199" s="415" t="s">
        <v>78</v>
      </c>
      <c r="N199" s="331">
        <f>SUM(N197:N198)</f>
        <v>105.75999999999999</v>
      </c>
      <c r="O199" s="439"/>
      <c r="P199" s="487"/>
    </row>
    <row r="200" spans="1:18" s="241" customFormat="1" ht="13.8">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ht="13.8">
      <c r="A201" s="855"/>
      <c r="B201" s="855"/>
      <c r="C201" s="875"/>
      <c r="D201" s="867" t="s">
        <v>353</v>
      </c>
      <c r="E201" s="868"/>
      <c r="F201" s="868"/>
      <c r="G201" s="286"/>
      <c r="H201" s="486"/>
      <c r="I201" s="415"/>
      <c r="J201" s="331"/>
      <c r="K201" s="329"/>
      <c r="L201" s="331"/>
      <c r="M201" s="329"/>
      <c r="N201" s="478" t="s">
        <v>94</v>
      </c>
      <c r="O201" s="439"/>
      <c r="P201" s="487"/>
    </row>
    <row r="202" spans="1:18" s="241" customFormat="1" ht="13.8">
      <c r="A202" s="855"/>
      <c r="B202" s="855"/>
      <c r="C202" s="875"/>
      <c r="D202" s="869" t="s">
        <v>354</v>
      </c>
      <c r="E202" s="870"/>
      <c r="F202" s="870"/>
      <c r="G202" s="412"/>
      <c r="H202" s="414"/>
      <c r="I202" s="415"/>
      <c r="J202" s="414"/>
      <c r="K202" s="415"/>
      <c r="L202" s="414"/>
      <c r="M202" s="415"/>
      <c r="N202" s="331"/>
      <c r="O202" s="439"/>
      <c r="P202" s="487"/>
    </row>
    <row r="203" spans="1:18" s="241" customFormat="1" ht="13.8">
      <c r="A203" s="855"/>
      <c r="B203" s="855"/>
      <c r="C203" s="875"/>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ht="13.8">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ht="13.8">
      <c r="A205" s="855"/>
      <c r="B205" s="855"/>
      <c r="C205" s="875"/>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ht="13.8">
      <c r="A206" s="855"/>
      <c r="B206" s="855"/>
      <c r="C206" s="875"/>
      <c r="D206" s="747"/>
      <c r="E206" s="748"/>
      <c r="F206" s="286"/>
      <c r="G206" s="286"/>
      <c r="H206" s="330"/>
      <c r="I206" s="329"/>
      <c r="J206" s="331"/>
      <c r="K206" s="329"/>
      <c r="L206" s="497"/>
      <c r="M206" s="498"/>
      <c r="N206" s="499" t="s">
        <v>94</v>
      </c>
      <c r="O206" s="500"/>
      <c r="P206" s="432"/>
    </row>
    <row r="207" spans="1:18" s="241" customFormat="1" ht="13.8">
      <c r="A207" s="873"/>
      <c r="B207" s="873"/>
      <c r="C207" s="876"/>
      <c r="D207" s="501"/>
      <c r="E207" s="502"/>
      <c r="F207" s="384"/>
      <c r="G207" s="384"/>
      <c r="H207" s="384"/>
      <c r="I207" s="384"/>
      <c r="J207" s="384"/>
      <c r="K207" s="384"/>
      <c r="L207" s="384"/>
      <c r="M207" s="384"/>
      <c r="N207" s="427"/>
      <c r="O207" s="503"/>
      <c r="P207" s="443"/>
    </row>
    <row r="208" spans="1:18" s="241" customFormat="1" ht="13.8">
      <c r="A208" s="871">
        <v>12</v>
      </c>
      <c r="B208" s="854" t="s">
        <v>247</v>
      </c>
      <c r="C208" s="856" t="s">
        <v>355</v>
      </c>
      <c r="D208" s="746"/>
      <c r="E208" s="286"/>
      <c r="F208" s="286"/>
      <c r="G208" s="286"/>
      <c r="H208" s="330"/>
      <c r="I208" s="329"/>
      <c r="J208" s="331"/>
      <c r="K208" s="329"/>
      <c r="L208" s="331"/>
      <c r="M208" s="329"/>
      <c r="N208" s="331"/>
      <c r="O208" s="505"/>
      <c r="P208" s="506"/>
    </row>
    <row r="209" spans="1:18" s="241" customFormat="1" ht="41.4">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ht="13.8">
      <c r="A210" s="872"/>
      <c r="B210" s="855"/>
      <c r="C210" s="85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ht="13.8">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ht="13.8">
      <c r="A213" s="855"/>
      <c r="B213" s="855"/>
      <c r="C213" s="857"/>
      <c r="D213" s="858" t="s">
        <v>358</v>
      </c>
      <c r="E213" s="859"/>
      <c r="F213" s="859"/>
      <c r="G213" s="329"/>
      <c r="H213" s="330"/>
      <c r="I213" s="329"/>
      <c r="J213" s="329"/>
      <c r="K213" s="329"/>
      <c r="L213" s="330"/>
      <c r="M213" s="329"/>
      <c r="N213" s="330"/>
      <c r="O213" s="432"/>
      <c r="P213" s="460"/>
    </row>
    <row r="214" spans="1:18" s="241" customFormat="1" ht="13.8">
      <c r="A214" s="855"/>
      <c r="B214" s="855"/>
      <c r="C214" s="85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ht="13.8">
      <c r="A215" s="855"/>
      <c r="B215" s="855"/>
      <c r="C215" s="857"/>
      <c r="D215" s="747" t="s">
        <v>360</v>
      </c>
      <c r="E215" s="515"/>
      <c r="F215" s="515"/>
      <c r="G215" s="329"/>
      <c r="H215" s="330"/>
      <c r="I215" s="329"/>
      <c r="J215" s="329"/>
      <c r="K215" s="329"/>
      <c r="L215" s="330"/>
      <c r="M215" s="329"/>
      <c r="N215" s="330"/>
      <c r="O215" s="432"/>
      <c r="P215" s="460"/>
    </row>
    <row r="216" spans="1:18" s="241" customFormat="1" ht="13.8">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ht="13.8">
      <c r="A217" s="855"/>
      <c r="B217" s="855"/>
      <c r="C217" s="85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ht="13.8">
      <c r="A218" s="855"/>
      <c r="B218" s="855"/>
      <c r="C218" s="857"/>
      <c r="D218" s="747"/>
      <c r="E218" s="515"/>
      <c r="F218" s="515"/>
      <c r="G218" s="329"/>
      <c r="H218" s="330"/>
      <c r="I218" s="329"/>
      <c r="J218" s="329"/>
      <c r="K218" s="329"/>
      <c r="L218" s="330"/>
      <c r="M218" s="329"/>
      <c r="N218" s="518" t="s">
        <v>5</v>
      </c>
      <c r="O218" s="432"/>
      <c r="P218" s="460"/>
    </row>
    <row r="219" spans="1:18" s="241" customFormat="1" ht="13.8">
      <c r="A219" s="855"/>
      <c r="B219" s="855"/>
      <c r="C219" s="857"/>
      <c r="D219" s="733"/>
      <c r="E219" s="734"/>
      <c r="F219" s="329"/>
      <c r="G219" s="329"/>
      <c r="H219" s="329"/>
      <c r="I219" s="329"/>
      <c r="J219" s="329"/>
      <c r="K219" s="519"/>
      <c r="L219" s="329"/>
      <c r="M219" s="329"/>
      <c r="N219" s="329"/>
      <c r="O219" s="432"/>
      <c r="P219" s="460"/>
    </row>
    <row r="220" spans="1:18" s="241" customFormat="1" ht="13.8">
      <c r="A220" s="855"/>
      <c r="B220" s="855"/>
      <c r="C220" s="857"/>
      <c r="D220" s="501"/>
      <c r="E220" s="520"/>
      <c r="F220" s="520"/>
      <c r="G220" s="384"/>
      <c r="H220" s="421"/>
      <c r="I220" s="384"/>
      <c r="J220" s="384"/>
      <c r="K220" s="384"/>
      <c r="L220" s="421"/>
      <c r="M220" s="384"/>
      <c r="N220" s="421"/>
      <c r="O220" s="443"/>
      <c r="P220" s="469"/>
    </row>
    <row r="221" spans="1:18" s="241" customFormat="1" ht="13.8">
      <c r="A221" s="854">
        <v>14</v>
      </c>
      <c r="B221" s="854" t="s">
        <v>361</v>
      </c>
      <c r="C221" s="860" t="s">
        <v>362</v>
      </c>
      <c r="D221" s="742"/>
      <c r="E221" s="286"/>
      <c r="F221" s="413"/>
      <c r="G221" s="413"/>
      <c r="H221" s="330"/>
      <c r="I221" s="415"/>
      <c r="J221" s="331"/>
      <c r="K221" s="415"/>
      <c r="L221" s="522"/>
      <c r="M221" s="329"/>
      <c r="N221" s="331"/>
      <c r="O221" s="431"/>
      <c r="P221" s="460"/>
      <c r="R221" s="304"/>
    </row>
    <row r="222" spans="1:18" s="241" customFormat="1" ht="13.8">
      <c r="A222" s="855"/>
      <c r="B222" s="855"/>
      <c r="C222" s="861"/>
      <c r="D222" s="863" t="s">
        <v>363</v>
      </c>
      <c r="E222" s="864"/>
      <c r="F222" s="864"/>
      <c r="G222" s="864"/>
      <c r="H222" s="864"/>
      <c r="I222" s="415"/>
      <c r="J222" s="414"/>
      <c r="K222" s="415"/>
      <c r="L222" s="522"/>
      <c r="M222" s="329"/>
      <c r="N222" s="331"/>
      <c r="O222" s="439"/>
      <c r="P222" s="460"/>
      <c r="R222" s="304"/>
    </row>
    <row r="223" spans="1:18" s="241" customFormat="1" ht="15.6">
      <c r="A223" s="855"/>
      <c r="B223" s="855"/>
      <c r="C223" s="861"/>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6">
      <c r="A224" s="855"/>
      <c r="B224" s="855"/>
      <c r="C224" s="861"/>
      <c r="D224" s="523"/>
      <c r="E224" s="524"/>
      <c r="F224" s="524"/>
      <c r="G224" s="524">
        <v>2</v>
      </c>
      <c r="H224" s="533"/>
      <c r="I224" s="528"/>
      <c r="J224" s="534"/>
      <c r="K224" s="528">
        <v>2</v>
      </c>
      <c r="L224" s="534"/>
      <c r="M224" s="528"/>
      <c r="N224" s="531"/>
      <c r="O224" s="532"/>
      <c r="P224" s="460"/>
      <c r="R224" s="304"/>
    </row>
    <row r="225" spans="1:18" s="241" customFormat="1" ht="15.6">
      <c r="A225" s="855"/>
      <c r="B225" s="855"/>
      <c r="C225" s="861"/>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6">
      <c r="A226" s="855"/>
      <c r="B226" s="855"/>
      <c r="C226" s="861"/>
      <c r="D226" s="865" t="s">
        <v>366</v>
      </c>
      <c r="E226" s="866"/>
      <c r="F226" s="866"/>
      <c r="G226" s="866"/>
      <c r="H226" s="535"/>
      <c r="I226" s="528"/>
      <c r="J226" s="534"/>
      <c r="K226" s="528"/>
      <c r="L226" s="536"/>
      <c r="M226" s="537"/>
      <c r="N226" s="531"/>
      <c r="O226" s="532"/>
      <c r="P226" s="460"/>
      <c r="R226" s="304"/>
    </row>
    <row r="227" spans="1:18" s="241" customFormat="1" ht="15.6">
      <c r="A227" s="855"/>
      <c r="B227" s="855"/>
      <c r="C227" s="861"/>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ht="13.8">
      <c r="A228" s="855"/>
      <c r="B228" s="855"/>
      <c r="C228" s="861"/>
      <c r="D228" s="540"/>
      <c r="E228" s="413"/>
      <c r="F228" s="413"/>
      <c r="G228" s="413"/>
      <c r="H228" s="434"/>
      <c r="I228" s="494">
        <v>2</v>
      </c>
      <c r="J228" s="493"/>
      <c r="K228" s="494"/>
      <c r="L228" s="493"/>
      <c r="M228" s="494"/>
      <c r="N228" s="423"/>
      <c r="O228" s="439"/>
      <c r="P228" s="460"/>
      <c r="R228" s="304"/>
    </row>
    <row r="229" spans="1:18" s="241" customFormat="1" ht="13.8">
      <c r="A229" s="855"/>
      <c r="B229" s="855"/>
      <c r="C229" s="853"/>
      <c r="D229" s="733"/>
      <c r="E229" s="286"/>
      <c r="F229" s="413"/>
      <c r="G229" s="413"/>
      <c r="H229" s="330"/>
      <c r="I229" s="415"/>
      <c r="J229" s="414"/>
      <c r="K229" s="415"/>
      <c r="L229" s="522" t="s">
        <v>80</v>
      </c>
      <c r="M229" s="329" t="s">
        <v>78</v>
      </c>
      <c r="N229" s="331">
        <f>SUM(N225:N228)</f>
        <v>2837.9</v>
      </c>
      <c r="O229" s="432"/>
      <c r="P229" s="460"/>
    </row>
    <row r="230" spans="1:18" s="241" customFormat="1" ht="13.8">
      <c r="A230" s="855"/>
      <c r="B230" s="855"/>
      <c r="C230" s="853"/>
      <c r="D230" s="412"/>
      <c r="E230" s="286"/>
      <c r="F230" s="413"/>
      <c r="G230" s="413"/>
      <c r="H230" s="330"/>
      <c r="I230" s="415"/>
      <c r="J230" s="414"/>
      <c r="K230" s="415"/>
      <c r="L230" s="522"/>
      <c r="M230" s="329"/>
      <c r="N230" s="331"/>
      <c r="O230" s="432"/>
      <c r="P230" s="460"/>
    </row>
    <row r="231" spans="1:18" s="241" customFormat="1" ht="13.8">
      <c r="A231" s="855"/>
      <c r="B231" s="855"/>
      <c r="C231" s="853"/>
      <c r="D231" s="733"/>
      <c r="E231" s="286"/>
      <c r="F231" s="413"/>
      <c r="G231" s="413"/>
      <c r="H231" s="330"/>
      <c r="I231" s="415"/>
      <c r="J231" s="414"/>
      <c r="K231" s="415"/>
      <c r="L231" s="522"/>
      <c r="M231" s="329"/>
      <c r="N231" s="331"/>
      <c r="O231" s="432"/>
      <c r="P231" s="460"/>
    </row>
    <row r="232" spans="1:18" s="241" customFormat="1" ht="13.8">
      <c r="A232" s="855"/>
      <c r="B232" s="855"/>
      <c r="C232" s="853"/>
      <c r="D232" s="734"/>
      <c r="E232" s="286"/>
      <c r="F232" s="413"/>
      <c r="G232" s="413"/>
      <c r="H232" s="330"/>
      <c r="I232" s="415"/>
      <c r="J232" s="414"/>
      <c r="K232" s="415"/>
      <c r="L232" s="522"/>
      <c r="M232" s="329"/>
      <c r="N232" s="331"/>
      <c r="O232" s="432"/>
      <c r="P232" s="460"/>
    </row>
    <row r="233" spans="1:18" s="241" customFormat="1" ht="13.8">
      <c r="A233" s="855"/>
      <c r="B233" s="855"/>
      <c r="C233" s="853"/>
      <c r="D233" s="412"/>
      <c r="E233" s="286"/>
      <c r="F233" s="413"/>
      <c r="G233" s="413"/>
      <c r="H233" s="330"/>
      <c r="I233" s="415"/>
      <c r="J233" s="414"/>
      <c r="K233" s="415"/>
      <c r="L233" s="522"/>
      <c r="M233" s="329"/>
      <c r="N233" s="331"/>
      <c r="O233" s="432"/>
      <c r="P233" s="460"/>
    </row>
    <row r="234" spans="1:18" s="241" customFormat="1" ht="13.8">
      <c r="A234" s="855"/>
      <c r="B234" s="855"/>
      <c r="C234" s="853"/>
      <c r="D234" s="412"/>
      <c r="E234" s="286"/>
      <c r="F234" s="413"/>
      <c r="G234" s="413"/>
      <c r="H234" s="330"/>
      <c r="I234" s="415"/>
      <c r="J234" s="414"/>
      <c r="K234" s="415"/>
      <c r="L234" s="522"/>
      <c r="M234" s="329"/>
      <c r="N234" s="331"/>
      <c r="O234" s="432"/>
      <c r="P234" s="460"/>
    </row>
    <row r="235" spans="1:18" s="241" customFormat="1" ht="24" customHeight="1">
      <c r="A235" s="855"/>
      <c r="B235" s="855"/>
      <c r="C235" s="862"/>
      <c r="D235" s="405"/>
      <c r="E235" s="406"/>
      <c r="F235" s="541"/>
      <c r="G235" s="384"/>
      <c r="H235" s="384"/>
      <c r="I235" s="542"/>
      <c r="J235" s="384"/>
      <c r="K235" s="384"/>
      <c r="L235" s="384"/>
      <c r="M235" s="384"/>
      <c r="N235" s="425"/>
      <c r="O235" s="415"/>
      <c r="P235" s="460"/>
    </row>
    <row r="236" spans="1:18" s="241" customFormat="1" ht="13.8">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ht="13.8">
      <c r="A237" s="851"/>
      <c r="B237" s="851"/>
      <c r="C237" s="853"/>
      <c r="D237" s="848" t="s">
        <v>369</v>
      </c>
      <c r="E237" s="849"/>
      <c r="F237" s="849"/>
      <c r="G237" s="849"/>
      <c r="H237" s="849"/>
      <c r="I237" s="414" t="s">
        <v>78</v>
      </c>
      <c r="J237" s="414">
        <f>O225</f>
        <v>2837.9</v>
      </c>
      <c r="K237" s="415"/>
      <c r="L237" s="522" t="s">
        <v>5</v>
      </c>
      <c r="M237" s="329"/>
      <c r="N237" s="331"/>
      <c r="O237" s="477">
        <f>J237</f>
        <v>2837.9</v>
      </c>
      <c r="P237" s="549" t="str">
        <f>L237</f>
        <v>Cum</v>
      </c>
    </row>
    <row r="238" spans="1:18" s="241" customFormat="1" ht="13.8">
      <c r="A238" s="851"/>
      <c r="B238" s="851"/>
      <c r="C238" s="853"/>
      <c r="D238" s="550"/>
      <c r="E238" s="286"/>
      <c r="F238" s="413"/>
      <c r="G238" s="413"/>
      <c r="H238" s="551"/>
      <c r="I238" s="415"/>
      <c r="J238" s="414"/>
      <c r="K238" s="415"/>
      <c r="L238" s="522"/>
      <c r="M238" s="329"/>
      <c r="N238" s="331"/>
      <c r="O238" s="432"/>
      <c r="P238" s="552"/>
    </row>
    <row r="239" spans="1:18" s="241" customFormat="1" ht="13.8">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733"/>
      <c r="E240" s="734"/>
      <c r="F240" s="329"/>
      <c r="G240" s="329"/>
      <c r="H240" s="329"/>
      <c r="I240" s="384"/>
      <c r="J240" s="555"/>
      <c r="K240" s="556"/>
      <c r="L240" s="557"/>
      <c r="M240" s="558"/>
      <c r="N240" s="559"/>
      <c r="O240" s="432"/>
      <c r="P240" s="552"/>
    </row>
    <row r="241" spans="1:16" s="241" customFormat="1" ht="13.8">
      <c r="A241" s="840">
        <v>16</v>
      </c>
      <c r="B241" s="840" t="s">
        <v>254</v>
      </c>
      <c r="C241" s="852" t="s">
        <v>370</v>
      </c>
      <c r="D241" s="388"/>
      <c r="E241" s="389"/>
      <c r="F241" s="389"/>
      <c r="G241" s="389"/>
      <c r="H241" s="389"/>
      <c r="I241" s="329"/>
      <c r="J241" s="329"/>
      <c r="K241" s="329"/>
      <c r="L241" s="329"/>
      <c r="M241" s="329"/>
      <c r="N241" s="376"/>
      <c r="O241" s="560"/>
      <c r="P241" s="560"/>
    </row>
    <row r="242" spans="1:16" s="241" customFormat="1" ht="13.8">
      <c r="A242" s="841"/>
      <c r="B242" s="841"/>
      <c r="C242" s="853"/>
      <c r="D242" s="846" t="s">
        <v>371</v>
      </c>
      <c r="E242" s="847"/>
      <c r="F242" s="847"/>
      <c r="G242" s="413" t="s">
        <v>78</v>
      </c>
      <c r="H242" s="551" t="s">
        <v>372</v>
      </c>
      <c r="I242" s="329"/>
      <c r="J242" s="553"/>
      <c r="K242" s="554"/>
      <c r="L242" s="331" t="s">
        <v>373</v>
      </c>
      <c r="M242" s="329"/>
      <c r="N242" s="331"/>
      <c r="O242" s="432"/>
      <c r="P242" s="487"/>
    </row>
    <row r="243" spans="1:16" s="241" customFormat="1">
      <c r="A243" s="841"/>
      <c r="B243" s="841"/>
      <c r="C243" s="853"/>
      <c r="D243" s="411"/>
      <c r="E243" s="286"/>
      <c r="F243" s="413"/>
      <c r="G243" s="317"/>
      <c r="H243" s="551"/>
      <c r="I243" s="329"/>
      <c r="J243" s="553"/>
      <c r="K243" s="554"/>
      <c r="L243" s="331" t="s">
        <v>374</v>
      </c>
      <c r="M243" s="329"/>
      <c r="N243" s="331"/>
      <c r="O243" s="432"/>
      <c r="P243" s="487"/>
    </row>
    <row r="244" spans="1:16" s="241" customFormat="1" ht="13.8">
      <c r="A244" s="841"/>
      <c r="B244" s="841"/>
      <c r="C244" s="853"/>
      <c r="D244" s="848" t="s">
        <v>369</v>
      </c>
      <c r="E244" s="849"/>
      <c r="F244" s="849"/>
      <c r="G244" s="849"/>
      <c r="H244" s="849"/>
      <c r="I244" s="414" t="s">
        <v>78</v>
      </c>
      <c r="J244" s="414">
        <f>O225</f>
        <v>2837.9</v>
      </c>
      <c r="K244" s="415"/>
      <c r="L244" s="522" t="s">
        <v>5</v>
      </c>
      <c r="M244" s="329"/>
      <c r="N244" s="331"/>
      <c r="O244" s="477">
        <f>J244</f>
        <v>2837.9</v>
      </c>
      <c r="P244" s="549" t="str">
        <f>L244</f>
        <v>Cum</v>
      </c>
    </row>
    <row r="245" spans="1:16" s="241" customFormat="1" ht="13.8">
      <c r="A245" s="841"/>
      <c r="B245" s="841"/>
      <c r="C245" s="853"/>
      <c r="D245" s="561"/>
      <c r="E245" s="749"/>
      <c r="F245" s="330"/>
      <c r="G245" s="329"/>
      <c r="H245" s="551"/>
      <c r="I245" s="329"/>
      <c r="J245" s="331"/>
      <c r="K245" s="329"/>
      <c r="L245" s="331"/>
      <c r="M245" s="329"/>
      <c r="N245" s="331"/>
      <c r="O245" s="432"/>
      <c r="P245" s="487"/>
    </row>
    <row r="246" spans="1:16" s="241" customFormat="1" ht="13.8">
      <c r="A246" s="840">
        <v>17</v>
      </c>
      <c r="B246" s="840" t="s">
        <v>257</v>
      </c>
      <c r="C246" s="843" t="s">
        <v>375</v>
      </c>
      <c r="D246" s="563"/>
      <c r="E246" s="564"/>
      <c r="F246" s="393"/>
      <c r="G246" s="391"/>
      <c r="H246" s="393"/>
      <c r="I246" s="391"/>
      <c r="J246" s="392"/>
      <c r="K246" s="391"/>
      <c r="L246" s="565"/>
      <c r="M246" s="566"/>
      <c r="N246" s="565"/>
      <c r="O246" s="430"/>
      <c r="P246" s="547"/>
    </row>
    <row r="247" spans="1:16" s="241" customFormat="1" ht="13.8">
      <c r="A247" s="841"/>
      <c r="B247" s="841"/>
      <c r="C247" s="844"/>
      <c r="D247" s="846" t="s">
        <v>376</v>
      </c>
      <c r="E247" s="847"/>
      <c r="F247" s="329"/>
      <c r="G247" s="329"/>
      <c r="H247" s="329"/>
      <c r="I247" s="329"/>
      <c r="J247" s="329"/>
      <c r="K247" s="329"/>
      <c r="L247" s="329"/>
      <c r="M247" s="329"/>
      <c r="N247" s="329"/>
      <c r="O247" s="432"/>
      <c r="P247" s="552"/>
    </row>
    <row r="248" spans="1:16" s="241" customFormat="1">
      <c r="A248" s="841"/>
      <c r="B248" s="841"/>
      <c r="C248" s="844"/>
      <c r="D248" s="471"/>
      <c r="E248" s="129"/>
      <c r="F248" s="129" t="s">
        <v>377</v>
      </c>
      <c r="G248" s="129"/>
      <c r="H248" s="129"/>
      <c r="I248" s="129"/>
      <c r="J248" s="129" t="s">
        <v>378</v>
      </c>
      <c r="K248" s="283" t="s">
        <v>379</v>
      </c>
      <c r="L248" s="444"/>
      <c r="M248" s="364"/>
      <c r="N248" s="472"/>
      <c r="O248" s="432"/>
      <c r="P248" s="552"/>
    </row>
    <row r="249" spans="1:16" s="241" customFormat="1">
      <c r="A249" s="841"/>
      <c r="B249" s="841"/>
      <c r="C249" s="844"/>
      <c r="D249" s="130"/>
      <c r="E249" s="364"/>
      <c r="F249" s="415"/>
      <c r="G249" s="415"/>
      <c r="H249" s="444"/>
      <c r="I249" s="329"/>
      <c r="J249" s="444"/>
      <c r="K249" s="358"/>
      <c r="L249" s="444"/>
      <c r="M249" s="283"/>
      <c r="N249" s="472"/>
      <c r="O249" s="432"/>
      <c r="P249" s="552"/>
    </row>
    <row r="250" spans="1:16" s="241" customFormat="1" ht="13.8">
      <c r="A250" s="841"/>
      <c r="B250" s="841"/>
      <c r="C250" s="844"/>
      <c r="D250" s="848" t="s">
        <v>369</v>
      </c>
      <c r="E250" s="849"/>
      <c r="F250" s="849"/>
      <c r="G250" s="849"/>
      <c r="H250" s="849"/>
      <c r="I250" s="414" t="s">
        <v>78</v>
      </c>
      <c r="J250" s="414">
        <f>O237</f>
        <v>2837.9</v>
      </c>
      <c r="K250" s="415"/>
      <c r="L250" s="522" t="s">
        <v>5</v>
      </c>
      <c r="M250" s="329"/>
      <c r="N250" s="331"/>
      <c r="O250" s="477">
        <f>J250</f>
        <v>2837.9</v>
      </c>
      <c r="P250" s="549" t="str">
        <f>L250</f>
        <v>Cum</v>
      </c>
    </row>
    <row r="251" spans="1:16" s="241" customFormat="1" ht="13.8">
      <c r="A251" s="842"/>
      <c r="B251" s="842"/>
      <c r="C251" s="845"/>
      <c r="D251" s="405"/>
      <c r="E251" s="406"/>
      <c r="F251" s="292"/>
      <c r="G251" s="292"/>
      <c r="H251" s="421"/>
      <c r="I251" s="384"/>
      <c r="J251" s="422"/>
      <c r="K251" s="384"/>
      <c r="L251" s="422"/>
      <c r="M251" s="384"/>
      <c r="N251" s="422"/>
      <c r="O251" s="443"/>
      <c r="P251" s="567"/>
    </row>
    <row r="252" spans="1:16" s="241" customFormat="1" ht="13.8">
      <c r="A252" s="840">
        <v>18</v>
      </c>
      <c r="B252" s="840" t="s">
        <v>260</v>
      </c>
      <c r="C252" s="843" t="s">
        <v>62</v>
      </c>
      <c r="D252" s="563"/>
      <c r="E252" s="564"/>
      <c r="F252" s="393"/>
      <c r="G252" s="391"/>
      <c r="H252" s="393"/>
      <c r="I252" s="391"/>
      <c r="J252" s="392"/>
      <c r="K252" s="391"/>
      <c r="L252" s="565"/>
      <c r="M252" s="566"/>
      <c r="N252" s="565"/>
      <c r="O252" s="430"/>
      <c r="P252" s="547"/>
    </row>
    <row r="253" spans="1:16" s="241" customFormat="1" ht="13.8">
      <c r="A253" s="841"/>
      <c r="B253" s="841"/>
      <c r="C253" s="844"/>
      <c r="D253" s="846"/>
      <c r="E253" s="847"/>
      <c r="F253" s="329"/>
      <c r="G253" s="329"/>
      <c r="H253" s="329"/>
      <c r="I253" s="329"/>
      <c r="J253" s="329"/>
      <c r="K253" s="329"/>
      <c r="L253" s="329"/>
      <c r="M253" s="329"/>
      <c r="N253" s="329"/>
      <c r="O253" s="432"/>
      <c r="P253" s="552"/>
    </row>
    <row r="254" spans="1:16" s="241" customFormat="1">
      <c r="A254" s="841"/>
      <c r="B254" s="841"/>
      <c r="C254" s="844"/>
      <c r="D254" s="471"/>
      <c r="E254" s="129" t="s">
        <v>380</v>
      </c>
      <c r="F254" s="129"/>
      <c r="G254" s="129"/>
      <c r="H254" s="129"/>
      <c r="I254" s="129"/>
      <c r="J254" s="129"/>
      <c r="K254" s="283"/>
      <c r="L254" s="444"/>
      <c r="M254" s="364"/>
      <c r="N254" s="472">
        <f>O9</f>
        <v>2052</v>
      </c>
      <c r="O254" s="432"/>
      <c r="P254" s="552"/>
    </row>
    <row r="255" spans="1:16" s="241" customFormat="1">
      <c r="A255" s="841"/>
      <c r="B255" s="841"/>
      <c r="C255" s="844"/>
      <c r="D255" s="130"/>
      <c r="E255" s="364"/>
      <c r="F255" s="415"/>
      <c r="G255" s="415"/>
      <c r="H255" s="444"/>
      <c r="I255" s="329"/>
      <c r="J255" s="444"/>
      <c r="K255" s="358"/>
      <c r="L255" s="444"/>
      <c r="M255" s="283"/>
      <c r="N255" s="568" t="s">
        <v>5</v>
      </c>
      <c r="O255" s="432"/>
      <c r="P255" s="552"/>
    </row>
    <row r="256" spans="1:16" s="241" customFormat="1" ht="13.8">
      <c r="A256" s="841"/>
      <c r="B256" s="841"/>
      <c r="C256" s="844"/>
      <c r="D256" s="848" t="s">
        <v>381</v>
      </c>
      <c r="E256" s="849"/>
      <c r="F256" s="849"/>
      <c r="G256" s="849"/>
      <c r="H256" s="849"/>
      <c r="I256" s="414" t="s">
        <v>78</v>
      </c>
      <c r="J256" s="414">
        <f>N254</f>
        <v>2052</v>
      </c>
      <c r="K256" s="415" t="s">
        <v>157</v>
      </c>
      <c r="L256" s="522">
        <v>0.8</v>
      </c>
      <c r="M256" s="329" t="s">
        <v>78</v>
      </c>
      <c r="N256" s="331">
        <f>J256*L256</f>
        <v>1641.6000000000001</v>
      </c>
      <c r="O256" s="477">
        <f>N256</f>
        <v>1641.6000000000001</v>
      </c>
      <c r="P256" s="549" t="s">
        <v>5</v>
      </c>
    </row>
    <row r="257" spans="1:16" s="241" customFormat="1" ht="13.8">
      <c r="A257" s="842"/>
      <c r="B257" s="842"/>
      <c r="C257" s="845"/>
      <c r="D257" s="405"/>
      <c r="E257" s="406"/>
      <c r="F257" s="292"/>
      <c r="G257" s="292"/>
      <c r="H257" s="421"/>
      <c r="I257" s="384"/>
      <c r="J257" s="422"/>
      <c r="K257" s="384"/>
      <c r="L257" s="422"/>
      <c r="M257" s="384"/>
      <c r="N257" s="422"/>
      <c r="O257" s="443"/>
      <c r="P257" s="567"/>
    </row>
    <row r="258" spans="1:16" s="241" customFormat="1" ht="13.8">
      <c r="A258" s="569"/>
      <c r="B258" s="569"/>
      <c r="C258" s="412"/>
      <c r="D258" s="734"/>
      <c r="E258" s="734"/>
      <c r="F258" s="329"/>
      <c r="G258" s="329"/>
      <c r="H258" s="330"/>
      <c r="I258" s="329"/>
      <c r="J258" s="331"/>
      <c r="K258" s="329"/>
      <c r="L258" s="331"/>
      <c r="M258" s="329"/>
      <c r="N258" s="331"/>
      <c r="O258" s="415"/>
      <c r="P258" s="570"/>
    </row>
    <row r="259" spans="1:16" s="241" customFormat="1" ht="13.8">
      <c r="A259" s="569"/>
      <c r="B259" s="569"/>
      <c r="C259" s="412"/>
      <c r="D259" s="734"/>
      <c r="E259" s="734"/>
      <c r="F259" s="329"/>
      <c r="G259" s="329"/>
      <c r="H259" s="330"/>
      <c r="I259" s="329"/>
      <c r="J259" s="331"/>
      <c r="K259" s="329"/>
      <c r="L259" s="331"/>
      <c r="M259" s="329"/>
      <c r="N259" s="331"/>
      <c r="O259" s="415"/>
      <c r="P259" s="570"/>
    </row>
    <row r="260" spans="1:16" s="241" customFormat="1" ht="13.8">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ht="13.8">
      <c r="A262" s="569"/>
      <c r="B262" s="569"/>
      <c r="C262" s="412"/>
      <c r="D262" s="734"/>
      <c r="E262" s="734"/>
      <c r="F262" s="329"/>
      <c r="G262" s="329"/>
      <c r="H262" s="329"/>
      <c r="I262" s="329"/>
      <c r="J262" s="329"/>
      <c r="K262" s="329"/>
      <c r="L262" s="329"/>
      <c r="M262" s="329"/>
      <c r="N262" s="573"/>
      <c r="O262" s="415"/>
      <c r="P262" s="570"/>
    </row>
    <row r="263" spans="1:16" s="241" customFormat="1" ht="13.8">
      <c r="A263" s="569"/>
      <c r="B263" s="569"/>
      <c r="C263" s="412"/>
      <c r="D263" s="550"/>
      <c r="E263" s="749"/>
      <c r="F263" s="330"/>
      <c r="G263" s="329"/>
      <c r="H263" s="330"/>
      <c r="I263" s="329"/>
      <c r="J263" s="331"/>
      <c r="K263" s="329"/>
      <c r="L263" s="497"/>
      <c r="M263" s="498"/>
      <c r="N263" s="497"/>
      <c r="O263" s="415"/>
      <c r="P263" s="570"/>
    </row>
    <row r="264" spans="1:16" s="241" customFormat="1" ht="13.8">
      <c r="A264" s="574"/>
      <c r="B264" s="574"/>
      <c r="C264" s="575"/>
      <c r="D264" s="576"/>
      <c r="E264" s="576"/>
      <c r="F264" s="577"/>
      <c r="G264" s="578"/>
      <c r="H264" s="579"/>
      <c r="I264" s="580"/>
      <c r="J264" s="420"/>
      <c r="K264" s="580"/>
      <c r="L264" s="420"/>
      <c r="M264" s="580"/>
      <c r="N264" s="581"/>
      <c r="O264" s="580"/>
      <c r="P264" s="570"/>
    </row>
    <row r="265" spans="1:16" s="241" customFormat="1" ht="13.8">
      <c r="A265" s="574"/>
      <c r="B265" s="574"/>
      <c r="C265" s="575"/>
      <c r="D265" s="582"/>
      <c r="E265" s="583"/>
      <c r="F265" s="577"/>
      <c r="G265" s="578"/>
      <c r="H265" s="579"/>
      <c r="I265" s="580"/>
      <c r="J265" s="420"/>
      <c r="K265" s="580"/>
      <c r="L265" s="420"/>
      <c r="M265" s="580"/>
      <c r="N265" s="581"/>
      <c r="O265" s="580"/>
      <c r="P265" s="570"/>
    </row>
    <row r="266" spans="1:16" s="241" customFormat="1" ht="13.8">
      <c r="A266" s="574"/>
      <c r="B266" s="574"/>
      <c r="C266" s="575"/>
      <c r="D266" s="582"/>
      <c r="E266" s="583"/>
      <c r="F266" s="577"/>
      <c r="G266" s="578"/>
      <c r="H266" s="579"/>
      <c r="I266" s="580"/>
      <c r="J266" s="420"/>
      <c r="K266" s="580"/>
      <c r="L266" s="420"/>
      <c r="M266" s="580"/>
      <c r="N266" s="581"/>
      <c r="O266" s="420"/>
      <c r="P266" s="570"/>
    </row>
    <row r="267" spans="1:16" s="241" customFormat="1" ht="13.8">
      <c r="A267" s="574"/>
      <c r="B267" s="574"/>
      <c r="C267" s="575"/>
      <c r="D267" s="582"/>
      <c r="E267" s="583"/>
      <c r="F267" s="577"/>
      <c r="G267" s="578"/>
      <c r="H267" s="579"/>
      <c r="I267" s="580"/>
      <c r="J267" s="420"/>
      <c r="K267" s="580"/>
      <c r="L267" s="420"/>
      <c r="M267" s="580"/>
      <c r="N267" s="581"/>
      <c r="O267" s="580"/>
      <c r="P267" s="570"/>
    </row>
    <row r="268" spans="1:16" s="241" customFormat="1" ht="13.8">
      <c r="A268" s="574"/>
      <c r="B268" s="574"/>
      <c r="C268" s="575"/>
      <c r="D268" s="582"/>
      <c r="E268" s="583"/>
      <c r="F268" s="577"/>
      <c r="G268" s="578"/>
      <c r="H268" s="579"/>
      <c r="I268" s="580"/>
      <c r="J268" s="420"/>
      <c r="K268" s="580"/>
      <c r="L268" s="420"/>
      <c r="M268" s="580"/>
      <c r="N268" s="581"/>
      <c r="O268" s="580"/>
      <c r="P268" s="570"/>
    </row>
    <row r="269" spans="1:16" s="241" customFormat="1" ht="13.8">
      <c r="A269" s="574"/>
      <c r="B269" s="574"/>
      <c r="C269" s="575"/>
      <c r="D269" s="582"/>
      <c r="E269" s="583"/>
      <c r="F269" s="577"/>
      <c r="G269" s="578"/>
      <c r="H269" s="579"/>
      <c r="I269" s="580"/>
      <c r="J269" s="420"/>
      <c r="K269" s="580"/>
      <c r="L269" s="420"/>
      <c r="M269" s="580"/>
      <c r="N269" s="581"/>
      <c r="O269" s="580"/>
      <c r="P269" s="570"/>
    </row>
    <row r="270" spans="1:16" s="241" customFormat="1" ht="13.8">
      <c r="A270" s="574"/>
      <c r="B270" s="574"/>
      <c r="C270" s="575"/>
      <c r="D270" s="582"/>
      <c r="E270" s="583"/>
      <c r="F270" s="577"/>
      <c r="G270" s="578"/>
      <c r="H270" s="579"/>
      <c r="I270" s="580"/>
      <c r="J270" s="420"/>
      <c r="K270" s="580"/>
      <c r="L270" s="420"/>
      <c r="M270" s="580"/>
      <c r="N270" s="581"/>
      <c r="O270" s="580"/>
      <c r="P270" s="570"/>
    </row>
    <row r="271" spans="1:16" s="241" customFormat="1" ht="13.8">
      <c r="A271" s="574"/>
      <c r="B271" s="574"/>
      <c r="C271" s="575"/>
      <c r="D271" s="576"/>
      <c r="E271" s="576"/>
      <c r="F271" s="577"/>
      <c r="G271" s="578"/>
      <c r="H271" s="579"/>
      <c r="I271" s="580"/>
      <c r="J271" s="420"/>
      <c r="K271" s="580"/>
      <c r="L271" s="420"/>
      <c r="M271" s="580"/>
      <c r="N271" s="581"/>
      <c r="O271" s="580"/>
      <c r="P271" s="570"/>
    </row>
    <row r="272" spans="1:16" s="241" customFormat="1" ht="13.8">
      <c r="A272" s="574"/>
      <c r="B272" s="574"/>
      <c r="C272" s="575"/>
      <c r="D272" s="582"/>
      <c r="E272" s="583"/>
      <c r="F272" s="577"/>
      <c r="G272" s="578"/>
      <c r="H272" s="579"/>
      <c r="I272" s="580"/>
      <c r="J272" s="420"/>
      <c r="K272" s="580"/>
      <c r="L272" s="420"/>
      <c r="M272" s="580"/>
      <c r="N272" s="581"/>
      <c r="O272" s="580"/>
      <c r="P272" s="570"/>
    </row>
    <row r="273" spans="1:16" s="241" customFormat="1" ht="13.8">
      <c r="A273" s="574"/>
      <c r="B273" s="574"/>
      <c r="C273" s="575"/>
      <c r="D273" s="582"/>
      <c r="E273" s="583"/>
      <c r="F273" s="577"/>
      <c r="G273" s="578"/>
      <c r="H273" s="579"/>
      <c r="I273" s="580"/>
      <c r="J273" s="420"/>
      <c r="K273" s="580"/>
      <c r="L273" s="420"/>
      <c r="M273" s="580"/>
      <c r="N273" s="581"/>
      <c r="O273" s="580"/>
      <c r="P273" s="570"/>
    </row>
    <row r="274" spans="1:16" s="241" customFormat="1" ht="13.8">
      <c r="A274" s="574"/>
      <c r="B274" s="574"/>
      <c r="C274" s="575"/>
      <c r="D274" s="582"/>
      <c r="E274" s="583"/>
      <c r="F274" s="577"/>
      <c r="G274" s="578"/>
      <c r="H274" s="579"/>
      <c r="I274" s="580"/>
      <c r="J274" s="420"/>
      <c r="K274" s="580"/>
      <c r="L274" s="420"/>
      <c r="M274" s="580"/>
      <c r="N274" s="581"/>
      <c r="O274" s="580"/>
      <c r="P274" s="570"/>
    </row>
    <row r="275" spans="1:16" s="241" customFormat="1" ht="13.8">
      <c r="A275" s="574"/>
      <c r="B275" s="574"/>
      <c r="C275" s="575"/>
      <c r="D275" s="583"/>
      <c r="E275" s="583"/>
      <c r="F275" s="577"/>
      <c r="G275" s="578"/>
      <c r="H275" s="579"/>
      <c r="I275" s="580"/>
      <c r="J275" s="420"/>
      <c r="K275" s="580"/>
      <c r="L275" s="420"/>
      <c r="M275" s="580"/>
      <c r="N275" s="581"/>
      <c r="O275" s="580"/>
      <c r="P275" s="570"/>
    </row>
    <row r="276" spans="1:16" s="241" customFormat="1" ht="13.8">
      <c r="A276" s="574"/>
      <c r="B276" s="574"/>
      <c r="C276" s="575"/>
      <c r="D276" s="576"/>
      <c r="E276" s="576"/>
      <c r="F276" s="576"/>
      <c r="G276" s="578"/>
      <c r="H276" s="579"/>
      <c r="I276" s="580"/>
      <c r="J276" s="420"/>
      <c r="K276" s="580"/>
      <c r="L276" s="420"/>
      <c r="M276" s="580"/>
      <c r="N276" s="581"/>
      <c r="O276" s="580"/>
      <c r="P276" s="570"/>
    </row>
    <row r="277" spans="1:16" s="241" customFormat="1" ht="13.8">
      <c r="A277" s="574"/>
      <c r="B277" s="574"/>
      <c r="C277" s="575"/>
      <c r="D277" s="582"/>
      <c r="E277" s="583"/>
      <c r="F277" s="577"/>
      <c r="G277" s="578"/>
      <c r="H277" s="579"/>
      <c r="I277" s="580"/>
      <c r="J277" s="420"/>
      <c r="K277" s="580"/>
      <c r="L277" s="420"/>
      <c r="M277" s="580"/>
      <c r="N277" s="581"/>
      <c r="O277" s="580"/>
      <c r="P277" s="570"/>
    </row>
    <row r="278" spans="1:16" s="241" customFormat="1" ht="13.8">
      <c r="A278" s="574"/>
      <c r="B278" s="574"/>
      <c r="C278" s="575"/>
      <c r="D278" s="582"/>
      <c r="E278" s="583"/>
      <c r="F278" s="577"/>
      <c r="G278" s="578"/>
      <c r="H278" s="579"/>
      <c r="I278" s="580"/>
      <c r="J278" s="420"/>
      <c r="K278" s="580"/>
      <c r="L278" s="420"/>
      <c r="M278" s="580"/>
      <c r="N278" s="581"/>
      <c r="O278" s="580"/>
      <c r="P278" s="570"/>
    </row>
    <row r="279" spans="1:16" s="241" customFormat="1" ht="13.8">
      <c r="A279" s="574"/>
      <c r="B279" s="574"/>
      <c r="C279" s="575"/>
      <c r="D279" s="582"/>
      <c r="E279" s="583"/>
      <c r="F279" s="577"/>
      <c r="G279" s="578"/>
      <c r="H279" s="584"/>
      <c r="I279" s="578"/>
      <c r="J279" s="581"/>
      <c r="K279" s="578"/>
      <c r="L279" s="581"/>
      <c r="M279" s="578"/>
      <c r="N279" s="581"/>
      <c r="O279" s="580"/>
      <c r="P279" s="570"/>
    </row>
    <row r="280" spans="1:16" s="241" customFormat="1" ht="13.8">
      <c r="A280" s="574"/>
      <c r="B280" s="574"/>
      <c r="C280" s="575"/>
      <c r="D280" s="582"/>
      <c r="E280" s="583"/>
      <c r="F280" s="577"/>
      <c r="G280" s="578"/>
      <c r="H280" s="584"/>
      <c r="I280" s="578"/>
      <c r="J280" s="581"/>
      <c r="K280" s="578"/>
      <c r="L280" s="581"/>
      <c r="M280" s="578"/>
      <c r="N280" s="581"/>
      <c r="O280" s="580"/>
      <c r="P280" s="570"/>
    </row>
    <row r="281" spans="1:16" s="241" customFormat="1" ht="13.8">
      <c r="A281" s="574"/>
      <c r="B281" s="574"/>
      <c r="C281" s="575"/>
      <c r="D281" s="582"/>
      <c r="E281" s="583"/>
      <c r="F281" s="577"/>
      <c r="G281" s="580"/>
      <c r="H281" s="579"/>
      <c r="I281" s="580"/>
      <c r="J281" s="420"/>
      <c r="K281" s="580"/>
      <c r="L281" s="420"/>
      <c r="M281" s="580"/>
      <c r="N281" s="581"/>
      <c r="O281" s="580"/>
      <c r="P281" s="570"/>
    </row>
    <row r="282" spans="1:16" s="241" customFormat="1" ht="13.8">
      <c r="A282" s="574"/>
      <c r="B282" s="574"/>
      <c r="C282" s="575"/>
      <c r="D282" s="582"/>
      <c r="E282" s="583"/>
      <c r="F282" s="577"/>
      <c r="G282" s="580"/>
      <c r="H282" s="579"/>
      <c r="I282" s="580"/>
      <c r="J282" s="420"/>
      <c r="K282" s="580"/>
      <c r="L282" s="420"/>
      <c r="M282" s="580"/>
      <c r="N282" s="581"/>
      <c r="O282" s="580"/>
      <c r="P282" s="570"/>
    </row>
    <row r="283" spans="1:16" s="241" customFormat="1" ht="13.8">
      <c r="A283" s="574"/>
      <c r="B283" s="574"/>
      <c r="C283" s="575"/>
      <c r="D283" s="582"/>
      <c r="E283" s="583"/>
      <c r="F283" s="577"/>
      <c r="G283" s="580"/>
      <c r="H283" s="579"/>
      <c r="I283" s="580"/>
      <c r="J283" s="420"/>
      <c r="K283" s="580"/>
      <c r="L283" s="420"/>
      <c r="M283" s="580"/>
      <c r="N283" s="581"/>
      <c r="O283" s="580"/>
      <c r="P283" s="570"/>
    </row>
    <row r="284" spans="1:16" s="241" customFormat="1" ht="13.8">
      <c r="A284" s="574"/>
      <c r="B284" s="574"/>
      <c r="C284" s="575"/>
      <c r="D284" s="582"/>
      <c r="E284" s="583"/>
      <c r="F284" s="577"/>
      <c r="G284" s="580"/>
      <c r="H284" s="579"/>
      <c r="I284" s="580"/>
      <c r="J284" s="420"/>
      <c r="K284" s="580"/>
      <c r="L284" s="420"/>
      <c r="M284" s="580"/>
      <c r="N284" s="581"/>
      <c r="O284" s="580"/>
      <c r="P284" s="570"/>
    </row>
    <row r="285" spans="1:16" s="241" customFormat="1" ht="13.8">
      <c r="A285" s="574"/>
      <c r="B285" s="574"/>
      <c r="C285" s="575"/>
      <c r="D285" s="582"/>
      <c r="E285" s="583"/>
      <c r="F285" s="577"/>
      <c r="G285" s="580"/>
      <c r="H285" s="579"/>
      <c r="I285" s="580"/>
      <c r="J285" s="420"/>
      <c r="K285" s="580"/>
      <c r="L285" s="420"/>
      <c r="M285" s="580"/>
      <c r="N285" s="581"/>
      <c r="O285" s="580"/>
      <c r="P285" s="570"/>
    </row>
    <row r="286" spans="1:16" s="241" customFormat="1" ht="13.8">
      <c r="A286" s="574"/>
      <c r="B286" s="574"/>
      <c r="C286" s="575"/>
      <c r="D286" s="582"/>
      <c r="E286" s="583"/>
      <c r="F286" s="577"/>
      <c r="G286" s="580"/>
      <c r="H286" s="579"/>
      <c r="I286" s="580"/>
      <c r="J286" s="420"/>
      <c r="K286" s="580"/>
      <c r="L286" s="420"/>
      <c r="M286" s="580"/>
      <c r="N286" s="581"/>
      <c r="O286" s="580"/>
      <c r="P286" s="570"/>
    </row>
    <row r="287" spans="1:16" s="241" customFormat="1" ht="13.8">
      <c r="A287" s="574"/>
      <c r="B287" s="574"/>
      <c r="C287" s="575"/>
      <c r="D287" s="582"/>
      <c r="E287" s="583"/>
      <c r="F287" s="577"/>
      <c r="G287" s="580"/>
      <c r="H287" s="579"/>
      <c r="I287" s="580"/>
      <c r="J287" s="420"/>
      <c r="K287" s="580"/>
      <c r="L287" s="420"/>
      <c r="M287" s="580"/>
      <c r="N287" s="581"/>
      <c r="O287" s="580"/>
      <c r="P287" s="570"/>
    </row>
    <row r="288" spans="1:16" s="241" customFormat="1" ht="13.8">
      <c r="A288" s="574"/>
      <c r="B288" s="574"/>
      <c r="C288" s="575"/>
      <c r="D288" s="582"/>
      <c r="E288" s="583"/>
      <c r="F288" s="577"/>
      <c r="G288" s="578"/>
      <c r="H288" s="584"/>
      <c r="I288" s="578"/>
      <c r="J288" s="581"/>
      <c r="K288" s="578"/>
      <c r="L288" s="581"/>
      <c r="M288" s="578"/>
      <c r="N288" s="581"/>
      <c r="O288" s="580"/>
      <c r="P288" s="570"/>
    </row>
    <row r="289" spans="1:16" s="241" customFormat="1" ht="13.8">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ht="13.8">
      <c r="A291" s="574"/>
      <c r="B291" s="574"/>
      <c r="C291" s="575"/>
      <c r="D291" s="582"/>
      <c r="E291" s="583"/>
      <c r="F291" s="577"/>
      <c r="G291" s="578"/>
      <c r="H291" s="584"/>
      <c r="I291" s="578"/>
      <c r="J291" s="581"/>
      <c r="K291" s="578"/>
      <c r="L291" s="581"/>
      <c r="M291" s="578"/>
      <c r="N291" s="590"/>
      <c r="O291" s="580"/>
      <c r="P291" s="570"/>
    </row>
    <row r="292" spans="1:16" s="241" customFormat="1" ht="13.8">
      <c r="A292" s="574"/>
      <c r="B292" s="574"/>
      <c r="C292" s="575"/>
      <c r="D292" s="582"/>
      <c r="E292" s="583"/>
      <c r="F292" s="577"/>
      <c r="G292" s="578"/>
      <c r="H292" s="577"/>
      <c r="I292" s="578"/>
      <c r="J292" s="581"/>
      <c r="K292" s="578"/>
      <c r="L292" s="591"/>
      <c r="M292" s="592"/>
      <c r="N292" s="591"/>
      <c r="O292" s="580"/>
      <c r="P292" s="570"/>
    </row>
    <row r="293" spans="1:16" s="241" customFormat="1" ht="15.6">
      <c r="A293" s="242"/>
      <c r="B293" s="242"/>
      <c r="C293" s="412"/>
      <c r="D293" s="593"/>
      <c r="E293" s="593"/>
      <c r="F293" s="593"/>
      <c r="G293" s="578"/>
      <c r="H293" s="578"/>
      <c r="I293" s="578"/>
      <c r="J293" s="578"/>
      <c r="K293" s="578"/>
      <c r="L293" s="578"/>
      <c r="M293" s="578"/>
      <c r="N293" s="578"/>
      <c r="O293" s="570"/>
      <c r="P293" s="570"/>
    </row>
    <row r="294" spans="1:16" s="241" customFormat="1" ht="13.8">
      <c r="A294" s="242"/>
      <c r="B294" s="242"/>
      <c r="C294" s="412"/>
      <c r="D294" s="575"/>
      <c r="E294" s="575"/>
      <c r="F294" s="575"/>
      <c r="G294" s="575"/>
      <c r="H294" s="575"/>
      <c r="I294" s="575"/>
      <c r="J294" s="575"/>
      <c r="K294" s="578"/>
      <c r="L294" s="578"/>
      <c r="M294" s="578"/>
      <c r="N294" s="578"/>
      <c r="O294" s="570"/>
      <c r="P294" s="570"/>
    </row>
    <row r="295" spans="1:16" s="241" customFormat="1" ht="13.8">
      <c r="A295" s="242"/>
      <c r="B295" s="242"/>
      <c r="C295" s="412"/>
      <c r="D295" s="594"/>
      <c r="E295" s="594"/>
      <c r="F295" s="595"/>
      <c r="G295" s="595"/>
      <c r="H295" s="579"/>
      <c r="I295" s="580"/>
      <c r="J295" s="579"/>
      <c r="K295" s="580"/>
      <c r="L295" s="420"/>
      <c r="M295" s="578"/>
      <c r="N295" s="581"/>
      <c r="O295" s="570"/>
      <c r="P295" s="570"/>
    </row>
    <row r="296" spans="1:16" s="241" customFormat="1" ht="13.8">
      <c r="A296" s="242"/>
      <c r="B296" s="242"/>
      <c r="C296" s="412"/>
      <c r="D296" s="594"/>
      <c r="E296" s="594"/>
      <c r="F296" s="595"/>
      <c r="G296" s="595"/>
      <c r="H296" s="579"/>
      <c r="I296" s="580"/>
      <c r="J296" s="579"/>
      <c r="K296" s="580"/>
      <c r="L296" s="420"/>
      <c r="M296" s="578"/>
      <c r="N296" s="581"/>
      <c r="O296" s="570"/>
      <c r="P296" s="570"/>
    </row>
    <row r="297" spans="1:16" s="241" customFormat="1" ht="13.8">
      <c r="A297" s="242"/>
      <c r="B297" s="242"/>
      <c r="C297" s="412"/>
      <c r="D297" s="594"/>
      <c r="E297" s="594"/>
      <c r="F297" s="595"/>
      <c r="G297" s="595"/>
      <c r="H297" s="579"/>
      <c r="I297" s="580"/>
      <c r="J297" s="579"/>
      <c r="K297" s="580"/>
      <c r="L297" s="420"/>
      <c r="M297" s="578"/>
      <c r="N297" s="581"/>
      <c r="O297" s="570"/>
      <c r="P297" s="570"/>
    </row>
    <row r="298" spans="1:16" s="241" customFormat="1" ht="13.8">
      <c r="A298" s="242"/>
      <c r="B298" s="242"/>
      <c r="C298" s="412"/>
      <c r="D298" s="575"/>
      <c r="E298" s="575"/>
      <c r="F298" s="575"/>
      <c r="G298" s="578"/>
      <c r="H298" s="584"/>
      <c r="I298" s="578"/>
      <c r="J298" s="584"/>
      <c r="K298" s="578"/>
      <c r="L298" s="581"/>
      <c r="M298" s="578"/>
      <c r="N298" s="581"/>
      <c r="O298" s="570"/>
      <c r="P298" s="570"/>
    </row>
    <row r="299" spans="1:16" s="241" customFormat="1" ht="13.8">
      <c r="A299" s="242"/>
      <c r="B299" s="242"/>
      <c r="C299" s="412"/>
      <c r="D299" s="594"/>
      <c r="E299" s="594"/>
      <c r="F299" s="595"/>
      <c r="G299" s="595"/>
      <c r="H299" s="579"/>
      <c r="I299" s="580"/>
      <c r="J299" s="579"/>
      <c r="K299" s="580"/>
      <c r="L299" s="420"/>
      <c r="M299" s="578"/>
      <c r="N299" s="581"/>
      <c r="O299" s="570"/>
      <c r="P299" s="570"/>
    </row>
    <row r="300" spans="1:16" s="241" customFormat="1" ht="13.8">
      <c r="A300" s="242"/>
      <c r="B300" s="242"/>
      <c r="C300" s="412"/>
      <c r="D300" s="596"/>
      <c r="E300" s="596"/>
      <c r="F300" s="596"/>
      <c r="G300" s="580"/>
      <c r="H300" s="579"/>
      <c r="I300" s="580"/>
      <c r="J300" s="579"/>
      <c r="K300" s="580"/>
      <c r="L300" s="420"/>
      <c r="M300" s="578"/>
      <c r="N300" s="581"/>
      <c r="O300" s="570"/>
      <c r="P300" s="570"/>
    </row>
    <row r="301" spans="1:16" s="241" customFormat="1" ht="13.8">
      <c r="A301" s="242"/>
      <c r="B301" s="242"/>
      <c r="C301" s="412"/>
      <c r="D301" s="737"/>
      <c r="E301" s="737"/>
      <c r="F301" s="245"/>
      <c r="G301" s="580"/>
      <c r="H301" s="579"/>
      <c r="I301" s="580"/>
      <c r="J301" s="579"/>
      <c r="K301" s="580"/>
      <c r="L301" s="420"/>
      <c r="M301" s="578"/>
      <c r="N301" s="581"/>
      <c r="O301" s="570"/>
      <c r="P301" s="570"/>
    </row>
    <row r="302" spans="1:16" s="241" customFormat="1" ht="13.8">
      <c r="A302" s="242"/>
      <c r="B302" s="242"/>
      <c r="C302" s="412"/>
      <c r="D302" s="737"/>
      <c r="E302" s="737"/>
      <c r="F302" s="245"/>
      <c r="G302" s="580"/>
      <c r="H302" s="579"/>
      <c r="I302" s="580"/>
      <c r="J302" s="579"/>
      <c r="K302" s="580"/>
      <c r="L302" s="420"/>
      <c r="M302" s="578"/>
      <c r="N302" s="581"/>
      <c r="O302" s="570"/>
      <c r="P302" s="570"/>
    </row>
    <row r="303" spans="1:16" s="241" customFormat="1" ht="13.8">
      <c r="A303" s="242"/>
      <c r="B303" s="242"/>
      <c r="C303" s="412"/>
      <c r="D303" s="596"/>
      <c r="E303" s="596"/>
      <c r="F303" s="596"/>
      <c r="G303" s="580"/>
      <c r="H303" s="579"/>
      <c r="I303" s="580"/>
      <c r="J303" s="579"/>
      <c r="K303" s="580"/>
      <c r="L303" s="420"/>
      <c r="M303" s="578"/>
      <c r="N303" s="581"/>
      <c r="O303" s="570"/>
      <c r="P303" s="570"/>
    </row>
    <row r="304" spans="1:16" s="241" customFormat="1" ht="13.8">
      <c r="A304" s="242"/>
      <c r="B304" s="242"/>
      <c r="C304" s="412"/>
      <c r="D304" s="737"/>
      <c r="E304" s="737"/>
      <c r="F304" s="245"/>
      <c r="G304" s="580"/>
      <c r="H304" s="579"/>
      <c r="I304" s="580"/>
      <c r="J304" s="579"/>
      <c r="K304" s="580"/>
      <c r="L304" s="420"/>
      <c r="M304" s="578"/>
      <c r="N304" s="581"/>
      <c r="O304" s="570"/>
      <c r="P304" s="570"/>
    </row>
    <row r="305" spans="1:16" s="241" customFormat="1" ht="13.8">
      <c r="A305" s="242"/>
      <c r="B305" s="242"/>
      <c r="C305" s="412"/>
      <c r="D305" s="737"/>
      <c r="E305" s="737"/>
      <c r="F305" s="245"/>
      <c r="G305" s="580"/>
      <c r="H305" s="579"/>
      <c r="I305" s="580"/>
      <c r="J305" s="579"/>
      <c r="K305" s="580"/>
      <c r="L305" s="420"/>
      <c r="M305" s="578"/>
      <c r="N305" s="581"/>
      <c r="O305" s="570"/>
      <c r="P305" s="570"/>
    </row>
    <row r="306" spans="1:16" s="241" customFormat="1" ht="13.8">
      <c r="A306" s="242"/>
      <c r="B306" s="242"/>
      <c r="C306" s="412"/>
      <c r="D306" s="737"/>
      <c r="E306" s="737"/>
      <c r="F306" s="245"/>
      <c r="G306" s="580"/>
      <c r="H306" s="579"/>
      <c r="I306" s="580"/>
      <c r="J306" s="579"/>
      <c r="K306" s="580"/>
      <c r="L306" s="420"/>
      <c r="M306" s="578"/>
      <c r="N306" s="581"/>
      <c r="O306" s="570"/>
      <c r="P306" s="570"/>
    </row>
    <row r="307" spans="1:16" s="241" customFormat="1" ht="13.8">
      <c r="A307" s="242"/>
      <c r="B307" s="242"/>
      <c r="C307" s="412"/>
      <c r="D307" s="737"/>
      <c r="E307" s="737"/>
      <c r="F307" s="245"/>
      <c r="G307" s="245"/>
      <c r="H307" s="245"/>
      <c r="I307" s="245"/>
      <c r="J307" s="245"/>
      <c r="K307" s="245"/>
      <c r="L307" s="245"/>
      <c r="M307" s="245"/>
      <c r="N307" s="457"/>
      <c r="O307" s="570"/>
      <c r="P307" s="570"/>
    </row>
    <row r="308" spans="1:16" s="241" customFormat="1" ht="13.8">
      <c r="A308" s="242"/>
      <c r="B308" s="242"/>
      <c r="C308" s="412"/>
      <c r="D308" s="737"/>
      <c r="E308" s="737"/>
      <c r="F308" s="245"/>
      <c r="G308" s="245"/>
      <c r="H308" s="245"/>
      <c r="I308" s="245"/>
      <c r="J308" s="245"/>
      <c r="K308" s="245"/>
      <c r="L308" s="245"/>
      <c r="M308" s="245"/>
      <c r="N308" s="245"/>
      <c r="O308" s="570"/>
      <c r="P308" s="570"/>
    </row>
    <row r="309" spans="1:16" s="241" customFormat="1" ht="13.8">
      <c r="A309" s="242"/>
      <c r="B309" s="242"/>
      <c r="C309" s="412"/>
      <c r="D309" s="737"/>
      <c r="E309" s="737"/>
      <c r="F309" s="245"/>
      <c r="G309" s="245"/>
      <c r="H309" s="245"/>
      <c r="I309" s="245"/>
      <c r="J309" s="245"/>
      <c r="K309" s="245"/>
      <c r="L309" s="245"/>
      <c r="M309" s="245"/>
      <c r="N309" s="245"/>
      <c r="O309" s="570"/>
      <c r="P309" s="570"/>
    </row>
    <row r="310" spans="1:16" s="241" customFormat="1" ht="17.399999999999999">
      <c r="A310" s="242"/>
      <c r="B310" s="242"/>
      <c r="C310" s="412"/>
      <c r="D310" s="737"/>
      <c r="E310" s="737"/>
      <c r="F310" s="245"/>
      <c r="G310" s="245"/>
      <c r="H310" s="245"/>
      <c r="I310" s="245"/>
      <c r="J310" s="597"/>
      <c r="K310" s="597"/>
      <c r="L310" s="597"/>
      <c r="M310" s="598"/>
      <c r="N310" s="599"/>
      <c r="O310" s="600"/>
      <c r="P310" s="570"/>
    </row>
    <row r="311" spans="1:16" s="241" customFormat="1" ht="17.399999999999999">
      <c r="A311" s="242"/>
      <c r="B311" s="242"/>
      <c r="C311" s="412"/>
      <c r="D311" s="737"/>
      <c r="E311" s="737"/>
      <c r="F311" s="245"/>
      <c r="G311" s="245"/>
      <c r="H311" s="245"/>
      <c r="I311" s="245"/>
      <c r="J311" s="601"/>
      <c r="K311" s="601"/>
      <c r="L311" s="601"/>
      <c r="M311" s="598"/>
      <c r="N311" s="602"/>
      <c r="O311" s="600"/>
      <c r="P311" s="570"/>
    </row>
    <row r="312" spans="1:16" s="241" customFormat="1" ht="15.6">
      <c r="A312" s="242"/>
      <c r="B312" s="242"/>
      <c r="C312" s="412"/>
      <c r="D312" s="603"/>
      <c r="E312" s="603"/>
      <c r="F312" s="603"/>
      <c r="G312" s="245"/>
      <c r="H312" s="245"/>
      <c r="I312" s="245"/>
      <c r="J312" s="245"/>
      <c r="K312" s="245"/>
      <c r="L312" s="245"/>
      <c r="M312" s="245"/>
      <c r="N312" s="245"/>
      <c r="O312" s="570"/>
      <c r="P312" s="570"/>
    </row>
    <row r="313" spans="1:16" s="241" customFormat="1" ht="13.8">
      <c r="A313" s="242"/>
      <c r="B313" s="242"/>
      <c r="C313" s="412"/>
      <c r="D313" s="604"/>
      <c r="E313" s="604"/>
      <c r="F313" s="737"/>
      <c r="G313" s="580"/>
      <c r="H313" s="579"/>
      <c r="I313" s="580"/>
      <c r="J313" s="579"/>
      <c r="K313" s="580"/>
      <c r="L313" s="420"/>
      <c r="M313" s="578"/>
      <c r="N313" s="581"/>
      <c r="O313" s="570"/>
      <c r="P313" s="570"/>
    </row>
    <row r="314" spans="1:16" s="241" customFormat="1" ht="13.8">
      <c r="A314" s="242"/>
      <c r="B314" s="242"/>
      <c r="C314" s="412"/>
      <c r="D314" s="604"/>
      <c r="E314" s="604"/>
      <c r="F314" s="737"/>
      <c r="G314" s="580"/>
      <c r="H314" s="579"/>
      <c r="I314" s="580"/>
      <c r="J314" s="579"/>
      <c r="K314" s="580"/>
      <c r="L314" s="420"/>
      <c r="M314" s="578"/>
      <c r="N314" s="581"/>
      <c r="O314" s="570"/>
      <c r="P314" s="570"/>
    </row>
    <row r="315" spans="1:16" s="241" customFormat="1" ht="13.8">
      <c r="A315" s="242"/>
      <c r="B315" s="242"/>
      <c r="C315" s="412"/>
      <c r="D315" s="605"/>
      <c r="E315" s="605"/>
      <c r="F315" s="605"/>
      <c r="G315" s="580"/>
      <c r="H315" s="579"/>
      <c r="I315" s="580"/>
      <c r="J315" s="579"/>
      <c r="K315" s="580"/>
      <c r="L315" s="420"/>
      <c r="M315" s="578"/>
      <c r="N315" s="581"/>
      <c r="O315" s="570"/>
      <c r="P315" s="570"/>
    </row>
    <row r="316" spans="1:16" s="241" customFormat="1" ht="13.8">
      <c r="A316" s="242"/>
      <c r="B316" s="242"/>
      <c r="C316" s="412"/>
      <c r="D316" s="604"/>
      <c r="E316" s="604"/>
      <c r="F316" s="604"/>
      <c r="G316" s="580"/>
      <c r="H316" s="579"/>
      <c r="I316" s="580"/>
      <c r="J316" s="579"/>
      <c r="K316" s="580"/>
      <c r="L316" s="420"/>
      <c r="M316" s="578"/>
      <c r="N316" s="581"/>
      <c r="O316" s="570"/>
      <c r="P316" s="570"/>
    </row>
    <row r="317" spans="1:16" s="241" customFormat="1" ht="13.8">
      <c r="A317" s="242"/>
      <c r="B317" s="242"/>
      <c r="C317" s="412"/>
      <c r="D317" s="596"/>
      <c r="E317" s="596"/>
      <c r="F317" s="596"/>
      <c r="G317" s="580"/>
      <c r="H317" s="579"/>
      <c r="I317" s="580"/>
      <c r="J317" s="579"/>
      <c r="K317" s="580"/>
      <c r="L317" s="420"/>
      <c r="M317" s="578"/>
      <c r="N317" s="581"/>
      <c r="O317" s="570"/>
      <c r="P317" s="570"/>
    </row>
    <row r="318" spans="1:16" s="241" customFormat="1" ht="13.8">
      <c r="A318" s="242"/>
      <c r="B318" s="242"/>
      <c r="C318" s="412"/>
      <c r="D318" s="596"/>
      <c r="E318" s="596"/>
      <c r="F318" s="596"/>
      <c r="G318" s="580"/>
      <c r="H318" s="579"/>
      <c r="I318" s="580"/>
      <c r="J318" s="579"/>
      <c r="K318" s="580"/>
      <c r="L318" s="420"/>
      <c r="M318" s="578"/>
      <c r="N318" s="581"/>
      <c r="O318" s="570"/>
      <c r="P318" s="570"/>
    </row>
    <row r="319" spans="1:16" s="241" customFormat="1" ht="13.8">
      <c r="A319" s="242"/>
      <c r="B319" s="242"/>
      <c r="C319" s="412"/>
      <c r="D319" s="596"/>
      <c r="E319" s="596"/>
      <c r="F319" s="596"/>
      <c r="G319" s="580"/>
      <c r="H319" s="579"/>
      <c r="I319" s="580"/>
      <c r="J319" s="579"/>
      <c r="K319" s="580"/>
      <c r="L319" s="420"/>
      <c r="M319" s="578"/>
      <c r="N319" s="581"/>
      <c r="O319" s="570"/>
      <c r="P319" s="570"/>
    </row>
    <row r="320" spans="1:16" s="241" customFormat="1" ht="13.8">
      <c r="A320" s="242"/>
      <c r="B320" s="242"/>
      <c r="C320" s="412"/>
      <c r="D320" s="596"/>
      <c r="E320" s="596"/>
      <c r="F320" s="596"/>
      <c r="G320" s="580"/>
      <c r="H320" s="579"/>
      <c r="I320" s="580"/>
      <c r="J320" s="579"/>
      <c r="K320" s="580"/>
      <c r="L320" s="420"/>
      <c r="M320" s="578"/>
      <c r="N320" s="581"/>
      <c r="O320" s="570"/>
      <c r="P320" s="570"/>
    </row>
    <row r="321" spans="1:16" s="241" customFormat="1" ht="15.6">
      <c r="A321" s="242"/>
      <c r="B321" s="242"/>
      <c r="C321" s="412"/>
      <c r="D321" s="606"/>
      <c r="E321" s="594"/>
      <c r="F321" s="595"/>
      <c r="G321" s="595"/>
      <c r="H321" s="579"/>
      <c r="I321" s="580"/>
      <c r="J321" s="579"/>
      <c r="K321" s="580"/>
      <c r="L321" s="420"/>
      <c r="M321" s="578"/>
      <c r="N321" s="581"/>
      <c r="O321" s="570"/>
      <c r="P321" s="570"/>
    </row>
    <row r="322" spans="1:16" s="241" customFormat="1" ht="15.6">
      <c r="A322" s="242"/>
      <c r="B322" s="242"/>
      <c r="C322" s="412"/>
      <c r="D322" s="596"/>
      <c r="E322" s="596"/>
      <c r="F322" s="606"/>
      <c r="G322" s="580"/>
      <c r="H322" s="579"/>
      <c r="I322" s="580"/>
      <c r="J322" s="579"/>
      <c r="K322" s="580"/>
      <c r="L322" s="420"/>
      <c r="M322" s="578"/>
      <c r="N322" s="581"/>
      <c r="O322" s="570"/>
      <c r="P322" s="570"/>
    </row>
    <row r="323" spans="1:16" s="241" customFormat="1" ht="13.8">
      <c r="A323" s="242"/>
      <c r="B323" s="242"/>
      <c r="C323" s="412"/>
      <c r="D323" s="596"/>
      <c r="E323" s="596"/>
      <c r="F323" s="596"/>
      <c r="G323" s="580"/>
      <c r="H323" s="579"/>
      <c r="I323" s="580"/>
      <c r="J323" s="579"/>
      <c r="K323" s="580"/>
      <c r="L323" s="420"/>
      <c r="M323" s="578"/>
      <c r="N323" s="581"/>
      <c r="O323" s="570"/>
      <c r="P323" s="570"/>
    </row>
    <row r="324" spans="1:16" s="241" customFormat="1" ht="13.8">
      <c r="A324" s="242"/>
      <c r="B324" s="242"/>
      <c r="C324" s="412"/>
      <c r="D324" s="737"/>
      <c r="E324" s="737"/>
      <c r="F324" s="245"/>
      <c r="G324" s="580"/>
      <c r="H324" s="579"/>
      <c r="I324" s="580"/>
      <c r="J324" s="579"/>
      <c r="K324" s="580"/>
      <c r="L324" s="420"/>
      <c r="M324" s="578"/>
      <c r="N324" s="581"/>
      <c r="O324" s="570"/>
      <c r="P324" s="570"/>
    </row>
    <row r="325" spans="1:16" s="241" customFormat="1" ht="15.6">
      <c r="A325" s="242"/>
      <c r="B325" s="242"/>
      <c r="C325" s="412"/>
      <c r="D325" s="607"/>
      <c r="E325" s="607"/>
      <c r="F325" s="607"/>
      <c r="G325" s="580"/>
      <c r="H325" s="579"/>
      <c r="I325" s="580"/>
      <c r="J325" s="579"/>
      <c r="K325" s="580"/>
      <c r="L325" s="420"/>
      <c r="M325" s="578"/>
      <c r="N325" s="581"/>
      <c r="O325" s="570"/>
      <c r="P325" s="570"/>
    </row>
    <row r="326" spans="1:16" s="241" customFormat="1" ht="13.8">
      <c r="A326" s="242"/>
      <c r="B326" s="242"/>
      <c r="C326" s="412"/>
      <c r="D326" s="737"/>
      <c r="E326" s="737"/>
      <c r="F326" s="245"/>
      <c r="G326" s="580"/>
      <c r="H326" s="579"/>
      <c r="I326" s="580"/>
      <c r="J326" s="579"/>
      <c r="K326" s="580"/>
      <c r="L326" s="420"/>
      <c r="M326" s="578"/>
      <c r="N326" s="581"/>
      <c r="O326" s="570"/>
      <c r="P326" s="570"/>
    </row>
    <row r="327" spans="1:16" s="241" customFormat="1" ht="13.8">
      <c r="A327" s="242"/>
      <c r="B327" s="242"/>
      <c r="C327" s="412"/>
      <c r="D327" s="737"/>
      <c r="E327" s="737"/>
      <c r="F327" s="245"/>
      <c r="G327" s="580"/>
      <c r="H327" s="579"/>
      <c r="I327" s="580"/>
      <c r="J327" s="579"/>
      <c r="K327" s="580"/>
      <c r="L327" s="420"/>
      <c r="M327" s="578"/>
      <c r="N327" s="581"/>
      <c r="O327" s="570"/>
      <c r="P327" s="570"/>
    </row>
    <row r="328" spans="1:16" s="241" customFormat="1" ht="13.8">
      <c r="A328" s="242"/>
      <c r="B328" s="242"/>
      <c r="C328" s="412"/>
      <c r="D328" s="737"/>
      <c r="E328" s="737"/>
      <c r="F328" s="245"/>
      <c r="G328" s="580"/>
      <c r="H328" s="579"/>
      <c r="I328" s="580"/>
      <c r="J328" s="579"/>
      <c r="K328" s="580"/>
      <c r="L328" s="420"/>
      <c r="M328" s="578"/>
      <c r="N328" s="581"/>
      <c r="O328" s="570"/>
      <c r="P328" s="570"/>
    </row>
    <row r="329" spans="1:16" s="241" customFormat="1" ht="15.6">
      <c r="A329" s="242"/>
      <c r="B329" s="242"/>
      <c r="C329" s="412"/>
      <c r="D329" s="607"/>
      <c r="E329" s="607"/>
      <c r="F329" s="607"/>
      <c r="G329" s="580"/>
      <c r="H329" s="579"/>
      <c r="I329" s="580"/>
      <c r="J329" s="579"/>
      <c r="K329" s="580"/>
      <c r="L329" s="420"/>
      <c r="M329" s="578"/>
      <c r="N329" s="581"/>
      <c r="O329" s="570"/>
      <c r="P329" s="570"/>
    </row>
    <row r="330" spans="1:16" s="241" customFormat="1" ht="13.8">
      <c r="A330" s="242"/>
      <c r="B330" s="242"/>
      <c r="C330" s="412"/>
      <c r="D330" s="737"/>
      <c r="E330" s="737"/>
      <c r="F330" s="245"/>
      <c r="G330" s="580"/>
      <c r="H330" s="579"/>
      <c r="I330" s="580"/>
      <c r="J330" s="579"/>
      <c r="K330" s="580"/>
      <c r="L330" s="420"/>
      <c r="M330" s="578"/>
      <c r="N330" s="581"/>
      <c r="O330" s="570"/>
      <c r="P330" s="570"/>
    </row>
    <row r="331" spans="1:16" s="241" customFormat="1" ht="13.8">
      <c r="A331" s="242"/>
      <c r="B331" s="242"/>
      <c r="C331" s="412"/>
      <c r="D331" s="596"/>
      <c r="E331" s="596"/>
      <c r="F331" s="596"/>
      <c r="G331" s="580"/>
      <c r="H331" s="579"/>
      <c r="I331" s="580"/>
      <c r="J331" s="579"/>
      <c r="K331" s="580"/>
      <c r="L331" s="420"/>
      <c r="M331" s="578"/>
      <c r="N331" s="581"/>
      <c r="O331" s="570"/>
      <c r="P331" s="570"/>
    </row>
    <row r="332" spans="1:16" s="241" customFormat="1" ht="13.8">
      <c r="A332" s="242"/>
      <c r="B332" s="242"/>
      <c r="C332" s="412"/>
      <c r="D332" s="596"/>
      <c r="E332" s="596"/>
      <c r="F332" s="596"/>
      <c r="G332" s="580"/>
      <c r="H332" s="579"/>
      <c r="I332" s="580"/>
      <c r="J332" s="579"/>
      <c r="K332" s="580"/>
      <c r="L332" s="420"/>
      <c r="M332" s="578"/>
      <c r="N332" s="581"/>
      <c r="O332" s="570"/>
      <c r="P332" s="570"/>
    </row>
    <row r="333" spans="1:16" s="241" customFormat="1" ht="13.8">
      <c r="A333" s="242"/>
      <c r="B333" s="242"/>
      <c r="C333" s="412"/>
      <c r="D333" s="596"/>
      <c r="E333" s="596"/>
      <c r="F333" s="596"/>
      <c r="G333" s="580"/>
      <c r="H333" s="579"/>
      <c r="I333" s="580"/>
      <c r="J333" s="579"/>
      <c r="K333" s="580"/>
      <c r="L333" s="420"/>
      <c r="M333" s="578"/>
      <c r="N333" s="581"/>
      <c r="O333" s="570"/>
      <c r="P333" s="570"/>
    </row>
    <row r="334" spans="1:16" s="241" customFormat="1" ht="13.8">
      <c r="A334" s="242"/>
      <c r="B334" s="242"/>
      <c r="C334" s="412"/>
      <c r="D334" s="596"/>
      <c r="E334" s="596"/>
      <c r="F334" s="596"/>
      <c r="G334" s="580"/>
      <c r="H334" s="579"/>
      <c r="I334" s="580"/>
      <c r="J334" s="579"/>
      <c r="K334" s="580"/>
      <c r="L334" s="420"/>
      <c r="M334" s="578"/>
      <c r="N334" s="581"/>
      <c r="O334" s="570"/>
      <c r="P334" s="570"/>
    </row>
    <row r="335" spans="1:16" s="241" customFormat="1" ht="13.8">
      <c r="A335" s="242"/>
      <c r="B335" s="242"/>
      <c r="C335" s="412"/>
      <c r="D335" s="596"/>
      <c r="E335" s="596"/>
      <c r="F335" s="596"/>
      <c r="G335" s="580"/>
      <c r="H335" s="579"/>
      <c r="I335" s="580"/>
      <c r="J335" s="579"/>
      <c r="K335" s="580"/>
      <c r="L335" s="420"/>
      <c r="M335" s="578"/>
      <c r="N335" s="581"/>
      <c r="O335" s="570"/>
      <c r="P335" s="570"/>
    </row>
    <row r="336" spans="1:16" s="241" customFormat="1" ht="13.8">
      <c r="A336" s="242"/>
      <c r="B336" s="242"/>
      <c r="C336" s="412"/>
      <c r="D336" s="596"/>
      <c r="E336" s="596"/>
      <c r="F336" s="596"/>
      <c r="G336" s="580"/>
      <c r="H336" s="579"/>
      <c r="I336" s="580"/>
      <c r="J336" s="579"/>
      <c r="K336" s="580"/>
      <c r="L336" s="420"/>
      <c r="M336" s="578"/>
      <c r="N336" s="581"/>
      <c r="O336" s="570"/>
      <c r="P336" s="570"/>
    </row>
    <row r="337" spans="1:16" s="241" customFormat="1" ht="13.8">
      <c r="A337" s="242"/>
      <c r="B337" s="242"/>
      <c r="C337" s="412"/>
      <c r="D337" s="596"/>
      <c r="E337" s="596"/>
      <c r="F337" s="596"/>
      <c r="G337" s="580"/>
      <c r="H337" s="579"/>
      <c r="I337" s="580"/>
      <c r="J337" s="579"/>
      <c r="K337" s="580"/>
      <c r="L337" s="420"/>
      <c r="M337" s="578"/>
      <c r="N337" s="581"/>
      <c r="O337" s="570"/>
      <c r="P337" s="570"/>
    </row>
    <row r="338" spans="1:16" s="241" customFormat="1" ht="13.8">
      <c r="A338" s="242"/>
      <c r="B338" s="242"/>
      <c r="C338" s="412"/>
      <c r="D338" s="596"/>
      <c r="E338" s="596"/>
      <c r="F338" s="596"/>
      <c r="G338" s="580"/>
      <c r="H338" s="579"/>
      <c r="I338" s="580"/>
      <c r="J338" s="579"/>
      <c r="K338" s="580"/>
      <c r="L338" s="420"/>
      <c r="M338" s="578"/>
      <c r="N338" s="581"/>
      <c r="O338" s="570"/>
      <c r="P338" s="570"/>
    </row>
    <row r="339" spans="1:16" s="241" customFormat="1" ht="13.8">
      <c r="A339" s="242"/>
      <c r="B339" s="242"/>
      <c r="C339" s="412"/>
      <c r="D339" s="737"/>
      <c r="E339" s="737"/>
      <c r="F339" s="737"/>
      <c r="G339" s="580"/>
      <c r="H339" s="579"/>
      <c r="I339" s="580"/>
      <c r="J339" s="579"/>
      <c r="K339" s="580"/>
      <c r="L339" s="420"/>
      <c r="M339" s="578"/>
      <c r="N339" s="581"/>
      <c r="O339" s="570"/>
      <c r="P339" s="570"/>
    </row>
    <row r="340" spans="1:16" s="241" customFormat="1" ht="13.8">
      <c r="A340" s="242"/>
      <c r="B340" s="242"/>
      <c r="C340" s="412"/>
      <c r="D340" s="737"/>
      <c r="E340" s="737"/>
      <c r="F340" s="737"/>
      <c r="G340" s="580"/>
      <c r="H340" s="579"/>
      <c r="I340" s="580"/>
      <c r="J340" s="579"/>
      <c r="K340" s="580"/>
      <c r="L340" s="420"/>
      <c r="M340" s="578"/>
      <c r="N340" s="581"/>
      <c r="O340" s="570"/>
      <c r="P340" s="570"/>
    </row>
    <row r="341" spans="1:16" s="241" customFormat="1" ht="13.8">
      <c r="A341" s="242"/>
      <c r="B341" s="242"/>
      <c r="C341" s="412"/>
      <c r="D341" s="596"/>
      <c r="E341" s="596"/>
      <c r="F341" s="596"/>
      <c r="G341" s="580"/>
      <c r="H341" s="579"/>
      <c r="I341" s="580"/>
      <c r="J341" s="579"/>
      <c r="K341" s="580"/>
      <c r="L341" s="420"/>
      <c r="M341" s="578"/>
      <c r="N341" s="581"/>
      <c r="O341" s="570"/>
      <c r="P341" s="570"/>
    </row>
    <row r="342" spans="1:16" s="241" customFormat="1" ht="13.8">
      <c r="A342" s="242"/>
      <c r="B342" s="242"/>
      <c r="C342" s="412"/>
      <c r="D342" s="596"/>
      <c r="E342" s="596"/>
      <c r="F342" s="596"/>
      <c r="G342" s="580"/>
      <c r="H342" s="579"/>
      <c r="I342" s="580"/>
      <c r="J342" s="579"/>
      <c r="K342" s="580"/>
      <c r="L342" s="420"/>
      <c r="M342" s="578"/>
      <c r="N342" s="581"/>
      <c r="O342" s="570"/>
      <c r="P342" s="570"/>
    </row>
    <row r="343" spans="1:16" s="241" customFormat="1" ht="13.8">
      <c r="A343" s="242"/>
      <c r="B343" s="242"/>
      <c r="C343" s="412"/>
      <c r="D343" s="737"/>
      <c r="E343" s="737"/>
      <c r="F343" s="245"/>
      <c r="G343" s="580"/>
      <c r="H343" s="579"/>
      <c r="I343" s="580"/>
      <c r="J343" s="579"/>
      <c r="K343" s="580"/>
      <c r="L343" s="420"/>
      <c r="M343" s="578"/>
      <c r="N343" s="581"/>
      <c r="O343" s="570"/>
      <c r="P343" s="570"/>
    </row>
    <row r="344" spans="1:16" s="241" customFormat="1" ht="13.8">
      <c r="A344" s="242"/>
      <c r="B344" s="242"/>
      <c r="C344" s="412"/>
      <c r="D344" s="737"/>
      <c r="E344" s="737"/>
      <c r="F344" s="245"/>
      <c r="G344" s="580"/>
      <c r="H344" s="579"/>
      <c r="I344" s="245"/>
      <c r="J344" s="245"/>
      <c r="K344" s="245"/>
      <c r="L344" s="245"/>
      <c r="M344" s="245"/>
      <c r="N344" s="245"/>
      <c r="O344" s="570"/>
      <c r="P344" s="570"/>
    </row>
    <row r="345" spans="1:16" s="241" customFormat="1" ht="13.8">
      <c r="A345" s="242"/>
      <c r="B345" s="242"/>
      <c r="C345" s="412"/>
      <c r="D345" s="737"/>
      <c r="E345" s="737"/>
      <c r="F345" s="245"/>
      <c r="G345" s="245"/>
      <c r="H345" s="245"/>
      <c r="I345" s="245"/>
      <c r="J345" s="245"/>
      <c r="K345" s="245"/>
      <c r="L345" s="245"/>
      <c r="M345" s="245"/>
      <c r="N345" s="512"/>
      <c r="O345" s="570"/>
      <c r="P345" s="570"/>
    </row>
    <row r="346" spans="1:16" s="241" customFormat="1" ht="17.399999999999999">
      <c r="A346" s="242"/>
      <c r="B346" s="242"/>
      <c r="C346" s="412"/>
      <c r="D346" s="737"/>
      <c r="E346" s="737"/>
      <c r="F346" s="245"/>
      <c r="G346" s="580"/>
      <c r="H346" s="579"/>
      <c r="I346" s="245"/>
      <c r="J346" s="597"/>
      <c r="K346" s="597"/>
      <c r="L346" s="597"/>
      <c r="M346" s="245"/>
      <c r="N346" s="608"/>
      <c r="O346" s="570"/>
      <c r="P346" s="570"/>
    </row>
    <row r="347" spans="1:16" s="241" customFormat="1" ht="13.8">
      <c r="A347" s="242"/>
      <c r="B347" s="242"/>
      <c r="C347" s="412"/>
      <c r="D347" s="737"/>
      <c r="E347" s="737"/>
      <c r="F347" s="245"/>
      <c r="G347" s="580"/>
      <c r="H347" s="579"/>
      <c r="I347" s="245"/>
      <c r="J347" s="245"/>
      <c r="K347" s="245"/>
      <c r="L347" s="245"/>
      <c r="M347" s="245"/>
      <c r="N347" s="570"/>
      <c r="O347" s="570"/>
      <c r="P347" s="570"/>
    </row>
    <row r="348" spans="1:16" s="241" customFormat="1" ht="15.6">
      <c r="A348" s="242"/>
      <c r="B348" s="242"/>
      <c r="C348" s="412"/>
      <c r="D348" s="603"/>
      <c r="E348" s="603"/>
      <c r="F348" s="603"/>
      <c r="G348" s="580"/>
      <c r="H348" s="579"/>
      <c r="I348" s="245"/>
      <c r="J348" s="245"/>
      <c r="K348" s="245"/>
      <c r="L348" s="245"/>
      <c r="M348" s="245"/>
      <c r="N348" s="245"/>
      <c r="O348" s="570"/>
      <c r="P348" s="570"/>
    </row>
    <row r="349" spans="1:16" s="241" customFormat="1" ht="13.8">
      <c r="A349" s="242"/>
      <c r="B349" s="242"/>
      <c r="C349" s="412"/>
      <c r="D349" s="596"/>
      <c r="E349" s="596"/>
      <c r="F349" s="596"/>
      <c r="G349" s="596"/>
      <c r="H349" s="596"/>
      <c r="I349" s="245"/>
      <c r="J349" s="245"/>
      <c r="K349" s="245"/>
      <c r="L349" s="245"/>
      <c r="M349" s="245"/>
      <c r="N349" s="245"/>
      <c r="O349" s="570"/>
      <c r="P349" s="570"/>
    </row>
    <row r="350" spans="1:16" s="241" customFormat="1" ht="13.8">
      <c r="A350" s="242"/>
      <c r="B350" s="242"/>
      <c r="C350" s="412"/>
      <c r="D350" s="737"/>
      <c r="E350" s="737"/>
      <c r="F350" s="245"/>
      <c r="G350" s="580"/>
      <c r="H350" s="579"/>
      <c r="I350" s="580"/>
      <c r="J350" s="579"/>
      <c r="K350" s="580"/>
      <c r="L350" s="420"/>
      <c r="M350" s="578"/>
      <c r="N350" s="581"/>
      <c r="O350" s="570"/>
      <c r="P350" s="570"/>
    </row>
    <row r="351" spans="1:16" s="241" customFormat="1" ht="13.8">
      <c r="A351" s="242"/>
      <c r="B351" s="242"/>
      <c r="C351" s="412"/>
      <c r="D351" s="596"/>
      <c r="E351" s="596"/>
      <c r="F351" s="596"/>
      <c r="G351" s="596"/>
      <c r="H351" s="596"/>
      <c r="I351" s="596"/>
      <c r="J351" s="579"/>
      <c r="K351" s="580"/>
      <c r="L351" s="420"/>
      <c r="M351" s="578"/>
      <c r="N351" s="581"/>
      <c r="O351" s="570"/>
      <c r="P351" s="570"/>
    </row>
    <row r="352" spans="1:16" s="241" customFormat="1" ht="13.8">
      <c r="A352" s="242"/>
      <c r="B352" s="242"/>
      <c r="C352" s="412"/>
      <c r="D352" s="737"/>
      <c r="E352" s="737"/>
      <c r="F352" s="245"/>
      <c r="G352" s="580"/>
      <c r="H352" s="579"/>
      <c r="I352" s="580"/>
      <c r="J352" s="579"/>
      <c r="K352" s="580"/>
      <c r="L352" s="420"/>
      <c r="M352" s="578"/>
      <c r="N352" s="581"/>
      <c r="O352" s="570"/>
      <c r="P352" s="570"/>
    </row>
    <row r="353" spans="1:16" s="241" customFormat="1" ht="13.8">
      <c r="A353" s="242"/>
      <c r="B353" s="242"/>
      <c r="C353" s="412"/>
      <c r="D353" s="737"/>
      <c r="E353" s="737"/>
      <c r="F353" s="245"/>
      <c r="G353" s="580"/>
      <c r="H353" s="579"/>
      <c r="I353" s="580"/>
      <c r="J353" s="579"/>
      <c r="K353" s="580"/>
      <c r="L353" s="420"/>
      <c r="M353" s="578"/>
      <c r="N353" s="581"/>
      <c r="O353" s="570"/>
      <c r="P353" s="570"/>
    </row>
    <row r="354" spans="1:16" s="241" customFormat="1" ht="13.8">
      <c r="A354" s="242"/>
      <c r="B354" s="242"/>
      <c r="C354" s="412"/>
      <c r="D354" s="737"/>
      <c r="E354" s="737"/>
      <c r="F354" s="245"/>
      <c r="G354" s="580"/>
      <c r="H354" s="579"/>
      <c r="I354" s="580"/>
      <c r="J354" s="579"/>
      <c r="K354" s="580"/>
      <c r="L354" s="420"/>
      <c r="M354" s="578"/>
      <c r="N354" s="581"/>
      <c r="O354" s="570"/>
      <c r="P354" s="570"/>
    </row>
    <row r="355" spans="1:16" s="241" customFormat="1" ht="13.8">
      <c r="A355" s="242"/>
      <c r="B355" s="242"/>
      <c r="C355" s="412"/>
      <c r="D355" s="596"/>
      <c r="E355" s="596"/>
      <c r="F355" s="596"/>
      <c r="G355" s="596"/>
      <c r="H355" s="596"/>
      <c r="I355" s="596"/>
      <c r="J355" s="579"/>
      <c r="K355" s="580"/>
      <c r="L355" s="420"/>
      <c r="M355" s="578"/>
      <c r="N355" s="581"/>
      <c r="O355" s="570"/>
      <c r="P355" s="570"/>
    </row>
    <row r="356" spans="1:16" s="241" customFormat="1" ht="13.8">
      <c r="A356" s="242"/>
      <c r="B356" s="242"/>
      <c r="C356" s="412"/>
      <c r="D356" s="737"/>
      <c r="E356" s="594"/>
      <c r="F356" s="595"/>
      <c r="G356" s="595"/>
      <c r="H356" s="579"/>
      <c r="I356" s="580"/>
      <c r="J356" s="579"/>
      <c r="K356" s="580"/>
      <c r="L356" s="420"/>
      <c r="M356" s="578"/>
      <c r="N356" s="581"/>
      <c r="O356" s="570"/>
      <c r="P356" s="570"/>
    </row>
    <row r="357" spans="1:16" s="241" customFormat="1" ht="13.8">
      <c r="A357" s="242"/>
      <c r="B357" s="242"/>
      <c r="C357" s="412"/>
      <c r="D357" s="609"/>
      <c r="E357" s="609"/>
      <c r="F357" s="609"/>
      <c r="G357" s="580"/>
      <c r="H357" s="579"/>
      <c r="I357" s="580"/>
      <c r="J357" s="579"/>
      <c r="K357" s="580"/>
      <c r="L357" s="420"/>
      <c r="M357" s="578"/>
      <c r="N357" s="581"/>
      <c r="O357" s="570"/>
      <c r="P357" s="570"/>
    </row>
    <row r="358" spans="1:16" s="241" customFormat="1" ht="13.8">
      <c r="A358" s="242"/>
      <c r="B358" s="242"/>
      <c r="C358" s="412"/>
      <c r="D358" s="610"/>
      <c r="E358" s="594"/>
      <c r="F358" s="595"/>
      <c r="G358" s="595"/>
      <c r="H358" s="579"/>
      <c r="I358" s="580"/>
      <c r="J358" s="579"/>
      <c r="K358" s="580"/>
      <c r="L358" s="420"/>
      <c r="M358" s="578"/>
      <c r="N358" s="581"/>
      <c r="O358" s="570"/>
      <c r="P358" s="570"/>
    </row>
    <row r="359" spans="1:16" s="241" customFormat="1" ht="13.8">
      <c r="A359" s="242"/>
      <c r="B359" s="242"/>
      <c r="C359" s="412"/>
      <c r="D359" s="610"/>
      <c r="E359" s="609"/>
      <c r="F359" s="609"/>
      <c r="G359" s="580"/>
      <c r="H359" s="579"/>
      <c r="I359" s="245"/>
      <c r="J359" s="245"/>
      <c r="K359" s="245"/>
      <c r="L359" s="245"/>
      <c r="M359" s="245"/>
      <c r="N359" s="245"/>
      <c r="O359" s="570"/>
      <c r="P359" s="570"/>
    </row>
    <row r="360" spans="1:16" s="241" customFormat="1" ht="13.8">
      <c r="A360" s="242"/>
      <c r="B360" s="242"/>
      <c r="C360" s="412"/>
      <c r="D360" s="737"/>
      <c r="E360" s="594"/>
      <c r="F360" s="595"/>
      <c r="G360" s="595"/>
      <c r="H360" s="579"/>
      <c r="I360" s="580"/>
      <c r="J360" s="579"/>
      <c r="K360" s="580"/>
      <c r="L360" s="420"/>
      <c r="M360" s="578"/>
      <c r="N360" s="581"/>
      <c r="O360" s="570"/>
      <c r="P360" s="570"/>
    </row>
    <row r="361" spans="1:16" s="241" customFormat="1" ht="13.8">
      <c r="A361" s="242"/>
      <c r="B361" s="242"/>
      <c r="C361" s="412"/>
      <c r="D361" s="610"/>
      <c r="E361" s="609"/>
      <c r="F361" s="609"/>
      <c r="G361" s="580"/>
      <c r="H361" s="579"/>
      <c r="I361" s="580"/>
      <c r="J361" s="579"/>
      <c r="K361" s="580"/>
      <c r="L361" s="420"/>
      <c r="M361" s="578"/>
      <c r="N361" s="581"/>
      <c r="O361" s="570"/>
      <c r="P361" s="570"/>
    </row>
    <row r="362" spans="1:16" s="241" customFormat="1" ht="13.8">
      <c r="A362" s="242"/>
      <c r="B362" s="242"/>
      <c r="C362" s="412"/>
      <c r="D362" s="610"/>
      <c r="E362" s="594"/>
      <c r="F362" s="595"/>
      <c r="G362" s="595"/>
      <c r="H362" s="579"/>
      <c r="I362" s="580"/>
      <c r="J362" s="579"/>
      <c r="K362" s="580"/>
      <c r="L362" s="420"/>
      <c r="M362" s="578"/>
      <c r="N362" s="581"/>
      <c r="O362" s="570"/>
      <c r="P362" s="570"/>
    </row>
    <row r="363" spans="1:16" s="241" customFormat="1" ht="13.8">
      <c r="A363" s="242"/>
      <c r="B363" s="242"/>
      <c r="C363" s="412"/>
      <c r="D363" s="610"/>
      <c r="E363" s="609"/>
      <c r="F363" s="609"/>
      <c r="G363" s="580"/>
      <c r="H363" s="579"/>
      <c r="I363" s="245"/>
      <c r="J363" s="245"/>
      <c r="K363" s="245"/>
      <c r="L363" s="245"/>
      <c r="M363" s="245"/>
      <c r="N363" s="245"/>
      <c r="O363" s="570"/>
      <c r="P363" s="570"/>
    </row>
    <row r="364" spans="1:16" s="241" customFormat="1" ht="13.8">
      <c r="A364" s="242"/>
      <c r="B364" s="242"/>
      <c r="C364" s="412"/>
      <c r="D364" s="737"/>
      <c r="E364" s="594"/>
      <c r="F364" s="595"/>
      <c r="G364" s="595"/>
      <c r="H364" s="579"/>
      <c r="I364" s="580"/>
      <c r="J364" s="579"/>
      <c r="K364" s="580"/>
      <c r="L364" s="420"/>
      <c r="M364" s="578"/>
      <c r="N364" s="581"/>
      <c r="O364" s="570"/>
      <c r="P364" s="570"/>
    </row>
    <row r="365" spans="1:16" s="241" customFormat="1" ht="13.8">
      <c r="A365" s="242"/>
      <c r="B365" s="242"/>
      <c r="C365" s="412"/>
      <c r="D365" s="596"/>
      <c r="E365" s="596"/>
      <c r="F365" s="596"/>
      <c r="G365" s="596"/>
      <c r="H365" s="596"/>
      <c r="I365" s="596"/>
      <c r="J365" s="245"/>
      <c r="K365" s="245"/>
      <c r="L365" s="245"/>
      <c r="M365" s="245"/>
      <c r="N365" s="245"/>
      <c r="O365" s="570"/>
      <c r="P365" s="570"/>
    </row>
    <row r="366" spans="1:16" s="241" customFormat="1" ht="13.8">
      <c r="A366" s="242"/>
      <c r="B366" s="242"/>
      <c r="C366" s="412"/>
      <c r="D366" s="737"/>
      <c r="E366" s="737"/>
      <c r="F366" s="245"/>
      <c r="G366" s="580"/>
      <c r="H366" s="579"/>
      <c r="I366" s="580"/>
      <c r="J366" s="579"/>
      <c r="K366" s="580"/>
      <c r="L366" s="420"/>
      <c r="M366" s="578"/>
      <c r="N366" s="581"/>
      <c r="O366" s="570"/>
      <c r="P366" s="570"/>
    </row>
    <row r="367" spans="1:16" s="241" customFormat="1" ht="13.8">
      <c r="A367" s="242"/>
      <c r="B367" s="242"/>
      <c r="C367" s="412"/>
      <c r="D367" s="737"/>
      <c r="E367" s="737"/>
      <c r="F367" s="245"/>
      <c r="G367" s="580"/>
      <c r="H367" s="579"/>
      <c r="I367" s="580"/>
      <c r="J367" s="579"/>
      <c r="K367" s="580"/>
      <c r="L367" s="420"/>
      <c r="M367" s="578"/>
      <c r="N367" s="581"/>
      <c r="O367" s="570"/>
      <c r="P367" s="570"/>
    </row>
    <row r="368" spans="1:16" s="241" customFormat="1" ht="13.8">
      <c r="A368" s="242"/>
      <c r="B368" s="242"/>
      <c r="C368" s="412"/>
      <c r="D368" s="596"/>
      <c r="E368" s="596"/>
      <c r="F368" s="596"/>
      <c r="G368" s="580"/>
      <c r="H368" s="579"/>
      <c r="I368" s="580"/>
      <c r="J368" s="579"/>
      <c r="K368" s="580"/>
      <c r="L368" s="420"/>
      <c r="M368" s="578"/>
      <c r="N368" s="581"/>
      <c r="O368" s="570"/>
      <c r="P368" s="570"/>
    </row>
    <row r="369" spans="1:16" s="241" customFormat="1" ht="13.8">
      <c r="A369" s="242"/>
      <c r="B369" s="242"/>
      <c r="C369" s="412"/>
      <c r="D369" s="596"/>
      <c r="E369" s="596"/>
      <c r="F369" s="596"/>
      <c r="G369" s="580"/>
      <c r="H369" s="579"/>
      <c r="I369" s="580"/>
      <c r="J369" s="579"/>
      <c r="K369" s="580"/>
      <c r="L369" s="420"/>
      <c r="M369" s="578"/>
      <c r="N369" s="581"/>
      <c r="O369" s="570"/>
      <c r="P369" s="570"/>
    </row>
    <row r="370" spans="1:16" s="241" customFormat="1" ht="13.8">
      <c r="A370" s="242"/>
      <c r="B370" s="242"/>
      <c r="C370" s="412"/>
      <c r="D370" s="737"/>
      <c r="E370" s="737"/>
      <c r="F370" s="245"/>
      <c r="G370" s="580"/>
      <c r="H370" s="579"/>
      <c r="I370" s="580"/>
      <c r="J370" s="579"/>
      <c r="K370" s="580"/>
      <c r="L370" s="420"/>
      <c r="M370" s="578"/>
      <c r="N370" s="581"/>
      <c r="O370" s="570"/>
      <c r="P370" s="570"/>
    </row>
    <row r="371" spans="1:16" s="241" customFormat="1" ht="13.8">
      <c r="A371" s="242"/>
      <c r="B371" s="242"/>
      <c r="C371" s="412"/>
      <c r="D371" s="611"/>
      <c r="E371" s="611"/>
      <c r="F371" s="611"/>
      <c r="G371" s="611"/>
      <c r="H371" s="611"/>
      <c r="I371" s="611"/>
      <c r="J371" s="245"/>
      <c r="K371" s="245"/>
      <c r="L371" s="245"/>
      <c r="M371" s="245"/>
      <c r="N371" s="245"/>
      <c r="O371" s="570"/>
      <c r="P371" s="570"/>
    </row>
    <row r="372" spans="1:16" s="241" customFormat="1" ht="13.8">
      <c r="A372" s="242"/>
      <c r="B372" s="242"/>
      <c r="C372" s="412"/>
      <c r="D372" s="737"/>
      <c r="E372" s="737"/>
      <c r="F372" s="245"/>
      <c r="G372" s="580"/>
      <c r="H372" s="579"/>
      <c r="I372" s="580"/>
      <c r="J372" s="579"/>
      <c r="K372" s="580"/>
      <c r="L372" s="420"/>
      <c r="M372" s="578"/>
      <c r="N372" s="581"/>
      <c r="O372" s="570"/>
      <c r="P372" s="570"/>
    </row>
    <row r="373" spans="1:16" s="241" customFormat="1" ht="13.8">
      <c r="A373" s="242"/>
      <c r="B373" s="242"/>
      <c r="C373" s="412"/>
      <c r="D373" s="737"/>
      <c r="E373" s="737"/>
      <c r="F373" s="245"/>
      <c r="G373" s="580"/>
      <c r="H373" s="579"/>
      <c r="I373" s="580"/>
      <c r="J373" s="579"/>
      <c r="K373" s="580"/>
      <c r="L373" s="420"/>
      <c r="M373" s="578"/>
      <c r="N373" s="581"/>
      <c r="O373" s="570"/>
      <c r="P373" s="570"/>
    </row>
    <row r="374" spans="1:16" s="241" customFormat="1" ht="13.8">
      <c r="A374" s="242"/>
      <c r="B374" s="242"/>
      <c r="C374" s="412"/>
      <c r="D374" s="737"/>
      <c r="E374" s="737"/>
      <c r="F374" s="245"/>
      <c r="G374" s="580"/>
      <c r="H374" s="579"/>
      <c r="I374" s="580"/>
      <c r="J374" s="579"/>
      <c r="K374" s="580"/>
      <c r="L374" s="420"/>
      <c r="M374" s="578"/>
      <c r="N374" s="581"/>
      <c r="O374" s="570"/>
      <c r="P374" s="570"/>
    </row>
    <row r="375" spans="1:16" s="241" customFormat="1" ht="13.8">
      <c r="A375" s="242"/>
      <c r="B375" s="242"/>
      <c r="C375" s="412"/>
      <c r="D375" s="737"/>
      <c r="E375" s="737"/>
      <c r="F375" s="245"/>
      <c r="G375" s="580"/>
      <c r="H375" s="579"/>
      <c r="I375" s="580"/>
      <c r="J375" s="579"/>
      <c r="K375" s="580"/>
      <c r="L375" s="420"/>
      <c r="M375" s="578"/>
      <c r="N375" s="581"/>
      <c r="O375" s="570"/>
      <c r="P375" s="570"/>
    </row>
    <row r="376" spans="1:16" s="241" customFormat="1" ht="13.8">
      <c r="A376" s="242"/>
      <c r="B376" s="242"/>
      <c r="C376" s="412"/>
      <c r="D376" s="596"/>
      <c r="E376" s="596"/>
      <c r="F376" s="596"/>
      <c r="G376" s="596"/>
      <c r="H376" s="579"/>
      <c r="I376" s="580"/>
      <c r="J376" s="579"/>
      <c r="K376" s="580"/>
      <c r="L376" s="420"/>
      <c r="M376" s="578"/>
      <c r="N376" s="581"/>
      <c r="O376" s="570"/>
      <c r="P376" s="570"/>
    </row>
    <row r="377" spans="1:16" s="241" customFormat="1" ht="13.8">
      <c r="A377" s="242"/>
      <c r="B377" s="242"/>
      <c r="C377" s="412"/>
      <c r="D377" s="737"/>
      <c r="E377" s="737"/>
      <c r="F377" s="245"/>
      <c r="G377" s="580"/>
      <c r="H377" s="579"/>
      <c r="I377" s="580"/>
      <c r="J377" s="579"/>
      <c r="K377" s="580"/>
      <c r="L377" s="420"/>
      <c r="M377" s="578"/>
      <c r="N377" s="581"/>
      <c r="O377" s="570"/>
      <c r="P377" s="570"/>
    </row>
    <row r="378" spans="1:16" s="241" customFormat="1" ht="13.8">
      <c r="A378" s="242"/>
      <c r="B378" s="242"/>
      <c r="C378" s="412"/>
      <c r="D378" s="737"/>
      <c r="E378" s="737"/>
      <c r="F378" s="245"/>
      <c r="G378" s="580"/>
      <c r="H378" s="579"/>
      <c r="I378" s="580"/>
      <c r="J378" s="579"/>
      <c r="K378" s="580"/>
      <c r="L378" s="420"/>
      <c r="M378" s="578"/>
      <c r="N378" s="581"/>
      <c r="O378" s="570"/>
      <c r="P378" s="570"/>
    </row>
    <row r="379" spans="1:16" s="241" customFormat="1" ht="13.8">
      <c r="A379" s="242"/>
      <c r="B379" s="242"/>
      <c r="C379" s="412"/>
      <c r="D379" s="737"/>
      <c r="E379" s="737"/>
      <c r="F379" s="245"/>
      <c r="G379" s="580"/>
      <c r="H379" s="579"/>
      <c r="I379" s="580"/>
      <c r="J379" s="579"/>
      <c r="K379" s="580"/>
      <c r="L379" s="420"/>
      <c r="M379" s="578"/>
      <c r="N379" s="581"/>
      <c r="O379" s="570"/>
      <c r="P379" s="570"/>
    </row>
    <row r="380" spans="1:16" s="241" customFormat="1" ht="13.8">
      <c r="A380" s="242"/>
      <c r="B380" s="242"/>
      <c r="C380" s="412"/>
      <c r="D380" s="737"/>
      <c r="E380" s="737"/>
      <c r="F380" s="245"/>
      <c r="G380" s="580"/>
      <c r="H380" s="579"/>
      <c r="I380" s="580"/>
      <c r="J380" s="579"/>
      <c r="K380" s="580"/>
      <c r="L380" s="420"/>
      <c r="M380" s="578"/>
      <c r="N380" s="581"/>
      <c r="O380" s="570"/>
      <c r="P380" s="570"/>
    </row>
    <row r="381" spans="1:16" s="241" customFormat="1" ht="13.8">
      <c r="A381" s="242"/>
      <c r="B381" s="242"/>
      <c r="C381" s="412"/>
      <c r="D381" s="596"/>
      <c r="E381" s="596"/>
      <c r="F381" s="596"/>
      <c r="G381" s="596"/>
      <c r="H381" s="579"/>
      <c r="I381" s="580"/>
      <c r="J381" s="579"/>
      <c r="K381" s="580"/>
      <c r="L381" s="420"/>
      <c r="M381" s="578"/>
      <c r="N381" s="581"/>
      <c r="O381" s="570"/>
      <c r="P381" s="570"/>
    </row>
    <row r="382" spans="1:16" s="241" customFormat="1" ht="13.8">
      <c r="A382" s="242"/>
      <c r="B382" s="242"/>
      <c r="C382" s="412"/>
      <c r="D382" s="737"/>
      <c r="E382" s="737"/>
      <c r="F382" s="245"/>
      <c r="G382" s="580"/>
      <c r="H382" s="579"/>
      <c r="I382" s="580"/>
      <c r="J382" s="579"/>
      <c r="K382" s="580"/>
      <c r="L382" s="420"/>
      <c r="M382" s="578"/>
      <c r="N382" s="581"/>
      <c r="O382" s="570"/>
      <c r="P382" s="570"/>
    </row>
    <row r="383" spans="1:16" s="241" customFormat="1" ht="13.8">
      <c r="A383" s="242"/>
      <c r="B383" s="242"/>
      <c r="C383" s="412"/>
      <c r="D383" s="737"/>
      <c r="E383" s="737"/>
      <c r="F383" s="245"/>
      <c r="G383" s="580"/>
      <c r="H383" s="579"/>
      <c r="I383" s="580"/>
      <c r="J383" s="579"/>
      <c r="K383" s="580"/>
      <c r="L383" s="420"/>
      <c r="M383" s="578"/>
      <c r="N383" s="581"/>
      <c r="O383" s="570"/>
      <c r="P383" s="570"/>
    </row>
    <row r="384" spans="1:16" s="241" customFormat="1" ht="13.8">
      <c r="A384" s="242"/>
      <c r="B384" s="242"/>
      <c r="C384" s="412"/>
      <c r="D384" s="737"/>
      <c r="E384" s="737"/>
      <c r="F384" s="245"/>
      <c r="G384" s="580"/>
      <c r="H384" s="579"/>
      <c r="I384" s="580"/>
      <c r="J384" s="579"/>
      <c r="K384" s="580"/>
      <c r="L384" s="420"/>
      <c r="M384" s="578"/>
      <c r="N384" s="581"/>
      <c r="O384" s="570"/>
      <c r="P384" s="570"/>
    </row>
    <row r="385" spans="1:16" s="241" customFormat="1" ht="13.8">
      <c r="A385" s="242"/>
      <c r="B385" s="242"/>
      <c r="C385" s="412"/>
      <c r="D385" s="737"/>
      <c r="E385" s="737"/>
      <c r="F385" s="245"/>
      <c r="G385" s="580"/>
      <c r="H385" s="579"/>
      <c r="I385" s="580"/>
      <c r="J385" s="579"/>
      <c r="K385" s="580"/>
      <c r="L385" s="420"/>
      <c r="M385" s="578"/>
      <c r="N385" s="581"/>
      <c r="O385" s="570"/>
      <c r="P385" s="570"/>
    </row>
    <row r="386" spans="1:16" s="241" customFormat="1" ht="13.8">
      <c r="A386" s="242"/>
      <c r="B386" s="242"/>
      <c r="C386" s="412"/>
      <c r="D386" s="737"/>
      <c r="E386" s="737"/>
      <c r="F386" s="245"/>
      <c r="G386" s="580"/>
      <c r="H386" s="579"/>
      <c r="I386" s="580"/>
      <c r="J386" s="579"/>
      <c r="K386" s="580"/>
      <c r="L386" s="420"/>
      <c r="M386" s="578"/>
      <c r="N386" s="581"/>
      <c r="O386" s="570"/>
      <c r="P386" s="570"/>
    </row>
    <row r="387" spans="1:16" s="241" customFormat="1" ht="13.8">
      <c r="A387" s="242"/>
      <c r="B387" s="242"/>
      <c r="C387" s="412"/>
      <c r="D387" s="737"/>
      <c r="E387" s="737"/>
      <c r="F387" s="245"/>
      <c r="G387" s="580"/>
      <c r="H387" s="579"/>
      <c r="I387" s="580"/>
      <c r="J387" s="579"/>
      <c r="K387" s="580"/>
      <c r="L387" s="420"/>
      <c r="M387" s="578"/>
      <c r="N387" s="581"/>
      <c r="O387" s="570"/>
      <c r="P387" s="570"/>
    </row>
    <row r="388" spans="1:16" s="241" customFormat="1" ht="13.8">
      <c r="A388" s="242"/>
      <c r="B388" s="242"/>
      <c r="C388" s="412"/>
      <c r="D388" s="737"/>
      <c r="E388" s="737"/>
      <c r="F388" s="245"/>
      <c r="G388" s="580"/>
      <c r="H388" s="579"/>
      <c r="I388" s="580"/>
      <c r="J388" s="579"/>
      <c r="K388" s="580"/>
      <c r="L388" s="420"/>
      <c r="M388" s="578"/>
      <c r="N388" s="581"/>
      <c r="O388" s="570"/>
      <c r="P388" s="570"/>
    </row>
    <row r="389" spans="1:16" s="241" customFormat="1" ht="13.8">
      <c r="A389" s="242"/>
      <c r="B389" s="242"/>
      <c r="C389" s="412"/>
      <c r="D389" s="737"/>
      <c r="E389" s="737"/>
      <c r="F389" s="245"/>
      <c r="G389" s="580"/>
      <c r="H389" s="579"/>
      <c r="I389" s="580"/>
      <c r="J389" s="579"/>
      <c r="K389" s="580"/>
      <c r="L389" s="420"/>
      <c r="M389" s="578"/>
      <c r="N389" s="581"/>
      <c r="O389" s="570"/>
      <c r="P389" s="570"/>
    </row>
    <row r="390" spans="1:16" s="241" customFormat="1" ht="15.6">
      <c r="A390" s="242"/>
      <c r="B390" s="242"/>
      <c r="C390" s="412"/>
      <c r="D390" s="607"/>
      <c r="E390" s="607"/>
      <c r="F390" s="607"/>
      <c r="G390" s="607"/>
      <c r="H390" s="607"/>
      <c r="I390" s="580"/>
      <c r="J390" s="579"/>
      <c r="K390" s="580"/>
      <c r="L390" s="420"/>
      <c r="M390" s="578"/>
      <c r="N390" s="581"/>
      <c r="O390" s="570"/>
      <c r="P390" s="570"/>
    </row>
    <row r="391" spans="1:16" s="241" customFormat="1" ht="13.8">
      <c r="A391" s="242"/>
      <c r="B391" s="242"/>
      <c r="C391" s="412"/>
      <c r="D391" s="596"/>
      <c r="E391" s="596"/>
      <c r="F391" s="596"/>
      <c r="G391" s="580"/>
      <c r="H391" s="579"/>
      <c r="I391" s="580"/>
      <c r="J391" s="579"/>
      <c r="K391" s="580"/>
      <c r="L391" s="420"/>
      <c r="M391" s="578"/>
      <c r="N391" s="581"/>
      <c r="O391" s="570"/>
      <c r="P391" s="570"/>
    </row>
    <row r="392" spans="1:16" s="241" customFormat="1" ht="13.8">
      <c r="A392" s="242"/>
      <c r="B392" s="242"/>
      <c r="C392" s="412"/>
      <c r="D392" s="737"/>
      <c r="E392" s="594"/>
      <c r="F392" s="595"/>
      <c r="G392" s="595"/>
      <c r="H392" s="579"/>
      <c r="I392" s="580"/>
      <c r="J392" s="579"/>
      <c r="K392" s="580"/>
      <c r="L392" s="420"/>
      <c r="M392" s="578"/>
      <c r="N392" s="581"/>
      <c r="O392" s="570"/>
      <c r="P392" s="570"/>
    </row>
    <row r="393" spans="1:16" s="241" customFormat="1" ht="13.8">
      <c r="A393" s="242"/>
      <c r="B393" s="242"/>
      <c r="C393" s="412"/>
      <c r="D393" s="737"/>
      <c r="E393" s="594"/>
      <c r="F393" s="595"/>
      <c r="G393" s="595"/>
      <c r="H393" s="579"/>
      <c r="I393" s="580"/>
      <c r="J393" s="579"/>
      <c r="K393" s="580"/>
      <c r="L393" s="420"/>
      <c r="M393" s="578"/>
      <c r="N393" s="581"/>
      <c r="O393" s="570"/>
      <c r="P393" s="570"/>
    </row>
    <row r="394" spans="1:16" s="241" customFormat="1" ht="13.8">
      <c r="A394" s="242"/>
      <c r="B394" s="242"/>
      <c r="C394" s="412"/>
      <c r="D394" s="737"/>
      <c r="E394" s="594"/>
      <c r="F394" s="595"/>
      <c r="G394" s="595"/>
      <c r="H394" s="579"/>
      <c r="I394" s="580"/>
      <c r="J394" s="579"/>
      <c r="K394" s="580"/>
      <c r="L394" s="420"/>
      <c r="M394" s="578"/>
      <c r="N394" s="581"/>
      <c r="O394" s="570"/>
      <c r="P394" s="570"/>
    </row>
    <row r="395" spans="1:16" s="241" customFormat="1" ht="13.8">
      <c r="A395" s="242"/>
      <c r="B395" s="242"/>
      <c r="C395" s="412"/>
      <c r="D395" s="737"/>
      <c r="E395" s="594"/>
      <c r="F395" s="595"/>
      <c r="G395" s="595"/>
      <c r="H395" s="579"/>
      <c r="I395" s="580"/>
      <c r="J395" s="579"/>
      <c r="K395" s="580"/>
      <c r="L395" s="420"/>
      <c r="M395" s="578"/>
      <c r="N395" s="581"/>
      <c r="O395" s="570"/>
      <c r="P395" s="570"/>
    </row>
    <row r="396" spans="1:16" s="241" customFormat="1" ht="13.8">
      <c r="A396" s="242"/>
      <c r="B396" s="242"/>
      <c r="C396" s="412"/>
      <c r="D396" s="737"/>
      <c r="E396" s="594"/>
      <c r="F396" s="595"/>
      <c r="G396" s="595"/>
      <c r="H396" s="579"/>
      <c r="I396" s="580"/>
      <c r="J396" s="579"/>
      <c r="K396" s="580"/>
      <c r="L396" s="420"/>
      <c r="M396" s="578"/>
      <c r="N396" s="581"/>
      <c r="O396" s="570"/>
      <c r="P396" s="570"/>
    </row>
    <row r="397" spans="1:16" s="241" customFormat="1" ht="13.8">
      <c r="A397" s="242"/>
      <c r="B397" s="242"/>
      <c r="C397" s="412"/>
      <c r="D397" s="737"/>
      <c r="E397" s="612"/>
      <c r="F397" s="613"/>
      <c r="G397" s="613"/>
      <c r="H397" s="614"/>
      <c r="I397" s="615"/>
      <c r="J397" s="614"/>
      <c r="K397" s="615"/>
      <c r="L397" s="616"/>
      <c r="M397" s="617"/>
      <c r="N397" s="618"/>
      <c r="O397" s="570"/>
      <c r="P397" s="570"/>
    </row>
    <row r="398" spans="1:16" s="241" customFormat="1" ht="13.8">
      <c r="A398" s="242"/>
      <c r="B398" s="242"/>
      <c r="C398" s="412"/>
      <c r="D398" s="737"/>
      <c r="E398" s="612"/>
      <c r="F398" s="613"/>
      <c r="G398" s="613"/>
      <c r="H398" s="614"/>
      <c r="I398" s="615"/>
      <c r="J398" s="614"/>
      <c r="K398" s="615"/>
      <c r="L398" s="616"/>
      <c r="M398" s="617"/>
      <c r="N398" s="618"/>
      <c r="O398" s="570"/>
      <c r="P398" s="570"/>
    </row>
    <row r="399" spans="1:16" s="241" customFormat="1" ht="13.8">
      <c r="A399" s="242"/>
      <c r="B399" s="242"/>
      <c r="C399" s="412"/>
      <c r="D399" s="737"/>
      <c r="E399" s="612"/>
      <c r="F399" s="613"/>
      <c r="G399" s="613"/>
      <c r="H399" s="614"/>
      <c r="I399" s="615"/>
      <c r="J399" s="614"/>
      <c r="K399" s="615"/>
      <c r="L399" s="616"/>
      <c r="M399" s="617"/>
      <c r="N399" s="618"/>
      <c r="O399" s="570"/>
      <c r="P399" s="570"/>
    </row>
    <row r="400" spans="1:16" s="241" customFormat="1" ht="13.8">
      <c r="A400" s="242"/>
      <c r="B400" s="242"/>
      <c r="C400" s="412"/>
      <c r="D400" s="737"/>
      <c r="E400" s="612"/>
      <c r="F400" s="613"/>
      <c r="G400" s="613"/>
      <c r="H400" s="614"/>
      <c r="I400" s="615"/>
      <c r="J400" s="614"/>
      <c r="K400" s="615"/>
      <c r="L400" s="616"/>
      <c r="M400" s="617"/>
      <c r="N400" s="618"/>
      <c r="O400" s="570"/>
      <c r="P400" s="570"/>
    </row>
    <row r="401" spans="1:16" s="241" customFormat="1" ht="13.8">
      <c r="A401" s="242"/>
      <c r="B401" s="242"/>
      <c r="C401" s="412"/>
      <c r="D401" s="737"/>
      <c r="E401" s="612"/>
      <c r="F401" s="613"/>
      <c r="G401" s="613"/>
      <c r="H401" s="614"/>
      <c r="I401" s="615"/>
      <c r="J401" s="614"/>
      <c r="K401" s="615"/>
      <c r="L401" s="616"/>
      <c r="M401" s="617"/>
      <c r="N401" s="618"/>
      <c r="O401" s="570"/>
      <c r="P401" s="570"/>
    </row>
    <row r="402" spans="1:16" s="241" customFormat="1" ht="13.8">
      <c r="A402" s="242"/>
      <c r="B402" s="242"/>
      <c r="C402" s="412"/>
      <c r="D402" s="737"/>
      <c r="E402" s="612"/>
      <c r="F402" s="613"/>
      <c r="G402" s="613"/>
      <c r="H402" s="614"/>
      <c r="I402" s="615"/>
      <c r="J402" s="614"/>
      <c r="K402" s="615"/>
      <c r="L402" s="616"/>
      <c r="M402" s="617"/>
      <c r="N402" s="618"/>
      <c r="O402" s="570"/>
      <c r="P402" s="570"/>
    </row>
    <row r="403" spans="1:16" s="241" customFormat="1" ht="13.8">
      <c r="A403" s="242"/>
      <c r="B403" s="242"/>
      <c r="C403" s="412"/>
      <c r="D403" s="596"/>
      <c r="E403" s="596"/>
      <c r="F403" s="596"/>
      <c r="G403" s="596"/>
      <c r="H403" s="614"/>
      <c r="I403" s="615"/>
      <c r="J403" s="614"/>
      <c r="K403" s="615"/>
      <c r="L403" s="616"/>
      <c r="M403" s="617"/>
      <c r="N403" s="618"/>
      <c r="O403" s="570"/>
      <c r="P403" s="570"/>
    </row>
    <row r="404" spans="1:16" s="241" customFormat="1" ht="13.8">
      <c r="A404" s="242"/>
      <c r="B404" s="242"/>
      <c r="C404" s="412"/>
      <c r="D404" s="737"/>
      <c r="E404" s="612"/>
      <c r="F404" s="613"/>
      <c r="G404" s="613"/>
      <c r="H404" s="614"/>
      <c r="I404" s="615"/>
      <c r="J404" s="614"/>
      <c r="K404" s="615"/>
      <c r="L404" s="616"/>
      <c r="M404" s="617"/>
      <c r="N404" s="618"/>
      <c r="O404" s="570"/>
      <c r="P404" s="570"/>
    </row>
    <row r="405" spans="1:16" s="241" customFormat="1" ht="13.8">
      <c r="A405" s="242"/>
      <c r="B405" s="242"/>
      <c r="C405" s="412"/>
      <c r="D405" s="737"/>
      <c r="E405" s="612"/>
      <c r="F405" s="613"/>
      <c r="G405" s="613"/>
      <c r="H405" s="614"/>
      <c r="I405" s="615"/>
      <c r="J405" s="614"/>
      <c r="K405" s="615"/>
      <c r="L405" s="616"/>
      <c r="M405" s="617"/>
      <c r="N405" s="618"/>
      <c r="O405" s="570"/>
      <c r="P405" s="570"/>
    </row>
    <row r="406" spans="1:16" s="241" customFormat="1" ht="13.8">
      <c r="A406" s="242"/>
      <c r="B406" s="242"/>
      <c r="C406" s="412"/>
      <c r="D406" s="737"/>
      <c r="E406" s="612"/>
      <c r="F406" s="613"/>
      <c r="G406" s="613"/>
      <c r="H406" s="614"/>
      <c r="I406" s="615"/>
      <c r="J406" s="614"/>
      <c r="K406" s="615"/>
      <c r="L406" s="616"/>
      <c r="M406" s="617"/>
      <c r="N406" s="618"/>
      <c r="O406" s="570"/>
      <c r="P406" s="570"/>
    </row>
    <row r="407" spans="1:16" s="241" customFormat="1" ht="13.8">
      <c r="A407" s="242"/>
      <c r="B407" s="242"/>
      <c r="C407" s="412"/>
      <c r="D407" s="737"/>
      <c r="E407" s="612"/>
      <c r="F407" s="613"/>
      <c r="G407" s="613"/>
      <c r="H407" s="614"/>
      <c r="I407" s="615"/>
      <c r="J407" s="614"/>
      <c r="K407" s="615"/>
      <c r="L407" s="616"/>
      <c r="M407" s="617"/>
      <c r="N407" s="618"/>
      <c r="O407" s="570"/>
      <c r="P407" s="570"/>
    </row>
    <row r="408" spans="1:16" s="241" customFormat="1" ht="13.8">
      <c r="A408" s="242"/>
      <c r="B408" s="242"/>
      <c r="C408" s="412"/>
      <c r="D408" s="596"/>
      <c r="E408" s="596"/>
      <c r="F408" s="596"/>
      <c r="G408" s="596"/>
      <c r="H408" s="614"/>
      <c r="I408" s="615"/>
      <c r="J408" s="614"/>
      <c r="K408" s="615"/>
      <c r="L408" s="616"/>
      <c r="M408" s="617"/>
      <c r="N408" s="618"/>
      <c r="O408" s="570"/>
      <c r="P408" s="570"/>
    </row>
    <row r="409" spans="1:16" s="241" customFormat="1" ht="13.8">
      <c r="A409" s="242"/>
      <c r="B409" s="242"/>
      <c r="C409" s="412"/>
      <c r="D409" s="245"/>
      <c r="E409" s="612"/>
      <c r="F409" s="613"/>
      <c r="G409" s="613"/>
      <c r="H409" s="614"/>
      <c r="I409" s="615"/>
      <c r="J409" s="614"/>
      <c r="K409" s="615"/>
      <c r="L409" s="616"/>
      <c r="M409" s="617"/>
      <c r="N409" s="618"/>
      <c r="O409" s="570"/>
      <c r="P409" s="570"/>
    </row>
    <row r="410" spans="1:16" s="241" customFormat="1" ht="13.8">
      <c r="A410" s="242"/>
      <c r="B410" s="242"/>
      <c r="C410" s="412"/>
      <c r="D410" s="737"/>
      <c r="E410" s="612"/>
      <c r="F410" s="613"/>
      <c r="G410" s="613"/>
      <c r="H410" s="614"/>
      <c r="I410" s="615"/>
      <c r="J410" s="614"/>
      <c r="K410" s="615"/>
      <c r="L410" s="616"/>
      <c r="M410" s="617"/>
      <c r="N410" s="618"/>
      <c r="O410" s="570"/>
      <c r="P410" s="570"/>
    </row>
    <row r="411" spans="1:16" s="241" customFormat="1" ht="13.8">
      <c r="A411" s="242"/>
      <c r="B411" s="242"/>
      <c r="C411" s="412"/>
      <c r="D411" s="737"/>
      <c r="E411" s="612"/>
      <c r="F411" s="613"/>
      <c r="G411" s="613"/>
      <c r="H411" s="614"/>
      <c r="I411" s="615"/>
      <c r="J411" s="614"/>
      <c r="K411" s="615"/>
      <c r="L411" s="616"/>
      <c r="M411" s="617"/>
      <c r="N411" s="618"/>
      <c r="O411" s="570"/>
      <c r="P411" s="570"/>
    </row>
    <row r="412" spans="1:16" s="241" customFormat="1" ht="20.399999999999999">
      <c r="A412" s="242"/>
      <c r="B412" s="242"/>
      <c r="C412" s="412"/>
      <c r="D412" s="619"/>
      <c r="E412" s="612"/>
      <c r="F412" s="613"/>
      <c r="G412" s="613"/>
      <c r="H412" s="614"/>
      <c r="I412" s="615"/>
      <c r="J412" s="614"/>
      <c r="K412" s="615"/>
      <c r="L412" s="616"/>
      <c r="M412" s="617"/>
      <c r="N412" s="618"/>
      <c r="O412" s="570"/>
      <c r="P412" s="570"/>
    </row>
    <row r="413" spans="1:16" s="241" customFormat="1" ht="13.8">
      <c r="A413" s="242"/>
      <c r="B413" s="242"/>
      <c r="C413" s="412"/>
      <c r="D413" s="596"/>
      <c r="E413" s="596"/>
      <c r="F413" s="596"/>
      <c r="G413" s="596"/>
      <c r="H413" s="596"/>
      <c r="I413" s="615"/>
      <c r="J413" s="614"/>
      <c r="K413" s="615"/>
      <c r="L413" s="616"/>
      <c r="M413" s="617"/>
      <c r="N413" s="618"/>
      <c r="O413" s="570"/>
      <c r="P413" s="570"/>
    </row>
    <row r="414" spans="1:16" s="241" customFormat="1" ht="13.8">
      <c r="A414" s="242"/>
      <c r="B414" s="242"/>
      <c r="C414" s="412"/>
      <c r="D414" s="737"/>
      <c r="E414" s="612"/>
      <c r="F414" s="613"/>
      <c r="G414" s="580"/>
      <c r="H414" s="579"/>
      <c r="I414" s="580"/>
      <c r="J414" s="579"/>
      <c r="K414" s="580"/>
      <c r="L414" s="420"/>
      <c r="M414" s="578"/>
      <c r="N414" s="581"/>
      <c r="O414" s="570"/>
      <c r="P414" s="570"/>
    </row>
    <row r="415" spans="1:16" s="241" customFormat="1" ht="13.8">
      <c r="A415" s="242"/>
      <c r="B415" s="242"/>
      <c r="C415" s="412"/>
      <c r="D415" s="737"/>
      <c r="E415" s="612"/>
      <c r="F415" s="613"/>
      <c r="G415" s="580"/>
      <c r="H415" s="579"/>
      <c r="I415" s="580"/>
      <c r="J415" s="579"/>
      <c r="K415" s="580"/>
      <c r="L415" s="420"/>
      <c r="M415" s="578"/>
      <c r="N415" s="581"/>
      <c r="O415" s="570"/>
      <c r="P415" s="570"/>
    </row>
    <row r="416" spans="1:16" s="241" customFormat="1" ht="13.8">
      <c r="A416" s="242"/>
      <c r="B416" s="242"/>
      <c r="C416" s="412"/>
      <c r="D416" s="596"/>
      <c r="E416" s="596"/>
      <c r="F416" s="596"/>
      <c r="G416" s="580"/>
      <c r="H416" s="579"/>
      <c r="I416" s="580"/>
      <c r="J416" s="579"/>
      <c r="K416" s="580"/>
      <c r="L416" s="420"/>
      <c r="M416" s="578"/>
      <c r="N416" s="581"/>
      <c r="O416" s="570"/>
      <c r="P416" s="570"/>
    </row>
    <row r="417" spans="1:16" s="241" customFormat="1" ht="13.8">
      <c r="A417" s="242"/>
      <c r="B417" s="242"/>
      <c r="C417" s="412"/>
      <c r="D417" s="737"/>
      <c r="E417" s="612"/>
      <c r="F417" s="613"/>
      <c r="G417" s="580"/>
      <c r="H417" s="579"/>
      <c r="I417" s="580"/>
      <c r="J417" s="579"/>
      <c r="K417" s="580"/>
      <c r="L417" s="420"/>
      <c r="M417" s="578"/>
      <c r="N417" s="581"/>
      <c r="O417" s="570"/>
      <c r="P417" s="570"/>
    </row>
    <row r="418" spans="1:16" s="241" customFormat="1" ht="13.8">
      <c r="A418" s="242"/>
      <c r="B418" s="242"/>
      <c r="C418" s="412"/>
      <c r="D418" s="596"/>
      <c r="E418" s="596"/>
      <c r="F418" s="596"/>
      <c r="G418" s="580"/>
      <c r="H418" s="579"/>
      <c r="I418" s="580"/>
      <c r="J418" s="579"/>
      <c r="K418" s="580"/>
      <c r="L418" s="420"/>
      <c r="M418" s="578"/>
      <c r="N418" s="581"/>
      <c r="O418" s="570"/>
      <c r="P418" s="570"/>
    </row>
    <row r="419" spans="1:16" s="241" customFormat="1" ht="13.8">
      <c r="A419" s="242"/>
      <c r="B419" s="242"/>
      <c r="C419" s="412"/>
      <c r="D419" s="737"/>
      <c r="E419" s="612"/>
      <c r="F419" s="613"/>
      <c r="G419" s="580"/>
      <c r="H419" s="579"/>
      <c r="I419" s="580"/>
      <c r="J419" s="579"/>
      <c r="K419" s="580"/>
      <c r="L419" s="420"/>
      <c r="M419" s="578"/>
      <c r="N419" s="581"/>
      <c r="O419" s="570"/>
      <c r="P419" s="570"/>
    </row>
    <row r="420" spans="1:16" s="241" customFormat="1" ht="13.8">
      <c r="A420" s="242"/>
      <c r="B420" s="242"/>
      <c r="C420" s="412"/>
      <c r="D420" s="737"/>
      <c r="E420" s="612"/>
      <c r="F420" s="613"/>
      <c r="G420" s="580"/>
      <c r="H420" s="579"/>
      <c r="I420" s="580"/>
      <c r="J420" s="579"/>
      <c r="K420" s="580"/>
      <c r="L420" s="420"/>
      <c r="M420" s="578"/>
      <c r="N420" s="581"/>
      <c r="O420" s="570"/>
      <c r="P420" s="570"/>
    </row>
    <row r="421" spans="1:16" s="241" customFormat="1" ht="13.8">
      <c r="A421" s="242"/>
      <c r="B421" s="242"/>
      <c r="C421" s="412"/>
      <c r="D421" s="737"/>
      <c r="E421" s="612"/>
      <c r="F421" s="613"/>
      <c r="G421" s="580"/>
      <c r="H421" s="579"/>
      <c r="I421" s="580"/>
      <c r="J421" s="579"/>
      <c r="K421" s="580"/>
      <c r="L421" s="420"/>
      <c r="M421" s="578"/>
      <c r="N421" s="581"/>
      <c r="O421" s="570"/>
      <c r="P421" s="570"/>
    </row>
    <row r="422" spans="1:16" s="241" customFormat="1" ht="13.8">
      <c r="A422" s="242"/>
      <c r="B422" s="242"/>
      <c r="C422" s="412"/>
      <c r="D422" s="737"/>
      <c r="E422" s="612"/>
      <c r="F422" s="613"/>
      <c r="G422" s="580"/>
      <c r="H422" s="579"/>
      <c r="I422" s="580"/>
      <c r="J422" s="579"/>
      <c r="K422" s="580"/>
      <c r="L422" s="420"/>
      <c r="M422" s="578"/>
      <c r="N422" s="581"/>
      <c r="O422" s="570"/>
      <c r="P422" s="570"/>
    </row>
    <row r="423" spans="1:16" s="241" customFormat="1" ht="13.8">
      <c r="A423" s="242"/>
      <c r="B423" s="242"/>
      <c r="C423" s="412"/>
      <c r="D423" s="596"/>
      <c r="E423" s="596"/>
      <c r="F423" s="596"/>
      <c r="G423" s="580"/>
      <c r="H423" s="579"/>
      <c r="I423" s="580"/>
      <c r="J423" s="579"/>
      <c r="K423" s="580"/>
      <c r="L423" s="420"/>
      <c r="M423" s="578"/>
      <c r="N423" s="581"/>
      <c r="O423" s="570"/>
      <c r="P423" s="570"/>
    </row>
    <row r="424" spans="1:16" s="241" customFormat="1" ht="13.8">
      <c r="A424" s="242"/>
      <c r="B424" s="242"/>
      <c r="C424" s="412"/>
      <c r="D424" s="596"/>
      <c r="E424" s="596"/>
      <c r="F424" s="596"/>
      <c r="G424" s="580"/>
      <c r="H424" s="579"/>
      <c r="I424" s="580"/>
      <c r="J424" s="579"/>
      <c r="K424" s="580"/>
      <c r="L424" s="420"/>
      <c r="M424" s="578"/>
      <c r="N424" s="581"/>
      <c r="O424" s="570"/>
      <c r="P424" s="570"/>
    </row>
    <row r="425" spans="1:16" s="241" customFormat="1" ht="13.8">
      <c r="A425" s="242"/>
      <c r="B425" s="242"/>
      <c r="C425" s="412"/>
      <c r="D425" s="737"/>
      <c r="E425" s="612"/>
      <c r="F425" s="613"/>
      <c r="G425" s="580"/>
      <c r="H425" s="579"/>
      <c r="I425" s="580"/>
      <c r="J425" s="579"/>
      <c r="K425" s="580"/>
      <c r="L425" s="420"/>
      <c r="M425" s="578"/>
      <c r="N425" s="581"/>
      <c r="O425" s="570"/>
      <c r="P425" s="570"/>
    </row>
    <row r="426" spans="1:16" s="241" customFormat="1" ht="13.8">
      <c r="A426" s="242"/>
      <c r="B426" s="242"/>
      <c r="C426" s="412"/>
      <c r="D426" s="737"/>
      <c r="E426" s="612"/>
      <c r="F426" s="613"/>
      <c r="G426" s="580"/>
      <c r="H426" s="579"/>
      <c r="I426" s="580"/>
      <c r="J426" s="579"/>
      <c r="K426" s="580"/>
      <c r="L426" s="420"/>
      <c r="M426" s="578"/>
      <c r="N426" s="581"/>
      <c r="O426" s="570"/>
      <c r="P426" s="570"/>
    </row>
    <row r="427" spans="1:16" s="241" customFormat="1" ht="13.8">
      <c r="A427" s="242"/>
      <c r="B427" s="242"/>
      <c r="C427" s="412"/>
      <c r="D427" s="737"/>
      <c r="E427" s="612"/>
      <c r="F427" s="613"/>
      <c r="G427" s="580"/>
      <c r="H427" s="579"/>
      <c r="I427" s="580"/>
      <c r="J427" s="579"/>
      <c r="K427" s="580"/>
      <c r="L427" s="420"/>
      <c r="M427" s="578"/>
      <c r="N427" s="581"/>
      <c r="O427" s="570"/>
      <c r="P427" s="570"/>
    </row>
    <row r="428" spans="1:16" s="241" customFormat="1" ht="13.8">
      <c r="A428" s="242"/>
      <c r="B428" s="242"/>
      <c r="C428" s="412"/>
      <c r="D428" s="737"/>
      <c r="E428" s="612"/>
      <c r="F428" s="613"/>
      <c r="G428" s="580"/>
      <c r="H428" s="579"/>
      <c r="I428" s="580"/>
      <c r="J428" s="579"/>
      <c r="K428" s="580"/>
      <c r="L428" s="420"/>
      <c r="M428" s="578"/>
      <c r="N428" s="581"/>
      <c r="O428" s="570"/>
      <c r="P428" s="570"/>
    </row>
    <row r="429" spans="1:16" s="241" customFormat="1" ht="13.8">
      <c r="A429" s="242"/>
      <c r="B429" s="242"/>
      <c r="C429" s="412"/>
      <c r="D429" s="737"/>
      <c r="E429" s="612"/>
      <c r="F429" s="613"/>
      <c r="G429" s="580"/>
      <c r="H429" s="579"/>
      <c r="I429" s="580"/>
      <c r="J429" s="579"/>
      <c r="K429" s="580"/>
      <c r="L429" s="420"/>
      <c r="M429" s="578"/>
      <c r="N429" s="581"/>
      <c r="O429" s="570"/>
      <c r="P429" s="570"/>
    </row>
    <row r="430" spans="1:16" s="241" customFormat="1" ht="13.8">
      <c r="A430" s="242"/>
      <c r="B430" s="242"/>
      <c r="C430" s="412"/>
      <c r="D430" s="737"/>
      <c r="E430" s="612"/>
      <c r="F430" s="613"/>
      <c r="G430" s="580"/>
      <c r="H430" s="579"/>
      <c r="I430" s="580"/>
      <c r="J430" s="579"/>
      <c r="K430" s="580"/>
      <c r="L430" s="420"/>
      <c r="M430" s="578"/>
      <c r="N430" s="581"/>
      <c r="O430" s="570"/>
      <c r="P430" s="570"/>
    </row>
    <row r="431" spans="1:16" s="241" customFormat="1" ht="13.8">
      <c r="A431" s="242"/>
      <c r="B431" s="242"/>
      <c r="C431" s="412"/>
      <c r="D431" s="596"/>
      <c r="E431" s="596"/>
      <c r="F431" s="613"/>
      <c r="G431" s="613"/>
      <c r="H431" s="614"/>
      <c r="I431" s="615"/>
      <c r="J431" s="614"/>
      <c r="K431" s="615"/>
      <c r="L431" s="616"/>
      <c r="M431" s="617"/>
      <c r="N431" s="618"/>
      <c r="O431" s="570"/>
      <c r="P431" s="570"/>
    </row>
    <row r="432" spans="1:16" s="241" customFormat="1" ht="13.8">
      <c r="A432" s="242"/>
      <c r="B432" s="242"/>
      <c r="C432" s="412"/>
      <c r="D432" s="737"/>
      <c r="E432" s="612"/>
      <c r="F432" s="613"/>
      <c r="G432" s="613"/>
      <c r="H432" s="614"/>
      <c r="I432" s="615"/>
      <c r="J432" s="620"/>
      <c r="K432" s="615"/>
      <c r="L432" s="616"/>
      <c r="M432" s="617"/>
      <c r="N432" s="618"/>
      <c r="O432" s="570"/>
      <c r="P432" s="570"/>
    </row>
    <row r="433" spans="1:16" s="241" customFormat="1" ht="13.8">
      <c r="A433" s="242"/>
      <c r="B433" s="242"/>
      <c r="C433" s="412"/>
      <c r="D433" s="737"/>
      <c r="E433" s="612"/>
      <c r="F433" s="613"/>
      <c r="G433" s="613"/>
      <c r="H433" s="614"/>
      <c r="I433" s="615"/>
      <c r="J433" s="614"/>
      <c r="K433" s="615"/>
      <c r="L433" s="616"/>
      <c r="M433" s="617"/>
      <c r="N433" s="618"/>
      <c r="O433" s="570"/>
      <c r="P433" s="570"/>
    </row>
    <row r="434" spans="1:16" s="241" customFormat="1" ht="13.8">
      <c r="A434" s="242"/>
      <c r="B434" s="242"/>
      <c r="C434" s="412"/>
      <c r="D434" s="737"/>
      <c r="E434" s="612"/>
      <c r="F434" s="613"/>
      <c r="G434" s="613"/>
      <c r="H434" s="614"/>
      <c r="I434" s="615"/>
      <c r="J434" s="614"/>
      <c r="K434" s="615"/>
      <c r="L434" s="616"/>
      <c r="M434" s="617"/>
      <c r="N434" s="618"/>
      <c r="O434" s="570"/>
      <c r="P434" s="570"/>
    </row>
    <row r="435" spans="1:16" s="241" customFormat="1" ht="13.8">
      <c r="A435" s="242"/>
      <c r="B435" s="242"/>
      <c r="C435" s="412"/>
      <c r="D435" s="737"/>
      <c r="E435" s="612"/>
      <c r="F435" s="613"/>
      <c r="G435" s="613"/>
      <c r="H435" s="614"/>
      <c r="I435" s="245"/>
      <c r="J435" s="245"/>
      <c r="K435" s="245"/>
      <c r="L435" s="245"/>
      <c r="M435" s="245"/>
      <c r="N435" s="245"/>
      <c r="O435" s="570"/>
      <c r="P435" s="570"/>
    </row>
    <row r="436" spans="1:16" s="241" customFormat="1" ht="13.8">
      <c r="A436" s="242"/>
      <c r="B436" s="242"/>
      <c r="C436" s="412"/>
      <c r="D436" s="596"/>
      <c r="E436" s="596"/>
      <c r="F436" s="596"/>
      <c r="G436" s="596"/>
      <c r="H436" s="596"/>
      <c r="I436" s="615"/>
      <c r="J436" s="614"/>
      <c r="K436" s="615"/>
      <c r="L436" s="616"/>
      <c r="M436" s="617"/>
      <c r="N436" s="618"/>
      <c r="O436" s="570"/>
      <c r="P436" s="570"/>
    </row>
    <row r="437" spans="1:16" s="241" customFormat="1" ht="17.399999999999999">
      <c r="A437" s="242"/>
      <c r="B437" s="242"/>
      <c r="C437" s="412"/>
      <c r="D437" s="737"/>
      <c r="E437" s="612"/>
      <c r="F437" s="613"/>
      <c r="G437" s="613"/>
      <c r="H437" s="621"/>
      <c r="I437" s="621"/>
      <c r="J437" s="621"/>
      <c r="K437" s="621"/>
      <c r="L437" s="621"/>
      <c r="M437" s="617"/>
      <c r="N437" s="622"/>
      <c r="O437" s="623"/>
      <c r="P437" s="570"/>
    </row>
    <row r="438" spans="1:16" s="241" customFormat="1" ht="15.6">
      <c r="A438" s="242"/>
      <c r="B438" s="242"/>
      <c r="C438" s="412"/>
      <c r="D438" s="603"/>
      <c r="E438" s="603"/>
      <c r="F438" s="603"/>
      <c r="G438" s="624"/>
      <c r="H438" s="624"/>
      <c r="I438" s="570"/>
      <c r="J438" s="625"/>
      <c r="K438" s="245"/>
      <c r="L438" s="457"/>
      <c r="M438" s="329"/>
      <c r="N438" s="512"/>
      <c r="O438" s="570"/>
      <c r="P438" s="570"/>
    </row>
    <row r="439" spans="1:16" s="241" customFormat="1" ht="13.8">
      <c r="A439" s="242"/>
      <c r="B439" s="242"/>
      <c r="C439" s="412"/>
      <c r="D439" s="596"/>
      <c r="E439" s="596"/>
      <c r="F439" s="596"/>
      <c r="G439" s="596"/>
      <c r="H439" s="626"/>
      <c r="I439" s="627"/>
      <c r="J439" s="596"/>
      <c r="K439" s="245"/>
      <c r="L439" s="245"/>
      <c r="M439" s="245"/>
      <c r="N439" s="608"/>
      <c r="O439" s="570"/>
      <c r="P439" s="570"/>
    </row>
    <row r="440" spans="1:16" s="241" customFormat="1" ht="13.8">
      <c r="A440" s="242"/>
      <c r="B440" s="242"/>
      <c r="C440" s="412"/>
      <c r="D440" s="737"/>
      <c r="E440" s="737"/>
      <c r="F440" s="628"/>
      <c r="G440" s="580"/>
      <c r="H440" s="579"/>
      <c r="I440" s="580"/>
      <c r="J440" s="579"/>
      <c r="K440" s="580"/>
      <c r="L440" s="420"/>
      <c r="M440" s="578"/>
      <c r="N440" s="581"/>
      <c r="O440" s="570"/>
      <c r="P440" s="570"/>
    </row>
    <row r="441" spans="1:16" s="241" customFormat="1" ht="13.8">
      <c r="A441" s="242"/>
      <c r="B441" s="242"/>
      <c r="C441" s="412"/>
      <c r="D441" s="596"/>
      <c r="E441" s="596"/>
      <c r="F441" s="596"/>
      <c r="G441" s="580"/>
      <c r="H441" s="579"/>
      <c r="I441" s="580"/>
      <c r="J441" s="579"/>
      <c r="K441" s="580"/>
      <c r="L441" s="420"/>
      <c r="M441" s="578"/>
      <c r="N441" s="581"/>
      <c r="O441" s="570"/>
      <c r="P441" s="570"/>
    </row>
    <row r="442" spans="1:16" s="241" customFormat="1" ht="13.8">
      <c r="A442" s="242"/>
      <c r="B442" s="242"/>
      <c r="C442" s="412"/>
      <c r="D442" s="596"/>
      <c r="E442" s="596"/>
      <c r="F442" s="596"/>
      <c r="G442" s="580"/>
      <c r="H442" s="579"/>
      <c r="I442" s="580"/>
      <c r="J442" s="579"/>
      <c r="K442" s="580"/>
      <c r="L442" s="420"/>
      <c r="M442" s="578"/>
      <c r="N442" s="581"/>
      <c r="O442" s="570"/>
      <c r="P442" s="570"/>
    </row>
    <row r="443" spans="1:16" s="241" customFormat="1" ht="13.8">
      <c r="A443" s="242"/>
      <c r="B443" s="242"/>
      <c r="C443" s="412"/>
      <c r="D443" s="596"/>
      <c r="E443" s="596"/>
      <c r="F443" s="628"/>
      <c r="G443" s="580"/>
      <c r="H443" s="579"/>
      <c r="I443" s="580"/>
      <c r="J443" s="579"/>
      <c r="K443" s="580"/>
      <c r="L443" s="420"/>
      <c r="M443" s="578"/>
      <c r="N443" s="581"/>
      <c r="O443" s="570"/>
      <c r="P443" s="570"/>
    </row>
    <row r="444" spans="1:16" s="241" customFormat="1" ht="17.399999999999999">
      <c r="A444" s="242"/>
      <c r="B444" s="242"/>
      <c r="C444" s="412"/>
      <c r="D444" s="737"/>
      <c r="E444" s="737"/>
      <c r="F444" s="596"/>
      <c r="G444" s="329"/>
      <c r="H444" s="626"/>
      <c r="I444" s="627"/>
      <c r="J444" s="597"/>
      <c r="K444" s="597"/>
      <c r="L444" s="597"/>
      <c r="M444" s="245"/>
      <c r="N444" s="512"/>
      <c r="O444" s="570"/>
      <c r="P444" s="570"/>
    </row>
    <row r="445" spans="1:16" s="241" customFormat="1" ht="13.8">
      <c r="A445" s="242"/>
      <c r="B445" s="242"/>
      <c r="C445" s="412"/>
      <c r="D445" s="596"/>
      <c r="E445" s="596"/>
      <c r="F445" s="596"/>
      <c r="G445" s="596"/>
      <c r="H445" s="245"/>
      <c r="I445" s="245"/>
      <c r="J445" s="245"/>
      <c r="K445" s="245"/>
      <c r="L445" s="245"/>
      <c r="M445" s="245"/>
      <c r="N445" s="245"/>
      <c r="O445" s="570"/>
      <c r="P445" s="570"/>
    </row>
    <row r="446" spans="1:16" s="241" customFormat="1" ht="15.6">
      <c r="A446" s="629"/>
      <c r="B446" s="629"/>
      <c r="C446" s="630"/>
      <c r="D446" s="596"/>
      <c r="E446" s="596"/>
      <c r="F446" s="596"/>
      <c r="G446" s="596"/>
      <c r="H446" s="245"/>
      <c r="I446" s="245"/>
      <c r="J446" s="631"/>
      <c r="K446" s="631"/>
      <c r="L446" s="631"/>
      <c r="M446" s="631"/>
      <c r="N446" s="631"/>
      <c r="O446" s="570"/>
      <c r="P446" s="570"/>
    </row>
    <row r="447" spans="1:16" s="241" customFormat="1" ht="15.6">
      <c r="A447" s="629"/>
      <c r="B447" s="629"/>
      <c r="C447" s="630"/>
      <c r="D447" s="596"/>
      <c r="E447" s="596"/>
      <c r="F447" s="596"/>
      <c r="G447" s="596"/>
      <c r="H447" s="245"/>
      <c r="I447" s="245"/>
      <c r="J447" s="631"/>
      <c r="K447" s="631"/>
      <c r="L447" s="631"/>
      <c r="M447" s="631"/>
      <c r="N447" s="632"/>
      <c r="O447" s="570"/>
      <c r="P447" s="570"/>
    </row>
    <row r="448" spans="1:16" s="241" customFormat="1" ht="15.6">
      <c r="A448" s="629"/>
      <c r="B448" s="629"/>
      <c r="C448" s="630"/>
      <c r="D448" s="633"/>
      <c r="E448" s="634"/>
      <c r="F448" s="635"/>
      <c r="G448" s="634"/>
      <c r="H448" s="636"/>
      <c r="I448" s="634"/>
      <c r="J448" s="637"/>
      <c r="K448" s="636"/>
      <c r="L448" s="636"/>
      <c r="M448" s="638"/>
      <c r="N448" s="637"/>
      <c r="O448" s="639"/>
      <c r="P448" s="602"/>
    </row>
    <row r="449" spans="1:16" s="241" customFormat="1" ht="15.6">
      <c r="A449" s="629"/>
      <c r="B449" s="629"/>
      <c r="C449" s="630"/>
      <c r="D449" s="596"/>
      <c r="E449" s="596"/>
      <c r="F449" s="596"/>
      <c r="G449" s="596"/>
      <c r="H449" s="245"/>
      <c r="I449" s="245"/>
      <c r="J449" s="602"/>
      <c r="K449" s="602"/>
      <c r="L449" s="602"/>
      <c r="M449" s="631"/>
      <c r="N449" s="602"/>
      <c r="O449" s="245"/>
      <c r="P449" s="570"/>
    </row>
    <row r="450" spans="1:16" s="241" customFormat="1" ht="13.8">
      <c r="A450" s="629"/>
      <c r="B450" s="629"/>
      <c r="C450" s="640"/>
      <c r="D450" s="737"/>
      <c r="E450" s="737"/>
      <c r="F450" s="245"/>
      <c r="G450" s="245"/>
      <c r="H450" s="245"/>
      <c r="I450" s="245"/>
      <c r="J450" s="641"/>
      <c r="K450" s="641"/>
      <c r="L450" s="641"/>
      <c r="M450" s="245"/>
      <c r="N450" s="642"/>
      <c r="O450" s="643"/>
      <c r="P450" s="642"/>
    </row>
    <row r="451" spans="1:16" s="241" customFormat="1" ht="13.8">
      <c r="A451" s="242"/>
      <c r="B451" s="242"/>
      <c r="C451" s="596"/>
      <c r="D451" s="596"/>
      <c r="E451" s="596"/>
      <c r="F451" s="596"/>
      <c r="G451" s="596"/>
      <c r="H451" s="596"/>
      <c r="I451" s="596"/>
      <c r="J451" s="596"/>
      <c r="K451" s="596"/>
      <c r="L451" s="596"/>
      <c r="M451" s="329"/>
      <c r="N451" s="512"/>
      <c r="O451" s="570"/>
      <c r="P451" s="570"/>
    </row>
    <row r="452" spans="1:16" s="241" customFormat="1" ht="13.8">
      <c r="A452" s="242"/>
      <c r="B452" s="242"/>
      <c r="C452" s="596"/>
      <c r="D452" s="737"/>
      <c r="E452" s="737"/>
      <c r="F452" s="737"/>
      <c r="G452" s="245"/>
      <c r="H452" s="600"/>
      <c r="I452" s="570"/>
      <c r="J452" s="625"/>
      <c r="K452" s="245"/>
      <c r="L452" s="457"/>
      <c r="M452" s="329"/>
      <c r="N452" s="512"/>
      <c r="O452" s="570"/>
      <c r="P452" s="570"/>
    </row>
    <row r="453" spans="1:16" s="241" customFormat="1" ht="13.8">
      <c r="A453" s="242"/>
      <c r="B453" s="242"/>
      <c r="C453" s="596"/>
      <c r="D453" s="596"/>
      <c r="E453" s="596"/>
      <c r="F453" s="596"/>
      <c r="G453" s="596"/>
      <c r="H453" s="596"/>
      <c r="I453" s="596"/>
      <c r="J453" s="245"/>
      <c r="K453" s="245"/>
      <c r="L453" s="457"/>
      <c r="M453" s="329"/>
      <c r="N453" s="512"/>
      <c r="O453" s="570"/>
      <c r="P453" s="570"/>
    </row>
    <row r="454" spans="1:16" s="241" customFormat="1" ht="13.8">
      <c r="A454" s="242"/>
      <c r="B454" s="242"/>
      <c r="C454" s="596"/>
      <c r="D454" s="737"/>
      <c r="E454" s="737"/>
      <c r="F454" s="245"/>
      <c r="G454" s="245"/>
      <c r="H454" s="624"/>
      <c r="I454" s="570"/>
      <c r="J454" s="625"/>
      <c r="K454" s="245"/>
      <c r="L454" s="457"/>
      <c r="M454" s="329"/>
      <c r="N454" s="512"/>
      <c r="O454" s="570"/>
      <c r="P454" s="570"/>
    </row>
    <row r="455" spans="1:16" s="241" customFormat="1" ht="13.8">
      <c r="A455" s="242"/>
      <c r="B455" s="242"/>
      <c r="C455" s="596"/>
      <c r="D455" s="596"/>
      <c r="E455" s="596"/>
      <c r="F455" s="596"/>
      <c r="G455" s="596"/>
      <c r="H455" s="596"/>
      <c r="I455" s="596"/>
      <c r="J455" s="596"/>
      <c r="K455" s="245"/>
      <c r="L455" s="457"/>
      <c r="M455" s="245"/>
      <c r="N455" s="245"/>
      <c r="O455" s="570"/>
      <c r="P455" s="570"/>
    </row>
    <row r="456" spans="1:16" s="241" customFormat="1" ht="13.8">
      <c r="A456" s="242"/>
      <c r="B456" s="242"/>
      <c r="C456" s="596"/>
      <c r="D456" s="737"/>
      <c r="E456" s="737"/>
      <c r="F456" s="245"/>
      <c r="G456" s="245"/>
      <c r="H456" s="624"/>
      <c r="I456" s="570"/>
      <c r="J456" s="625"/>
      <c r="K456" s="245"/>
      <c r="L456" s="457"/>
      <c r="M456" s="329"/>
      <c r="N456" s="512"/>
      <c r="O456" s="570"/>
      <c r="P456" s="570"/>
    </row>
    <row r="457" spans="1:16" s="241" customFormat="1" ht="13.8">
      <c r="A457" s="242"/>
      <c r="B457" s="242"/>
      <c r="C457" s="596"/>
      <c r="D457" s="596"/>
      <c r="E457" s="596"/>
      <c r="F457" s="596"/>
      <c r="G457" s="596"/>
      <c r="H457" s="596"/>
      <c r="I457" s="596"/>
      <c r="J457" s="596"/>
      <c r="K457" s="245"/>
      <c r="L457" s="457"/>
      <c r="M457" s="245"/>
      <c r="N457" s="644"/>
      <c r="O457" s="570"/>
      <c r="P457" s="570"/>
    </row>
    <row r="458" spans="1:16" s="241" customFormat="1" ht="13.8">
      <c r="A458" s="242"/>
      <c r="B458" s="242"/>
      <c r="C458" s="596"/>
      <c r="D458" s="737"/>
      <c r="E458" s="737"/>
      <c r="F458" s="245"/>
      <c r="G458" s="245"/>
      <c r="H458" s="624"/>
      <c r="I458" s="570"/>
      <c r="J458" s="625"/>
      <c r="K458" s="245"/>
      <c r="L458" s="457"/>
      <c r="M458" s="245"/>
      <c r="N458" s="644"/>
      <c r="O458" s="570"/>
      <c r="P458" s="570"/>
    </row>
    <row r="459" spans="1:16" s="241" customFormat="1" ht="13.8">
      <c r="A459" s="242"/>
      <c r="B459" s="242"/>
      <c r="C459" s="596"/>
      <c r="D459" s="596"/>
      <c r="E459" s="596"/>
      <c r="F459" s="596"/>
      <c r="G459" s="245"/>
      <c r="H459" s="600"/>
      <c r="I459" s="570"/>
      <c r="J459" s="625"/>
      <c r="K459" s="245"/>
      <c r="L459" s="457"/>
      <c r="M459" s="245"/>
      <c r="N459" s="644"/>
      <c r="O459" s="570"/>
      <c r="P459" s="570"/>
    </row>
    <row r="460" spans="1:16" s="241" customFormat="1" ht="13.8">
      <c r="A460" s="242"/>
      <c r="B460" s="242"/>
      <c r="C460" s="596"/>
      <c r="D460" s="596"/>
      <c r="E460" s="596"/>
      <c r="F460" s="596"/>
      <c r="G460" s="245"/>
      <c r="H460" s="600"/>
      <c r="I460" s="570"/>
      <c r="J460" s="625"/>
      <c r="K460" s="245"/>
      <c r="L460" s="457"/>
      <c r="M460" s="245"/>
      <c r="N460" s="644"/>
      <c r="O460" s="570"/>
      <c r="P460" s="570"/>
    </row>
    <row r="461" spans="1:16" s="241" customFormat="1" ht="13.8">
      <c r="A461" s="242"/>
      <c r="B461" s="242"/>
      <c r="C461" s="596"/>
      <c r="D461" s="596"/>
      <c r="E461" s="596"/>
      <c r="F461" s="596"/>
      <c r="G461" s="245"/>
      <c r="H461" s="600"/>
      <c r="I461" s="570"/>
      <c r="J461" s="625"/>
      <c r="K461" s="245"/>
      <c r="L461" s="457"/>
      <c r="M461" s="245"/>
      <c r="N461" s="644"/>
      <c r="O461" s="570"/>
      <c r="P461" s="570"/>
    </row>
    <row r="462" spans="1:16" s="241" customFormat="1" ht="13.8">
      <c r="A462" s="242"/>
      <c r="B462" s="242"/>
      <c r="C462" s="596"/>
      <c r="D462" s="596"/>
      <c r="E462" s="596"/>
      <c r="F462" s="596"/>
      <c r="G462" s="245"/>
      <c r="H462" s="737"/>
      <c r="I462" s="737"/>
      <c r="J462" s="737"/>
      <c r="K462" s="245"/>
      <c r="L462" s="245"/>
      <c r="M462" s="245"/>
      <c r="N462" s="644"/>
      <c r="O462" s="570"/>
      <c r="P462" s="570"/>
    </row>
    <row r="463" spans="1:16" s="241" customFormat="1" ht="13.8">
      <c r="A463" s="242"/>
      <c r="B463" s="242"/>
      <c r="C463" s="596"/>
      <c r="D463" s="737"/>
      <c r="E463" s="245"/>
      <c r="F463" s="628"/>
      <c r="G463" s="624"/>
      <c r="H463" s="623"/>
      <c r="I463" s="570"/>
      <c r="J463" s="625"/>
      <c r="K463" s="245"/>
      <c r="L463" s="457"/>
      <c r="M463" s="245"/>
      <c r="N463" s="644"/>
      <c r="O463" s="570"/>
      <c r="P463" s="570"/>
    </row>
    <row r="464" spans="1:16" s="241" customFormat="1" ht="13.8">
      <c r="A464" s="242"/>
      <c r="B464" s="242"/>
      <c r="C464" s="596"/>
      <c r="D464" s="737"/>
      <c r="E464" s="245"/>
      <c r="F464" s="628"/>
      <c r="G464" s="624"/>
      <c r="H464" s="623"/>
      <c r="I464" s="570"/>
      <c r="J464" s="625"/>
      <c r="K464" s="245"/>
      <c r="L464" s="457"/>
      <c r="M464" s="245"/>
      <c r="N464" s="644"/>
      <c r="O464" s="570"/>
      <c r="P464" s="570"/>
    </row>
    <row r="465" spans="1:16" s="241" customFormat="1" ht="13.8">
      <c r="A465" s="242"/>
      <c r="B465" s="242"/>
      <c r="C465" s="596"/>
      <c r="D465" s="737"/>
      <c r="E465" s="245"/>
      <c r="F465" s="628"/>
      <c r="G465" s="624"/>
      <c r="H465" s="623"/>
      <c r="I465" s="570"/>
      <c r="J465" s="625"/>
      <c r="K465" s="245"/>
      <c r="L465" s="457"/>
      <c r="M465" s="245"/>
      <c r="N465" s="644"/>
      <c r="O465" s="570"/>
      <c r="P465" s="570"/>
    </row>
    <row r="466" spans="1:16" s="241" customFormat="1" ht="13.8">
      <c r="A466" s="242"/>
      <c r="B466" s="242"/>
      <c r="C466" s="596"/>
      <c r="D466" s="737"/>
      <c r="E466" s="245"/>
      <c r="F466" s="628"/>
      <c r="G466" s="624"/>
      <c r="H466" s="623"/>
      <c r="I466" s="570"/>
      <c r="J466" s="625"/>
      <c r="K466" s="245"/>
      <c r="L466" s="457"/>
      <c r="M466" s="245"/>
      <c r="N466" s="644"/>
      <c r="O466" s="570"/>
      <c r="P466" s="570"/>
    </row>
    <row r="467" spans="1:16" s="241" customFormat="1" ht="13.8">
      <c r="A467" s="242"/>
      <c r="B467" s="242"/>
      <c r="C467" s="596"/>
      <c r="D467" s="737"/>
      <c r="E467" s="245"/>
      <c r="F467" s="628"/>
      <c r="G467" s="624"/>
      <c r="H467" s="623"/>
      <c r="I467" s="570"/>
      <c r="J467" s="625"/>
      <c r="K467" s="245"/>
      <c r="L467" s="457"/>
      <c r="M467" s="245"/>
      <c r="N467" s="644"/>
      <c r="O467" s="570"/>
      <c r="P467" s="570"/>
    </row>
    <row r="468" spans="1:16" s="241" customFormat="1" ht="13.8">
      <c r="A468" s="242"/>
      <c r="B468" s="242"/>
      <c r="C468" s="596"/>
      <c r="D468" s="737"/>
      <c r="E468" s="737"/>
      <c r="F468" s="245"/>
      <c r="G468" s="245"/>
      <c r="H468" s="737"/>
      <c r="I468" s="737"/>
      <c r="J468" s="737"/>
      <c r="K468" s="245"/>
      <c r="L468" s="457"/>
      <c r="M468" s="245"/>
      <c r="N468" s="457"/>
      <c r="O468" s="570"/>
      <c r="P468" s="570"/>
    </row>
    <row r="469" spans="1:16" s="241" customFormat="1" ht="13.8">
      <c r="A469" s="242"/>
      <c r="B469" s="242"/>
      <c r="C469" s="596"/>
      <c r="D469" s="743"/>
      <c r="E469" s="737"/>
      <c r="F469" s="245"/>
      <c r="G469" s="245"/>
      <c r="H469" s="737"/>
      <c r="I469" s="737"/>
      <c r="J469" s="737"/>
      <c r="K469" s="245"/>
      <c r="L469" s="245"/>
      <c r="M469" s="245"/>
      <c r="N469" s="644"/>
      <c r="O469" s="570"/>
      <c r="P469" s="570"/>
    </row>
    <row r="470" spans="1:16" s="241" customFormat="1" ht="13.8">
      <c r="A470" s="242"/>
      <c r="B470" s="242"/>
      <c r="C470" s="596"/>
      <c r="D470" s="737"/>
      <c r="E470" s="737"/>
      <c r="F470" s="245"/>
      <c r="G470" s="245"/>
      <c r="H470" s="646"/>
      <c r="I470" s="646"/>
      <c r="J470" s="646"/>
      <c r="K470" s="245"/>
      <c r="L470" s="245"/>
      <c r="M470" s="245"/>
      <c r="N470" s="457"/>
      <c r="O470" s="570"/>
      <c r="P470" s="570"/>
    </row>
    <row r="471" spans="1:16" s="241" customFormat="1" ht="13.8">
      <c r="A471" s="242"/>
      <c r="B471" s="242"/>
      <c r="C471" s="596"/>
      <c r="D471" s="737"/>
      <c r="E471" s="737"/>
      <c r="F471" s="245"/>
      <c r="G471" s="245"/>
      <c r="H471" s="646"/>
      <c r="I471" s="646"/>
      <c r="J471" s="646"/>
      <c r="K471" s="245"/>
      <c r="L471" s="245"/>
      <c r="M471" s="245"/>
      <c r="N471" s="457"/>
      <c r="O471" s="570"/>
      <c r="P471" s="570"/>
    </row>
    <row r="472" spans="1:16" s="241" customFormat="1" ht="13.8">
      <c r="A472" s="242"/>
      <c r="B472" s="242"/>
      <c r="C472" s="596"/>
      <c r="D472" s="737"/>
      <c r="E472" s="737"/>
      <c r="F472" s="245"/>
      <c r="G472" s="245"/>
      <c r="H472" s="646"/>
      <c r="I472" s="646"/>
      <c r="J472" s="646"/>
      <c r="K472" s="245"/>
      <c r="L472" s="245"/>
      <c r="M472" s="245"/>
      <c r="N472" s="457"/>
      <c r="O472" s="570"/>
      <c r="P472" s="570"/>
    </row>
    <row r="473" spans="1:16" s="241" customFormat="1" ht="13.8">
      <c r="A473" s="242"/>
      <c r="B473" s="242"/>
      <c r="C473" s="596"/>
      <c r="D473" s="737"/>
      <c r="E473" s="737"/>
      <c r="F473" s="245"/>
      <c r="G473" s="245"/>
      <c r="H473" s="646"/>
      <c r="I473" s="646"/>
      <c r="J473" s="646"/>
      <c r="K473" s="245"/>
      <c r="L473" s="245"/>
      <c r="M473" s="245"/>
      <c r="N473" s="457"/>
      <c r="O473" s="570"/>
      <c r="P473" s="570"/>
    </row>
    <row r="474" spans="1:16" s="241" customFormat="1" ht="13.8">
      <c r="A474" s="242"/>
      <c r="B474" s="242"/>
      <c r="C474" s="596"/>
      <c r="D474" s="737"/>
      <c r="E474" s="737"/>
      <c r="F474" s="245"/>
      <c r="G474" s="245"/>
      <c r="H474" s="646"/>
      <c r="I474" s="646"/>
      <c r="J474" s="646"/>
      <c r="K474" s="245"/>
      <c r="L474" s="245"/>
      <c r="M474" s="245"/>
      <c r="N474" s="457"/>
      <c r="O474" s="570"/>
      <c r="P474" s="570"/>
    </row>
    <row r="475" spans="1:16" s="241" customFormat="1" ht="13.8">
      <c r="A475" s="242"/>
      <c r="B475" s="242"/>
      <c r="C475" s="596"/>
      <c r="D475" s="737"/>
      <c r="E475" s="737"/>
      <c r="F475" s="245"/>
      <c r="G475" s="245"/>
      <c r="H475" s="646"/>
      <c r="I475" s="646"/>
      <c r="J475" s="646"/>
      <c r="K475" s="245"/>
      <c r="L475" s="245"/>
      <c r="M475" s="245"/>
      <c r="N475" s="457"/>
      <c r="O475" s="570"/>
      <c r="P475" s="570"/>
    </row>
    <row r="476" spans="1:16" s="241" customFormat="1" ht="13.8">
      <c r="A476" s="242"/>
      <c r="B476" s="242"/>
      <c r="C476" s="596"/>
      <c r="D476" s="596"/>
      <c r="E476" s="596"/>
      <c r="F476" s="245"/>
      <c r="G476" s="245"/>
      <c r="H476" s="646"/>
      <c r="I476" s="646"/>
      <c r="J476" s="646"/>
      <c r="K476" s="245"/>
      <c r="L476" s="245"/>
      <c r="M476" s="245"/>
      <c r="N476" s="457"/>
      <c r="O476" s="570"/>
      <c r="P476" s="570"/>
    </row>
    <row r="477" spans="1:16" s="241" customFormat="1" ht="13.8">
      <c r="A477" s="242"/>
      <c r="B477" s="242"/>
      <c r="C477" s="596"/>
      <c r="D477" s="737"/>
      <c r="E477" s="737"/>
      <c r="F477" s="245"/>
      <c r="G477" s="245"/>
      <c r="H477" s="646"/>
      <c r="I477" s="646"/>
      <c r="J477" s="646"/>
      <c r="K477" s="245"/>
      <c r="L477" s="245"/>
      <c r="M477" s="245"/>
      <c r="N477" s="457"/>
      <c r="O477" s="570"/>
      <c r="P477" s="570"/>
    </row>
    <row r="478" spans="1:16" s="241" customFormat="1" ht="13.8">
      <c r="A478" s="242"/>
      <c r="B478" s="242"/>
      <c r="C478" s="596"/>
      <c r="D478" s="737"/>
      <c r="E478" s="737"/>
      <c r="F478" s="245"/>
      <c r="G478" s="245"/>
      <c r="H478" s="646"/>
      <c r="I478" s="646"/>
      <c r="J478" s="646"/>
      <c r="K478" s="245"/>
      <c r="L478" s="644"/>
      <c r="M478" s="644"/>
      <c r="N478" s="647"/>
      <c r="O478" s="648"/>
      <c r="P478" s="642"/>
    </row>
    <row r="479" spans="1:16" s="241" customFormat="1" ht="15.6">
      <c r="A479" s="629"/>
      <c r="B479" s="629"/>
      <c r="C479" s="640"/>
      <c r="D479" s="633"/>
      <c r="E479" s="634"/>
      <c r="F479" s="635"/>
      <c r="G479" s="634"/>
      <c r="H479" s="636"/>
      <c r="I479" s="634"/>
      <c r="J479" s="637"/>
      <c r="K479" s="636"/>
      <c r="L479" s="636"/>
      <c r="M479" s="638"/>
      <c r="N479" s="637"/>
      <c r="O479" s="639"/>
      <c r="P479" s="602"/>
    </row>
    <row r="480" spans="1:16" s="241" customFormat="1" ht="13.8">
      <c r="A480" s="629"/>
      <c r="B480" s="629"/>
      <c r="C480" s="640"/>
      <c r="D480" s="737"/>
      <c r="E480" s="737"/>
      <c r="F480" s="245"/>
      <c r="G480" s="245"/>
      <c r="H480" s="646"/>
      <c r="I480" s="646"/>
      <c r="J480" s="646"/>
      <c r="K480" s="245"/>
      <c r="L480" s="644"/>
      <c r="M480" s="644"/>
      <c r="N480" s="647"/>
      <c r="O480" s="648"/>
      <c r="P480" s="642"/>
    </row>
    <row r="481" spans="1:18" s="241" customFormat="1" ht="13.8">
      <c r="A481" s="242"/>
      <c r="B481" s="242"/>
      <c r="C481" s="611"/>
      <c r="D481" s="596"/>
      <c r="E481" s="245"/>
      <c r="F481" s="245"/>
      <c r="G481" s="245"/>
      <c r="H481" s="512"/>
      <c r="I481" s="245"/>
      <c r="J481" s="512"/>
      <c r="K481" s="245"/>
      <c r="L481" s="457"/>
      <c r="M481" s="245"/>
      <c r="N481" s="512"/>
      <c r="O481" s="600"/>
      <c r="P481" s="570"/>
      <c r="R481" s="304"/>
    </row>
    <row r="482" spans="1:18" s="241" customFormat="1" ht="13.8">
      <c r="A482" s="242"/>
      <c r="B482" s="242"/>
      <c r="C482" s="611"/>
      <c r="D482" s="596"/>
      <c r="E482" s="596"/>
      <c r="F482" s="245"/>
      <c r="G482" s="245"/>
      <c r="H482" s="512"/>
      <c r="I482" s="245"/>
      <c r="J482" s="512"/>
      <c r="K482" s="245"/>
      <c r="L482" s="457"/>
      <c r="M482" s="245"/>
      <c r="N482" s="512"/>
      <c r="O482" s="643"/>
      <c r="P482" s="642"/>
      <c r="R482" s="304"/>
    </row>
    <row r="483" spans="1:18" s="241" customFormat="1" ht="13.8">
      <c r="A483" s="242"/>
      <c r="B483" s="242"/>
      <c r="C483" s="611"/>
      <c r="D483" s="357"/>
      <c r="E483" s="357"/>
      <c r="F483" s="245"/>
      <c r="G483" s="245"/>
      <c r="H483" s="512"/>
      <c r="I483" s="245"/>
      <c r="J483" s="512"/>
      <c r="K483" s="245"/>
      <c r="L483" s="457"/>
      <c r="M483" s="245"/>
      <c r="N483" s="330"/>
      <c r="O483" s="600"/>
      <c r="P483" s="570"/>
      <c r="R483" s="304"/>
    </row>
    <row r="484" spans="1:18" s="241" customFormat="1" ht="13.8">
      <c r="A484" s="242"/>
      <c r="B484" s="242"/>
      <c r="C484" s="611"/>
      <c r="D484" s="649"/>
      <c r="E484" s="649"/>
      <c r="F484" s="570"/>
      <c r="G484" s="570"/>
      <c r="H484" s="649"/>
      <c r="I484" s="649"/>
      <c r="J484" s="649"/>
      <c r="K484" s="570"/>
      <c r="L484" s="570"/>
      <c r="M484" s="245"/>
      <c r="N484" s="650"/>
      <c r="O484" s="600"/>
      <c r="P484" s="570"/>
      <c r="R484" s="304"/>
    </row>
    <row r="485" spans="1:18" s="241" customFormat="1" ht="13.8">
      <c r="A485" s="242"/>
      <c r="B485" s="242"/>
      <c r="C485" s="611"/>
      <c r="D485" s="649"/>
      <c r="E485" s="649"/>
      <c r="F485" s="570"/>
      <c r="G485" s="570"/>
      <c r="H485" s="649"/>
      <c r="I485" s="649"/>
      <c r="J485" s="649"/>
      <c r="K485" s="570"/>
      <c r="L485" s="570"/>
      <c r="M485" s="245"/>
      <c r="N485" s="650"/>
      <c r="O485" s="600"/>
      <c r="P485" s="570"/>
      <c r="R485" s="304"/>
    </row>
    <row r="486" spans="1:18" s="241" customFormat="1" ht="13.8">
      <c r="A486" s="242"/>
      <c r="B486" s="242"/>
      <c r="C486" s="611"/>
      <c r="D486" s="649"/>
      <c r="E486" s="649"/>
      <c r="F486" s="570"/>
      <c r="G486" s="570"/>
      <c r="H486" s="649"/>
      <c r="I486" s="649"/>
      <c r="J486" s="649"/>
      <c r="K486" s="570"/>
      <c r="L486" s="642"/>
      <c r="M486" s="644"/>
      <c r="N486" s="651"/>
      <c r="O486" s="652"/>
      <c r="P486" s="642"/>
      <c r="R486" s="304"/>
    </row>
    <row r="487" spans="1:18" s="241" customFormat="1" ht="15.6">
      <c r="A487" s="242"/>
      <c r="B487" s="242"/>
      <c r="C487" s="611"/>
      <c r="D487" s="633"/>
      <c r="E487" s="634"/>
      <c r="F487" s="635"/>
      <c r="G487" s="634"/>
      <c r="H487" s="636"/>
      <c r="I487" s="634"/>
      <c r="J487" s="637"/>
      <c r="K487" s="636"/>
      <c r="L487" s="636"/>
      <c r="M487" s="638"/>
      <c r="N487" s="653"/>
      <c r="O487" s="654"/>
      <c r="P487" s="570"/>
      <c r="R487" s="304"/>
    </row>
    <row r="488" spans="1:18" s="241" customFormat="1" ht="13.8">
      <c r="A488" s="242"/>
      <c r="B488" s="242"/>
      <c r="C488" s="611"/>
      <c r="D488" s="737"/>
      <c r="E488" s="737"/>
      <c r="F488" s="245"/>
      <c r="G488" s="245"/>
      <c r="H488" s="245"/>
      <c r="I488" s="242"/>
      <c r="J488" s="245"/>
      <c r="K488" s="245"/>
      <c r="L488" s="245"/>
      <c r="M488" s="245"/>
      <c r="N488" s="608"/>
      <c r="O488" s="643"/>
      <c r="P488" s="642"/>
    </row>
    <row r="489" spans="1:18" s="241" customFormat="1" ht="13.8">
      <c r="A489" s="242"/>
      <c r="B489" s="242"/>
      <c r="C489" s="596"/>
      <c r="D489" s="596"/>
      <c r="E489" s="596"/>
      <c r="F489" s="596"/>
      <c r="G489" s="245"/>
      <c r="H489" s="245"/>
      <c r="I489" s="245"/>
      <c r="J489" s="245"/>
      <c r="K489" s="245"/>
      <c r="L489" s="245"/>
      <c r="M489" s="245"/>
      <c r="N489" s="245"/>
      <c r="O489" s="570"/>
      <c r="P489" s="570"/>
      <c r="Q489" s="245"/>
    </row>
    <row r="490" spans="1:18" s="241" customFormat="1" ht="13.8">
      <c r="A490" s="242"/>
      <c r="B490" s="242"/>
      <c r="C490" s="596"/>
      <c r="D490" s="596"/>
      <c r="E490" s="596"/>
      <c r="F490" s="596"/>
      <c r="G490" s="596"/>
      <c r="H490" s="596"/>
      <c r="I490" s="245"/>
      <c r="J490" s="512"/>
      <c r="K490" s="245"/>
      <c r="L490" s="457"/>
      <c r="M490" s="245"/>
      <c r="N490" s="330"/>
      <c r="O490" s="570"/>
      <c r="P490" s="570"/>
      <c r="Q490" s="245"/>
    </row>
    <row r="491" spans="1:18" s="241" customFormat="1" ht="13.8">
      <c r="A491" s="242"/>
      <c r="B491" s="242"/>
      <c r="C491" s="596"/>
      <c r="D491" s="737"/>
      <c r="E491" s="245"/>
      <c r="F491" s="628"/>
      <c r="G491" s="624"/>
      <c r="H491" s="623"/>
      <c r="I491" s="570"/>
      <c r="J491" s="625"/>
      <c r="K491" s="245"/>
      <c r="L491" s="457"/>
      <c r="M491" s="245"/>
      <c r="N491" s="331"/>
      <c r="O491" s="648"/>
      <c r="P491" s="642"/>
      <c r="Q491" s="245"/>
    </row>
    <row r="492" spans="1:18" s="241" customFormat="1" ht="15.6">
      <c r="A492" s="242"/>
      <c r="B492" s="242"/>
      <c r="C492" s="596"/>
      <c r="D492" s="633"/>
      <c r="E492" s="634"/>
      <c r="F492" s="635"/>
      <c r="G492" s="634"/>
      <c r="H492" s="636"/>
      <c r="I492" s="634"/>
      <c r="J492" s="637"/>
      <c r="K492" s="636"/>
      <c r="L492" s="636"/>
      <c r="M492" s="638"/>
      <c r="N492" s="636"/>
      <c r="O492" s="600"/>
      <c r="P492" s="570"/>
      <c r="Q492" s="245"/>
    </row>
    <row r="493" spans="1:18" s="241" customFormat="1" ht="13.8">
      <c r="A493" s="242"/>
      <c r="B493" s="242"/>
      <c r="C493" s="596"/>
      <c r="D493" s="737"/>
      <c r="E493" s="245"/>
      <c r="F493" s="245"/>
      <c r="G493" s="245"/>
      <c r="H493" s="512"/>
      <c r="I493" s="245"/>
      <c r="J493" s="512"/>
      <c r="K493" s="245"/>
      <c r="L493" s="457"/>
      <c r="M493" s="245"/>
      <c r="N493" s="330"/>
      <c r="O493" s="570"/>
      <c r="P493" s="570"/>
      <c r="Q493" s="245"/>
    </row>
    <row r="494" spans="1:18" s="241" customFormat="1" ht="13.8">
      <c r="A494" s="242"/>
      <c r="B494" s="242"/>
      <c r="C494" s="596"/>
      <c r="D494" s="737"/>
      <c r="E494" s="245"/>
      <c r="F494" s="245"/>
      <c r="G494" s="245"/>
      <c r="H494" s="512"/>
      <c r="I494" s="245"/>
      <c r="J494" s="512"/>
      <c r="K494" s="245"/>
      <c r="L494" s="457"/>
      <c r="M494" s="245"/>
      <c r="N494" s="330"/>
      <c r="O494" s="570"/>
      <c r="P494" s="570"/>
      <c r="Q494" s="245"/>
    </row>
    <row r="495" spans="1:18" s="241" customFormat="1" ht="13.8">
      <c r="A495" s="242"/>
      <c r="B495" s="242"/>
      <c r="C495" s="596"/>
      <c r="D495" s="737"/>
      <c r="E495" s="245"/>
      <c r="F495" s="245"/>
      <c r="G495" s="245"/>
      <c r="H495" s="512"/>
      <c r="I495" s="245"/>
      <c r="J495" s="512"/>
      <c r="K495" s="245"/>
      <c r="L495" s="457"/>
      <c r="M495" s="245"/>
      <c r="N495" s="330"/>
      <c r="O495" s="570"/>
      <c r="P495" s="570"/>
      <c r="Q495" s="245"/>
    </row>
    <row r="496" spans="1:18" s="241" customFormat="1" ht="13.8">
      <c r="A496" s="242"/>
      <c r="B496" s="242"/>
      <c r="C496" s="596"/>
      <c r="D496" s="596"/>
      <c r="E496" s="596"/>
      <c r="F496" s="596"/>
      <c r="G496" s="245"/>
      <c r="H496" s="512"/>
      <c r="I496" s="245"/>
      <c r="J496" s="512"/>
      <c r="K496" s="245"/>
      <c r="L496" s="457"/>
      <c r="M496" s="245"/>
      <c r="N496" s="330"/>
      <c r="O496" s="570"/>
      <c r="P496" s="570"/>
      <c r="Q496" s="245"/>
    </row>
    <row r="497" spans="1:21" s="241" customFormat="1" ht="13.8">
      <c r="A497" s="242"/>
      <c r="B497" s="242"/>
      <c r="C497" s="596"/>
      <c r="D497" s="596"/>
      <c r="E497" s="596"/>
      <c r="F497" s="596"/>
      <c r="G497" s="245"/>
      <c r="H497" s="245"/>
      <c r="I497" s="245"/>
      <c r="J497" s="245"/>
      <c r="K497" s="245"/>
      <c r="L497" s="245"/>
      <c r="M497" s="245"/>
      <c r="N497" s="245"/>
      <c r="O497" s="570"/>
      <c r="P497" s="570"/>
    </row>
    <row r="498" spans="1:21" s="241" customFormat="1" ht="13.8">
      <c r="A498" s="242"/>
      <c r="B498" s="242"/>
      <c r="C498" s="596"/>
      <c r="D498" s="596"/>
      <c r="E498" s="245"/>
      <c r="F498" s="245"/>
      <c r="G498" s="245"/>
      <c r="H498" s="646"/>
      <c r="I498" s="646"/>
      <c r="J498" s="646"/>
      <c r="K498" s="245"/>
      <c r="L498" s="245"/>
      <c r="M498" s="245"/>
      <c r="N498" s="457"/>
      <c r="O498" s="648"/>
      <c r="P498" s="642"/>
    </row>
    <row r="499" spans="1:21" s="241" customFormat="1" ht="15.6">
      <c r="A499" s="242"/>
      <c r="B499" s="242"/>
      <c r="C499" s="596"/>
      <c r="D499" s="633"/>
      <c r="E499" s="634"/>
      <c r="F499" s="635"/>
      <c r="G499" s="634"/>
      <c r="H499" s="636"/>
      <c r="I499" s="634"/>
      <c r="J499" s="637"/>
      <c r="K499" s="636"/>
      <c r="L499" s="636"/>
      <c r="M499" s="638"/>
      <c r="N499" s="636"/>
      <c r="O499" s="600"/>
      <c r="P499" s="570"/>
    </row>
    <row r="500" spans="1:21" s="241" customFormat="1" ht="13.8">
      <c r="A500" s="242"/>
      <c r="B500" s="242"/>
      <c r="C500" s="596"/>
      <c r="D500" s="737"/>
      <c r="E500" s="245"/>
      <c r="F500" s="245"/>
      <c r="G500" s="245"/>
      <c r="H500" s="512"/>
      <c r="I500" s="245"/>
      <c r="J500" s="512"/>
      <c r="K500" s="245"/>
      <c r="L500" s="457"/>
      <c r="M500" s="245"/>
      <c r="N500" s="330"/>
      <c r="O500" s="643"/>
      <c r="P500" s="642"/>
    </row>
    <row r="501" spans="1:21" s="241" customFormat="1" ht="13.8">
      <c r="A501" s="242"/>
      <c r="B501" s="242"/>
      <c r="C501" s="596"/>
      <c r="D501" s="596"/>
      <c r="E501" s="596"/>
      <c r="F501" s="596"/>
      <c r="G501" s="596"/>
      <c r="H501" s="596"/>
      <c r="I501" s="245"/>
      <c r="J501" s="512"/>
      <c r="K501" s="245"/>
      <c r="L501" s="457"/>
      <c r="M501" s="245"/>
      <c r="N501" s="330"/>
      <c r="O501" s="623"/>
      <c r="P501" s="570"/>
    </row>
    <row r="502" spans="1:21" s="241" customFormat="1" ht="13.8">
      <c r="A502" s="242"/>
      <c r="B502" s="242"/>
      <c r="C502" s="596"/>
      <c r="D502" s="737"/>
      <c r="E502" s="245"/>
      <c r="F502" s="245"/>
      <c r="G502" s="245"/>
      <c r="H502" s="512"/>
      <c r="I502" s="245"/>
      <c r="J502" s="512"/>
      <c r="K502" s="245"/>
      <c r="L502" s="330"/>
      <c r="M502" s="245"/>
      <c r="N502" s="330"/>
      <c r="O502" s="570"/>
      <c r="P502" s="570"/>
      <c r="R502" s="548"/>
    </row>
    <row r="503" spans="1:21" s="241" customFormat="1" ht="13.8">
      <c r="A503" s="242"/>
      <c r="B503" s="242"/>
      <c r="C503" s="596"/>
      <c r="D503" s="737"/>
      <c r="E503" s="245"/>
      <c r="F503" s="245"/>
      <c r="G503" s="245"/>
      <c r="H503" s="512"/>
      <c r="I503" s="245"/>
      <c r="J503" s="512"/>
      <c r="K503" s="245"/>
      <c r="L503" s="330"/>
      <c r="M503" s="245"/>
      <c r="N503" s="330"/>
      <c r="O503" s="643"/>
      <c r="P503" s="642"/>
    </row>
    <row r="504" spans="1:21" s="241" customFormat="1" ht="13.8">
      <c r="A504" s="242"/>
      <c r="B504" s="242"/>
      <c r="C504" s="596"/>
      <c r="D504" s="737"/>
      <c r="E504" s="245"/>
      <c r="F504" s="245"/>
      <c r="G504" s="245"/>
      <c r="H504" s="512"/>
      <c r="I504" s="245"/>
      <c r="J504" s="512"/>
      <c r="K504" s="245"/>
      <c r="L504" s="330"/>
      <c r="M504" s="245"/>
      <c r="N504" s="457"/>
      <c r="O504" s="570"/>
      <c r="P504" s="570"/>
      <c r="Q504" s="245"/>
    </row>
    <row r="505" spans="1:21" s="241" customFormat="1" ht="13.8">
      <c r="A505" s="242"/>
      <c r="B505" s="242"/>
      <c r="C505" s="596"/>
      <c r="D505" s="737"/>
      <c r="E505" s="737"/>
      <c r="F505" s="245"/>
      <c r="G505" s="245"/>
      <c r="H505" s="245"/>
      <c r="I505" s="245"/>
      <c r="J505" s="245"/>
      <c r="K505" s="245"/>
      <c r="L505" s="512"/>
      <c r="M505" s="245"/>
      <c r="N505" s="457"/>
      <c r="O505" s="643"/>
      <c r="P505" s="642"/>
    </row>
    <row r="506" spans="1:21" s="241" customFormat="1" ht="15.6">
      <c r="A506" s="242"/>
      <c r="B506" s="242"/>
      <c r="C506" s="596"/>
      <c r="D506" s="633"/>
      <c r="E506" s="634"/>
      <c r="F506" s="635"/>
      <c r="G506" s="634"/>
      <c r="H506" s="636"/>
      <c r="I506" s="634"/>
      <c r="J506" s="637"/>
      <c r="K506" s="636"/>
      <c r="L506" s="636"/>
      <c r="M506" s="638"/>
      <c r="N506" s="636"/>
      <c r="O506" s="600"/>
      <c r="P506" s="570"/>
    </row>
    <row r="507" spans="1:21" s="241" customFormat="1" ht="13.8">
      <c r="A507" s="242"/>
      <c r="B507" s="242"/>
      <c r="C507" s="596"/>
      <c r="D507" s="737"/>
      <c r="E507" s="737"/>
      <c r="F507" s="245"/>
      <c r="G507" s="245"/>
      <c r="H507" s="245"/>
      <c r="I507" s="245"/>
      <c r="J507" s="245"/>
      <c r="K507" s="245"/>
      <c r="L507" s="512"/>
      <c r="M507" s="245"/>
      <c r="N507" s="457"/>
      <c r="O507" s="643"/>
      <c r="P507" s="642"/>
    </row>
    <row r="508" spans="1:21" s="241" customFormat="1" ht="13.8">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6">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6">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6">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6">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6">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6">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6">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6">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6">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6">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6">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All Abstruct</vt:lpstr>
      <vt:lpstr>All Qnty. Abstruct</vt:lpstr>
      <vt:lpstr>Protective Abstruct</vt:lpstr>
      <vt:lpstr>Protective Detail</vt:lpstr>
      <vt:lpstr>Fuse Abstruct 5.56</vt:lpstr>
      <vt:lpstr>Fuse Detail 5.56</vt:lpstr>
      <vt:lpstr>Fuse Abs.33.925</vt:lpstr>
      <vt:lpstr>Sheet1</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2020-10-12T08:38:44Z</cp:lastPrinted>
  <dcterms:created xsi:type="dcterms:W3CDTF">2020-09-17T09:43:57Z</dcterms:created>
  <dcterms:modified xsi:type="dcterms:W3CDTF">2020-11-22T18:20:18Z</dcterms:modified>
</cp:coreProperties>
</file>