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ype_A" sheetId="1" r:id="rId1"/>
    <sheet name="Type 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3" i="2"/>
  <c r="E4" i="2"/>
  <c r="E5" i="2"/>
  <c r="E6" i="2"/>
  <c r="E3" i="2"/>
  <c r="C5" i="2"/>
  <c r="C6" i="2"/>
  <c r="C3" i="2"/>
  <c r="C4" i="2"/>
  <c r="B12" i="1" l="1"/>
  <c r="C26" i="1"/>
  <c r="D26" i="1"/>
  <c r="E26" i="1"/>
  <c r="C27" i="1"/>
  <c r="D27" i="1"/>
  <c r="E27" i="1"/>
  <c r="D41" i="1"/>
  <c r="E41" i="1"/>
  <c r="D42" i="1"/>
  <c r="E42" i="1"/>
  <c r="C42" i="1"/>
  <c r="C41" i="1"/>
  <c r="C33" i="1"/>
  <c r="D33" i="1"/>
  <c r="E33" i="1"/>
  <c r="C34" i="1"/>
  <c r="D34" i="1"/>
  <c r="E34" i="1"/>
  <c r="C19" i="1"/>
  <c r="D19" i="1"/>
  <c r="E19" i="1"/>
  <c r="C20" i="1"/>
  <c r="D20" i="1"/>
  <c r="E20" i="1"/>
  <c r="B20" i="1"/>
  <c r="B19" i="1"/>
  <c r="B27" i="1"/>
  <c r="B26" i="1"/>
  <c r="B34" i="1"/>
  <c r="B33" i="1"/>
  <c r="B31" i="1"/>
  <c r="I15" i="1"/>
  <c r="F38" i="1"/>
  <c r="B39" i="1" l="1"/>
  <c r="C37" i="1"/>
  <c r="D37" i="1"/>
  <c r="E37" i="1"/>
  <c r="B37" i="1"/>
  <c r="B36" i="1"/>
  <c r="B14" i="1"/>
  <c r="C36" i="1"/>
  <c r="D36" i="1"/>
  <c r="E36" i="1"/>
  <c r="C31" i="1"/>
  <c r="D31" i="1"/>
  <c r="E31" i="1"/>
  <c r="C32" i="1"/>
  <c r="D32" i="1"/>
  <c r="E32" i="1"/>
  <c r="B32" i="1"/>
  <c r="C25" i="1"/>
  <c r="D25" i="1"/>
  <c r="E25" i="1"/>
  <c r="B25" i="1"/>
  <c r="C24" i="1"/>
  <c r="D24" i="1"/>
  <c r="E24" i="1"/>
  <c r="B24" i="1"/>
  <c r="H13" i="1"/>
  <c r="F13" i="1"/>
  <c r="C17" i="1"/>
  <c r="D17" i="1"/>
  <c r="E17" i="1"/>
  <c r="C18" i="1"/>
  <c r="D18" i="1"/>
  <c r="E18" i="1"/>
  <c r="B18" i="1"/>
  <c r="B17" i="1"/>
  <c r="E13" i="1" l="1"/>
  <c r="D13" i="1"/>
  <c r="C13" i="1"/>
  <c r="C14" i="1"/>
  <c r="D14" i="1"/>
  <c r="E14" i="1"/>
  <c r="B13" i="1"/>
</calcChain>
</file>

<file path=xl/sharedStrings.xml><?xml version="1.0" encoding="utf-8"?>
<sst xmlns="http://schemas.openxmlformats.org/spreadsheetml/2006/main" count="45" uniqueCount="35">
  <si>
    <t>Mobilization and Site Preparation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</si>
  <si>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</si>
  <si>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</si>
  <si>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</si>
  <si>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</si>
  <si>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</si>
  <si>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</si>
  <si>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</si>
  <si>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Type_A_211M_724_To_935</t>
  </si>
  <si>
    <t>CC Block Manufacture(40X40X40)</t>
  </si>
  <si>
    <t>40X40X40-cement</t>
  </si>
  <si>
    <t>40x40X20-sand</t>
  </si>
  <si>
    <t>40x40X20-cement</t>
  </si>
  <si>
    <t>40X40X40-sand</t>
  </si>
  <si>
    <t>Mixture Machine 40X40X40</t>
  </si>
  <si>
    <t>Mixture Machine 40X40X20</t>
  </si>
  <si>
    <t>Type_A_50M_965_TO_1015</t>
  </si>
  <si>
    <t>Type_A_40M_4500_TO_4570</t>
  </si>
  <si>
    <t>Type_A_40M_35020_TO_35100</t>
  </si>
  <si>
    <t>Form Work 40X40X40/day</t>
  </si>
  <si>
    <t>Form Work 40X40X20/day</t>
  </si>
  <si>
    <t>40X40X40-stone chips-total</t>
  </si>
  <si>
    <t>40x40X20-stone chips-total</t>
  </si>
  <si>
    <t>perday</t>
  </si>
  <si>
    <t xml:space="preserve">For Type-B-5 </t>
  </si>
  <si>
    <t xml:space="preserve">From km </t>
  </si>
  <si>
    <t>to  km.</t>
  </si>
  <si>
    <t>=</t>
  </si>
  <si>
    <t>Type_B5_724M_0_TO_724</t>
  </si>
  <si>
    <t>Type_B5_1165M_1015_TO_2180</t>
  </si>
  <si>
    <t>Type_B5_1150M_9200_TO_10350</t>
  </si>
  <si>
    <t>Geo_Bags</t>
  </si>
  <si>
    <t>Geotextile Filter</t>
  </si>
  <si>
    <t>Turfing</t>
  </si>
  <si>
    <t>work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</si>
</sst>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G6" sqref="G5:G6"/>
    </sheetView>
  </sheetViews>
  <sheetFormatPr defaultRowHeight="15" x14ac:dyDescent="0.25"/>
  <cols>
    <col min="1" max="1" width="30.7109375" customWidth="1"/>
    <col min="2" max="2" width="28" customWidth="1"/>
    <col min="3" max="4" width="26.42578125" customWidth="1"/>
    <col min="5" max="6" width="27.5703125" customWidth="1"/>
  </cols>
  <sheetData>
    <row r="1" spans="1:9" x14ac:dyDescent="0.25">
      <c r="B1" s="6" t="s">
        <v>8</v>
      </c>
      <c r="C1" s="6" t="s">
        <v>16</v>
      </c>
      <c r="D1" s="6" t="s">
        <v>17</v>
      </c>
      <c r="E1" s="6" t="s">
        <v>18</v>
      </c>
    </row>
    <row r="2" spans="1:9" x14ac:dyDescent="0.25">
      <c r="A2" s="2" t="s">
        <v>0</v>
      </c>
      <c r="B2" s="2"/>
      <c r="C2" s="2"/>
      <c r="D2" s="2"/>
      <c r="E2" s="2"/>
    </row>
    <row r="3" spans="1:9" x14ac:dyDescent="0.25">
      <c r="A3" s="4" t="s">
        <v>9</v>
      </c>
      <c r="B3" s="5">
        <v>5012</v>
      </c>
      <c r="C3" s="5">
        <v>1188</v>
      </c>
      <c r="D3" s="5">
        <v>950</v>
      </c>
      <c r="E3" s="5">
        <v>950</v>
      </c>
    </row>
    <row r="4" spans="1:9" x14ac:dyDescent="0.25">
      <c r="A4" s="4" t="s">
        <v>1</v>
      </c>
      <c r="B4" s="5">
        <v>33338</v>
      </c>
      <c r="C4" s="5">
        <v>7900</v>
      </c>
      <c r="D4" s="5">
        <v>4151</v>
      </c>
      <c r="E4" s="5">
        <v>4151</v>
      </c>
    </row>
    <row r="5" spans="1:9" x14ac:dyDescent="0.25">
      <c r="A5" s="4" t="s">
        <v>2</v>
      </c>
      <c r="B5" s="5">
        <v>6974</v>
      </c>
      <c r="C5" s="5">
        <v>1653</v>
      </c>
      <c r="D5" s="5">
        <v>330</v>
      </c>
      <c r="E5" s="5">
        <v>330</v>
      </c>
    </row>
    <row r="6" spans="1:9" x14ac:dyDescent="0.25">
      <c r="A6" s="4" t="s">
        <v>3</v>
      </c>
      <c r="B6" s="5">
        <v>560</v>
      </c>
      <c r="C6" s="5">
        <v>133</v>
      </c>
      <c r="D6" s="5">
        <v>68</v>
      </c>
      <c r="E6" s="5">
        <v>68</v>
      </c>
    </row>
    <row r="7" spans="1:9" x14ac:dyDescent="0.25">
      <c r="A7" s="4" t="s">
        <v>4</v>
      </c>
      <c r="B7" s="5">
        <v>6098</v>
      </c>
      <c r="C7" s="5">
        <v>1445</v>
      </c>
      <c r="D7" s="5">
        <v>770</v>
      </c>
      <c r="E7" s="5">
        <v>770</v>
      </c>
    </row>
    <row r="8" spans="1:9" x14ac:dyDescent="0.25">
      <c r="A8" s="4" t="s">
        <v>5</v>
      </c>
      <c r="B8" s="5">
        <v>560</v>
      </c>
      <c r="C8" s="5">
        <v>133</v>
      </c>
      <c r="D8" s="5">
        <v>68</v>
      </c>
      <c r="E8" s="5">
        <v>68</v>
      </c>
    </row>
    <row r="9" spans="1:9" x14ac:dyDescent="0.25">
      <c r="A9" s="4" t="s">
        <v>6</v>
      </c>
      <c r="B9" s="5">
        <v>1388</v>
      </c>
      <c r="C9" s="5">
        <v>328</v>
      </c>
      <c r="D9" s="5">
        <v>193</v>
      </c>
      <c r="E9" s="5">
        <v>193</v>
      </c>
    </row>
    <row r="10" spans="1:9" x14ac:dyDescent="0.25">
      <c r="A10" s="2" t="s">
        <v>7</v>
      </c>
      <c r="B10" s="2"/>
      <c r="C10" s="2"/>
      <c r="D10" s="2"/>
      <c r="E10" s="2"/>
    </row>
    <row r="11" spans="1:9" x14ac:dyDescent="0.25">
      <c r="B11" s="1"/>
      <c r="C11" s="1"/>
      <c r="D11" s="1"/>
      <c r="E11" s="1"/>
    </row>
    <row r="12" spans="1:9" x14ac:dyDescent="0.25">
      <c r="B12" s="1">
        <f>B4+B3</f>
        <v>38350</v>
      </c>
      <c r="C12" s="1"/>
      <c r="D12" s="1"/>
      <c r="E12" s="1"/>
    </row>
    <row r="13" spans="1:9" x14ac:dyDescent="0.25">
      <c r="B13" s="1">
        <f>0.4^3</f>
        <v>6.4000000000000015E-2</v>
      </c>
      <c r="C13" s="1">
        <f t="shared" ref="C13:E13" si="0">0.4^3</f>
        <v>6.4000000000000015E-2</v>
      </c>
      <c r="D13" s="1">
        <f t="shared" si="0"/>
        <v>6.4000000000000015E-2</v>
      </c>
      <c r="E13" s="1">
        <f t="shared" si="0"/>
        <v>6.4000000000000015E-2</v>
      </c>
      <c r="F13" s="1">
        <f>16.865/B13</f>
        <v>263.51562499999989</v>
      </c>
      <c r="G13" s="1">
        <v>265</v>
      </c>
      <c r="H13" s="1">
        <f>G13*2</f>
        <v>530</v>
      </c>
    </row>
    <row r="14" spans="1:9" x14ac:dyDescent="0.25">
      <c r="B14" s="1">
        <f>B3*B13+B13*B4*0.5</f>
        <v>1387.5840000000003</v>
      </c>
      <c r="C14" s="1">
        <f t="shared" ref="C14:E14" si="1">C3*C13+C13*C4*0.5</f>
        <v>328.83200000000011</v>
      </c>
      <c r="D14" s="1">
        <f t="shared" si="1"/>
        <v>193.63200000000003</v>
      </c>
      <c r="E14" s="1">
        <f t="shared" si="1"/>
        <v>193.63200000000003</v>
      </c>
    </row>
    <row r="15" spans="1:9" x14ac:dyDescent="0.25">
      <c r="B15" s="1">
        <v>16.404414477416928</v>
      </c>
      <c r="C15" s="1">
        <v>16.404414477416928</v>
      </c>
      <c r="D15" s="1">
        <v>16.404414477416928</v>
      </c>
      <c r="E15" s="1">
        <v>16.404414477416928</v>
      </c>
      <c r="I15">
        <f>5012/16</f>
        <v>313.25</v>
      </c>
    </row>
    <row r="16" spans="1:9" x14ac:dyDescent="0.25">
      <c r="B16" s="1">
        <v>8.2022072387084641</v>
      </c>
      <c r="C16" s="1">
        <v>8.2022072387084641</v>
      </c>
      <c r="D16" s="1">
        <v>8.2022072387084641</v>
      </c>
      <c r="E16" s="1">
        <v>8.2022072387084641</v>
      </c>
    </row>
    <row r="17" spans="1:5" x14ac:dyDescent="0.25">
      <c r="A17" t="s">
        <v>10</v>
      </c>
      <c r="B17" s="1">
        <f>ROUNDUP(B3*B15/50,0)</f>
        <v>1645</v>
      </c>
      <c r="C17" s="1">
        <f t="shared" ref="C17:E17" si="2">ROUNDUP(C3*C15/50,0)</f>
        <v>390</v>
      </c>
      <c r="D17" s="1">
        <f t="shared" si="2"/>
        <v>312</v>
      </c>
      <c r="E17" s="1">
        <f t="shared" si="2"/>
        <v>312</v>
      </c>
    </row>
    <row r="18" spans="1:5" x14ac:dyDescent="0.25">
      <c r="A18" t="s">
        <v>12</v>
      </c>
      <c r="B18" s="1">
        <f>ROUNDUP(B16*B4/50,0)</f>
        <v>5469</v>
      </c>
      <c r="C18" s="1">
        <f t="shared" ref="C18:E18" si="3">ROUNDUP(C16*C4/50,0)</f>
        <v>1296</v>
      </c>
      <c r="D18" s="1">
        <f t="shared" si="3"/>
        <v>681</v>
      </c>
      <c r="E18" s="1">
        <f t="shared" si="3"/>
        <v>681</v>
      </c>
    </row>
    <row r="19" spans="1:5" x14ac:dyDescent="0.25">
      <c r="B19" s="1">
        <f>B17/16</f>
        <v>102.8125</v>
      </c>
      <c r="C19" s="1">
        <f t="shared" ref="C19:E19" si="4">C17/16</f>
        <v>24.375</v>
      </c>
      <c r="D19" s="1">
        <f t="shared" si="4"/>
        <v>19.5</v>
      </c>
      <c r="E19" s="1">
        <f t="shared" si="4"/>
        <v>19.5</v>
      </c>
    </row>
    <row r="20" spans="1:5" x14ac:dyDescent="0.25">
      <c r="B20" s="1">
        <f>B18/16</f>
        <v>341.8125</v>
      </c>
      <c r="C20" s="1">
        <f t="shared" ref="C20:E20" si="5">C18/16</f>
        <v>81</v>
      </c>
      <c r="D20" s="1">
        <f t="shared" si="5"/>
        <v>42.5625</v>
      </c>
      <c r="E20" s="1">
        <f t="shared" si="5"/>
        <v>42.5625</v>
      </c>
    </row>
    <row r="21" spans="1:5" x14ac:dyDescent="0.25">
      <c r="B21" s="1"/>
      <c r="C21" s="1"/>
      <c r="D21" s="1"/>
      <c r="E21" s="1"/>
    </row>
    <row r="22" spans="1:5" x14ac:dyDescent="0.25">
      <c r="B22">
        <v>2.84798862455155E-2</v>
      </c>
      <c r="C22">
        <v>2.84798862455155E-2</v>
      </c>
      <c r="D22">
        <v>2.84798862455155E-2</v>
      </c>
      <c r="E22">
        <v>2.84798862455155E-2</v>
      </c>
    </row>
    <row r="23" spans="1:5" x14ac:dyDescent="0.25">
      <c r="B23">
        <v>1.423994312275775E-2</v>
      </c>
      <c r="C23">
        <v>1.423994312275775E-2</v>
      </c>
      <c r="D23">
        <v>1.423994312275775E-2</v>
      </c>
      <c r="E23">
        <v>1.423994312275775E-2</v>
      </c>
    </row>
    <row r="24" spans="1:5" x14ac:dyDescent="0.25">
      <c r="A24" t="s">
        <v>13</v>
      </c>
      <c r="B24" s="3">
        <f>ROUNDUP(B22*B3,0)</f>
        <v>143</v>
      </c>
      <c r="C24" s="3">
        <f t="shared" ref="C24:E24" si="6">ROUNDUP(C22*C3,0)</f>
        <v>34</v>
      </c>
      <c r="D24" s="3">
        <f t="shared" si="6"/>
        <v>28</v>
      </c>
      <c r="E24" s="3">
        <f t="shared" si="6"/>
        <v>28</v>
      </c>
    </row>
    <row r="25" spans="1:5" x14ac:dyDescent="0.25">
      <c r="A25" t="s">
        <v>11</v>
      </c>
      <c r="B25" s="3">
        <f>ROUNDUP(B23*B4,0)</f>
        <v>475</v>
      </c>
      <c r="C25" s="3">
        <f t="shared" ref="C25:E25" si="7">ROUNDUP(C23*C4,0)</f>
        <v>113</v>
      </c>
      <c r="D25" s="3">
        <f t="shared" si="7"/>
        <v>60</v>
      </c>
      <c r="E25" s="3">
        <f t="shared" si="7"/>
        <v>60</v>
      </c>
    </row>
    <row r="26" spans="1:5" x14ac:dyDescent="0.25">
      <c r="B26">
        <f>B24/16</f>
        <v>8.9375</v>
      </c>
      <c r="C26">
        <f t="shared" ref="C26:E26" si="8">C24/16</f>
        <v>2.125</v>
      </c>
      <c r="D26">
        <f t="shared" si="8"/>
        <v>1.75</v>
      </c>
      <c r="E26">
        <f t="shared" si="8"/>
        <v>1.75</v>
      </c>
    </row>
    <row r="27" spans="1:5" x14ac:dyDescent="0.25">
      <c r="B27">
        <f>B25/16</f>
        <v>29.6875</v>
      </c>
      <c r="C27">
        <f t="shared" ref="C27:E27" si="9">C25/16</f>
        <v>7.0625</v>
      </c>
      <c r="D27">
        <f t="shared" si="9"/>
        <v>3.75</v>
      </c>
      <c r="E27">
        <f t="shared" si="9"/>
        <v>3.75</v>
      </c>
    </row>
    <row r="29" spans="1:5" x14ac:dyDescent="0.25">
      <c r="B29" s="1">
        <v>6.2472008538550117E-2</v>
      </c>
      <c r="C29" s="1">
        <v>6.2472008538550117E-2</v>
      </c>
      <c r="D29" s="1">
        <v>6.2472008538550117E-2</v>
      </c>
      <c r="E29" s="1">
        <v>6.2472008538550117E-2</v>
      </c>
    </row>
    <row r="30" spans="1:5" x14ac:dyDescent="0.25">
      <c r="B30" s="1">
        <v>3.1236004269275058E-2</v>
      </c>
      <c r="C30" s="1">
        <v>3.1236004269275058E-2</v>
      </c>
      <c r="D30" s="1">
        <v>3.1236004269275058E-2</v>
      </c>
      <c r="E30" s="1">
        <v>3.1236004269275058E-2</v>
      </c>
    </row>
    <row r="31" spans="1:5" x14ac:dyDescent="0.25">
      <c r="A31" t="s">
        <v>21</v>
      </c>
      <c r="B31" s="1">
        <f>ROUNDUP(B29*B3,0)</f>
        <v>314</v>
      </c>
      <c r="C31" s="1">
        <f t="shared" ref="C31:E31" si="10">ROUNDUP(C29*C3,0)</f>
        <v>75</v>
      </c>
      <c r="D31" s="1">
        <f t="shared" si="10"/>
        <v>60</v>
      </c>
      <c r="E31" s="1">
        <f t="shared" si="10"/>
        <v>60</v>
      </c>
    </row>
    <row r="32" spans="1:5" x14ac:dyDescent="0.25">
      <c r="A32" t="s">
        <v>22</v>
      </c>
      <c r="B32" s="1">
        <f>ROUNDUP(B30*B4,0)</f>
        <v>1042</v>
      </c>
      <c r="C32" s="1">
        <f t="shared" ref="C32:E32" si="11">ROUNDUP(C30*C4,0)</f>
        <v>247</v>
      </c>
      <c r="D32" s="1">
        <f t="shared" si="11"/>
        <v>130</v>
      </c>
      <c r="E32" s="1">
        <f t="shared" si="11"/>
        <v>130</v>
      </c>
    </row>
    <row r="33" spans="1:6" x14ac:dyDescent="0.25">
      <c r="A33" t="s">
        <v>23</v>
      </c>
      <c r="B33" s="1">
        <f>B31/16</f>
        <v>19.625</v>
      </c>
      <c r="C33" s="1">
        <f t="shared" ref="C33:E33" si="12">C31/16</f>
        <v>4.6875</v>
      </c>
      <c r="D33" s="1">
        <f t="shared" si="12"/>
        <v>3.75</v>
      </c>
      <c r="E33" s="1">
        <f t="shared" si="12"/>
        <v>3.75</v>
      </c>
    </row>
    <row r="34" spans="1:6" x14ac:dyDescent="0.25">
      <c r="A34" t="s">
        <v>23</v>
      </c>
      <c r="B34" s="1">
        <f>B32/16</f>
        <v>65.125</v>
      </c>
      <c r="C34" s="1">
        <f t="shared" ref="C34:E34" si="13">C32/16</f>
        <v>15.4375</v>
      </c>
      <c r="D34" s="1">
        <f t="shared" si="13"/>
        <v>8.125</v>
      </c>
      <c r="E34" s="1">
        <f t="shared" si="13"/>
        <v>8.125</v>
      </c>
    </row>
    <row r="36" spans="1:6" x14ac:dyDescent="0.25">
      <c r="A36" t="s">
        <v>14</v>
      </c>
      <c r="B36" s="1">
        <f>ROUNDUP(B3*B13/16.875,0)</f>
        <v>20</v>
      </c>
      <c r="C36" s="1">
        <f t="shared" ref="C36:E36" si="14">ROUNDUP(C3*C13/16.875,0)</f>
        <v>5</v>
      </c>
      <c r="D36" s="1">
        <f t="shared" si="14"/>
        <v>4</v>
      </c>
      <c r="E36" s="1">
        <f t="shared" si="14"/>
        <v>4</v>
      </c>
    </row>
    <row r="37" spans="1:6" x14ac:dyDescent="0.25">
      <c r="A37" t="s">
        <v>15</v>
      </c>
      <c r="B37" s="1">
        <f>ROUNDUP(B4*B13*0.5/16.875,0)</f>
        <v>64</v>
      </c>
      <c r="C37" s="1">
        <f t="shared" ref="C37:E37" si="15">ROUNDUP(C4*C13*0.5/16.875,0)</f>
        <v>15</v>
      </c>
      <c r="D37" s="1">
        <f t="shared" si="15"/>
        <v>8</v>
      </c>
      <c r="E37" s="1">
        <f t="shared" si="15"/>
        <v>8</v>
      </c>
    </row>
    <row r="38" spans="1:6" x14ac:dyDescent="0.25">
      <c r="F38">
        <f>84/1.5</f>
        <v>56</v>
      </c>
    </row>
    <row r="39" spans="1:6" x14ac:dyDescent="0.25">
      <c r="B39">
        <f>B3+B4</f>
        <v>38350</v>
      </c>
    </row>
    <row r="41" spans="1:6" x14ac:dyDescent="0.25">
      <c r="A41" t="s">
        <v>19</v>
      </c>
      <c r="B41">
        <v>320</v>
      </c>
      <c r="C41">
        <f>C3/16</f>
        <v>74.25</v>
      </c>
      <c r="D41">
        <f t="shared" ref="D41:E41" si="16">D3/16</f>
        <v>59.375</v>
      </c>
      <c r="E41">
        <f t="shared" si="16"/>
        <v>59.375</v>
      </c>
    </row>
    <row r="42" spans="1:6" x14ac:dyDescent="0.25">
      <c r="A42" t="s">
        <v>20</v>
      </c>
      <c r="B42">
        <v>2100</v>
      </c>
      <c r="C42">
        <f>C4/16</f>
        <v>493.75</v>
      </c>
      <c r="D42">
        <f t="shared" ref="D42:E42" si="17">D4/16</f>
        <v>259.4375</v>
      </c>
      <c r="E42">
        <f t="shared" si="17"/>
        <v>259.4375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zoomScale="70" zoomScaleNormal="70" workbookViewId="0">
      <selection activeCell="F19" sqref="F18:F19"/>
    </sheetView>
  </sheetViews>
  <sheetFormatPr defaultRowHeight="15" x14ac:dyDescent="0.25"/>
  <cols>
    <col min="1" max="1" width="36.7109375" customWidth="1"/>
    <col min="2" max="2" width="28.5703125" style="7" customWidth="1"/>
    <col min="3" max="3" width="20" style="7" customWidth="1"/>
    <col min="4" max="4" width="34.5703125" style="7" customWidth="1"/>
    <col min="5" max="5" width="20.42578125" style="7" customWidth="1"/>
    <col min="6" max="6" width="36.85546875" style="7" customWidth="1"/>
    <col min="7" max="7" width="40.85546875" customWidth="1"/>
  </cols>
  <sheetData>
    <row r="1" spans="1:7" ht="45" x14ac:dyDescent="0.25">
      <c r="A1" s="1"/>
      <c r="B1" s="7" t="s">
        <v>28</v>
      </c>
      <c r="C1" s="7" t="s">
        <v>34</v>
      </c>
      <c r="D1" s="7" t="s">
        <v>29</v>
      </c>
      <c r="F1" s="7" t="s">
        <v>30</v>
      </c>
    </row>
    <row r="2" spans="1:7" x14ac:dyDescent="0.25">
      <c r="A2" s="8" t="s">
        <v>0</v>
      </c>
    </row>
    <row r="3" spans="1:7" ht="45" customHeight="1" x14ac:dyDescent="0.25">
      <c r="A3" s="8" t="s">
        <v>2</v>
      </c>
      <c r="B3" s="9">
        <v>3495</v>
      </c>
      <c r="C3" s="9" t="str">
        <f>CONCATENATE(A3," ",B3," cum")</f>
        <v>Embankment Construction 3495 cum</v>
      </c>
      <c r="D3" s="9">
        <v>5623</v>
      </c>
      <c r="E3" s="9" t="str">
        <f>CONCATENATE(A3," ",D3," cum")</f>
        <v>Embankment Construction 5623 cum</v>
      </c>
      <c r="F3" s="9">
        <v>5551</v>
      </c>
      <c r="G3" s="9" t="str">
        <f>CONCATENATE(A3," ",F3," cum")</f>
        <v>Embankment Construction 5551 cum</v>
      </c>
    </row>
    <row r="4" spans="1:7" x14ac:dyDescent="0.25">
      <c r="A4" s="8" t="s">
        <v>32</v>
      </c>
      <c r="B4" s="9">
        <v>11251</v>
      </c>
      <c r="C4" s="9" t="str">
        <f>CONCATENATE(A4," ",B4," sqm")</f>
        <v>Geotextile Filter 11251 sqm</v>
      </c>
      <c r="D4" s="9">
        <v>18105</v>
      </c>
      <c r="E4" s="9" t="str">
        <f t="shared" ref="E4:E6" si="0">CONCATENATE(A4," ",D4," cum")</f>
        <v>Geotextile Filter 18105 cum</v>
      </c>
      <c r="F4" s="9">
        <v>17871</v>
      </c>
      <c r="G4" s="9" t="str">
        <f t="shared" ref="G4:G6" si="1">CONCATENATE(A4," ",F4," cum")</f>
        <v>Geotextile Filter 17871 cum</v>
      </c>
    </row>
    <row r="5" spans="1:7" x14ac:dyDescent="0.25">
      <c r="A5" s="8" t="s">
        <v>31</v>
      </c>
      <c r="B5" s="9">
        <v>3388</v>
      </c>
      <c r="C5" s="9" t="str">
        <f t="shared" ref="C5:C6" si="2">CONCATENATE(A5," ",B5," sqm")</f>
        <v>Geo_Bags 3388 sqm</v>
      </c>
      <c r="D5" s="9">
        <v>5451</v>
      </c>
      <c r="E5" s="9" t="str">
        <f t="shared" si="0"/>
        <v>Geo_Bags 5451 cum</v>
      </c>
      <c r="F5" s="9">
        <v>5380</v>
      </c>
      <c r="G5" s="9" t="str">
        <f t="shared" si="1"/>
        <v>Geo_Bags 5380 cum</v>
      </c>
    </row>
    <row r="6" spans="1:7" x14ac:dyDescent="0.25">
      <c r="A6" s="8" t="s">
        <v>33</v>
      </c>
      <c r="B6" s="9">
        <v>9842</v>
      </c>
      <c r="C6" s="9" t="str">
        <f t="shared" si="2"/>
        <v>Turfing 9842 sqm</v>
      </c>
      <c r="D6" s="9">
        <v>15836</v>
      </c>
      <c r="E6" s="9" t="str">
        <f t="shared" si="0"/>
        <v>Turfing 15836 cum</v>
      </c>
      <c r="F6" s="9">
        <v>15632</v>
      </c>
      <c r="G6" s="9" t="str">
        <f t="shared" si="1"/>
        <v>Turfing 15632 cum</v>
      </c>
    </row>
    <row r="7" spans="1:7" x14ac:dyDescent="0.25">
      <c r="A7" s="8" t="s">
        <v>7</v>
      </c>
    </row>
    <row r="18" spans="17:22" x14ac:dyDescent="0.25">
      <c r="Q18" t="s">
        <v>24</v>
      </c>
    </row>
    <row r="19" spans="17:22" x14ac:dyDescent="0.25">
      <c r="Q19" t="s">
        <v>25</v>
      </c>
      <c r="R19">
        <v>0</v>
      </c>
      <c r="S19" t="s">
        <v>26</v>
      </c>
      <c r="T19">
        <v>0.72399999999999998</v>
      </c>
      <c r="U19" t="s">
        <v>27</v>
      </c>
      <c r="V19">
        <v>724</v>
      </c>
    </row>
    <row r="20" spans="17:22" x14ac:dyDescent="0.25">
      <c r="Q20" t="s">
        <v>25</v>
      </c>
      <c r="R20">
        <v>1.0149999999999999</v>
      </c>
      <c r="S20" t="s">
        <v>26</v>
      </c>
      <c r="T20">
        <v>2.1800000000000002</v>
      </c>
      <c r="U20" t="s">
        <v>27</v>
      </c>
      <c r="V20">
        <v>1165.0000000000002</v>
      </c>
    </row>
    <row r="21" spans="17:22" x14ac:dyDescent="0.25">
      <c r="Q21" t="s">
        <v>25</v>
      </c>
      <c r="R21">
        <v>9.1999999999999993</v>
      </c>
      <c r="S21" t="s">
        <v>26</v>
      </c>
      <c r="T21">
        <v>10.35</v>
      </c>
      <c r="U21" t="s">
        <v>27</v>
      </c>
      <c r="V21">
        <v>1150.0000000000005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Type_A</vt:lpstr>
      <vt:lpstr>Type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2020-11-02T08:57:27Z</dcterms:modified>
</cp:coreProperties>
</file>