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8" yWindow="-108" windowWidth="19428" windowHeight="10428" firstSheet="1" activeTab="7"/>
  </bookViews>
  <sheets>
    <sheet name="DPP_ALLOC" sheetId="41" r:id="rId1"/>
    <sheet name="Modified" sheetId="32" r:id="rId2"/>
    <sheet name="Monthly_GOB" sheetId="28" r:id="rId3"/>
    <sheet name="Sheet2" sheetId="47" r:id="rId4"/>
    <sheet name="Monthly_RPA" sheetId="30" r:id="rId5"/>
    <sheet name="Sheet3" sheetId="48" r:id="rId6"/>
    <sheet name="Monthly_DPA" sheetId="33" r:id="rId7"/>
    <sheet name="Monthly_19_20_Target" sheetId="34" r:id="rId8"/>
    <sheet name="Codes" sheetId="35" r:id="rId9"/>
    <sheet name="Physical" sheetId="36" r:id="rId10"/>
    <sheet name="Fund_releasae" sheetId="37" r:id="rId11"/>
    <sheet name="Sheet4" sheetId="39" r:id="rId12"/>
    <sheet name="DPP_TO_IMED" sheetId="42" r:id="rId13"/>
    <sheet name="Imed_df" sheetId="40" r:id="rId14"/>
    <sheet name="Quaterly_df" sheetId="44" r:id="rId15"/>
    <sheet name="Category_cost" sheetId="43" r:id="rId16"/>
    <sheet name="Monthly_19_20_Total" sheetId="45" r:id="rId17"/>
    <sheet name="Sheet1" sheetId="46" r:id="rId18"/>
  </sheets>
  <definedNames>
    <definedName name="_xlnm.Print_Area" localSheetId="0">DPP_ALLOC!$A$1:$G$68</definedName>
    <definedName name="_xlnm.Print_Area" localSheetId="12">DPP_TO_IMED!$A$1:$C$70</definedName>
    <definedName name="_xlnm.Print_Area" localSheetId="17">Sheet1!$A$1:$O$70</definedName>
    <definedName name="_xlnm.Print_Titles" localSheetId="0">DPP_ALLOC!$A:$B,DPP_ALLOC!#REF!</definedName>
    <definedName name="_xlnm.Print_Titles" localSheetId="1">Modified!#REF!</definedName>
    <definedName name="_xlnm.Print_Titles" localSheetId="7">Monthly_19_20_Target!#REF!</definedName>
    <definedName name="_xlnm.Print_Titles" localSheetId="16">Monthly_19_20_Total!#REF!</definedName>
    <definedName name="_xlnm.Print_Titles" localSheetId="6">Monthly_DPA!#REF!</definedName>
    <definedName name="_xlnm.Print_Titles" localSheetId="2">Monthly_GOB!#REF!</definedName>
    <definedName name="_xlnm.Print_Titles" localSheetId="4">Monthly_RPA!#REF!</definedName>
    <definedName name="_xlnm.Print_Titles" localSheetId="17">Sheet1!$A:$B,Sheet1!$1:$1</definedName>
  </definedName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1" i="28" l="1"/>
  <c r="E71" i="47"/>
  <c r="E71" i="30"/>
  <c r="E71" i="48"/>
  <c r="E71" i="33"/>
  <c r="E71" i="35"/>
  <c r="E71" i="36"/>
  <c r="E71" i="37"/>
  <c r="P26" i="33" l="1"/>
  <c r="H26" i="33" l="1"/>
  <c r="K5" i="46" l="1"/>
  <c r="K17" i="46"/>
  <c r="K29" i="46"/>
  <c r="K41" i="46"/>
  <c r="K53" i="46"/>
  <c r="K65" i="46"/>
  <c r="J3" i="46"/>
  <c r="J4" i="46"/>
  <c r="J5" i="46"/>
  <c r="J6" i="46"/>
  <c r="J7" i="46"/>
  <c r="J8" i="46"/>
  <c r="J9" i="46"/>
  <c r="J10" i="46"/>
  <c r="J11" i="46"/>
  <c r="J12" i="46"/>
  <c r="J13" i="46"/>
  <c r="J14" i="46"/>
  <c r="J15" i="46"/>
  <c r="J16" i="46"/>
  <c r="J17" i="46"/>
  <c r="J18" i="46"/>
  <c r="J19" i="46"/>
  <c r="J20" i="46"/>
  <c r="J21" i="46"/>
  <c r="J22" i="46"/>
  <c r="J23" i="46"/>
  <c r="J24" i="46"/>
  <c r="J25" i="46"/>
  <c r="J26" i="46"/>
  <c r="J27" i="46"/>
  <c r="J28" i="46"/>
  <c r="J29" i="46"/>
  <c r="J30" i="46"/>
  <c r="J31" i="46"/>
  <c r="J32" i="46"/>
  <c r="J33" i="46"/>
  <c r="J34" i="46"/>
  <c r="J35" i="46"/>
  <c r="J36" i="46"/>
  <c r="J37" i="46"/>
  <c r="J38" i="46"/>
  <c r="J39" i="46"/>
  <c r="J40" i="46"/>
  <c r="J41" i="46"/>
  <c r="J42" i="46"/>
  <c r="J43" i="46"/>
  <c r="J44" i="46"/>
  <c r="J45" i="46"/>
  <c r="J46" i="46"/>
  <c r="J47" i="46"/>
  <c r="J48" i="46"/>
  <c r="J49" i="46"/>
  <c r="J50" i="46"/>
  <c r="J51" i="46"/>
  <c r="J52" i="46"/>
  <c r="J53" i="46"/>
  <c r="J54" i="46"/>
  <c r="J55" i="46"/>
  <c r="J56" i="46"/>
  <c r="J57" i="46"/>
  <c r="J58" i="46"/>
  <c r="J59" i="46"/>
  <c r="J60" i="46"/>
  <c r="J61" i="46"/>
  <c r="J62" i="46"/>
  <c r="J63" i="46"/>
  <c r="J64" i="46"/>
  <c r="J65" i="46"/>
  <c r="J66" i="46"/>
  <c r="J67" i="46"/>
  <c r="J68" i="46"/>
  <c r="J69" i="46"/>
  <c r="J70" i="46"/>
  <c r="J2" i="46"/>
  <c r="I5" i="46"/>
  <c r="I11" i="46"/>
  <c r="K11" i="46" s="1"/>
  <c r="I14" i="46"/>
  <c r="K14" i="46" s="1"/>
  <c r="I17" i="46"/>
  <c r="I23" i="46"/>
  <c r="K23" i="46" s="1"/>
  <c r="I26" i="46"/>
  <c r="K26" i="46" s="1"/>
  <c r="I29" i="46"/>
  <c r="I35" i="46"/>
  <c r="K35" i="46" s="1"/>
  <c r="I38" i="46"/>
  <c r="K38" i="46" s="1"/>
  <c r="I41" i="46"/>
  <c r="I47" i="46"/>
  <c r="K47" i="46" s="1"/>
  <c r="I50" i="46"/>
  <c r="K50" i="46" s="1"/>
  <c r="I53" i="46"/>
  <c r="I59" i="46"/>
  <c r="K59" i="46" s="1"/>
  <c r="I62" i="46"/>
  <c r="K62" i="46" s="1"/>
  <c r="I65" i="46"/>
  <c r="I2" i="46"/>
  <c r="K2" i="46" s="1"/>
  <c r="H3" i="46"/>
  <c r="H4" i="46"/>
  <c r="H5" i="46"/>
  <c r="H6" i="46"/>
  <c r="H7" i="46"/>
  <c r="H8" i="46"/>
  <c r="H9" i="46"/>
  <c r="H10" i="46"/>
  <c r="H11" i="46"/>
  <c r="H12" i="46"/>
  <c r="H13" i="46"/>
  <c r="H14" i="46"/>
  <c r="H15" i="46"/>
  <c r="H16" i="46"/>
  <c r="H17" i="46"/>
  <c r="H18" i="46"/>
  <c r="H19" i="46"/>
  <c r="H20" i="46"/>
  <c r="H21" i="46"/>
  <c r="H22" i="46"/>
  <c r="H23" i="46"/>
  <c r="H24" i="46"/>
  <c r="H25" i="46"/>
  <c r="H26" i="46"/>
  <c r="H27" i="46"/>
  <c r="H28" i="46"/>
  <c r="H29" i="46"/>
  <c r="H30" i="46"/>
  <c r="H31" i="46"/>
  <c r="H32" i="46"/>
  <c r="H33" i="46"/>
  <c r="H34" i="46"/>
  <c r="H35" i="46"/>
  <c r="H36" i="46"/>
  <c r="H37" i="46"/>
  <c r="H38" i="46"/>
  <c r="H39" i="46"/>
  <c r="H40" i="46"/>
  <c r="H41" i="46"/>
  <c r="H42" i="46"/>
  <c r="H43" i="46"/>
  <c r="H44" i="46"/>
  <c r="H45" i="46"/>
  <c r="H46" i="46"/>
  <c r="H47" i="46"/>
  <c r="H48" i="46"/>
  <c r="H49" i="46"/>
  <c r="H50" i="46"/>
  <c r="H51" i="46"/>
  <c r="H52" i="46"/>
  <c r="H53" i="46"/>
  <c r="H54" i="46"/>
  <c r="H55" i="46"/>
  <c r="H56" i="46"/>
  <c r="H57" i="46"/>
  <c r="H58" i="46"/>
  <c r="H59" i="46"/>
  <c r="H60" i="46"/>
  <c r="H61" i="46"/>
  <c r="H62" i="46"/>
  <c r="H63" i="46"/>
  <c r="H64" i="46"/>
  <c r="H65" i="46"/>
  <c r="H66" i="46"/>
  <c r="H67" i="46"/>
  <c r="H68" i="46"/>
  <c r="H69" i="46"/>
  <c r="H70" i="46"/>
  <c r="H2" i="46"/>
  <c r="G2" i="46"/>
  <c r="G3" i="46"/>
  <c r="G4" i="46"/>
  <c r="G5" i="46"/>
  <c r="G6" i="46"/>
  <c r="G7" i="46"/>
  <c r="G8" i="46"/>
  <c r="G9" i="46"/>
  <c r="G10" i="46"/>
  <c r="G11" i="46"/>
  <c r="G12" i="46"/>
  <c r="G13" i="46"/>
  <c r="G14" i="46"/>
  <c r="G15" i="46"/>
  <c r="G16" i="46"/>
  <c r="G17" i="46"/>
  <c r="G18" i="46"/>
  <c r="G19" i="46"/>
  <c r="G20" i="46"/>
  <c r="G21" i="46"/>
  <c r="G22" i="46"/>
  <c r="G23" i="46"/>
  <c r="G24" i="46"/>
  <c r="G25" i="46"/>
  <c r="G26" i="46"/>
  <c r="G27" i="46"/>
  <c r="G28" i="46"/>
  <c r="G29" i="46"/>
  <c r="G30" i="46"/>
  <c r="G31" i="46"/>
  <c r="G32" i="46"/>
  <c r="G33" i="46"/>
  <c r="G34" i="46"/>
  <c r="G35" i="46"/>
  <c r="G36" i="46"/>
  <c r="G37" i="46"/>
  <c r="G38" i="46"/>
  <c r="G39" i="46"/>
  <c r="G40" i="46"/>
  <c r="G41" i="46"/>
  <c r="G42" i="46"/>
  <c r="G43" i="46"/>
  <c r="G44" i="46"/>
  <c r="G45" i="46"/>
  <c r="G46" i="46"/>
  <c r="G47" i="46"/>
  <c r="G48" i="46"/>
  <c r="G49" i="46"/>
  <c r="G50" i="46"/>
  <c r="G51" i="46"/>
  <c r="G52" i="46"/>
  <c r="G53" i="46"/>
  <c r="G54" i="46"/>
  <c r="G55" i="46"/>
  <c r="G56" i="46"/>
  <c r="G57" i="46"/>
  <c r="G58" i="46"/>
  <c r="G59" i="46"/>
  <c r="G60" i="46"/>
  <c r="G61" i="46"/>
  <c r="G62" i="46"/>
  <c r="G63" i="46"/>
  <c r="G64" i="46"/>
  <c r="G65" i="46"/>
  <c r="G66" i="46"/>
  <c r="G67" i="46"/>
  <c r="G68" i="46"/>
  <c r="G69" i="46"/>
  <c r="G70" i="46"/>
  <c r="N3" i="46"/>
  <c r="N4" i="46"/>
  <c r="N5" i="46"/>
  <c r="N6" i="46"/>
  <c r="N7" i="46"/>
  <c r="N8" i="46"/>
  <c r="N9" i="46"/>
  <c r="N10" i="46"/>
  <c r="N11" i="46"/>
  <c r="N12" i="46"/>
  <c r="N13" i="46"/>
  <c r="N14" i="46"/>
  <c r="N15" i="46"/>
  <c r="N16" i="46"/>
  <c r="N17" i="46"/>
  <c r="N18" i="46"/>
  <c r="N19" i="46"/>
  <c r="N20" i="46"/>
  <c r="N21" i="46"/>
  <c r="N22" i="46"/>
  <c r="N23" i="46"/>
  <c r="N24" i="46"/>
  <c r="N25" i="46"/>
  <c r="N26" i="46"/>
  <c r="N27" i="46"/>
  <c r="N28" i="46"/>
  <c r="N29" i="46"/>
  <c r="N30" i="46"/>
  <c r="N31" i="46"/>
  <c r="N32" i="46"/>
  <c r="N33" i="46"/>
  <c r="N34" i="46"/>
  <c r="N35" i="46"/>
  <c r="N36" i="46"/>
  <c r="N37" i="46"/>
  <c r="N38" i="46"/>
  <c r="N39" i="46"/>
  <c r="N40" i="46"/>
  <c r="N41" i="46"/>
  <c r="N42" i="46"/>
  <c r="N43" i="46"/>
  <c r="N44" i="46"/>
  <c r="N45" i="46"/>
  <c r="N46" i="46"/>
  <c r="N47" i="46"/>
  <c r="N48" i="46"/>
  <c r="N49" i="46"/>
  <c r="N50" i="46"/>
  <c r="N51" i="46"/>
  <c r="N52" i="46"/>
  <c r="N53" i="46"/>
  <c r="N54" i="46"/>
  <c r="N55" i="46"/>
  <c r="N56" i="46"/>
  <c r="N57" i="46"/>
  <c r="N58" i="46"/>
  <c r="N59" i="46"/>
  <c r="N60" i="46"/>
  <c r="N61" i="46"/>
  <c r="N62" i="46"/>
  <c r="N63" i="46"/>
  <c r="N64" i="46"/>
  <c r="N65" i="46"/>
  <c r="N66" i="46"/>
  <c r="N67" i="46"/>
  <c r="N68" i="46"/>
  <c r="N69" i="46"/>
  <c r="N70" i="46"/>
  <c r="N2" i="46"/>
  <c r="AF26" i="46"/>
  <c r="M3" i="46"/>
  <c r="O3" i="46" s="1"/>
  <c r="M4" i="46"/>
  <c r="O4" i="46" s="1"/>
  <c r="M5" i="46"/>
  <c r="O5" i="46" s="1"/>
  <c r="M6" i="46"/>
  <c r="O6" i="46" s="1"/>
  <c r="M7" i="46"/>
  <c r="O7" i="46" s="1"/>
  <c r="M8" i="46"/>
  <c r="O8" i="46" s="1"/>
  <c r="M9" i="46"/>
  <c r="O9" i="46" s="1"/>
  <c r="M10" i="46"/>
  <c r="O10" i="46" s="1"/>
  <c r="M11" i="46"/>
  <c r="O11" i="46" s="1"/>
  <c r="M12" i="46"/>
  <c r="O12" i="46" s="1"/>
  <c r="M13" i="46"/>
  <c r="O13" i="46" s="1"/>
  <c r="M14" i="46"/>
  <c r="O14" i="46" s="1"/>
  <c r="M15" i="46"/>
  <c r="O15" i="46" s="1"/>
  <c r="M16" i="46"/>
  <c r="O16" i="46" s="1"/>
  <c r="M17" i="46"/>
  <c r="O17" i="46" s="1"/>
  <c r="M18" i="46"/>
  <c r="O18" i="46" s="1"/>
  <c r="M19" i="46"/>
  <c r="O19" i="46" s="1"/>
  <c r="M20" i="46"/>
  <c r="O20" i="46" s="1"/>
  <c r="M21" i="46"/>
  <c r="O21" i="46" s="1"/>
  <c r="M22" i="46"/>
  <c r="O22" i="46" s="1"/>
  <c r="M23" i="46"/>
  <c r="O23" i="46" s="1"/>
  <c r="M24" i="46"/>
  <c r="O24" i="46" s="1"/>
  <c r="M25" i="46"/>
  <c r="O25" i="46" s="1"/>
  <c r="M26" i="46"/>
  <c r="O26" i="46" s="1"/>
  <c r="M27" i="46"/>
  <c r="O27" i="46" s="1"/>
  <c r="M28" i="46"/>
  <c r="O28" i="46" s="1"/>
  <c r="M29" i="46"/>
  <c r="O29" i="46" s="1"/>
  <c r="M30" i="46"/>
  <c r="O30" i="46" s="1"/>
  <c r="M31" i="46"/>
  <c r="O31" i="46" s="1"/>
  <c r="M32" i="46"/>
  <c r="O32" i="46" s="1"/>
  <c r="M33" i="46"/>
  <c r="O33" i="46" s="1"/>
  <c r="M34" i="46"/>
  <c r="O34" i="46" s="1"/>
  <c r="M35" i="46"/>
  <c r="O35" i="46" s="1"/>
  <c r="M36" i="46"/>
  <c r="O36" i="46" s="1"/>
  <c r="M37" i="46"/>
  <c r="O37" i="46" s="1"/>
  <c r="M38" i="46"/>
  <c r="O38" i="46" s="1"/>
  <c r="M39" i="46"/>
  <c r="O39" i="46" s="1"/>
  <c r="M40" i="46"/>
  <c r="O40" i="46" s="1"/>
  <c r="M41" i="46"/>
  <c r="O41" i="46" s="1"/>
  <c r="M42" i="46"/>
  <c r="O42" i="46" s="1"/>
  <c r="M43" i="46"/>
  <c r="O43" i="46" s="1"/>
  <c r="M44" i="46"/>
  <c r="O44" i="46" s="1"/>
  <c r="M45" i="46"/>
  <c r="O45" i="46" s="1"/>
  <c r="M46" i="46"/>
  <c r="O46" i="46" s="1"/>
  <c r="M47" i="46"/>
  <c r="O47" i="46" s="1"/>
  <c r="M48" i="46"/>
  <c r="O48" i="46" s="1"/>
  <c r="M49" i="46"/>
  <c r="O49" i="46" s="1"/>
  <c r="M50" i="46"/>
  <c r="O50" i="46" s="1"/>
  <c r="M51" i="46"/>
  <c r="O51" i="46" s="1"/>
  <c r="M52" i="46"/>
  <c r="O52" i="46" s="1"/>
  <c r="M53" i="46"/>
  <c r="O53" i="46" s="1"/>
  <c r="M54" i="46"/>
  <c r="O54" i="46" s="1"/>
  <c r="M55" i="46"/>
  <c r="O55" i="46" s="1"/>
  <c r="M56" i="46"/>
  <c r="O56" i="46" s="1"/>
  <c r="M57" i="46"/>
  <c r="O57" i="46" s="1"/>
  <c r="M58" i="46"/>
  <c r="O58" i="46" s="1"/>
  <c r="M59" i="46"/>
  <c r="O59" i="46" s="1"/>
  <c r="M60" i="46"/>
  <c r="O60" i="46" s="1"/>
  <c r="M61" i="46"/>
  <c r="O61" i="46" s="1"/>
  <c r="M62" i="46"/>
  <c r="O62" i="46" s="1"/>
  <c r="M63" i="46"/>
  <c r="O63" i="46" s="1"/>
  <c r="M64" i="46"/>
  <c r="O64" i="46" s="1"/>
  <c r="M65" i="46"/>
  <c r="O65" i="46" s="1"/>
  <c r="M66" i="46"/>
  <c r="O66" i="46" s="1"/>
  <c r="M67" i="46"/>
  <c r="O67" i="46" s="1"/>
  <c r="M68" i="46"/>
  <c r="O68" i="46" s="1"/>
  <c r="M69" i="46"/>
  <c r="O69" i="46" s="1"/>
  <c r="M70" i="46"/>
  <c r="O70" i="46" s="1"/>
  <c r="M2" i="46"/>
  <c r="O2" i="46" s="1"/>
  <c r="L3" i="46"/>
  <c r="L4" i="46"/>
  <c r="L5" i="46"/>
  <c r="L6" i="46"/>
  <c r="L7" i="46"/>
  <c r="L8" i="46"/>
  <c r="L9" i="46"/>
  <c r="L10" i="46"/>
  <c r="L11" i="46"/>
  <c r="L12" i="46"/>
  <c r="L13" i="46"/>
  <c r="L14" i="46"/>
  <c r="L15" i="46"/>
  <c r="L16" i="46"/>
  <c r="L17" i="46"/>
  <c r="L18" i="46"/>
  <c r="L19" i="46"/>
  <c r="L20" i="46"/>
  <c r="L21" i="46"/>
  <c r="L22" i="46"/>
  <c r="L23" i="46"/>
  <c r="L24" i="46"/>
  <c r="L25" i="46"/>
  <c r="L26" i="46"/>
  <c r="L27" i="46"/>
  <c r="L28" i="46"/>
  <c r="L29" i="46"/>
  <c r="L30" i="46"/>
  <c r="L31" i="46"/>
  <c r="L32" i="46"/>
  <c r="L33" i="46"/>
  <c r="L34" i="46"/>
  <c r="L35" i="46"/>
  <c r="L36" i="46"/>
  <c r="L37" i="46"/>
  <c r="L38" i="46"/>
  <c r="L39" i="46"/>
  <c r="L40" i="46"/>
  <c r="L41" i="46"/>
  <c r="L42" i="46"/>
  <c r="L43" i="46"/>
  <c r="L44" i="46"/>
  <c r="L45" i="46"/>
  <c r="L46" i="46"/>
  <c r="L47" i="46"/>
  <c r="L48" i="46"/>
  <c r="L49" i="46"/>
  <c r="L50" i="46"/>
  <c r="L51" i="46"/>
  <c r="L52" i="46"/>
  <c r="L53" i="46"/>
  <c r="L54" i="46"/>
  <c r="L55" i="46"/>
  <c r="L56" i="46"/>
  <c r="L57" i="46"/>
  <c r="L58" i="46"/>
  <c r="L59" i="46"/>
  <c r="L60" i="46"/>
  <c r="L61" i="46"/>
  <c r="L62" i="46"/>
  <c r="L63" i="46"/>
  <c r="L64" i="46"/>
  <c r="L65" i="46"/>
  <c r="L66" i="46"/>
  <c r="L67" i="46"/>
  <c r="L68" i="46"/>
  <c r="L69" i="46"/>
  <c r="L70" i="46"/>
  <c r="L2" i="46"/>
  <c r="I70" i="46" l="1"/>
  <c r="K70" i="46" s="1"/>
  <c r="I68" i="46"/>
  <c r="K68" i="46" s="1"/>
  <c r="I20" i="46"/>
  <c r="K20" i="46" s="1"/>
  <c r="I67" i="46"/>
  <c r="K67" i="46" s="1"/>
  <c r="I55" i="46"/>
  <c r="K55" i="46" s="1"/>
  <c r="I43" i="46"/>
  <c r="K43" i="46" s="1"/>
  <c r="I31" i="46"/>
  <c r="K31" i="46" s="1"/>
  <c r="I19" i="46"/>
  <c r="K19" i="46" s="1"/>
  <c r="I7" i="46"/>
  <c r="K7" i="46" s="1"/>
  <c r="I66" i="46"/>
  <c r="K66" i="46" s="1"/>
  <c r="I54" i="46"/>
  <c r="K54" i="46" s="1"/>
  <c r="I42" i="46"/>
  <c r="K42" i="46" s="1"/>
  <c r="I30" i="46"/>
  <c r="K30" i="46" s="1"/>
  <c r="I18" i="46"/>
  <c r="K18" i="46" s="1"/>
  <c r="I6" i="46"/>
  <c r="K6" i="46" s="1"/>
  <c r="I22" i="46"/>
  <c r="K22" i="46" s="1"/>
  <c r="I57" i="46"/>
  <c r="K57" i="46" s="1"/>
  <c r="I21" i="46"/>
  <c r="K21" i="46" s="1"/>
  <c r="I44" i="46"/>
  <c r="K44" i="46" s="1"/>
  <c r="I32" i="46"/>
  <c r="K32" i="46" s="1"/>
  <c r="I64" i="46"/>
  <c r="K64" i="46" s="1"/>
  <c r="I52" i="46"/>
  <c r="K52" i="46" s="1"/>
  <c r="I40" i="46"/>
  <c r="K40" i="46" s="1"/>
  <c r="I28" i="46"/>
  <c r="K28" i="46" s="1"/>
  <c r="I16" i="46"/>
  <c r="K16" i="46" s="1"/>
  <c r="I4" i="46"/>
  <c r="K4" i="46" s="1"/>
  <c r="I56" i="46"/>
  <c r="K56" i="46" s="1"/>
  <c r="I8" i="46"/>
  <c r="K8" i="46" s="1"/>
  <c r="I63" i="46"/>
  <c r="K63" i="46" s="1"/>
  <c r="I51" i="46"/>
  <c r="K51" i="46" s="1"/>
  <c r="I39" i="46"/>
  <c r="K39" i="46" s="1"/>
  <c r="I27" i="46"/>
  <c r="K27" i="46" s="1"/>
  <c r="I15" i="46"/>
  <c r="K15" i="46" s="1"/>
  <c r="I3" i="46"/>
  <c r="K3" i="46" s="1"/>
  <c r="I58" i="46"/>
  <c r="K58" i="46" s="1"/>
  <c r="I34" i="46"/>
  <c r="K34" i="46" s="1"/>
  <c r="I61" i="46"/>
  <c r="K61" i="46" s="1"/>
  <c r="I49" i="46"/>
  <c r="K49" i="46" s="1"/>
  <c r="I37" i="46"/>
  <c r="K37" i="46" s="1"/>
  <c r="I25" i="46"/>
  <c r="K25" i="46" s="1"/>
  <c r="I13" i="46"/>
  <c r="K13" i="46" s="1"/>
  <c r="I60" i="46"/>
  <c r="K60" i="46" s="1"/>
  <c r="I48" i="46"/>
  <c r="K48" i="46" s="1"/>
  <c r="I36" i="46"/>
  <c r="K36" i="46" s="1"/>
  <c r="I24" i="46"/>
  <c r="K24" i="46" s="1"/>
  <c r="I12" i="46"/>
  <c r="K12" i="46" s="1"/>
  <c r="I46" i="46"/>
  <c r="K46" i="46" s="1"/>
  <c r="I10" i="46"/>
  <c r="K10" i="46" s="1"/>
  <c r="I69" i="46"/>
  <c r="K69" i="46" s="1"/>
  <c r="I45" i="46"/>
  <c r="K45" i="46" s="1"/>
  <c r="I33" i="46"/>
  <c r="K33" i="46" s="1"/>
  <c r="I9" i="46"/>
  <c r="K9" i="46" s="1"/>
  <c r="G68" i="41"/>
  <c r="G67" i="41"/>
  <c r="G66" i="41"/>
  <c r="G65" i="41"/>
  <c r="G64" i="41"/>
  <c r="G63" i="41"/>
  <c r="G62" i="41"/>
  <c r="G61" i="41"/>
  <c r="G60" i="41"/>
  <c r="G59" i="41"/>
  <c r="G58" i="41"/>
  <c r="G57" i="41"/>
  <c r="G56" i="41"/>
  <c r="G55" i="41"/>
  <c r="G54" i="41"/>
  <c r="G53" i="41"/>
  <c r="G52" i="41"/>
  <c r="G51" i="41"/>
  <c r="G50" i="41"/>
  <c r="G49" i="41"/>
  <c r="G48" i="41"/>
  <c r="G47" i="41"/>
  <c r="G46" i="41"/>
  <c r="G45" i="41"/>
  <c r="G44" i="41"/>
  <c r="G43" i="41"/>
  <c r="G42" i="41"/>
  <c r="G41" i="41"/>
  <c r="G40" i="41"/>
  <c r="G39" i="41"/>
  <c r="G38" i="41"/>
  <c r="G37" i="41"/>
  <c r="G36" i="41"/>
  <c r="G35" i="41"/>
  <c r="G34" i="41"/>
  <c r="G33" i="41"/>
  <c r="G32" i="41"/>
  <c r="G31" i="41"/>
  <c r="G30" i="41"/>
  <c r="G29" i="41"/>
  <c r="G28" i="41"/>
  <c r="G27" i="41"/>
  <c r="G26" i="41"/>
  <c r="G25" i="41"/>
  <c r="G24" i="41"/>
  <c r="G23" i="41"/>
  <c r="G22" i="41"/>
  <c r="G21" i="41"/>
  <c r="G20" i="41"/>
  <c r="G19" i="41"/>
  <c r="G18" i="41"/>
  <c r="G17" i="41"/>
  <c r="G16" i="41"/>
  <c r="G15" i="41"/>
  <c r="G14" i="41"/>
  <c r="G13" i="41"/>
  <c r="G12" i="41"/>
  <c r="G11" i="41"/>
  <c r="G10" i="41"/>
  <c r="G9" i="41"/>
  <c r="G8" i="41"/>
  <c r="G7" i="41"/>
  <c r="G6" i="41"/>
  <c r="G5" i="41"/>
  <c r="G4" i="41"/>
  <c r="G3" i="41"/>
  <c r="G2" i="41"/>
  <c r="C9" i="39" l="1"/>
  <c r="C10" i="39"/>
  <c r="C11" i="39"/>
  <c r="C12" i="39"/>
  <c r="C13" i="39"/>
  <c r="C14" i="39"/>
  <c r="C15" i="39"/>
  <c r="C8" i="39"/>
  <c r="C6" i="39"/>
  <c r="C3" i="39"/>
  <c r="C4" i="39"/>
  <c r="C5" i="39"/>
  <c r="C2" i="39"/>
  <c r="C16" i="39" s="1"/>
  <c r="D16" i="39"/>
  <c r="E16" i="39"/>
  <c r="D3" i="37"/>
  <c r="D4" i="37"/>
  <c r="D5" i="37"/>
  <c r="D6" i="37"/>
  <c r="D7" i="37"/>
  <c r="D8" i="37"/>
  <c r="D9" i="37"/>
  <c r="D10" i="37"/>
  <c r="D11" i="37"/>
  <c r="D12" i="37"/>
  <c r="D13" i="37"/>
  <c r="D14" i="37"/>
  <c r="D15" i="37"/>
  <c r="D16" i="37"/>
  <c r="D17" i="37"/>
  <c r="D18" i="37"/>
  <c r="D19" i="37"/>
  <c r="D20" i="37"/>
  <c r="D21" i="37"/>
  <c r="D22" i="37"/>
  <c r="D23" i="37"/>
  <c r="D24" i="37"/>
  <c r="D25" i="37"/>
  <c r="D26" i="37"/>
  <c r="D27" i="37"/>
  <c r="D28" i="37"/>
  <c r="D29" i="37"/>
  <c r="D30" i="37"/>
  <c r="D31" i="37"/>
  <c r="D32" i="37"/>
  <c r="D33" i="37"/>
  <c r="D34" i="37"/>
  <c r="D35" i="37"/>
  <c r="D36" i="37"/>
  <c r="D37" i="37"/>
  <c r="D38" i="37"/>
  <c r="D39" i="37"/>
  <c r="D40" i="37"/>
  <c r="D41" i="37"/>
  <c r="D42" i="37"/>
  <c r="D43" i="37"/>
  <c r="D44" i="37"/>
  <c r="D45" i="37"/>
  <c r="D46" i="37"/>
  <c r="D47" i="37"/>
  <c r="D48" i="37"/>
  <c r="D49" i="37"/>
  <c r="D50" i="37"/>
  <c r="D51" i="37"/>
  <c r="D52" i="37"/>
  <c r="D53" i="37"/>
  <c r="D54" i="37"/>
  <c r="D55" i="37"/>
  <c r="D56" i="37"/>
  <c r="D57" i="37"/>
  <c r="D58" i="37"/>
  <c r="D59" i="37"/>
  <c r="D60" i="37"/>
  <c r="D61" i="37"/>
  <c r="D62" i="37"/>
  <c r="D63" i="37"/>
  <c r="D64" i="37"/>
  <c r="D65" i="37"/>
  <c r="D66" i="37"/>
  <c r="D67" i="37"/>
  <c r="D68" i="37"/>
  <c r="D2" i="37"/>
  <c r="C77" i="32" l="1"/>
  <c r="Q77" i="32" s="1"/>
  <c r="P69" i="32"/>
  <c r="O69" i="32"/>
  <c r="N69" i="32"/>
  <c r="M69" i="32"/>
  <c r="L69" i="32"/>
  <c r="K69" i="32"/>
  <c r="J69" i="32"/>
  <c r="I69" i="32"/>
  <c r="H69" i="32"/>
  <c r="G69" i="32"/>
  <c r="F69" i="32"/>
  <c r="Q68" i="32"/>
  <c r="R68" i="32" s="1"/>
  <c r="Q67" i="32"/>
  <c r="R67" i="32" s="1"/>
  <c r="Q66" i="32"/>
  <c r="R66" i="32" s="1"/>
  <c r="Q65" i="32"/>
  <c r="R65" i="32" s="1"/>
  <c r="Q64" i="32"/>
  <c r="R64" i="32" s="1"/>
  <c r="Q63" i="32"/>
  <c r="R63" i="32" s="1"/>
  <c r="Q62" i="32"/>
  <c r="R62" i="32" s="1"/>
  <c r="Q61" i="32"/>
  <c r="R61" i="32" s="1"/>
  <c r="Q60" i="32"/>
  <c r="R60" i="32" s="1"/>
  <c r="Q59" i="32"/>
  <c r="R59" i="32" s="1"/>
  <c r="Q58" i="32"/>
  <c r="R58" i="32" s="1"/>
  <c r="Q57" i="32"/>
  <c r="R57" i="32" s="1"/>
  <c r="Q56" i="32"/>
  <c r="R56" i="32" s="1"/>
  <c r="Q55" i="32"/>
  <c r="R55" i="32" s="1"/>
  <c r="Q50" i="32"/>
  <c r="R50" i="32" s="1"/>
  <c r="Q44" i="32"/>
  <c r="R44" i="32" s="1"/>
  <c r="Q43" i="32"/>
  <c r="R43" i="32" s="1"/>
  <c r="Q42" i="32"/>
  <c r="R42" i="32" s="1"/>
  <c r="Q41" i="32"/>
  <c r="R41" i="32" s="1"/>
  <c r="Q40" i="32"/>
  <c r="R40" i="32" s="1"/>
  <c r="Q39" i="32"/>
  <c r="R39" i="32" s="1"/>
  <c r="Q38" i="32"/>
  <c r="R38" i="32" s="1"/>
  <c r="Q37" i="32"/>
  <c r="R37" i="32" s="1"/>
  <c r="Q36" i="32"/>
  <c r="R36" i="32" s="1"/>
  <c r="Q35" i="32"/>
  <c r="R35" i="32" s="1"/>
  <c r="Q34" i="32"/>
  <c r="R34" i="32" s="1"/>
  <c r="Q33" i="32"/>
  <c r="R33" i="32" s="1"/>
  <c r="Q32" i="32"/>
  <c r="R32" i="32" s="1"/>
  <c r="Q31" i="32"/>
  <c r="R31" i="32" s="1"/>
  <c r="Q30" i="32"/>
  <c r="R30" i="32" s="1"/>
  <c r="Q29" i="32"/>
  <c r="R29" i="32" s="1"/>
  <c r="Q26" i="32"/>
  <c r="R26" i="32" s="1"/>
  <c r="Q25" i="32"/>
  <c r="R25" i="32" s="1"/>
  <c r="Q24" i="32"/>
  <c r="R24" i="32" s="1"/>
  <c r="Q20" i="32"/>
  <c r="R20" i="32" s="1"/>
  <c r="Q19" i="32"/>
  <c r="R19" i="32" s="1"/>
  <c r="Q18" i="32"/>
  <c r="R18" i="32" s="1"/>
  <c r="Q17" i="32"/>
  <c r="R17" i="32" s="1"/>
  <c r="Q16" i="32"/>
  <c r="R16" i="32" s="1"/>
  <c r="Q15" i="32"/>
  <c r="R15" i="32" s="1"/>
  <c r="Q14" i="32"/>
  <c r="R14" i="32" s="1"/>
  <c r="Q13" i="32"/>
  <c r="R13" i="32" s="1"/>
  <c r="Q12" i="32"/>
  <c r="R12" i="32" s="1"/>
  <c r="Q11" i="32"/>
  <c r="R11" i="32" s="1"/>
  <c r="Q10" i="32"/>
  <c r="R10" i="32" s="1"/>
  <c r="Q9" i="32"/>
  <c r="R9" i="32" s="1"/>
  <c r="Q8" i="32"/>
  <c r="R8" i="32" s="1"/>
  <c r="Q7" i="32"/>
  <c r="R7" i="32" s="1"/>
  <c r="Q6" i="32"/>
  <c r="R6" i="32" s="1"/>
  <c r="Q5" i="32"/>
  <c r="R5" i="32" s="1"/>
  <c r="Q4" i="32"/>
  <c r="R4" i="32" s="1"/>
  <c r="Q2" i="32"/>
  <c r="R2" i="32" s="1"/>
  <c r="Q69" i="32" l="1"/>
  <c r="Q78" i="32" s="1"/>
  <c r="Q79" i="32" s="1"/>
  <c r="R69" i="32" l="1"/>
</calcChain>
</file>

<file path=xl/comments1.xml><?xml version="1.0" encoding="utf-8"?>
<comments xmlns="http://schemas.openxmlformats.org/spreadsheetml/2006/main">
  <authors>
    <author>Author</author>
  </authors>
  <commentList>
    <comment ref="M7" authorId="0" shapeId="0">
      <text>
        <r>
          <rPr>
            <b/>
            <sz val="9"/>
            <color indexed="81"/>
            <rFont val="Tahoma"/>
            <family val="2"/>
          </rPr>
          <t>hp:Environent()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<sst xmlns="http://schemas.openxmlformats.org/spreadsheetml/2006/main" count="1726" uniqueCount="332">
  <si>
    <t>fvZvw`</t>
  </si>
  <si>
    <t>hvZvqvZ</t>
  </si>
  <si>
    <t>ågY e¨q</t>
  </si>
  <si>
    <t>Awdm fvovi Rb¨</t>
  </si>
  <si>
    <t>Ab¨vb¨ Ki</t>
  </si>
  <si>
    <t>WvK †hvMv‡hvM</t>
  </si>
  <si>
    <t>‡Uwj‡dvb/†UwjMÖvg/†UwjwcÖ›Uvi</t>
  </si>
  <si>
    <t>‡U‡j·/d¨v·/B›Uvi‡bU</t>
  </si>
  <si>
    <t>Mvoxi †iwRt wd</t>
  </si>
  <si>
    <t>cvwb</t>
  </si>
  <si>
    <t>we`y¨r</t>
  </si>
  <si>
    <t>M¨vm I R¡vjvbx</t>
  </si>
  <si>
    <t>‡cUªj Ges jyweª‡K›U</t>
  </si>
  <si>
    <t>BÝy‡iÝ/e¨vsK PvR© (Mvoxmn)</t>
  </si>
  <si>
    <t>wcÖw›Us Ges cvewj‡Kkb</t>
  </si>
  <si>
    <t>‡÷kbvix wmj I ÷¨v¤ú</t>
  </si>
  <si>
    <t>eBcÎ</t>
  </si>
  <si>
    <t>Pzw³ wfwËK Kg©Pvix/Kvh© mnKvix</t>
  </si>
  <si>
    <t>KbwRD‡gej †÷vi</t>
  </si>
  <si>
    <t>civgk©K †mev</t>
  </si>
  <si>
    <t>mv‡f©</t>
  </si>
  <si>
    <t>Kw¤úDUvi KbwRD‡gej</t>
  </si>
  <si>
    <t>Ab¨vb¨ e¨qt AvDU‡mvwm©s Rbe‡ji †eZb</t>
  </si>
  <si>
    <t>Mvox</t>
  </si>
  <si>
    <t>AvmevecÎ</t>
  </si>
  <si>
    <t>Kw¤úDUvi I Awdm BKzBc‡g›Um</t>
  </si>
  <si>
    <t>‡gwkbvix I BKzBc‡g›Um</t>
  </si>
  <si>
    <t>cÖ‡KŠkj BKzBc‡g›Um</t>
  </si>
  <si>
    <t>‡i¸‡jUi Gi †MU †givgZ I cwieZ©b (98wU)</t>
  </si>
  <si>
    <t>Mvoxt Rxc Mvox</t>
  </si>
  <si>
    <t>‡gvUi mvB‡Kj</t>
  </si>
  <si>
    <t>AvmevecÎ msMÖn</t>
  </si>
  <si>
    <t>GqviKzjvi</t>
  </si>
  <si>
    <t>euva wbg©vY (Wzeš—) 342.30 wKwg</t>
  </si>
  <si>
    <t>Rjhvbt ¯úxW‡evU †givgZ</t>
  </si>
  <si>
    <t>4947-5</t>
  </si>
  <si>
    <t xml:space="preserve"> </t>
  </si>
  <si>
    <t>Awdm feb †givgZ I msi¶Y</t>
  </si>
  <si>
    <t>AvevwmK feb †givgZ I msi¶Y</t>
  </si>
  <si>
    <t>Ab¨vb¨t †givgZ I msi¶Y</t>
  </si>
  <si>
    <t>3111302
(4765)</t>
  </si>
  <si>
    <t>Ab¨vb¨ fvZv</t>
  </si>
  <si>
    <t>3211119
(4815)</t>
  </si>
  <si>
    <t>3211120
(4816)</t>
  </si>
  <si>
    <t>3221108
(4818)</t>
  </si>
  <si>
    <t>3211115
(4819)</t>
  </si>
  <si>
    <t>3243102
(4822)</t>
  </si>
  <si>
    <t>3243101
(4823)</t>
  </si>
  <si>
    <t>3221108
(4824)</t>
  </si>
  <si>
    <t>3255102
(4827)</t>
  </si>
  <si>
    <t>3255104
(4828)</t>
  </si>
  <si>
    <t>3211127
(4831)</t>
  </si>
  <si>
    <t>3231201
(4840-1)</t>
  </si>
  <si>
    <t>3211109
(4851)</t>
  </si>
  <si>
    <t>3256103
(4854)</t>
  </si>
  <si>
    <t>3257101
4874</t>
  </si>
  <si>
    <t>3111332
(4883)</t>
  </si>
  <si>
    <t>3257104
(4886)</t>
  </si>
  <si>
    <t>3256101
(4899)</t>
  </si>
  <si>
    <t>3258101
(4901)</t>
  </si>
  <si>
    <t>3258102
(4906)</t>
  </si>
  <si>
    <t>3258103
(4911)</t>
  </si>
  <si>
    <t>3258105
(4916)</t>
  </si>
  <si>
    <t>3258107
(4921)</t>
  </si>
  <si>
    <t>3258106
(4923)</t>
  </si>
  <si>
    <t>3258105
(4932)</t>
  </si>
  <si>
    <t>3258128
(4976)</t>
  </si>
  <si>
    <t>3258107
(4991)</t>
  </si>
  <si>
    <t>4112101
(6807)</t>
  </si>
  <si>
    <t>4112304
(6814)</t>
  </si>
  <si>
    <t>4112314
(6821)</t>
  </si>
  <si>
    <t>4112303
(6869)</t>
  </si>
  <si>
    <t>Rwg AwaMÖnY (470 †n±i)</t>
  </si>
  <si>
    <t>4141101
(6901)</t>
  </si>
  <si>
    <t>4111306
(7041)</t>
  </si>
  <si>
    <t>Bwi‡Mkb Bb‡jU wbg©vY (bZzb nvIi) (131wU)</t>
  </si>
  <si>
    <t>4111307
(7041-1)</t>
  </si>
  <si>
    <t>†i¸‡jUi/KRI‡q cybt¯’vcb/wbg©vY (cybe©vmb Dc-cÖK‡í)(7wU)</t>
  </si>
  <si>
    <t>4111307
(7041-5)</t>
  </si>
  <si>
    <t>bZzb †i¸‡jUi/KRI‡q/eªxR/e· †Wª‡bR AvDU‡jU ¯’vcb/wbg©vY (bZzb nvIi) (137wU)</t>
  </si>
  <si>
    <t>Lvj cybtLbb (bZzb nvIi) 318.20 wKwg</t>
  </si>
  <si>
    <t>Lvj cybtLbb (cybe©vmb cybe©vmb Dc-cÖKí) 143.00 wKwg</t>
  </si>
  <si>
    <t>euva cybe©vmb (c~Y©) (cybe©vmb Dc-cÖKí) 84.31 wKtwgt</t>
  </si>
  <si>
    <t>euva cybe©vmb (Wzeš—) cybe©vmb Dc-cÖKí) 87.01 wKwg</t>
  </si>
  <si>
    <t>euva cybe©vmb (Wzeš—) (bZzb nvIi)  263.24 wKwg</t>
  </si>
  <si>
    <t>†i¸‡jUi cybe©vmb (bZzb nvIi) (8wU)</t>
  </si>
  <si>
    <r>
      <rPr>
        <sz val="12"/>
        <color theme="1"/>
        <rFont val="Times New Roman"/>
        <family val="1"/>
      </rPr>
      <t>WMG</t>
    </r>
    <r>
      <rPr>
        <sz val="12"/>
        <color theme="1"/>
        <rFont val="SutonnyMJ"/>
      </rPr>
      <t xml:space="preserve">  Awdm wbg©vY (60wU)</t>
    </r>
  </si>
  <si>
    <t>3241101 (4801)</t>
  </si>
  <si>
    <t>3211129 (4806)</t>
  </si>
  <si>
    <t>3821103 (4814)</t>
  </si>
  <si>
    <t>3255101
(4888)</t>
  </si>
  <si>
    <t>3211117
(4817)</t>
  </si>
  <si>
    <t>3111338
(4795)</t>
  </si>
  <si>
    <t xml:space="preserve">3211113
(4821)                                                </t>
  </si>
  <si>
    <t>†gvU e¨qt</t>
  </si>
  <si>
    <t>1g wKw¯—</t>
  </si>
  <si>
    <t>2q wKw¯—</t>
  </si>
  <si>
    <t>3q wKw¯—</t>
  </si>
  <si>
    <t>4_© wKw¯—</t>
  </si>
  <si>
    <t>Description</t>
  </si>
  <si>
    <t>Conveyance Allowance</t>
  </si>
  <si>
    <t>REV_1</t>
  </si>
  <si>
    <t>Overtime Allowance</t>
  </si>
  <si>
    <t>Other Allowance</t>
  </si>
  <si>
    <t>Travel Expenses (TA &amp; DA for PMO &amp; PIU)</t>
  </si>
  <si>
    <t>REV_2</t>
  </si>
  <si>
    <t>Rent-Office : Office Accomodation for PMO (3,500sft) for 8 years</t>
  </si>
  <si>
    <t>REV_3</t>
  </si>
  <si>
    <t>Misc. Taxes (Income Tax of Consultants, Outsourcing Staff Salary,House rent, Fees for Environmental clearance  etc.)</t>
  </si>
  <si>
    <t>REV_4</t>
  </si>
  <si>
    <t>Postage</t>
  </si>
  <si>
    <t>REV_5</t>
  </si>
  <si>
    <t>Telephones/Telegram/Teleprinter</t>
  </si>
  <si>
    <t>Telex/Fax/Internet</t>
  </si>
  <si>
    <t>Registration Fee (Vehicles)</t>
  </si>
  <si>
    <t>REV_6</t>
  </si>
  <si>
    <t>Water</t>
  </si>
  <si>
    <t>REV_7</t>
  </si>
  <si>
    <t>Electricity</t>
  </si>
  <si>
    <t>Gas &amp; Fuel</t>
  </si>
  <si>
    <t>REV_8</t>
  </si>
  <si>
    <t>Petrol and Lubricant</t>
  </si>
  <si>
    <t>Insurance/Bank Charges (including Vehicles)</t>
  </si>
  <si>
    <t>REV_9</t>
  </si>
  <si>
    <t>Printing &amp; Binding</t>
  </si>
  <si>
    <t>REV_10</t>
  </si>
  <si>
    <t>Stationery, Seals &amp; Stamps</t>
  </si>
  <si>
    <t>REV_11</t>
  </si>
  <si>
    <t>Books &amp; Periodicals</t>
  </si>
  <si>
    <t>REV_12</t>
  </si>
  <si>
    <t>Overseas Training Course(08 Trainees) &amp; Overseas Study Tour (12 Participants)</t>
  </si>
  <si>
    <t>REV_13</t>
  </si>
  <si>
    <t>Local Training for (a) O&amp;M manual (For BWDB Officials) and (b) Water Management Organization (WMO)</t>
  </si>
  <si>
    <t>REV_14</t>
  </si>
  <si>
    <t>Agriculture Promotion Support Sub-project (APSS) : Field Programme, Farmer Training Programme, Field Staff Empowerment Programme, Farm Machinery &amp; Facility Support and Technology Development Programme etc.</t>
  </si>
  <si>
    <t>Small Scale Income Generation Sub-project (SIGS):  Floating Bed Vegetable Culture Scheme, Small-scale Vegetable Production Support Scheme, Fruit Production Support Scheme, Micro Poultry Raising Scheme and Small-scale Mushroom Culture Scheme etc.</t>
  </si>
  <si>
    <t>Casual labour/Job worker</t>
  </si>
  <si>
    <t>REV_15</t>
  </si>
  <si>
    <t>Consumable Stores</t>
  </si>
  <si>
    <t>REV_16</t>
  </si>
  <si>
    <t xml:space="preserve">Consultancy  : International - 71 M/M                       National - 324 M/M </t>
  </si>
  <si>
    <t>REV_17</t>
  </si>
  <si>
    <t>a) Honorarium/Fees/Remuneration (for different Committee)</t>
  </si>
  <si>
    <t>REV_18</t>
  </si>
  <si>
    <t>b) Interim Evaluation</t>
  </si>
  <si>
    <t>c) Progress Monitoring</t>
  </si>
  <si>
    <t>Survey</t>
  </si>
  <si>
    <t>REV_19</t>
  </si>
  <si>
    <t>Computer Consumables</t>
  </si>
  <si>
    <t>REV_20</t>
  </si>
  <si>
    <t>Other Expenses: Salary of Manpower through Outsourcing</t>
  </si>
  <si>
    <t>REV_21</t>
  </si>
  <si>
    <t xml:space="preserve"> Motor Vehicles</t>
  </si>
  <si>
    <t>REV_22</t>
  </si>
  <si>
    <t>Furnitures &amp; Fixtures</t>
  </si>
  <si>
    <t>Computers &amp; office equipments</t>
  </si>
  <si>
    <t>Machineries &amp; Equipments</t>
  </si>
  <si>
    <t>Office Building : Repair &amp; Maintenance</t>
  </si>
  <si>
    <t>Residential Building : Repair &amp; Maintenance</t>
  </si>
  <si>
    <t>Engineering Equipments</t>
  </si>
  <si>
    <t xml:space="preserve"> Repair/Replacement of Regulator Gates and other related works(Rehabilitation Haors)</t>
  </si>
  <si>
    <t>Water Transport : Repair of Speedboat(s)</t>
  </si>
  <si>
    <t>Others : Repair &amp; Maintenance</t>
  </si>
  <si>
    <t>Jeep (above 2500 c.c. made by Pragati) -1 No.for Project Director, PMO, Jeep (2200 c.c. to 2500 c.c. made by Pragati) (4 Wheel Drive) -8 Nos. and Double Cabin Pickup-1 No. (1 for DPD, PMO, 1 for 4 EE, PMO, Kishoreganj 1 No., Netrokona 1 No., Sunamganj 1 No., Habiganj 1 No., Brahmanbaria 1 No., 1 for Planning Commission &amp; 1 Pickup for Deputy Chief  Extension Officer, PMO)= Total 10 Nos.</t>
  </si>
  <si>
    <t>CAP_1</t>
  </si>
  <si>
    <t>Motorcycle - 35 Nos. (PMO 2 Nos.,Kishoreganj 11 Nos., Netrokona 6 Nos., Sunamganj 6 Nos., Habiganj 6 Nos.&amp; Brahmanbaria 4 Nos).</t>
  </si>
  <si>
    <t>Speed Boat with Engine and all accessories (75 hp &amp; 6 Nos.)</t>
  </si>
  <si>
    <t>CAP_2</t>
  </si>
  <si>
    <t>Photocopier -7 nos (PMO 2 Nos.,Kishoreganj 1 No., Netrokona 1 No., Sunamganj 1 No., Habiganj 1No.&amp; Brahmanbaria 1 No)</t>
  </si>
  <si>
    <t>CAP_3</t>
  </si>
  <si>
    <t>Fax -7 nos (PMO 2 Nos.,Kishoreganj 1 No., Netrokona 1 No., Sunamganj 1 No., Habiganj 1No.&amp; Brahmanbaria 1 No).</t>
  </si>
  <si>
    <t>Survey Equipments (Digital leveling Instrument 5 nos., Total Station 2 nos. &amp; Hand Held GPS 10 Nos)</t>
  </si>
  <si>
    <t>CAP_4</t>
  </si>
  <si>
    <t>Networking Equipment- 6 nos (PMO 1 No., Kishoreganj 1 No., Netrokona 1 No., Sunamganj 1 No., Habiganj 1No.&amp; Brahmanbaria 1 No)</t>
  </si>
  <si>
    <t>Engineering Laboratory Equipments for Kishoregonj WD Division</t>
  </si>
  <si>
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</si>
  <si>
    <t>CAP_5</t>
  </si>
  <si>
    <t>Laptop Computer -11 nos (PMO 6 Nos.,Kishoreganj 1 No., Netrokona 1 No., Sunamganj 1 No., Habiganj 1No.&amp; Brahmanbaria 1 No)</t>
  </si>
  <si>
    <t xml:space="preserve">A3 Combo Printer 2 no ( PMO) </t>
  </si>
  <si>
    <t>Laser Printer- 11 nos. (PMO 6 Nos.,Kishoreganj 1 No., Netrokona 1 No., Sunamganj 1 No., Habiganj 1No.&amp; Brahmanbaria 1 No.)</t>
  </si>
  <si>
    <t>CAP_6</t>
  </si>
  <si>
    <t>Aircooler</t>
  </si>
  <si>
    <t>Land Acquisition ( 470 hectare)</t>
  </si>
  <si>
    <t>CAP_7</t>
  </si>
  <si>
    <t>Construction of Irrigation Inlet (New Haors)</t>
  </si>
  <si>
    <t>CAP_8</t>
  </si>
  <si>
    <t xml:space="preserve"> Re-installation/Construction of Regulator/ Causeway (Rehabilitation Sub-Projects)</t>
  </si>
  <si>
    <t xml:space="preserve"> Installation/Construction of New Regulators/ Causeway/Bridge/Box Drainage Outlet) (New Haors)</t>
  </si>
  <si>
    <t xml:space="preserve"> Re-excavation of Khal/River (New Haors) </t>
  </si>
  <si>
    <t xml:space="preserve"> Re-excavation of Khal/River (Rehabilitation Sub-Projects) </t>
  </si>
  <si>
    <t xml:space="preserve"> Rehabilitation of Full Embankment (Resection/ construction) (Rehabilitation Sub-Projects)</t>
  </si>
  <si>
    <t xml:space="preserve"> Rehabilitation of Submergible Embankment  (Resection/construction)  (Rehabilitation Sub-Projects)</t>
  </si>
  <si>
    <t>Construction of Submersible Embankment (New Haors) (Earth Volume: 29.98 lakh cum)</t>
  </si>
  <si>
    <t xml:space="preserve"> Rehabilitation of Regulator (New Haors)</t>
  </si>
  <si>
    <t>Construction of WMG Office</t>
  </si>
  <si>
    <t>O&amp;M During Construction</t>
  </si>
  <si>
    <t>Code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</si>
  <si>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</si>
  <si>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</si>
  <si>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</si>
  <si>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</si>
  <si>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</si>
  <si>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</si>
  <si>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</si>
  <si>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</si>
  <si>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</si>
  <si>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Imed_Code</t>
  </si>
  <si>
    <t>Jul</t>
  </si>
  <si>
    <t>Aug</t>
  </si>
  <si>
    <t>Sep</t>
  </si>
  <si>
    <t xml:space="preserve">4111201
</t>
  </si>
  <si>
    <t>DPP_Alloc_Total</t>
  </si>
  <si>
    <t>DPP_Alloc_GOB</t>
  </si>
  <si>
    <t>DPP_Alloc_RPA</t>
  </si>
  <si>
    <t>DPP_Alloc_DPA</t>
  </si>
  <si>
    <t>Upto_Last_FY_Total</t>
  </si>
  <si>
    <t>Upto_Last_FY_GOB</t>
  </si>
  <si>
    <t>Upto_Last_FY_RPA</t>
  </si>
  <si>
    <t>Upto_Last_FY_DPA</t>
  </si>
  <si>
    <t>Target_Total</t>
  </si>
  <si>
    <t>Target_GOB</t>
  </si>
  <si>
    <t>Target_RPA</t>
  </si>
  <si>
    <t>Target_DPA</t>
  </si>
  <si>
    <t>code</t>
  </si>
  <si>
    <t>rindex</t>
  </si>
  <si>
    <t>Physical_last_fy</t>
  </si>
  <si>
    <t>Curyr_Target</t>
  </si>
  <si>
    <t xml:space="preserve">Allowances </t>
  </si>
  <si>
    <t xml:space="preserve">Travel expences </t>
  </si>
  <si>
    <t>Office rent for PMO</t>
  </si>
  <si>
    <t>Misc. taxes</t>
  </si>
  <si>
    <t>Postage, telephone, Internate, Fax, telex etc.</t>
  </si>
  <si>
    <t>Registration Fees (Vehicles)</t>
  </si>
  <si>
    <t>Water &amp; Elecricity</t>
  </si>
  <si>
    <t>Gas &amp; Fuel and Petrol &amp; Lubricant</t>
  </si>
  <si>
    <t>Insurance/Bank Charges (incl.Veh.)</t>
  </si>
  <si>
    <t>Stationary</t>
  </si>
  <si>
    <t>Books &amp; periodical</t>
  </si>
  <si>
    <t>Overseas Training</t>
  </si>
  <si>
    <t>Local Training</t>
  </si>
  <si>
    <t>Consultancy</t>
  </si>
  <si>
    <t>Honorarium/Fees/ Remuneration</t>
  </si>
  <si>
    <t>Other expenses, Out sourcing Staff Salary</t>
  </si>
  <si>
    <t xml:space="preserve">Repair &amp; Maintenance of Vehicles, furniture, computers  &amp; other structure </t>
  </si>
  <si>
    <t>Motor Vehicle</t>
  </si>
  <si>
    <t>Water Transport</t>
  </si>
  <si>
    <t>Machinary &amp; other equipment</t>
  </si>
  <si>
    <t>Engineering equipment</t>
  </si>
  <si>
    <t>Computer &amp; Accessories</t>
  </si>
  <si>
    <t>Furniture &amp; fixture and Aircooler</t>
  </si>
  <si>
    <t>Land acquisition</t>
  </si>
  <si>
    <t>Construction Works</t>
  </si>
  <si>
    <t>Captial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</si>
  <si>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</si>
  <si>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Total</t>
  </si>
  <si>
    <t>1stQ</t>
  </si>
  <si>
    <t>2ndQ</t>
  </si>
  <si>
    <t>3rdQ</t>
  </si>
  <si>
    <t>4thQ</t>
  </si>
  <si>
    <t>June,18</t>
  </si>
  <si>
    <t>June,19</t>
  </si>
  <si>
    <t>Dpp_alloc_total</t>
  </si>
  <si>
    <t>Dpp_alloc_gob</t>
  </si>
  <si>
    <t>Dpp_alloc_rpa</t>
  </si>
  <si>
    <t>Dpp_alloc_dpa</t>
  </si>
  <si>
    <t>Upto_last_fy_total</t>
  </si>
  <si>
    <t>Upto_last_fy_gob</t>
  </si>
  <si>
    <t>Upto_last_fy_rpa</t>
  </si>
  <si>
    <t>Upto_last_fy_dpa</t>
  </si>
  <si>
    <t>Target_curr_fy_total</t>
  </si>
  <si>
    <t>Target_curr_fy_gob</t>
  </si>
  <si>
    <t>Target_curr_fy_rpa</t>
  </si>
  <si>
    <t>Target_curr_fy_dpa</t>
  </si>
  <si>
    <t>Achiv_up_cur_month_total</t>
  </si>
  <si>
    <t>Achiv_up_cur_month_gob</t>
  </si>
  <si>
    <t>Achiv_up_cur_month_rpa</t>
  </si>
  <si>
    <t>Achiv_up_cur_month_dpa</t>
  </si>
  <si>
    <t>Achiv_up_prev_month_total</t>
  </si>
  <si>
    <t>Achiv_up_prev_month_gob</t>
  </si>
  <si>
    <t>Achiv_up_prev_month_rpa</t>
  </si>
  <si>
    <t>Achiv_up_prev_month_dpa</t>
  </si>
  <si>
    <t>fund_release</t>
  </si>
  <si>
    <t>phy_upto_lastyr</t>
  </si>
  <si>
    <t>phy_target</t>
  </si>
  <si>
    <t>phy_curmonth</t>
  </si>
  <si>
    <t>C</t>
  </si>
  <si>
    <t>D</t>
  </si>
  <si>
    <t>GOB</t>
  </si>
  <si>
    <t>RPA</t>
  </si>
  <si>
    <t>DPA</t>
  </si>
  <si>
    <t>TOTAL</t>
  </si>
  <si>
    <t>Photocopier -7 nos (PMO 2 Nos.,Kishoreganj 1 No., Netrokona 1 No., Sunamganj 1 No., Habiganj 1No.&amp; Brahmanbaria 1 No).</t>
  </si>
  <si>
    <t>Physical Contingency</t>
  </si>
  <si>
    <t>Price Contingency</t>
  </si>
  <si>
    <t>Eocde</t>
  </si>
  <si>
    <t>Imedcode</t>
  </si>
  <si>
    <t>XXXXX1</t>
  </si>
  <si>
    <t>XXXXX2</t>
  </si>
  <si>
    <t>item</t>
  </si>
  <si>
    <t>Up_to_curr_month</t>
  </si>
  <si>
    <t>Up_to_Last_fy</t>
  </si>
  <si>
    <t>rindexc</t>
  </si>
  <si>
    <t>consultantcy</t>
  </si>
  <si>
    <t>physicalworks</t>
  </si>
  <si>
    <t>Livelihood</t>
  </si>
  <si>
    <t>LA</t>
  </si>
  <si>
    <t>Tax and Vat</t>
  </si>
  <si>
    <t>Goods</t>
  </si>
  <si>
    <t>Office Administration</t>
  </si>
  <si>
    <t>Q1_F</t>
  </si>
  <si>
    <t>Q2_F</t>
  </si>
  <si>
    <t>Q3_F</t>
  </si>
  <si>
    <t>Q4_F</t>
  </si>
  <si>
    <t>Q1_Phy</t>
  </si>
  <si>
    <t>Q2_Phy</t>
  </si>
  <si>
    <t>Q3_Phy</t>
  </si>
  <si>
    <t>Q4_Phy</t>
  </si>
  <si>
    <t>phy_prevmonth</t>
  </si>
  <si>
    <t>Upto_Current_Month_GOB</t>
  </si>
  <si>
    <t>Upto_Current_Month_RPA</t>
  </si>
  <si>
    <t>Upto_Current_Month_DPA</t>
  </si>
  <si>
    <t>Upto_Current_Month_TOTAL</t>
  </si>
  <si>
    <t>Start_to_Current_Month_GOB</t>
  </si>
  <si>
    <t>Start_to_Current_Month_RPA</t>
  </si>
  <si>
    <t>Start_to_Current_Month_DPA</t>
  </si>
  <si>
    <t>Start_to_Current_Month_TOTAL</t>
  </si>
  <si>
    <t>Gov</t>
  </si>
  <si>
    <t>Total_Cur_fy</t>
  </si>
  <si>
    <t>Gob_up_curr_fy</t>
  </si>
  <si>
    <t>RPA_up_curr_fy</t>
  </si>
  <si>
    <t>DPA_up_curr_fy</t>
  </si>
  <si>
    <t>Total_up_curr_fy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</si>
</sst>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utonnyMJ"/>
    </font>
    <font>
      <b/>
      <sz val="12"/>
      <color theme="1"/>
      <name val="SutonnyMJ"/>
    </font>
    <font>
      <sz val="12"/>
      <color theme="1"/>
      <name val="SutonnyMJ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SutonnyMJ"/>
    </font>
    <font>
      <b/>
      <sz val="11"/>
      <color theme="1"/>
      <name val="SutonnyMJ"/>
    </font>
    <font>
      <sz val="10"/>
      <color theme="1"/>
      <name val="SutonnyMJ"/>
    </font>
    <font>
      <sz val="12"/>
      <color theme="1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rgb="FFFF0000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sz val="7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Times New Roman"/>
      <family val="1"/>
    </font>
    <font>
      <sz val="11"/>
      <color rgb="FFFF0000"/>
      <name val="Calibri"/>
      <family val="2"/>
      <scheme val="minor"/>
    </font>
    <font>
      <sz val="9.5"/>
      <color theme="1"/>
      <name val="Calibri"/>
      <family val="2"/>
      <scheme val="minor"/>
    </font>
    <font>
      <sz val="9.5"/>
      <color rgb="FFFF0000"/>
      <name val="Calibri"/>
      <family val="2"/>
      <scheme val="minor"/>
    </font>
    <font>
      <sz val="11"/>
      <name val="SutonnyMJ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11" fillId="0" borderId="0"/>
    <xf numFmtId="43" fontId="12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2" fillId="0" borderId="0"/>
    <xf numFmtId="0" fontId="12" fillId="0" borderId="0"/>
  </cellStyleXfs>
  <cellXfs count="324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vertical="top" wrapText="1"/>
    </xf>
    <xf numFmtId="43" fontId="4" fillId="0" borderId="1" xfId="1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4" xfId="0" applyFont="1" applyBorder="1" applyAlignment="1">
      <alignment vertical="top" wrapText="1"/>
    </xf>
    <xf numFmtId="43" fontId="4" fillId="0" borderId="4" xfId="1" applyFont="1" applyBorder="1" applyAlignment="1">
      <alignment horizontal="center" vertical="top" wrapText="1"/>
    </xf>
    <xf numFmtId="0" fontId="4" fillId="0" borderId="6" xfId="0" applyFont="1" applyBorder="1" applyAlignment="1">
      <alignment horizontal="center" vertical="top" wrapText="1"/>
    </xf>
    <xf numFmtId="43" fontId="2" fillId="0" borderId="0" xfId="0" applyNumberFormat="1" applyFont="1"/>
    <xf numFmtId="0" fontId="8" fillId="0" borderId="0" xfId="0" applyFont="1"/>
    <xf numFmtId="43" fontId="2" fillId="0" borderId="0" xfId="0" applyNumberFormat="1" applyFont="1" applyBorder="1"/>
    <xf numFmtId="43" fontId="3" fillId="0" borderId="0" xfId="1" applyFont="1" applyBorder="1" applyAlignment="1">
      <alignment vertical="top" wrapText="1"/>
    </xf>
    <xf numFmtId="43" fontId="8" fillId="0" borderId="0" xfId="0" applyNumberFormat="1" applyFont="1"/>
    <xf numFmtId="0" fontId="4" fillId="0" borderId="2" xfId="0" applyFont="1" applyBorder="1" applyAlignment="1">
      <alignment horizontal="center" vertical="top" wrapText="1"/>
    </xf>
    <xf numFmtId="43" fontId="9" fillId="0" borderId="0" xfId="0" applyNumberFormat="1" applyFont="1"/>
    <xf numFmtId="0" fontId="4" fillId="0" borderId="3" xfId="0" applyFont="1" applyBorder="1" applyAlignment="1">
      <alignment vertical="top" wrapText="1"/>
    </xf>
    <xf numFmtId="0" fontId="3" fillId="0" borderId="1" xfId="0" applyFont="1" applyBorder="1" applyAlignment="1">
      <alignment horizontal="right" vertical="center" wrapText="1"/>
    </xf>
    <xf numFmtId="43" fontId="4" fillId="0" borderId="1" xfId="1" applyFont="1" applyBorder="1" applyAlignment="1">
      <alignment horizontal="center" vertical="center" wrapText="1"/>
    </xf>
    <xf numFmtId="0" fontId="2" fillId="0" borderId="1" xfId="0" applyFont="1" applyBorder="1"/>
    <xf numFmtId="0" fontId="4" fillId="0" borderId="1" xfId="0" applyFont="1" applyBorder="1"/>
    <xf numFmtId="0" fontId="4" fillId="0" borderId="4" xfId="0" applyFont="1" applyBorder="1" applyAlignment="1">
      <alignment vertical="center" wrapText="1"/>
    </xf>
    <xf numFmtId="43" fontId="4" fillId="0" borderId="4" xfId="1" applyFont="1" applyBorder="1" applyAlignment="1">
      <alignment horizontal="center" vertical="center" wrapText="1"/>
    </xf>
    <xf numFmtId="43" fontId="4" fillId="0" borderId="6" xfId="1" applyFont="1" applyBorder="1" applyAlignment="1">
      <alignment horizontal="center" vertical="center" wrapText="1"/>
    </xf>
    <xf numFmtId="43" fontId="7" fillId="0" borderId="1" xfId="1" applyFont="1" applyBorder="1" applyAlignment="1">
      <alignment horizontal="center" vertical="center" wrapText="1"/>
    </xf>
    <xf numFmtId="0" fontId="2" fillId="0" borderId="7" xfId="0" applyFont="1" applyBorder="1"/>
    <xf numFmtId="0" fontId="4" fillId="0" borderId="0" xfId="0" applyFont="1"/>
    <xf numFmtId="0" fontId="4" fillId="0" borderId="7" xfId="0" applyFont="1" applyBorder="1"/>
    <xf numFmtId="2" fontId="4" fillId="0" borderId="0" xfId="0" applyNumberFormat="1" applyFont="1"/>
    <xf numFmtId="0" fontId="3" fillId="0" borderId="0" xfId="0" applyFont="1"/>
    <xf numFmtId="2" fontId="3" fillId="0" borderId="0" xfId="0" applyNumberFormat="1" applyFont="1"/>
    <xf numFmtId="2" fontId="3" fillId="0" borderId="7" xfId="0" applyNumberFormat="1" applyFont="1" applyBorder="1"/>
    <xf numFmtId="0" fontId="0" fillId="0" borderId="1" xfId="0" applyBorder="1" applyAlignment="1">
      <alignment horizontal="center"/>
    </xf>
    <xf numFmtId="0" fontId="17" fillId="0" borderId="1" xfId="0" applyFont="1" applyBorder="1" applyAlignment="1" applyProtection="1">
      <alignment horizontal="justify" vertical="top" wrapText="1"/>
      <protection locked="0"/>
    </xf>
    <xf numFmtId="0" fontId="17" fillId="2" borderId="1" xfId="0" applyFont="1" applyFill="1" applyBorder="1" applyAlignment="1" applyProtection="1">
      <alignment horizontal="justify" vertical="top" wrapText="1"/>
      <protection locked="0"/>
    </xf>
    <xf numFmtId="0" fontId="17" fillId="0" borderId="1" xfId="0" applyFont="1" applyFill="1" applyBorder="1" applyAlignment="1" applyProtection="1">
      <alignment horizontal="justify" vertical="top" wrapText="1"/>
      <protection locked="0"/>
    </xf>
    <xf numFmtId="0" fontId="0" fillId="0" borderId="0" xfId="0" applyFont="1"/>
    <xf numFmtId="0" fontId="15" fillId="0" borderId="2" xfId="0" applyFont="1" applyBorder="1" applyAlignment="1" applyProtection="1">
      <alignment vertical="center" wrapText="1"/>
      <protection locked="0"/>
    </xf>
    <xf numFmtId="0" fontId="17" fillId="0" borderId="2" xfId="0" applyFont="1" applyBorder="1" applyAlignment="1" applyProtection="1">
      <alignment horizontal="left" vertical="center" wrapText="1"/>
      <protection locked="0"/>
    </xf>
    <xf numFmtId="0" fontId="17" fillId="0" borderId="2" xfId="0" applyFont="1" applyBorder="1" applyAlignment="1" applyProtection="1">
      <alignment horizontal="justify" vertical="center" wrapText="1"/>
      <protection locked="0"/>
    </xf>
    <xf numFmtId="0" fontId="17" fillId="0" borderId="2" xfId="0" applyFont="1" applyBorder="1" applyAlignment="1" applyProtection="1">
      <alignment horizontal="justify" vertical="top" wrapText="1"/>
      <protection locked="0"/>
    </xf>
    <xf numFmtId="0" fontId="17" fillId="0" borderId="2" xfId="0" applyFont="1" applyBorder="1" applyAlignment="1" applyProtection="1">
      <alignment vertical="center" wrapText="1"/>
      <protection locked="0"/>
    </xf>
    <xf numFmtId="0" fontId="15" fillId="0" borderId="2" xfId="0" applyFont="1" applyBorder="1" applyAlignment="1" applyProtection="1">
      <alignment horizontal="left" vertical="center" wrapText="1"/>
      <protection locked="0"/>
    </xf>
    <xf numFmtId="0" fontId="18" fillId="2" borderId="2" xfId="0" applyFont="1" applyFill="1" applyBorder="1" applyAlignment="1" applyProtection="1">
      <alignment horizontal="justify" vertical="top" wrapText="1"/>
      <protection locked="0"/>
    </xf>
    <xf numFmtId="0" fontId="17" fillId="2" borderId="2" xfId="0" applyFont="1" applyFill="1" applyBorder="1" applyAlignment="1" applyProtection="1">
      <alignment horizontal="justify" vertical="top" wrapText="1"/>
      <protection locked="0"/>
    </xf>
    <xf numFmtId="0" fontId="17" fillId="0" borderId="2" xfId="0" applyFont="1" applyFill="1" applyBorder="1" applyAlignment="1" applyProtection="1">
      <alignment horizontal="justify" vertical="top" wrapText="1"/>
      <protection locked="0"/>
    </xf>
    <xf numFmtId="0" fontId="18" fillId="0" borderId="2" xfId="0" applyFont="1" applyFill="1" applyBorder="1" applyAlignment="1" applyProtection="1">
      <alignment horizontal="justify" vertical="top" wrapText="1"/>
      <protection locked="0"/>
    </xf>
    <xf numFmtId="0" fontId="17" fillId="0" borderId="2" xfId="0" applyFont="1" applyBorder="1" applyAlignment="1" applyProtection="1">
      <alignment horizontal="left" vertical="top" wrapText="1"/>
      <protection locked="0"/>
    </xf>
    <xf numFmtId="4" fontId="0" fillId="0" borderId="1" xfId="0" applyNumberFormat="1" applyFont="1" applyBorder="1" applyAlignment="1">
      <alignment horizontal="center"/>
    </xf>
    <xf numFmtId="4" fontId="0" fillId="0" borderId="1" xfId="0" applyNumberFormat="1" applyFont="1" applyBorder="1"/>
    <xf numFmtId="4" fontId="0" fillId="0" borderId="0" xfId="0" applyNumberFormat="1" applyFont="1"/>
    <xf numFmtId="4" fontId="0" fillId="0" borderId="0" xfId="0" applyNumberFormat="1" applyFont="1" applyBorder="1"/>
    <xf numFmtId="49" fontId="14" fillId="0" borderId="0" xfId="0" applyNumberFormat="1" applyFont="1"/>
    <xf numFmtId="49" fontId="15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49" fontId="16" fillId="0" borderId="4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top"/>
    </xf>
    <xf numFmtId="49" fontId="19" fillId="0" borderId="1" xfId="0" applyNumberFormat="1" applyFont="1" applyBorder="1" applyAlignment="1">
      <alignment horizontal="center" vertical="top"/>
    </xf>
    <xf numFmtId="49" fontId="19" fillId="0" borderId="1" xfId="0" applyNumberFormat="1" applyFont="1" applyFill="1" applyBorder="1" applyAlignment="1">
      <alignment horizontal="center" vertical="top"/>
    </xf>
    <xf numFmtId="49" fontId="19" fillId="0" borderId="1" xfId="0" applyNumberFormat="1" applyFont="1" applyBorder="1" applyAlignment="1">
      <alignment horizontal="center"/>
    </xf>
    <xf numFmtId="49" fontId="20" fillId="0" borderId="1" xfId="0" applyNumberFormat="1" applyFont="1" applyBorder="1" applyAlignment="1">
      <alignment horizontal="center" vertical="top"/>
    </xf>
    <xf numFmtId="0" fontId="0" fillId="0" borderId="0" xfId="0" applyFont="1" applyAlignment="1">
      <alignment horizontal="center"/>
    </xf>
    <xf numFmtId="0" fontId="15" fillId="0" borderId="2" xfId="0" applyFont="1" applyBorder="1" applyAlignment="1" applyProtection="1">
      <alignment horizontal="center" vertical="center" wrapText="1"/>
      <protection locked="0"/>
    </xf>
    <xf numFmtId="0" fontId="17" fillId="0" borderId="2" xfId="0" applyFont="1" applyBorder="1" applyAlignment="1" applyProtection="1">
      <alignment horizontal="center" vertical="center" wrapText="1"/>
      <protection locked="0"/>
    </xf>
    <xf numFmtId="0" fontId="17" fillId="0" borderId="2" xfId="0" applyFont="1" applyBorder="1" applyAlignment="1" applyProtection="1">
      <alignment horizontal="center" vertical="top" wrapText="1"/>
      <protection locked="0"/>
    </xf>
    <xf numFmtId="0" fontId="18" fillId="2" borderId="2" xfId="0" applyFont="1" applyFill="1" applyBorder="1" applyAlignment="1" applyProtection="1">
      <alignment horizontal="center" vertical="top" wrapText="1"/>
      <protection locked="0"/>
    </xf>
    <xf numFmtId="0" fontId="17" fillId="2" borderId="2" xfId="0" applyFont="1" applyFill="1" applyBorder="1" applyAlignment="1" applyProtection="1">
      <alignment horizontal="center" vertical="top" wrapText="1"/>
      <protection locked="0"/>
    </xf>
    <xf numFmtId="0" fontId="17" fillId="0" borderId="2" xfId="0" applyFont="1" applyFill="1" applyBorder="1" applyAlignment="1" applyProtection="1">
      <alignment horizontal="center" vertical="top" wrapText="1"/>
      <protection locked="0"/>
    </xf>
    <xf numFmtId="0" fontId="18" fillId="0" borderId="2" xfId="0" applyFont="1" applyFill="1" applyBorder="1" applyAlignment="1" applyProtection="1">
      <alignment horizontal="center" vertical="top" wrapText="1"/>
      <protection locked="0"/>
    </xf>
    <xf numFmtId="0" fontId="2" fillId="0" borderId="0" xfId="0" applyFont="1" applyAlignment="1">
      <alignment horizontal="center"/>
    </xf>
    <xf numFmtId="4" fontId="0" fillId="0" borderId="0" xfId="0" applyNumberFormat="1" applyFont="1" applyBorder="1" applyAlignment="1">
      <alignment horizontal="center"/>
    </xf>
    <xf numFmtId="4" fontId="0" fillId="0" borderId="0" xfId="0" applyNumberFormat="1" applyFont="1" applyAlignment="1">
      <alignment horizontal="center"/>
    </xf>
    <xf numFmtId="2" fontId="4" fillId="0" borderId="0" xfId="0" applyNumberFormat="1" applyFont="1" applyBorder="1" applyAlignment="1">
      <alignment horizontal="right" vertical="center"/>
    </xf>
    <xf numFmtId="2" fontId="4" fillId="0" borderId="7" xfId="0" applyNumberFormat="1" applyFont="1" applyBorder="1" applyAlignment="1">
      <alignment horizontal="right" vertical="center"/>
    </xf>
    <xf numFmtId="0" fontId="4" fillId="0" borderId="6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10" xfId="0" applyFont="1" applyBorder="1" applyAlignment="1">
      <alignment horizontal="center" vertical="top" wrapText="1"/>
    </xf>
    <xf numFmtId="4" fontId="0" fillId="0" borderId="1" xfId="0" applyNumberFormat="1" applyFont="1" applyBorder="1" applyAlignment="1">
      <alignment wrapText="1"/>
    </xf>
    <xf numFmtId="49" fontId="16" fillId="3" borderId="1" xfId="0" applyNumberFormat="1" applyFont="1" applyFill="1" applyBorder="1" applyAlignment="1">
      <alignment horizontal="center" vertical="center"/>
    </xf>
    <xf numFmtId="0" fontId="17" fillId="3" borderId="2" xfId="0" applyFont="1" applyFill="1" applyBorder="1" applyAlignment="1" applyProtection="1">
      <alignment vertical="center" wrapText="1"/>
      <protection locked="0"/>
    </xf>
    <xf numFmtId="0" fontId="17" fillId="3" borderId="2" xfId="0" applyFont="1" applyFill="1" applyBorder="1" applyAlignment="1" applyProtection="1">
      <alignment horizontal="center" vertical="center" wrapText="1"/>
      <protection locked="0"/>
    </xf>
    <xf numFmtId="0" fontId="0" fillId="3" borderId="0" xfId="0" applyFont="1" applyFill="1"/>
    <xf numFmtId="0" fontId="2" fillId="3" borderId="0" xfId="0" applyFont="1" applyFill="1"/>
    <xf numFmtId="0" fontId="21" fillId="0" borderId="2" xfId="0" applyFont="1" applyFill="1" applyBorder="1" applyAlignment="1" applyProtection="1">
      <alignment horizontal="justify" vertical="top" wrapText="1"/>
      <protection locked="0"/>
    </xf>
    <xf numFmtId="0" fontId="0" fillId="0" borderId="1" xfId="0" applyFont="1" applyBorder="1" applyAlignment="1">
      <alignment vertical="center" wrapText="1"/>
    </xf>
    <xf numFmtId="43" fontId="0" fillId="0" borderId="1" xfId="1" applyFont="1" applyBorder="1" applyAlignment="1">
      <alignment horizontal="center" vertical="center" wrapText="1"/>
    </xf>
    <xf numFmtId="43" fontId="0" fillId="0" borderId="1" xfId="1" applyFont="1" applyBorder="1" applyAlignment="1">
      <alignment vertical="center" wrapText="1"/>
    </xf>
    <xf numFmtId="2" fontId="0" fillId="0" borderId="1" xfId="0" applyNumberFormat="1" applyFont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43" fontId="0" fillId="0" borderId="4" xfId="1" applyFont="1" applyBorder="1" applyAlignment="1">
      <alignment horizontal="center" vertical="center" wrapText="1"/>
    </xf>
    <xf numFmtId="43" fontId="0" fillId="0" borderId="6" xfId="1" applyFont="1" applyBorder="1" applyAlignment="1">
      <alignment horizontal="center" vertical="center" wrapText="1"/>
    </xf>
    <xf numFmtId="43" fontId="21" fillId="0" borderId="1" xfId="1" applyFont="1" applyBorder="1" applyAlignment="1">
      <alignment vertical="center" wrapText="1"/>
    </xf>
    <xf numFmtId="43" fontId="0" fillId="0" borderId="4" xfId="1" applyFont="1" applyBorder="1" applyAlignment="1">
      <alignment vertical="center" wrapText="1"/>
    </xf>
    <xf numFmtId="2" fontId="0" fillId="0" borderId="4" xfId="0" applyNumberFormat="1" applyFont="1" applyBorder="1" applyAlignment="1">
      <alignment vertical="center" wrapText="1"/>
    </xf>
    <xf numFmtId="43" fontId="21" fillId="0" borderId="1" xfId="1" applyFont="1" applyBorder="1" applyAlignment="1">
      <alignment horizontal="center" vertical="center" wrapText="1"/>
    </xf>
    <xf numFmtId="0" fontId="0" fillId="0" borderId="4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43" fontId="0" fillId="0" borderId="4" xfId="1" applyFont="1" applyBorder="1" applyAlignment="1">
      <alignment horizontal="center" vertical="top" wrapText="1"/>
    </xf>
    <xf numFmtId="43" fontId="0" fillId="0" borderId="1" xfId="1" applyFont="1" applyBorder="1" applyAlignment="1">
      <alignment horizontal="center" vertical="top" wrapText="1"/>
    </xf>
    <xf numFmtId="43" fontId="0" fillId="0" borderId="1" xfId="1" applyFont="1" applyBorder="1" applyAlignment="1">
      <alignment vertical="top" wrapText="1"/>
    </xf>
    <xf numFmtId="43" fontId="0" fillId="0" borderId="4" xfId="1" applyFont="1" applyBorder="1" applyAlignment="1">
      <alignment vertical="top" wrapText="1"/>
    </xf>
    <xf numFmtId="2" fontId="0" fillId="0" borderId="1" xfId="0" applyNumberFormat="1" applyFont="1" applyBorder="1" applyAlignment="1">
      <alignment vertical="top" wrapText="1"/>
    </xf>
    <xf numFmtId="0" fontId="0" fillId="3" borderId="0" xfId="0" applyFont="1" applyFill="1" applyAlignment="1">
      <alignment horizontal="center"/>
    </xf>
    <xf numFmtId="43" fontId="0" fillId="0" borderId="1" xfId="0" applyNumberFormat="1" applyBorder="1"/>
    <xf numFmtId="43" fontId="0" fillId="0" borderId="0" xfId="0" applyNumberFormat="1" applyFont="1" applyBorder="1" applyAlignment="1">
      <alignment horizontal="center"/>
    </xf>
    <xf numFmtId="43" fontId="0" fillId="0" borderId="0" xfId="0" applyNumberFormat="1" applyFont="1" applyBorder="1"/>
    <xf numFmtId="43" fontId="0" fillId="0" borderId="0" xfId="0" applyNumberFormat="1" applyFont="1" applyAlignment="1">
      <alignment horizontal="center"/>
    </xf>
    <xf numFmtId="43" fontId="0" fillId="0" borderId="0" xfId="0" applyNumberFormat="1" applyFont="1"/>
    <xf numFmtId="0" fontId="17" fillId="0" borderId="0" xfId="0" applyFont="1" applyBorder="1" applyAlignment="1" applyProtection="1">
      <alignment horizontal="center" vertical="top" wrapText="1"/>
      <protection locked="0"/>
    </xf>
    <xf numFmtId="0" fontId="0" fillId="0" borderId="1" xfId="0" applyBorder="1"/>
    <xf numFmtId="43" fontId="0" fillId="0" borderId="1" xfId="0" applyNumberFormat="1" applyBorder="1" applyAlignment="1">
      <alignment horizontal="center"/>
    </xf>
    <xf numFmtId="4" fontId="0" fillId="0" borderId="1" xfId="0" applyNumberFormat="1" applyFont="1" applyBorder="1" applyAlignment="1">
      <alignment horizontal="center" vertical="center" wrapText="1"/>
    </xf>
    <xf numFmtId="43" fontId="0" fillId="0" borderId="1" xfId="0" applyNumberFormat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1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/>
    </xf>
    <xf numFmtId="4" fontId="0" fillId="3" borderId="1" xfId="0" applyNumberFormat="1" applyFont="1" applyFill="1" applyBorder="1"/>
    <xf numFmtId="2" fontId="0" fillId="0" borderId="0" xfId="0" applyNumberFormat="1" applyFont="1"/>
    <xf numFmtId="0" fontId="0" fillId="0" borderId="0" xfId="0" applyAlignment="1">
      <alignment horizontal="center"/>
    </xf>
    <xf numFmtId="0" fontId="22" fillId="0" borderId="1" xfId="0" applyFont="1" applyBorder="1" applyAlignment="1">
      <alignment vertical="top" wrapText="1"/>
    </xf>
    <xf numFmtId="4" fontId="0" fillId="0" borderId="4" xfId="0" applyNumberFormat="1" applyFont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wrapText="1"/>
    </xf>
    <xf numFmtId="10" fontId="0" fillId="0" borderId="1" xfId="0" applyNumberFormat="1" applyBorder="1"/>
    <xf numFmtId="0" fontId="0" fillId="0" borderId="1" xfId="0" applyBorder="1" applyAlignment="1"/>
    <xf numFmtId="10" fontId="0" fillId="0" borderId="1" xfId="0" applyNumberFormat="1" applyBorder="1" applyAlignment="1">
      <alignment horizontal="center"/>
    </xf>
    <xf numFmtId="0" fontId="17" fillId="2" borderId="2" xfId="0" applyFont="1" applyFill="1" applyBorder="1" applyAlignment="1" applyProtection="1">
      <alignment horizontal="center" vertical="center" wrapText="1"/>
      <protection locked="0"/>
    </xf>
    <xf numFmtId="0" fontId="13" fillId="0" borderId="1" xfId="0" applyFont="1" applyBorder="1" applyAlignment="1">
      <alignment horizontal="center" vertical="top" wrapText="1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 applyProtection="1">
      <alignment vertical="center" wrapText="1"/>
      <protection locked="0"/>
    </xf>
    <xf numFmtId="0" fontId="0" fillId="0" borderId="0" xfId="0" applyFont="1" applyAlignment="1">
      <alignment vertical="center"/>
    </xf>
    <xf numFmtId="0" fontId="17" fillId="0" borderId="1" xfId="0" applyFont="1" applyBorder="1" applyAlignment="1" applyProtection="1">
      <alignment horizontal="left" vertical="center" wrapText="1"/>
      <protection locked="0"/>
    </xf>
    <xf numFmtId="0" fontId="17" fillId="0" borderId="1" xfId="0" applyFont="1" applyBorder="1" applyAlignment="1" applyProtection="1">
      <alignment horizontal="justify" vertical="center" wrapText="1"/>
      <protection locked="0"/>
    </xf>
    <xf numFmtId="0" fontId="16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 applyProtection="1">
      <alignment vertical="center" wrapText="1"/>
      <protection locked="0"/>
    </xf>
    <xf numFmtId="0" fontId="0" fillId="2" borderId="0" xfId="0" applyFont="1" applyFill="1" applyAlignment="1">
      <alignment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 applyProtection="1">
      <alignment horizontal="left" vertical="center" wrapText="1"/>
      <protection locked="0"/>
    </xf>
    <xf numFmtId="0" fontId="23" fillId="2" borderId="0" xfId="0" applyFont="1" applyFill="1" applyAlignment="1">
      <alignment vertical="center"/>
    </xf>
    <xf numFmtId="0" fontId="17" fillId="2" borderId="1" xfId="0" applyFont="1" applyFill="1" applyBorder="1" applyAlignment="1" applyProtection="1">
      <alignment horizontal="left" vertical="center" wrapText="1"/>
      <protection locked="0"/>
    </xf>
    <xf numFmtId="0" fontId="16" fillId="0" borderId="1" xfId="0" applyFont="1" applyBorder="1" applyAlignment="1">
      <alignment horizontal="center" vertical="top"/>
    </xf>
    <xf numFmtId="0" fontId="18" fillId="0" borderId="1" xfId="0" applyFont="1" applyBorder="1" applyAlignment="1" applyProtection="1">
      <alignment horizontal="justify" vertical="top" wrapText="1"/>
      <protection locked="0"/>
    </xf>
    <xf numFmtId="0" fontId="19" fillId="0" borderId="1" xfId="0" applyFont="1" applyBorder="1" applyAlignment="1">
      <alignment horizontal="center" vertical="top"/>
    </xf>
    <xf numFmtId="0" fontId="19" fillId="0" borderId="1" xfId="0" applyFont="1" applyBorder="1" applyAlignment="1">
      <alignment horizontal="center"/>
    </xf>
    <xf numFmtId="0" fontId="17" fillId="0" borderId="1" xfId="0" applyFont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 vertical="top"/>
    </xf>
    <xf numFmtId="0" fontId="0" fillId="0" borderId="1" xfId="0" applyBorder="1" applyAlignment="1">
      <alignment horizontal="left"/>
    </xf>
    <xf numFmtId="0" fontId="0" fillId="0" borderId="1" xfId="0" applyFont="1" applyBorder="1" applyAlignment="1"/>
    <xf numFmtId="0" fontId="13" fillId="0" borderId="1" xfId="0" applyFont="1" applyBorder="1" applyAlignment="1"/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2" fontId="24" fillId="0" borderId="1" xfId="0" applyNumberFormat="1" applyFont="1" applyBorder="1" applyAlignment="1">
      <alignment horizontal="left" vertical="top"/>
    </xf>
    <xf numFmtId="2" fontId="24" fillId="0" borderId="1" xfId="0" applyNumberFormat="1" applyFont="1" applyBorder="1" applyAlignment="1">
      <alignment horizontal="left" vertical="top" wrapText="1"/>
    </xf>
    <xf numFmtId="0" fontId="24" fillId="0" borderId="1" xfId="0" applyFont="1" applyBorder="1" applyAlignment="1">
      <alignment horizontal="left" vertical="top"/>
    </xf>
    <xf numFmtId="0" fontId="24" fillId="0" borderId="1" xfId="0" applyFont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center"/>
    </xf>
    <xf numFmtId="2" fontId="24" fillId="2" borderId="1" xfId="0" applyNumberFormat="1" applyFont="1" applyFill="1" applyBorder="1" applyAlignment="1">
      <alignment horizontal="left" vertical="top"/>
    </xf>
    <xf numFmtId="2" fontId="24" fillId="2" borderId="1" xfId="0" applyNumberFormat="1" applyFont="1" applyFill="1" applyBorder="1" applyAlignment="1">
      <alignment horizontal="left" vertical="top" wrapText="1"/>
    </xf>
    <xf numFmtId="0" fontId="23" fillId="2" borderId="1" xfId="0" applyFont="1" applyFill="1" applyBorder="1" applyAlignment="1">
      <alignment horizontal="left" vertical="center"/>
    </xf>
    <xf numFmtId="2" fontId="25" fillId="2" borderId="1" xfId="0" applyNumberFormat="1" applyFont="1" applyFill="1" applyBorder="1" applyAlignment="1">
      <alignment horizontal="left" vertical="top"/>
    </xf>
    <xf numFmtId="2" fontId="25" fillId="2" borderId="1" xfId="0" applyNumberFormat="1" applyFont="1" applyFill="1" applyBorder="1" applyAlignment="1">
      <alignment horizontal="left" vertical="top" wrapText="1"/>
    </xf>
    <xf numFmtId="0" fontId="16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top"/>
    </xf>
    <xf numFmtId="0" fontId="17" fillId="0" borderId="1" xfId="0" applyFont="1" applyBorder="1" applyAlignment="1" applyProtection="1">
      <alignment horizontal="center" vertical="top" wrapText="1"/>
      <protection locked="0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 applyProtection="1">
      <alignment vertical="center" wrapText="1"/>
      <protection locked="0"/>
    </xf>
    <xf numFmtId="0" fontId="23" fillId="0" borderId="1" xfId="0" applyFont="1" applyBorder="1" applyAlignment="1">
      <alignment horizontal="center"/>
    </xf>
    <xf numFmtId="0" fontId="23" fillId="0" borderId="0" xfId="0" applyFont="1"/>
    <xf numFmtId="0" fontId="16" fillId="0" borderId="4" xfId="0" applyFont="1" applyBorder="1" applyAlignment="1">
      <alignment horizontal="center" vertical="center"/>
    </xf>
    <xf numFmtId="0" fontId="15" fillId="0" borderId="1" xfId="0" applyFont="1" applyBorder="1" applyAlignment="1" applyProtection="1">
      <alignment horizontal="left" vertical="center" wrapText="1"/>
      <protection locked="0"/>
    </xf>
    <xf numFmtId="0" fontId="18" fillId="2" borderId="1" xfId="0" applyFont="1" applyFill="1" applyBorder="1" applyAlignment="1" applyProtection="1">
      <alignment horizontal="justify" vertical="top" wrapText="1"/>
      <protection locked="0"/>
    </xf>
    <xf numFmtId="0" fontId="19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/>
    </xf>
    <xf numFmtId="0" fontId="0" fillId="0" borderId="0" xfId="0" applyFill="1"/>
    <xf numFmtId="0" fontId="18" fillId="0" borderId="1" xfId="0" applyFont="1" applyFill="1" applyBorder="1" applyAlignment="1" applyProtection="1">
      <alignment horizontal="justify" vertical="top" wrapText="1"/>
      <protection locked="0"/>
    </xf>
    <xf numFmtId="49" fontId="14" fillId="0" borderId="1" xfId="0" applyNumberFormat="1" applyFont="1" applyBorder="1"/>
    <xf numFmtId="4" fontId="0" fillId="0" borderId="0" xfId="0" applyNumberFormat="1" applyFont="1" applyBorder="1" applyAlignment="1">
      <alignment horizontal="right"/>
    </xf>
    <xf numFmtId="49" fontId="0" fillId="0" borderId="0" xfId="0" applyNumberFormat="1" applyFont="1"/>
    <xf numFmtId="49" fontId="0" fillId="0" borderId="0" xfId="0" applyNumberFormat="1" applyFont="1" applyAlignment="1">
      <alignment horizontal="center"/>
    </xf>
    <xf numFmtId="10" fontId="0" fillId="0" borderId="0" xfId="0" applyNumberFormat="1"/>
    <xf numFmtId="0" fontId="0" fillId="0" borderId="1" xfId="0" applyBorder="1" applyAlignment="1">
      <alignment wrapText="1"/>
    </xf>
    <xf numFmtId="10" fontId="0" fillId="0" borderId="0" xfId="0" applyNumberFormat="1" applyAlignment="1">
      <alignment horizontal="center"/>
    </xf>
    <xf numFmtId="4" fontId="0" fillId="3" borderId="1" xfId="0" applyNumberFormat="1" applyFont="1" applyFill="1" applyBorder="1" applyAlignment="1">
      <alignment horizontal="center"/>
    </xf>
    <xf numFmtId="43" fontId="0" fillId="4" borderId="1" xfId="0" applyNumberFormat="1" applyFill="1" applyBorder="1" applyAlignment="1">
      <alignment horizontal="center"/>
    </xf>
    <xf numFmtId="43" fontId="0" fillId="2" borderId="1" xfId="1" applyFont="1" applyFill="1" applyBorder="1" applyAlignment="1">
      <alignment horizontal="center" vertical="center" wrapText="1"/>
    </xf>
    <xf numFmtId="0" fontId="0" fillId="2" borderId="0" xfId="0" applyFont="1" applyFill="1"/>
    <xf numFmtId="0" fontId="2" fillId="2" borderId="0" xfId="0" applyFont="1" applyFill="1"/>
    <xf numFmtId="0" fontId="21" fillId="2" borderId="0" xfId="0" applyFont="1" applyFill="1"/>
    <xf numFmtId="0" fontId="26" fillId="2" borderId="0" xfId="0" applyFont="1" applyFill="1"/>
    <xf numFmtId="4" fontId="27" fillId="0" borderId="1" xfId="0" applyNumberFormat="1" applyFont="1" applyBorder="1" applyAlignment="1">
      <alignment horizontal="center"/>
    </xf>
    <xf numFmtId="4" fontId="27" fillId="2" borderId="1" xfId="0" applyNumberFormat="1" applyFont="1" applyFill="1" applyBorder="1" applyAlignment="1">
      <alignment horizontal="center"/>
    </xf>
    <xf numFmtId="4" fontId="29" fillId="0" borderId="1" xfId="0" applyNumberFormat="1" applyFont="1" applyBorder="1" applyAlignment="1">
      <alignment horizontal="center"/>
    </xf>
    <xf numFmtId="49" fontId="30" fillId="0" borderId="1" xfId="0" applyNumberFormat="1" applyFont="1" applyBorder="1" applyAlignment="1">
      <alignment horizontal="center" vertical="center"/>
    </xf>
    <xf numFmtId="49" fontId="31" fillId="0" borderId="1" xfId="0" applyNumberFormat="1" applyFont="1" applyBorder="1" applyAlignment="1">
      <alignment horizontal="center" vertical="center"/>
    </xf>
    <xf numFmtId="49" fontId="28" fillId="2" borderId="1" xfId="0" applyNumberFormat="1" applyFont="1" applyFill="1" applyBorder="1" applyAlignment="1">
      <alignment horizontal="center" vertical="center"/>
    </xf>
    <xf numFmtId="49" fontId="31" fillId="2" borderId="1" xfId="0" applyNumberFormat="1" applyFont="1" applyFill="1" applyBorder="1" applyAlignment="1">
      <alignment horizontal="center" vertical="center"/>
    </xf>
    <xf numFmtId="49" fontId="31" fillId="0" borderId="4" xfId="0" applyNumberFormat="1" applyFont="1" applyBorder="1" applyAlignment="1">
      <alignment horizontal="center" vertical="center"/>
    </xf>
    <xf numFmtId="49" fontId="31" fillId="0" borderId="1" xfId="0" applyNumberFormat="1" applyFont="1" applyBorder="1" applyAlignment="1">
      <alignment horizontal="center" vertical="top"/>
    </xf>
    <xf numFmtId="49" fontId="27" fillId="0" borderId="1" xfId="0" applyNumberFormat="1" applyFont="1" applyBorder="1" applyAlignment="1">
      <alignment horizontal="center" vertical="top"/>
    </xf>
    <xf numFmtId="49" fontId="27" fillId="0" borderId="1" xfId="0" applyNumberFormat="1" applyFont="1" applyFill="1" applyBorder="1" applyAlignment="1">
      <alignment horizontal="center" vertical="top"/>
    </xf>
    <xf numFmtId="49" fontId="27" fillId="0" borderId="1" xfId="0" applyNumberFormat="1" applyFont="1" applyBorder="1" applyAlignment="1">
      <alignment horizontal="center"/>
    </xf>
    <xf numFmtId="49" fontId="32" fillId="0" borderId="1" xfId="0" applyNumberFormat="1" applyFont="1" applyBorder="1" applyAlignment="1">
      <alignment horizontal="center" vertical="top"/>
    </xf>
    <xf numFmtId="0" fontId="28" fillId="0" borderId="1" xfId="0" applyFont="1" applyBorder="1" applyAlignment="1" applyProtection="1">
      <alignment horizontal="center" vertical="top" wrapText="1"/>
      <protection locked="0"/>
    </xf>
    <xf numFmtId="4" fontId="28" fillId="2" borderId="1" xfId="0" applyNumberFormat="1" applyFont="1" applyFill="1" applyBorder="1" applyAlignment="1">
      <alignment horizontal="center"/>
    </xf>
    <xf numFmtId="4" fontId="28" fillId="2" borderId="4" xfId="0" applyNumberFormat="1" applyFont="1" applyFill="1" applyBorder="1" applyAlignment="1">
      <alignment horizontal="center" vertical="center" wrapText="1"/>
    </xf>
    <xf numFmtId="43" fontId="28" fillId="2" borderId="4" xfId="1" applyFont="1" applyFill="1" applyBorder="1" applyAlignment="1">
      <alignment horizontal="center" vertical="center" wrapText="1"/>
    </xf>
    <xf numFmtId="4" fontId="27" fillId="2" borderId="4" xfId="0" applyNumberFormat="1" applyFont="1" applyFill="1" applyBorder="1" applyAlignment="1">
      <alignment horizontal="center" vertical="center" wrapText="1"/>
    </xf>
    <xf numFmtId="43" fontId="27" fillId="2" borderId="1" xfId="1" applyFont="1" applyFill="1" applyBorder="1" applyAlignment="1">
      <alignment horizontal="center" vertical="center" wrapText="1"/>
    </xf>
    <xf numFmtId="43" fontId="27" fillId="2" borderId="4" xfId="1" applyFont="1" applyFill="1" applyBorder="1" applyAlignment="1">
      <alignment horizontal="center" vertical="center" wrapText="1"/>
    </xf>
    <xf numFmtId="0" fontId="30" fillId="0" borderId="2" xfId="0" applyFont="1" applyBorder="1" applyAlignment="1" applyProtection="1">
      <alignment vertical="center" wrapText="1"/>
      <protection locked="0"/>
    </xf>
    <xf numFmtId="0" fontId="28" fillId="0" borderId="2" xfId="0" applyFont="1" applyBorder="1" applyAlignment="1" applyProtection="1">
      <alignment vertical="center" wrapText="1"/>
      <protection locked="0"/>
    </xf>
    <xf numFmtId="0" fontId="28" fillId="2" borderId="2" xfId="0" applyFont="1" applyFill="1" applyBorder="1" applyAlignment="1" applyProtection="1">
      <alignment vertical="center" wrapText="1"/>
      <protection locked="0"/>
    </xf>
    <xf numFmtId="4" fontId="27" fillId="2" borderId="1" xfId="0" applyNumberFormat="1" applyFont="1" applyFill="1" applyBorder="1" applyAlignment="1">
      <alignment horizontal="center" vertical="center" wrapText="1"/>
    </xf>
    <xf numFmtId="4" fontId="27" fillId="0" borderId="4" xfId="0" applyNumberFormat="1" applyFont="1" applyBorder="1" applyAlignment="1">
      <alignment horizontal="center"/>
    </xf>
    <xf numFmtId="49" fontId="33" fillId="0" borderId="0" xfId="0" applyNumberFormat="1" applyFont="1"/>
    <xf numFmtId="0" fontId="29" fillId="0" borderId="0" xfId="0" applyFont="1"/>
    <xf numFmtId="0" fontId="29" fillId="0" borderId="0" xfId="0" applyFont="1" applyAlignment="1">
      <alignment horizontal="center"/>
    </xf>
    <xf numFmtId="43" fontId="0" fillId="0" borderId="1" xfId="0" applyNumberFormat="1" applyFont="1" applyBorder="1"/>
    <xf numFmtId="49" fontId="16" fillId="2" borderId="1" xfId="0" applyNumberFormat="1" applyFont="1" applyFill="1" applyBorder="1" applyAlignment="1">
      <alignment horizontal="center" vertical="top"/>
    </xf>
    <xf numFmtId="4" fontId="0" fillId="2" borderId="1" xfId="0" applyNumberFormat="1" applyFont="1" applyFill="1" applyBorder="1"/>
    <xf numFmtId="4" fontId="0" fillId="2" borderId="1" xfId="0" applyNumberFormat="1" applyFont="1" applyFill="1" applyBorder="1" applyAlignment="1">
      <alignment horizontal="center"/>
    </xf>
    <xf numFmtId="2" fontId="0" fillId="2" borderId="1" xfId="0" applyNumberFormat="1" applyFont="1" applyFill="1" applyBorder="1" applyAlignment="1">
      <alignment horizontal="center"/>
    </xf>
    <xf numFmtId="49" fontId="19" fillId="2" borderId="1" xfId="0" applyNumberFormat="1" applyFont="1" applyFill="1" applyBorder="1" applyAlignment="1">
      <alignment horizontal="center" vertical="top"/>
    </xf>
    <xf numFmtId="0" fontId="17" fillId="2" borderId="2" xfId="0" applyFont="1" applyFill="1" applyBorder="1" applyAlignment="1" applyProtection="1">
      <alignment vertical="center" wrapText="1"/>
      <protection locked="0"/>
    </xf>
    <xf numFmtId="49" fontId="16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49" fontId="14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19" fillId="0" borderId="1" xfId="0" applyNumberFormat="1" applyFont="1" applyBorder="1" applyAlignment="1">
      <alignment horizontal="center" vertical="center"/>
    </xf>
    <xf numFmtId="0" fontId="19" fillId="0" borderId="2" xfId="0" applyFont="1" applyBorder="1" applyAlignment="1" applyProtection="1">
      <alignment horizontal="left" vertical="center" wrapText="1"/>
      <protection locked="0"/>
    </xf>
    <xf numFmtId="0" fontId="19" fillId="0" borderId="2" xfId="0" applyFont="1" applyBorder="1" applyAlignment="1" applyProtection="1">
      <alignment horizontal="center" vertical="center" wrapText="1"/>
      <protection locked="0"/>
    </xf>
    <xf numFmtId="4" fontId="13" fillId="2" borderId="1" xfId="0" applyNumberFormat="1" applyFont="1" applyFill="1" applyBorder="1"/>
    <xf numFmtId="4" fontId="0" fillId="0" borderId="1" xfId="0" applyNumberFormat="1" applyFont="1" applyBorder="1" applyAlignment="1">
      <alignment vertical="center" wrapText="1"/>
    </xf>
    <xf numFmtId="4" fontId="0" fillId="0" borderId="1" xfId="0" applyNumberFormat="1" applyFont="1" applyBorder="1" applyAlignment="1"/>
    <xf numFmtId="4" fontId="0" fillId="0" borderId="1" xfId="0" applyNumberFormat="1" applyFont="1" applyBorder="1" applyAlignment="1">
      <alignment vertical="center"/>
    </xf>
    <xf numFmtId="4" fontId="0" fillId="2" borderId="1" xfId="0" applyNumberFormat="1" applyFont="1" applyFill="1" applyBorder="1" applyAlignment="1"/>
    <xf numFmtId="1" fontId="0" fillId="0" borderId="0" xfId="0" applyNumberFormat="1" applyAlignment="1">
      <alignment horizontal="center" wrapText="1"/>
    </xf>
    <xf numFmtId="0" fontId="28" fillId="0" borderId="2" xfId="0" applyFont="1" applyFill="1" applyBorder="1" applyAlignment="1" applyProtection="1">
      <alignment vertical="top" wrapText="1"/>
      <protection locked="0"/>
    </xf>
    <xf numFmtId="1" fontId="0" fillId="0" borderId="1" xfId="0" applyNumberFormat="1" applyBorder="1" applyAlignment="1">
      <alignment horizontal="center" wrapText="1"/>
    </xf>
    <xf numFmtId="2" fontId="0" fillId="0" borderId="1" xfId="0" applyNumberFormat="1" applyBorder="1" applyAlignment="1">
      <alignment wrapText="1"/>
    </xf>
    <xf numFmtId="43" fontId="27" fillId="2" borderId="6" xfId="1" applyFont="1" applyFill="1" applyBorder="1" applyAlignment="1">
      <alignment horizontal="center" vertical="center" wrapText="1"/>
    </xf>
    <xf numFmtId="4" fontId="0" fillId="2" borderId="1" xfId="0" applyNumberFormat="1" applyFont="1" applyFill="1" applyBorder="1" applyAlignment="1">
      <alignment horizontal="center" vertical="center" wrapText="1"/>
    </xf>
    <xf numFmtId="43" fontId="27" fillId="2" borderId="1" xfId="1" applyFont="1" applyFill="1" applyBorder="1" applyAlignment="1">
      <alignment horizontal="center" vertical="top" wrapText="1"/>
    </xf>
    <xf numFmtId="0" fontId="28" fillId="0" borderId="2" xfId="0" applyFont="1" applyBorder="1" applyAlignment="1" applyProtection="1">
      <alignment vertical="top" wrapText="1"/>
      <protection locked="0"/>
    </xf>
    <xf numFmtId="0" fontId="28" fillId="2" borderId="2" xfId="0" applyFont="1" applyFill="1" applyBorder="1" applyAlignment="1" applyProtection="1">
      <alignment vertical="top" wrapText="1"/>
      <protection locked="0"/>
    </xf>
    <xf numFmtId="0" fontId="28" fillId="0" borderId="1" xfId="0" applyFont="1" applyBorder="1" applyAlignment="1" applyProtection="1">
      <alignment vertical="top" wrapText="1"/>
      <protection locked="0"/>
    </xf>
    <xf numFmtId="0" fontId="17" fillId="3" borderId="2" xfId="0" applyFont="1" applyFill="1" applyBorder="1" applyAlignment="1" applyProtection="1">
      <alignment horizontal="center" vertical="top" wrapText="1"/>
      <protection locked="0"/>
    </xf>
    <xf numFmtId="43" fontId="27" fillId="2" borderId="1" xfId="0" applyNumberFormat="1" applyFont="1" applyFill="1" applyBorder="1" applyAlignment="1">
      <alignment horizontal="center"/>
    </xf>
    <xf numFmtId="4" fontId="27" fillId="2" borderId="1" xfId="0" applyNumberFormat="1" applyFont="1" applyFill="1" applyBorder="1" applyAlignment="1">
      <alignment horizontal="center" vertical="top" wrapText="1"/>
    </xf>
    <xf numFmtId="43" fontId="0" fillId="2" borderId="1" xfId="1" applyFont="1" applyFill="1" applyBorder="1" applyAlignment="1">
      <alignment horizontal="center" vertical="top" wrapText="1"/>
    </xf>
    <xf numFmtId="43" fontId="0" fillId="0" borderId="1" xfId="0" applyNumberFormat="1" applyFont="1" applyBorder="1" applyAlignment="1"/>
    <xf numFmtId="43" fontId="0" fillId="0" borderId="1" xfId="0" applyNumberFormat="1" applyBorder="1" applyAlignment="1"/>
    <xf numFmtId="0" fontId="17" fillId="3" borderId="2" xfId="0" applyFont="1" applyFill="1" applyBorder="1" applyAlignment="1" applyProtection="1">
      <alignment horizontal="justify" vertical="top" wrapText="1"/>
      <protection locked="0"/>
    </xf>
    <xf numFmtId="4" fontId="13" fillId="3" borderId="1" xfId="0" applyNumberFormat="1" applyFont="1" applyFill="1" applyBorder="1"/>
    <xf numFmtId="43" fontId="0" fillId="2" borderId="1" xfId="1" applyFont="1" applyFill="1" applyBorder="1" applyAlignment="1">
      <alignment vertical="center" wrapText="1"/>
    </xf>
    <xf numFmtId="4" fontId="0" fillId="2" borderId="1" xfId="0" applyNumberFormat="1" applyFont="1" applyFill="1" applyBorder="1" applyAlignment="1">
      <alignment vertical="center" wrapText="1"/>
    </xf>
    <xf numFmtId="43" fontId="0" fillId="2" borderId="0" xfId="0" applyNumberFormat="1" applyFont="1" applyFill="1" applyAlignment="1">
      <alignment horizontal="center"/>
    </xf>
    <xf numFmtId="43" fontId="27" fillId="2" borderId="1" xfId="1" applyFont="1" applyFill="1" applyBorder="1" applyAlignment="1">
      <alignment vertical="center" wrapText="1"/>
    </xf>
    <xf numFmtId="4" fontId="13" fillId="5" borderId="1" xfId="0" applyNumberFormat="1" applyFont="1" applyFill="1" applyBorder="1"/>
    <xf numFmtId="4" fontId="13" fillId="4" borderId="1" xfId="0" applyNumberFormat="1" applyFont="1" applyFill="1" applyBorder="1"/>
    <xf numFmtId="43" fontId="0" fillId="4" borderId="1" xfId="0" applyNumberFormat="1" applyFill="1" applyBorder="1"/>
    <xf numFmtId="4" fontId="0" fillId="4" borderId="1" xfId="0" applyNumberFormat="1" applyFont="1" applyFill="1" applyBorder="1"/>
    <xf numFmtId="43" fontId="34" fillId="5" borderId="1" xfId="0" applyNumberFormat="1" applyFont="1" applyFill="1" applyBorder="1"/>
    <xf numFmtId="0" fontId="35" fillId="0" borderId="0" xfId="0" applyFont="1" applyAlignment="1">
      <alignment horizontal="center" vertical="center"/>
    </xf>
    <xf numFmtId="0" fontId="35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2" fontId="4" fillId="0" borderId="4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2" fontId="4" fillId="0" borderId="1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/>
    </xf>
    <xf numFmtId="2" fontId="4" fillId="0" borderId="0" xfId="0" applyNumberFormat="1" applyFont="1" applyAlignment="1">
      <alignment horizontal="center"/>
    </xf>
    <xf numFmtId="2" fontId="4" fillId="0" borderId="0" xfId="0" applyNumberFormat="1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" fontId="0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2" fontId="0" fillId="2" borderId="1" xfId="0" applyNumberFormat="1" applyFont="1" applyFill="1" applyBorder="1" applyAlignment="1">
      <alignment horizontal="center" vertical="center"/>
    </xf>
    <xf numFmtId="4" fontId="0" fillId="2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2" fontId="0" fillId="2" borderId="0" xfId="0" applyNumberFormat="1" applyFont="1" applyFill="1" applyAlignment="1">
      <alignment horizontal="center"/>
    </xf>
    <xf numFmtId="4" fontId="27" fillId="2" borderId="1" xfId="0" applyNumberFormat="1" applyFont="1" applyFill="1" applyBorder="1" applyAlignment="1">
      <alignment horizontal="center" vertical="center"/>
    </xf>
    <xf numFmtId="4" fontId="27" fillId="2" borderId="1" xfId="1" applyNumberFormat="1" applyFont="1" applyFill="1" applyBorder="1" applyAlignment="1">
      <alignment vertical="center" wrapText="1"/>
    </xf>
    <xf numFmtId="4" fontId="27" fillId="2" borderId="4" xfId="1" applyNumberFormat="1" applyFont="1" applyFill="1" applyBorder="1" applyAlignment="1">
      <alignment horizontal="right" vertical="center" wrapText="1"/>
    </xf>
    <xf numFmtId="4" fontId="27" fillId="2" borderId="4" xfId="1" applyNumberFormat="1" applyFont="1" applyFill="1" applyBorder="1" applyAlignment="1">
      <alignment horizontal="center" vertical="center" wrapText="1"/>
    </xf>
    <xf numFmtId="43" fontId="28" fillId="2" borderId="1" xfId="1" applyFont="1" applyFill="1" applyBorder="1" applyAlignment="1">
      <alignment vertical="center" wrapText="1"/>
    </xf>
    <xf numFmtId="4" fontId="27" fillId="2" borderId="4" xfId="0" applyNumberFormat="1" applyFont="1" applyFill="1" applyBorder="1" applyAlignment="1">
      <alignment horizontal="center"/>
    </xf>
    <xf numFmtId="43" fontId="27" fillId="2" borderId="4" xfId="1" applyFont="1" applyFill="1" applyBorder="1" applyAlignment="1">
      <alignment vertical="center" wrapText="1"/>
    </xf>
    <xf numFmtId="4" fontId="27" fillId="2" borderId="4" xfId="0" applyNumberFormat="1" applyFont="1" applyFill="1" applyBorder="1" applyAlignment="1">
      <alignment horizontal="center" vertical="top" wrapText="1"/>
    </xf>
    <xf numFmtId="43" fontId="27" fillId="2" borderId="4" xfId="1" applyFont="1" applyFill="1" applyBorder="1" applyAlignment="1">
      <alignment horizontal="center" vertical="top" wrapText="1"/>
    </xf>
    <xf numFmtId="0" fontId="28" fillId="2" borderId="2" xfId="0" applyFont="1" applyFill="1" applyBorder="1" applyAlignment="1" applyProtection="1">
      <alignment horizontal="center" vertical="top" wrapText="1"/>
      <protection locked="0"/>
    </xf>
    <xf numFmtId="4" fontId="27" fillId="2" borderId="3" xfId="0" applyNumberFormat="1" applyFont="1" applyFill="1" applyBorder="1" applyAlignment="1">
      <alignment horizontal="center" vertical="top" wrapText="1"/>
    </xf>
    <xf numFmtId="4" fontId="27" fillId="2" borderId="11" xfId="0" applyNumberFormat="1" applyFont="1" applyFill="1" applyBorder="1" applyAlignment="1">
      <alignment horizontal="center" vertical="top" wrapText="1"/>
    </xf>
    <xf numFmtId="4" fontId="27" fillId="2" borderId="1" xfId="0" applyNumberFormat="1" applyFont="1" applyFill="1" applyBorder="1" applyAlignment="1"/>
    <xf numFmtId="0" fontId="0" fillId="2" borderId="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0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top"/>
    </xf>
    <xf numFmtId="2" fontId="4" fillId="0" borderId="9" xfId="0" applyNumberFormat="1" applyFont="1" applyBorder="1" applyAlignment="1">
      <alignment horizontal="right" vertical="center"/>
    </xf>
    <xf numFmtId="2" fontId="4" fillId="0" borderId="8" xfId="0" applyNumberFormat="1" applyFont="1" applyBorder="1" applyAlignment="1">
      <alignment horizontal="right" vertical="center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center"/>
    </xf>
  </cellXfs>
  <cellStyles count="7">
    <cellStyle name="Comma" xfId="1" builtinId="3"/>
    <cellStyle name="Comma 2" xfId="3"/>
    <cellStyle name="Comma 3" xfId="4"/>
    <cellStyle name="Normal" xfId="0" builtinId="0"/>
    <cellStyle name="Normal 2" xfId="2"/>
    <cellStyle name="Normal 3" xfId="5"/>
    <cellStyle name="Normal 4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opLeftCell="A62" zoomScaleNormal="100" zoomScaleSheetLayoutView="115" workbookViewId="0">
      <selection activeCell="G2" sqref="G2:G70"/>
    </sheetView>
  </sheetViews>
  <sheetFormatPr defaultColWidth="9.109375" defaultRowHeight="14.4" x14ac:dyDescent="0.3"/>
  <cols>
    <col min="1" max="1" width="8.6640625" style="62" customWidth="1"/>
    <col min="2" max="2" width="56.109375" style="37" customWidth="1"/>
    <col min="3" max="3" width="18.33203125" style="37" customWidth="1"/>
    <col min="4" max="4" width="9.5546875" style="37" customWidth="1"/>
    <col min="5" max="5" width="9" style="37" customWidth="1"/>
    <col min="6" max="6" width="18" style="37" customWidth="1"/>
    <col min="7" max="7" width="11.6640625" style="37" customWidth="1"/>
    <col min="8" max="16384" width="9.109375" style="37"/>
  </cols>
  <sheetData>
    <row r="1" spans="1:7" ht="17.25" customHeight="1" x14ac:dyDescent="0.3">
      <c r="A1" s="157" t="s">
        <v>196</v>
      </c>
      <c r="B1" s="156" t="s">
        <v>99</v>
      </c>
      <c r="C1" s="158" t="s">
        <v>206</v>
      </c>
      <c r="D1" s="158" t="s">
        <v>287</v>
      </c>
      <c r="E1" s="158" t="s">
        <v>288</v>
      </c>
      <c r="F1" s="158" t="s">
        <v>289</v>
      </c>
      <c r="G1" s="158" t="s">
        <v>290</v>
      </c>
    </row>
    <row r="2" spans="1:7" s="138" customFormat="1" ht="13.5" customHeight="1" x14ac:dyDescent="0.3">
      <c r="A2" s="136">
        <v>3111302</v>
      </c>
      <c r="B2" s="137" t="s">
        <v>100</v>
      </c>
      <c r="C2" s="159" t="s">
        <v>101</v>
      </c>
      <c r="D2" s="160">
        <v>10</v>
      </c>
      <c r="E2" s="160"/>
      <c r="F2" s="161"/>
      <c r="G2" s="160">
        <f>D2+E2+F2</f>
        <v>10</v>
      </c>
    </row>
    <row r="3" spans="1:7" s="138" customFormat="1" ht="13.5" customHeight="1" x14ac:dyDescent="0.3">
      <c r="A3" s="136">
        <v>3111327</v>
      </c>
      <c r="B3" s="137" t="s">
        <v>102</v>
      </c>
      <c r="C3" s="159" t="s">
        <v>101</v>
      </c>
      <c r="D3" s="160">
        <v>10</v>
      </c>
      <c r="E3" s="160"/>
      <c r="F3" s="161"/>
      <c r="G3" s="160">
        <f t="shared" ref="G3:G66" si="0">D3+E3+F3</f>
        <v>10</v>
      </c>
    </row>
    <row r="4" spans="1:7" s="138" customFormat="1" ht="13.5" customHeight="1" x14ac:dyDescent="0.3">
      <c r="A4" s="136">
        <v>3111338</v>
      </c>
      <c r="B4" s="137" t="s">
        <v>103</v>
      </c>
      <c r="C4" s="159" t="s">
        <v>101</v>
      </c>
      <c r="D4" s="160">
        <v>140</v>
      </c>
      <c r="E4" s="160"/>
      <c r="F4" s="161"/>
      <c r="G4" s="160">
        <f t="shared" si="0"/>
        <v>140</v>
      </c>
    </row>
    <row r="5" spans="1:7" s="138" customFormat="1" ht="13.5" customHeight="1" x14ac:dyDescent="0.3">
      <c r="A5" s="136">
        <v>3241101</v>
      </c>
      <c r="B5" s="139" t="s">
        <v>104</v>
      </c>
      <c r="C5" s="159" t="s">
        <v>105</v>
      </c>
      <c r="D5" s="160">
        <v>100</v>
      </c>
      <c r="E5" s="160"/>
      <c r="F5" s="161"/>
      <c r="G5" s="160">
        <f t="shared" si="0"/>
        <v>100</v>
      </c>
    </row>
    <row r="6" spans="1:7" s="138" customFormat="1" ht="22.5" customHeight="1" x14ac:dyDescent="0.3">
      <c r="A6" s="136">
        <v>3211129</v>
      </c>
      <c r="B6" s="140" t="s">
        <v>106</v>
      </c>
      <c r="C6" s="159" t="s">
        <v>107</v>
      </c>
      <c r="D6" s="160">
        <v>245</v>
      </c>
      <c r="E6" s="160"/>
      <c r="F6" s="161"/>
      <c r="G6" s="160">
        <f t="shared" si="0"/>
        <v>245</v>
      </c>
    </row>
    <row r="7" spans="1:7" s="138" customFormat="1" ht="24.75" customHeight="1" x14ac:dyDescent="0.3">
      <c r="A7" s="136">
        <v>3821103</v>
      </c>
      <c r="B7" s="34" t="s">
        <v>108</v>
      </c>
      <c r="C7" s="159" t="s">
        <v>109</v>
      </c>
      <c r="D7" s="160">
        <v>2596.27</v>
      </c>
      <c r="E7" s="160"/>
      <c r="F7" s="161"/>
      <c r="G7" s="160">
        <f t="shared" si="0"/>
        <v>2596.27</v>
      </c>
    </row>
    <row r="8" spans="1:7" s="138" customFormat="1" ht="13.5" customHeight="1" x14ac:dyDescent="0.3">
      <c r="A8" s="136">
        <v>3211119</v>
      </c>
      <c r="B8" s="140" t="s">
        <v>110</v>
      </c>
      <c r="C8" s="159" t="s">
        <v>111</v>
      </c>
      <c r="D8" s="160">
        <v>25</v>
      </c>
      <c r="E8" s="160"/>
      <c r="F8" s="161"/>
      <c r="G8" s="160">
        <f t="shared" si="0"/>
        <v>25</v>
      </c>
    </row>
    <row r="9" spans="1:7" s="138" customFormat="1" ht="13.5" customHeight="1" x14ac:dyDescent="0.3">
      <c r="A9" s="136">
        <v>3211120</v>
      </c>
      <c r="B9" s="139" t="s">
        <v>112</v>
      </c>
      <c r="C9" s="159" t="s">
        <v>111</v>
      </c>
      <c r="D9" s="160">
        <v>25</v>
      </c>
      <c r="E9" s="160"/>
      <c r="F9" s="161"/>
      <c r="G9" s="160">
        <f t="shared" si="0"/>
        <v>25</v>
      </c>
    </row>
    <row r="10" spans="1:7" s="138" customFormat="1" ht="13.5" customHeight="1" x14ac:dyDescent="0.3">
      <c r="A10" s="136">
        <v>3211117</v>
      </c>
      <c r="B10" s="139" t="s">
        <v>113</v>
      </c>
      <c r="C10" s="159" t="s">
        <v>111</v>
      </c>
      <c r="D10" s="160">
        <v>25</v>
      </c>
      <c r="E10" s="160"/>
      <c r="F10" s="161"/>
      <c r="G10" s="160">
        <f t="shared" si="0"/>
        <v>25</v>
      </c>
    </row>
    <row r="11" spans="1:7" s="138" customFormat="1" x14ac:dyDescent="0.3">
      <c r="A11" s="136">
        <v>3221104</v>
      </c>
      <c r="B11" s="139" t="s">
        <v>114</v>
      </c>
      <c r="C11" s="159" t="s">
        <v>115</v>
      </c>
      <c r="D11" s="160">
        <v>15</v>
      </c>
      <c r="E11" s="160"/>
      <c r="F11" s="161"/>
      <c r="G11" s="160">
        <f t="shared" si="0"/>
        <v>15</v>
      </c>
    </row>
    <row r="12" spans="1:7" s="138" customFormat="1" x14ac:dyDescent="0.3">
      <c r="A12" s="136">
        <v>3211115</v>
      </c>
      <c r="B12" s="139" t="s">
        <v>116</v>
      </c>
      <c r="C12" s="159" t="s">
        <v>117</v>
      </c>
      <c r="D12" s="160">
        <v>10</v>
      </c>
      <c r="E12" s="160"/>
      <c r="F12" s="161"/>
      <c r="G12" s="160">
        <f t="shared" si="0"/>
        <v>10</v>
      </c>
    </row>
    <row r="13" spans="1:7" s="138" customFormat="1" x14ac:dyDescent="0.3">
      <c r="A13" s="136">
        <v>3211113</v>
      </c>
      <c r="B13" s="139" t="s">
        <v>118</v>
      </c>
      <c r="C13" s="159" t="s">
        <v>117</v>
      </c>
      <c r="D13" s="160">
        <v>15</v>
      </c>
      <c r="E13" s="160"/>
      <c r="F13" s="161"/>
      <c r="G13" s="160">
        <f t="shared" si="0"/>
        <v>15</v>
      </c>
    </row>
    <row r="14" spans="1:7" s="138" customFormat="1" x14ac:dyDescent="0.3">
      <c r="A14" s="136">
        <v>3243102</v>
      </c>
      <c r="B14" s="137" t="s">
        <v>119</v>
      </c>
      <c r="C14" s="159" t="s">
        <v>120</v>
      </c>
      <c r="D14" s="160">
        <v>200</v>
      </c>
      <c r="E14" s="160"/>
      <c r="F14" s="161"/>
      <c r="G14" s="160">
        <f t="shared" si="0"/>
        <v>200</v>
      </c>
    </row>
    <row r="15" spans="1:7" s="138" customFormat="1" x14ac:dyDescent="0.3">
      <c r="A15" s="136">
        <v>3243101</v>
      </c>
      <c r="B15" s="137" t="s">
        <v>121</v>
      </c>
      <c r="C15" s="159" t="s">
        <v>120</v>
      </c>
      <c r="D15" s="160">
        <v>150</v>
      </c>
      <c r="E15" s="160"/>
      <c r="F15" s="161"/>
      <c r="G15" s="160">
        <f t="shared" si="0"/>
        <v>150</v>
      </c>
    </row>
    <row r="16" spans="1:7" s="138" customFormat="1" x14ac:dyDescent="0.3">
      <c r="A16" s="136">
        <v>3221108</v>
      </c>
      <c r="B16" s="137" t="s">
        <v>122</v>
      </c>
      <c r="C16" s="159" t="s">
        <v>123</v>
      </c>
      <c r="D16" s="160">
        <v>3</v>
      </c>
      <c r="E16" s="160"/>
      <c r="F16" s="161"/>
      <c r="G16" s="160">
        <f t="shared" si="0"/>
        <v>3</v>
      </c>
    </row>
    <row r="17" spans="1:7" s="138" customFormat="1" x14ac:dyDescent="0.3">
      <c r="A17" s="136">
        <v>3255102</v>
      </c>
      <c r="B17" s="137" t="s">
        <v>124</v>
      </c>
      <c r="C17" s="159" t="s">
        <v>125</v>
      </c>
      <c r="D17" s="160">
        <v>35</v>
      </c>
      <c r="E17" s="160"/>
      <c r="F17" s="161"/>
      <c r="G17" s="160">
        <f t="shared" si="0"/>
        <v>35</v>
      </c>
    </row>
    <row r="18" spans="1:7" s="138" customFormat="1" x14ac:dyDescent="0.3">
      <c r="A18" s="136">
        <v>3255104</v>
      </c>
      <c r="B18" s="137" t="s">
        <v>126</v>
      </c>
      <c r="C18" s="159" t="s">
        <v>127</v>
      </c>
      <c r="D18" s="160">
        <v>150</v>
      </c>
      <c r="E18" s="160"/>
      <c r="F18" s="161"/>
      <c r="G18" s="160">
        <f t="shared" si="0"/>
        <v>150</v>
      </c>
    </row>
    <row r="19" spans="1:7" s="138" customFormat="1" x14ac:dyDescent="0.3">
      <c r="A19" s="136">
        <v>3211127</v>
      </c>
      <c r="B19" s="137" t="s">
        <v>128</v>
      </c>
      <c r="C19" s="159" t="s">
        <v>129</v>
      </c>
      <c r="D19" s="160">
        <v>2</v>
      </c>
      <c r="E19" s="160"/>
      <c r="F19" s="161"/>
      <c r="G19" s="160">
        <f t="shared" si="0"/>
        <v>2</v>
      </c>
    </row>
    <row r="20" spans="1:7" s="138" customFormat="1" x14ac:dyDescent="0.3">
      <c r="A20" s="136">
        <v>3231201</v>
      </c>
      <c r="B20" s="137" t="s">
        <v>130</v>
      </c>
      <c r="C20" s="159" t="s">
        <v>131</v>
      </c>
      <c r="D20" s="162"/>
      <c r="E20" s="162">
        <v>238.54</v>
      </c>
      <c r="F20" s="163"/>
      <c r="G20" s="162">
        <f t="shared" si="0"/>
        <v>238.54</v>
      </c>
    </row>
    <row r="21" spans="1:7" s="138" customFormat="1" ht="20.399999999999999" x14ac:dyDescent="0.3">
      <c r="A21" s="136">
        <v>3231201</v>
      </c>
      <c r="B21" s="34" t="s">
        <v>132</v>
      </c>
      <c r="C21" s="159" t="s">
        <v>133</v>
      </c>
      <c r="D21" s="162">
        <v>47.81</v>
      </c>
      <c r="E21" s="162">
        <v>350.6</v>
      </c>
      <c r="F21" s="163"/>
      <c r="G21" s="162">
        <f t="shared" si="0"/>
        <v>398.41</v>
      </c>
    </row>
    <row r="22" spans="1:7" s="138" customFormat="1" ht="30.6" x14ac:dyDescent="0.3">
      <c r="A22" s="136">
        <v>3231201</v>
      </c>
      <c r="B22" s="34" t="s">
        <v>134</v>
      </c>
      <c r="C22" s="159" t="s">
        <v>133</v>
      </c>
      <c r="D22" s="162">
        <v>304</v>
      </c>
      <c r="E22" s="162">
        <v>2229.34</v>
      </c>
      <c r="F22" s="163"/>
      <c r="G22" s="162">
        <f t="shared" si="0"/>
        <v>2533.34</v>
      </c>
    </row>
    <row r="23" spans="1:7" s="138" customFormat="1" ht="78.75" customHeight="1" x14ac:dyDescent="0.3">
      <c r="A23" s="136">
        <v>3231201</v>
      </c>
      <c r="B23" s="34" t="s">
        <v>135</v>
      </c>
      <c r="C23" s="159" t="s">
        <v>133</v>
      </c>
      <c r="D23" s="162">
        <v>158.6</v>
      </c>
      <c r="E23" s="162">
        <v>1163.08</v>
      </c>
      <c r="F23" s="163"/>
      <c r="G23" s="162">
        <f>D23+E23+F23</f>
        <v>1321.6799999999998</v>
      </c>
    </row>
    <row r="24" spans="1:7" s="138" customFormat="1" x14ac:dyDescent="0.3">
      <c r="A24" s="136">
        <v>3211109</v>
      </c>
      <c r="B24" s="137" t="s">
        <v>136</v>
      </c>
      <c r="C24" s="159" t="s">
        <v>137</v>
      </c>
      <c r="D24" s="160">
        <v>15</v>
      </c>
      <c r="E24" s="160"/>
      <c r="F24" s="161"/>
      <c r="G24" s="160">
        <f t="shared" si="0"/>
        <v>15</v>
      </c>
    </row>
    <row r="25" spans="1:7" s="138" customFormat="1" x14ac:dyDescent="0.3">
      <c r="A25" s="136">
        <v>3256103</v>
      </c>
      <c r="B25" s="137" t="s">
        <v>138</v>
      </c>
      <c r="C25" s="159" t="s">
        <v>139</v>
      </c>
      <c r="D25" s="160">
        <v>25</v>
      </c>
      <c r="E25" s="160"/>
      <c r="F25" s="161"/>
      <c r="G25" s="160">
        <f t="shared" si="0"/>
        <v>25</v>
      </c>
    </row>
    <row r="26" spans="1:7" s="138" customFormat="1" x14ac:dyDescent="0.3">
      <c r="A26" s="136">
        <v>3257101</v>
      </c>
      <c r="B26" s="137" t="s">
        <v>140</v>
      </c>
      <c r="C26" s="159" t="s">
        <v>141</v>
      </c>
      <c r="D26" s="160"/>
      <c r="E26" s="160"/>
      <c r="F26" s="161">
        <v>7901.4</v>
      </c>
      <c r="G26" s="160">
        <f t="shared" si="0"/>
        <v>7901.4</v>
      </c>
    </row>
    <row r="27" spans="1:7" s="138" customFormat="1" x14ac:dyDescent="0.3">
      <c r="A27" s="317">
        <v>3111332</v>
      </c>
      <c r="B27" s="34" t="s">
        <v>142</v>
      </c>
      <c r="C27" s="159" t="s">
        <v>143</v>
      </c>
      <c r="D27" s="160">
        <v>25</v>
      </c>
      <c r="E27" s="160"/>
      <c r="F27" s="161"/>
      <c r="G27" s="160">
        <f t="shared" si="0"/>
        <v>25</v>
      </c>
    </row>
    <row r="28" spans="1:7" s="138" customFormat="1" x14ac:dyDescent="0.3">
      <c r="A28" s="317"/>
      <c r="B28" s="34" t="s">
        <v>144</v>
      </c>
      <c r="C28" s="159" t="s">
        <v>143</v>
      </c>
      <c r="D28" s="160">
        <v>10</v>
      </c>
      <c r="E28" s="160"/>
      <c r="F28" s="161"/>
      <c r="G28" s="160">
        <f t="shared" si="0"/>
        <v>10</v>
      </c>
    </row>
    <row r="29" spans="1:7" s="138" customFormat="1" x14ac:dyDescent="0.3">
      <c r="A29" s="317"/>
      <c r="B29" s="34" t="s">
        <v>145</v>
      </c>
      <c r="C29" s="159" t="s">
        <v>143</v>
      </c>
      <c r="D29" s="160">
        <v>10</v>
      </c>
      <c r="E29" s="160"/>
      <c r="F29" s="161"/>
      <c r="G29" s="160">
        <f t="shared" si="0"/>
        <v>10</v>
      </c>
    </row>
    <row r="30" spans="1:7" s="138" customFormat="1" x14ac:dyDescent="0.3">
      <c r="A30" s="136">
        <v>3257104</v>
      </c>
      <c r="B30" s="140" t="s">
        <v>146</v>
      </c>
      <c r="C30" s="159" t="s">
        <v>147</v>
      </c>
      <c r="D30" s="160">
        <v>162</v>
      </c>
      <c r="E30" s="160"/>
      <c r="F30" s="161"/>
      <c r="G30" s="160">
        <f t="shared" si="0"/>
        <v>162</v>
      </c>
    </row>
    <row r="31" spans="1:7" s="138" customFormat="1" x14ac:dyDescent="0.3">
      <c r="A31" s="136">
        <v>3255101</v>
      </c>
      <c r="B31" s="137" t="s">
        <v>148</v>
      </c>
      <c r="C31" s="159" t="s">
        <v>149</v>
      </c>
      <c r="D31" s="160">
        <v>50</v>
      </c>
      <c r="E31" s="160"/>
      <c r="F31" s="161"/>
      <c r="G31" s="160">
        <f t="shared" si="0"/>
        <v>50</v>
      </c>
    </row>
    <row r="32" spans="1:7" s="138" customFormat="1" x14ac:dyDescent="0.3">
      <c r="A32" s="136">
        <v>3256101</v>
      </c>
      <c r="B32" s="137" t="s">
        <v>150</v>
      </c>
      <c r="C32" s="159" t="s">
        <v>151</v>
      </c>
      <c r="D32" s="160">
        <v>1700</v>
      </c>
      <c r="E32" s="160"/>
      <c r="F32" s="161"/>
      <c r="G32" s="160">
        <f t="shared" si="0"/>
        <v>1700</v>
      </c>
    </row>
    <row r="33" spans="1:7" s="143" customFormat="1" x14ac:dyDescent="0.3">
      <c r="A33" s="141">
        <v>3258101</v>
      </c>
      <c r="B33" s="142" t="s">
        <v>152</v>
      </c>
      <c r="C33" s="164" t="s">
        <v>153</v>
      </c>
      <c r="D33" s="165">
        <v>100</v>
      </c>
      <c r="E33" s="165"/>
      <c r="F33" s="166"/>
      <c r="G33" s="165">
        <f t="shared" si="0"/>
        <v>100</v>
      </c>
    </row>
    <row r="34" spans="1:7" s="143" customFormat="1" x14ac:dyDescent="0.3">
      <c r="A34" s="141">
        <v>3258102</v>
      </c>
      <c r="B34" s="142" t="s">
        <v>154</v>
      </c>
      <c r="C34" s="164" t="s">
        <v>153</v>
      </c>
      <c r="D34" s="165">
        <v>15</v>
      </c>
      <c r="E34" s="165"/>
      <c r="F34" s="166"/>
      <c r="G34" s="165">
        <f t="shared" si="0"/>
        <v>15</v>
      </c>
    </row>
    <row r="35" spans="1:7" s="143" customFormat="1" x14ac:dyDescent="0.3">
      <c r="A35" s="141">
        <v>3258103</v>
      </c>
      <c r="B35" s="142" t="s">
        <v>155</v>
      </c>
      <c r="C35" s="164" t="s">
        <v>153</v>
      </c>
      <c r="D35" s="165">
        <v>25</v>
      </c>
      <c r="E35" s="165"/>
      <c r="F35" s="166"/>
      <c r="G35" s="165">
        <f t="shared" si="0"/>
        <v>25</v>
      </c>
    </row>
    <row r="36" spans="1:7" s="143" customFormat="1" x14ac:dyDescent="0.3">
      <c r="A36" s="141">
        <v>3258105</v>
      </c>
      <c r="B36" s="142" t="s">
        <v>156</v>
      </c>
      <c r="C36" s="164" t="s">
        <v>153</v>
      </c>
      <c r="D36" s="165">
        <v>25</v>
      </c>
      <c r="E36" s="165"/>
      <c r="F36" s="166"/>
      <c r="G36" s="165">
        <f t="shared" si="0"/>
        <v>25</v>
      </c>
    </row>
    <row r="37" spans="1:7" s="143" customFormat="1" x14ac:dyDescent="0.3">
      <c r="A37" s="141">
        <v>3258107</v>
      </c>
      <c r="B37" s="142" t="s">
        <v>157</v>
      </c>
      <c r="C37" s="164" t="s">
        <v>153</v>
      </c>
      <c r="D37" s="165">
        <v>20</v>
      </c>
      <c r="E37" s="165"/>
      <c r="F37" s="166"/>
      <c r="G37" s="165">
        <f t="shared" si="0"/>
        <v>20</v>
      </c>
    </row>
    <row r="38" spans="1:7" s="143" customFormat="1" x14ac:dyDescent="0.3">
      <c r="A38" s="141">
        <v>3258106</v>
      </c>
      <c r="B38" s="142" t="s">
        <v>158</v>
      </c>
      <c r="C38" s="164" t="s">
        <v>153</v>
      </c>
      <c r="D38" s="165">
        <v>20</v>
      </c>
      <c r="E38" s="165"/>
      <c r="F38" s="166"/>
      <c r="G38" s="165">
        <f t="shared" si="0"/>
        <v>20</v>
      </c>
    </row>
    <row r="39" spans="1:7" s="143" customFormat="1" x14ac:dyDescent="0.3">
      <c r="A39" s="141">
        <v>3258105</v>
      </c>
      <c r="B39" s="142" t="s">
        <v>159</v>
      </c>
      <c r="C39" s="164" t="s">
        <v>153</v>
      </c>
      <c r="D39" s="165">
        <v>25</v>
      </c>
      <c r="E39" s="165"/>
      <c r="F39" s="166"/>
      <c r="G39" s="165">
        <f t="shared" si="0"/>
        <v>25</v>
      </c>
    </row>
    <row r="40" spans="1:7" s="146" customFormat="1" x14ac:dyDescent="0.3">
      <c r="A40" s="144">
        <v>3258114</v>
      </c>
      <c r="B40" s="145" t="s">
        <v>160</v>
      </c>
      <c r="C40" s="167" t="s">
        <v>153</v>
      </c>
      <c r="D40" s="168">
        <v>43.5</v>
      </c>
      <c r="E40" s="168">
        <v>319</v>
      </c>
      <c r="F40" s="169"/>
      <c r="G40" s="168">
        <f t="shared" si="0"/>
        <v>362.5</v>
      </c>
    </row>
    <row r="41" spans="1:7" s="143" customFormat="1" x14ac:dyDescent="0.3">
      <c r="A41" s="141">
        <v>3258128</v>
      </c>
      <c r="B41" s="142" t="s">
        <v>161</v>
      </c>
      <c r="C41" s="164" t="s">
        <v>153</v>
      </c>
      <c r="D41" s="165">
        <v>10</v>
      </c>
      <c r="E41" s="165"/>
      <c r="F41" s="166"/>
      <c r="G41" s="165">
        <f t="shared" si="0"/>
        <v>10</v>
      </c>
    </row>
    <row r="42" spans="1:7" s="143" customFormat="1" x14ac:dyDescent="0.3">
      <c r="A42" s="141">
        <v>3258107</v>
      </c>
      <c r="B42" s="147" t="s">
        <v>162</v>
      </c>
      <c r="C42" s="164" t="s">
        <v>153</v>
      </c>
      <c r="D42" s="165">
        <v>25</v>
      </c>
      <c r="E42" s="165"/>
      <c r="F42" s="166"/>
      <c r="G42" s="165">
        <f t="shared" si="0"/>
        <v>25</v>
      </c>
    </row>
    <row r="43" spans="1:7" ht="48" x14ac:dyDescent="0.3">
      <c r="A43" s="148">
        <v>4112101</v>
      </c>
      <c r="B43" s="149" t="s">
        <v>163</v>
      </c>
      <c r="C43" s="158" t="s">
        <v>164</v>
      </c>
      <c r="D43" s="160">
        <v>702.5</v>
      </c>
      <c r="E43" s="162"/>
      <c r="F43" s="163"/>
      <c r="G43" s="160">
        <f t="shared" si="0"/>
        <v>702.5</v>
      </c>
    </row>
    <row r="44" spans="1:7" ht="20.399999999999999" x14ac:dyDescent="0.3">
      <c r="A44" s="148">
        <v>4112101</v>
      </c>
      <c r="B44" s="34" t="s">
        <v>165</v>
      </c>
      <c r="C44" s="158" t="s">
        <v>164</v>
      </c>
      <c r="D44" s="160">
        <v>68.25</v>
      </c>
      <c r="E44" s="162"/>
      <c r="F44" s="163"/>
      <c r="G44" s="160">
        <f t="shared" si="0"/>
        <v>68.25</v>
      </c>
    </row>
    <row r="45" spans="1:7" x14ac:dyDescent="0.3">
      <c r="A45" s="150">
        <v>4112102</v>
      </c>
      <c r="B45" s="34" t="s">
        <v>166</v>
      </c>
      <c r="C45" s="158" t="s">
        <v>167</v>
      </c>
      <c r="D45" s="160">
        <v>100</v>
      </c>
      <c r="E45" s="162"/>
      <c r="F45" s="163"/>
      <c r="G45" s="160">
        <f t="shared" si="0"/>
        <v>100</v>
      </c>
    </row>
    <row r="46" spans="1:7" ht="20.399999999999999" x14ac:dyDescent="0.3">
      <c r="A46" s="318">
        <v>4112316</v>
      </c>
      <c r="B46" s="34" t="s">
        <v>291</v>
      </c>
      <c r="C46" s="158" t="s">
        <v>169</v>
      </c>
      <c r="D46" s="160">
        <v>8.9700000000000006</v>
      </c>
      <c r="E46" s="162"/>
      <c r="F46" s="163"/>
      <c r="G46" s="160">
        <f t="shared" si="0"/>
        <v>8.9700000000000006</v>
      </c>
    </row>
    <row r="47" spans="1:7" ht="20.399999999999999" x14ac:dyDescent="0.3">
      <c r="A47" s="318"/>
      <c r="B47" s="34" t="s">
        <v>170</v>
      </c>
      <c r="C47" s="158" t="s">
        <v>169</v>
      </c>
      <c r="D47" s="160">
        <v>5</v>
      </c>
      <c r="E47" s="162"/>
      <c r="F47" s="163"/>
      <c r="G47" s="160">
        <f t="shared" si="0"/>
        <v>5</v>
      </c>
    </row>
    <row r="48" spans="1:7" ht="20.399999999999999" x14ac:dyDescent="0.3">
      <c r="A48" s="150">
        <v>4112304</v>
      </c>
      <c r="B48" s="34" t="s">
        <v>171</v>
      </c>
      <c r="C48" s="158" t="s">
        <v>172</v>
      </c>
      <c r="D48" s="160">
        <v>20.5</v>
      </c>
      <c r="E48" s="162"/>
      <c r="F48" s="163"/>
      <c r="G48" s="160">
        <f t="shared" si="0"/>
        <v>20.5</v>
      </c>
    </row>
    <row r="49" spans="1:7" ht="20.399999999999999" x14ac:dyDescent="0.3">
      <c r="A49" s="150">
        <v>4112304</v>
      </c>
      <c r="B49" s="34" t="s">
        <v>173</v>
      </c>
      <c r="C49" s="158" t="s">
        <v>172</v>
      </c>
      <c r="D49" s="160">
        <v>6</v>
      </c>
      <c r="E49" s="162"/>
      <c r="F49" s="163"/>
      <c r="G49" s="160">
        <f t="shared" si="0"/>
        <v>6</v>
      </c>
    </row>
    <row r="50" spans="1:7" x14ac:dyDescent="0.3">
      <c r="A50" s="150">
        <v>4112304</v>
      </c>
      <c r="B50" s="34" t="s">
        <v>174</v>
      </c>
      <c r="C50" s="158" t="s">
        <v>172</v>
      </c>
      <c r="D50" s="160">
        <v>50</v>
      </c>
      <c r="E50" s="162"/>
      <c r="F50" s="163"/>
      <c r="G50" s="160">
        <f t="shared" si="0"/>
        <v>50</v>
      </c>
    </row>
    <row r="51" spans="1:7" ht="38.4" x14ac:dyDescent="0.3">
      <c r="A51" s="150">
        <v>4112202</v>
      </c>
      <c r="B51" s="149" t="s">
        <v>175</v>
      </c>
      <c r="C51" s="158" t="s">
        <v>176</v>
      </c>
      <c r="D51" s="160">
        <v>19.5</v>
      </c>
      <c r="E51" s="162"/>
      <c r="F51" s="163"/>
      <c r="G51" s="160">
        <f t="shared" si="0"/>
        <v>19.5</v>
      </c>
    </row>
    <row r="52" spans="1:7" ht="20.399999999999999" x14ac:dyDescent="0.3">
      <c r="A52" s="150">
        <v>4112202</v>
      </c>
      <c r="B52" s="34" t="s">
        <v>177</v>
      </c>
      <c r="C52" s="158" t="s">
        <v>176</v>
      </c>
      <c r="D52" s="160">
        <v>13.75</v>
      </c>
      <c r="E52" s="162"/>
      <c r="F52" s="163"/>
      <c r="G52" s="160">
        <f t="shared" si="0"/>
        <v>13.75</v>
      </c>
    </row>
    <row r="53" spans="1:7" x14ac:dyDescent="0.3">
      <c r="A53" s="150">
        <v>4112202</v>
      </c>
      <c r="B53" s="34" t="s">
        <v>178</v>
      </c>
      <c r="C53" s="158" t="s">
        <v>176</v>
      </c>
      <c r="D53" s="160">
        <v>1.5</v>
      </c>
      <c r="E53" s="162"/>
      <c r="F53" s="163"/>
      <c r="G53" s="160">
        <f t="shared" si="0"/>
        <v>1.5</v>
      </c>
    </row>
    <row r="54" spans="1:7" ht="20.399999999999999" x14ac:dyDescent="0.3">
      <c r="A54" s="150">
        <v>4112202</v>
      </c>
      <c r="B54" s="34" t="s">
        <v>179</v>
      </c>
      <c r="C54" s="158" t="s">
        <v>176</v>
      </c>
      <c r="D54" s="160">
        <v>5.25</v>
      </c>
      <c r="E54" s="162"/>
      <c r="F54" s="163"/>
      <c r="G54" s="160">
        <f t="shared" si="0"/>
        <v>5.25</v>
      </c>
    </row>
    <row r="55" spans="1:7" x14ac:dyDescent="0.3">
      <c r="A55" s="148">
        <v>4112314</v>
      </c>
      <c r="B55" s="137" t="s">
        <v>154</v>
      </c>
      <c r="C55" s="158" t="s">
        <v>180</v>
      </c>
      <c r="D55" s="160">
        <v>50</v>
      </c>
      <c r="E55" s="162"/>
      <c r="F55" s="163"/>
      <c r="G55" s="160">
        <f t="shared" si="0"/>
        <v>50</v>
      </c>
    </row>
    <row r="56" spans="1:7" x14ac:dyDescent="0.3">
      <c r="A56" s="148">
        <v>4112303</v>
      </c>
      <c r="B56" s="137" t="s">
        <v>181</v>
      </c>
      <c r="C56" s="158" t="s">
        <v>180</v>
      </c>
      <c r="D56" s="160">
        <v>15</v>
      </c>
      <c r="E56" s="162"/>
      <c r="F56" s="163"/>
      <c r="G56" s="160">
        <f t="shared" si="0"/>
        <v>15</v>
      </c>
    </row>
    <row r="57" spans="1:7" x14ac:dyDescent="0.3">
      <c r="A57" s="151">
        <v>4141101</v>
      </c>
      <c r="B57" s="152" t="s">
        <v>182</v>
      </c>
      <c r="C57" s="158" t="s">
        <v>183</v>
      </c>
      <c r="D57" s="162">
        <v>24000</v>
      </c>
      <c r="E57" s="162"/>
      <c r="F57" s="163"/>
      <c r="G57" s="160">
        <f t="shared" si="0"/>
        <v>24000</v>
      </c>
    </row>
    <row r="58" spans="1:7" x14ac:dyDescent="0.3">
      <c r="A58" s="154">
        <v>4111306</v>
      </c>
      <c r="B58" s="34" t="s">
        <v>184</v>
      </c>
      <c r="C58" s="158" t="s">
        <v>185</v>
      </c>
      <c r="D58" s="162">
        <v>151.32</v>
      </c>
      <c r="E58" s="162">
        <v>1109.68</v>
      </c>
      <c r="F58" s="163"/>
      <c r="G58" s="160">
        <f t="shared" si="0"/>
        <v>1261</v>
      </c>
    </row>
    <row r="59" spans="1:7" ht="25.5" customHeight="1" x14ac:dyDescent="0.3">
      <c r="A59" s="154">
        <v>4111307</v>
      </c>
      <c r="B59" s="152" t="s">
        <v>186</v>
      </c>
      <c r="C59" s="158" t="s">
        <v>185</v>
      </c>
      <c r="D59" s="160">
        <v>181.8</v>
      </c>
      <c r="E59" s="160">
        <v>1333.2</v>
      </c>
      <c r="F59" s="163"/>
      <c r="G59" s="160">
        <f t="shared" si="0"/>
        <v>1515</v>
      </c>
    </row>
    <row r="60" spans="1:7" ht="20.399999999999999" x14ac:dyDescent="0.3">
      <c r="A60" s="154">
        <v>4111307</v>
      </c>
      <c r="B60" s="152" t="s">
        <v>187</v>
      </c>
      <c r="C60" s="158" t="s">
        <v>185</v>
      </c>
      <c r="D60" s="162">
        <v>2437.3200000000002</v>
      </c>
      <c r="E60" s="162">
        <v>17873.68</v>
      </c>
      <c r="F60" s="163"/>
      <c r="G60" s="160">
        <f t="shared" si="0"/>
        <v>20311</v>
      </c>
    </row>
    <row r="61" spans="1:7" x14ac:dyDescent="0.3">
      <c r="A61" s="154">
        <v>4111307</v>
      </c>
      <c r="B61" s="34" t="s">
        <v>188</v>
      </c>
      <c r="C61" s="158" t="s">
        <v>185</v>
      </c>
      <c r="D61" s="162">
        <v>1167.48</v>
      </c>
      <c r="E61" s="162">
        <v>8561.52</v>
      </c>
      <c r="F61" s="163"/>
      <c r="G61" s="160">
        <f t="shared" si="0"/>
        <v>9729</v>
      </c>
    </row>
    <row r="62" spans="1:7" x14ac:dyDescent="0.3">
      <c r="A62" s="150">
        <v>4111201</v>
      </c>
      <c r="B62" s="152" t="s">
        <v>189</v>
      </c>
      <c r="C62" s="158" t="s">
        <v>185</v>
      </c>
      <c r="D62" s="160">
        <v>301.8</v>
      </c>
      <c r="E62" s="160">
        <v>2213.1999999999998</v>
      </c>
      <c r="F62" s="163"/>
      <c r="G62" s="160">
        <f t="shared" si="0"/>
        <v>2515</v>
      </c>
    </row>
    <row r="63" spans="1:7" ht="20.399999999999999" x14ac:dyDescent="0.3">
      <c r="A63" s="150">
        <v>4111201</v>
      </c>
      <c r="B63" s="152" t="s">
        <v>190</v>
      </c>
      <c r="C63" s="158" t="s">
        <v>185</v>
      </c>
      <c r="D63" s="160">
        <v>306</v>
      </c>
      <c r="E63" s="160">
        <v>2244</v>
      </c>
      <c r="F63" s="163"/>
      <c r="G63" s="160">
        <f t="shared" si="0"/>
        <v>2550</v>
      </c>
    </row>
    <row r="64" spans="1:7" ht="20.399999999999999" x14ac:dyDescent="0.3">
      <c r="A64" s="150">
        <v>4111201</v>
      </c>
      <c r="B64" s="152" t="s">
        <v>191</v>
      </c>
      <c r="C64" s="158" t="s">
        <v>185</v>
      </c>
      <c r="D64" s="160">
        <v>214.2</v>
      </c>
      <c r="E64" s="160">
        <v>1570.8</v>
      </c>
      <c r="F64" s="163"/>
      <c r="G64" s="160">
        <f t="shared" si="0"/>
        <v>1785</v>
      </c>
    </row>
    <row r="65" spans="1:8" x14ac:dyDescent="0.3">
      <c r="A65" s="150">
        <v>4111201</v>
      </c>
      <c r="B65" s="34" t="s">
        <v>192</v>
      </c>
      <c r="C65" s="158" t="s">
        <v>185</v>
      </c>
      <c r="D65" s="160">
        <v>1434.3</v>
      </c>
      <c r="E65" s="160">
        <v>10518.2</v>
      </c>
      <c r="F65" s="163"/>
      <c r="G65" s="160">
        <f t="shared" si="0"/>
        <v>11952.5</v>
      </c>
    </row>
    <row r="66" spans="1:8" x14ac:dyDescent="0.3">
      <c r="A66" s="150">
        <v>4111201</v>
      </c>
      <c r="B66" s="34" t="s">
        <v>193</v>
      </c>
      <c r="C66" s="158" t="s">
        <v>185</v>
      </c>
      <c r="D66" s="160">
        <v>19.920000000000002</v>
      </c>
      <c r="E66" s="160">
        <v>146.08000000000001</v>
      </c>
      <c r="F66" s="163"/>
      <c r="G66" s="160">
        <f t="shared" si="0"/>
        <v>166</v>
      </c>
    </row>
    <row r="67" spans="1:8" ht="15" customHeight="1" x14ac:dyDescent="0.3">
      <c r="A67" s="150">
        <v>4111201</v>
      </c>
      <c r="B67" s="34" t="s">
        <v>194</v>
      </c>
      <c r="C67" s="158" t="s">
        <v>185</v>
      </c>
      <c r="D67" s="160">
        <v>165.6</v>
      </c>
      <c r="E67" s="160">
        <v>1214.4000000000001</v>
      </c>
      <c r="F67" s="163"/>
      <c r="G67" s="160">
        <f t="shared" ref="G67:G68" si="1">D67+E67+F67</f>
        <v>1380</v>
      </c>
    </row>
    <row r="68" spans="1:8" ht="12.75" customHeight="1" x14ac:dyDescent="0.3">
      <c r="A68" s="150">
        <v>4111201</v>
      </c>
      <c r="B68" s="34" t="s">
        <v>195</v>
      </c>
      <c r="C68" s="158" t="s">
        <v>185</v>
      </c>
      <c r="D68" s="160">
        <v>200</v>
      </c>
      <c r="E68" s="160">
        <v>0</v>
      </c>
      <c r="F68" s="163"/>
      <c r="G68" s="160">
        <f t="shared" si="1"/>
        <v>200</v>
      </c>
    </row>
    <row r="69" spans="1:8" x14ac:dyDescent="0.3">
      <c r="A69" s="153" t="s">
        <v>296</v>
      </c>
      <c r="B69" s="34" t="s">
        <v>292</v>
      </c>
      <c r="C69" s="155" t="s">
        <v>285</v>
      </c>
      <c r="D69" s="158">
        <v>100</v>
      </c>
      <c r="E69" s="158">
        <v>158</v>
      </c>
      <c r="F69" s="158">
        <v>0</v>
      </c>
      <c r="G69" s="158">
        <v>258</v>
      </c>
    </row>
    <row r="70" spans="1:8" x14ac:dyDescent="0.3">
      <c r="A70" s="153" t="s">
        <v>297</v>
      </c>
      <c r="B70" s="34" t="s">
        <v>293</v>
      </c>
      <c r="C70" s="155" t="s">
        <v>286</v>
      </c>
      <c r="D70" s="158">
        <v>100.76</v>
      </c>
      <c r="E70" s="158">
        <v>301.38</v>
      </c>
      <c r="F70" s="158">
        <v>0</v>
      </c>
      <c r="G70" s="158">
        <v>402.14</v>
      </c>
    </row>
    <row r="71" spans="1:8" x14ac:dyDescent="0.3">
      <c r="D71" s="122"/>
      <c r="E71" s="122"/>
      <c r="F71" s="122"/>
      <c r="G71" s="122"/>
      <c r="H71" s="122"/>
    </row>
  </sheetData>
  <mergeCells count="2">
    <mergeCell ref="A27:A29"/>
    <mergeCell ref="A46:A47"/>
  </mergeCells>
  <pageMargins left="0.15" right="0.1" top="0.2" bottom="0.1" header="0.3" footer="0.3"/>
  <pageSetup paperSize="8" scale="6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"/>
  <sheetViews>
    <sheetView topLeftCell="C25" zoomScaleNormal="100" workbookViewId="0">
      <selection activeCell="K13" sqref="K13"/>
    </sheetView>
  </sheetViews>
  <sheetFormatPr defaultRowHeight="14.4" x14ac:dyDescent="0.3"/>
  <cols>
    <col min="1" max="1" width="12.109375" customWidth="1"/>
    <col min="2" max="2" width="40.109375" customWidth="1"/>
    <col min="3" max="3" width="17.6640625" customWidth="1"/>
    <col min="4" max="4" width="23.33203125" customWidth="1"/>
    <col min="5" max="5" width="9.109375" style="123"/>
  </cols>
  <sheetData>
    <row r="1" spans="1:16" x14ac:dyDescent="0.3">
      <c r="A1" s="123" t="s">
        <v>223</v>
      </c>
      <c r="B1" s="123" t="s">
        <v>99</v>
      </c>
      <c r="C1" s="123" t="s">
        <v>225</v>
      </c>
      <c r="D1" s="123" t="s">
        <v>226</v>
      </c>
      <c r="E1" s="125" t="s">
        <v>207</v>
      </c>
      <c r="F1" s="125" t="s">
        <v>208</v>
      </c>
      <c r="G1" s="125" t="s">
        <v>209</v>
      </c>
      <c r="H1" s="125" t="s">
        <v>197</v>
      </c>
      <c r="I1" s="125" t="s">
        <v>198</v>
      </c>
      <c r="J1" s="125" t="s">
        <v>199</v>
      </c>
      <c r="K1" s="125" t="s">
        <v>200</v>
      </c>
      <c r="L1" s="125" t="s">
        <v>201</v>
      </c>
      <c r="M1" s="125" t="s">
        <v>202</v>
      </c>
      <c r="N1" s="125" t="s">
        <v>203</v>
      </c>
      <c r="O1" s="125" t="s">
        <v>204</v>
      </c>
      <c r="P1" s="125" t="s">
        <v>205</v>
      </c>
    </row>
    <row r="2" spans="1:16" x14ac:dyDescent="0.3">
      <c r="A2" s="33" t="s">
        <v>101</v>
      </c>
      <c r="B2" s="124" t="s">
        <v>227</v>
      </c>
      <c r="C2" s="133"/>
      <c r="D2" s="133"/>
      <c r="E2" s="315">
        <v>0.06</v>
      </c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</row>
    <row r="3" spans="1:16" x14ac:dyDescent="0.3">
      <c r="A3" s="33" t="s">
        <v>105</v>
      </c>
      <c r="B3" s="124" t="s">
        <v>228</v>
      </c>
      <c r="C3" s="133"/>
      <c r="D3" s="133"/>
      <c r="E3" s="315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</row>
    <row r="4" spans="1:16" x14ac:dyDescent="0.3">
      <c r="A4" s="33" t="s">
        <v>107</v>
      </c>
      <c r="B4" s="124" t="s">
        <v>229</v>
      </c>
      <c r="C4" s="133"/>
      <c r="D4" s="133"/>
      <c r="E4" s="315">
        <v>3.53</v>
      </c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</row>
    <row r="5" spans="1:16" x14ac:dyDescent="0.3">
      <c r="A5" s="33" t="s">
        <v>109</v>
      </c>
      <c r="B5" s="124" t="s">
        <v>230</v>
      </c>
      <c r="C5" s="133">
        <v>1.2E-2</v>
      </c>
      <c r="D5" s="133">
        <v>4.0000000000000001E-3</v>
      </c>
      <c r="E5" s="315">
        <v>3</v>
      </c>
      <c r="F5" s="131">
        <v>1E-4</v>
      </c>
      <c r="G5" s="131">
        <v>5.0000000000000001E-4</v>
      </c>
      <c r="H5" s="131">
        <v>1E-3</v>
      </c>
      <c r="I5" s="131">
        <v>1E-3</v>
      </c>
      <c r="J5" s="131">
        <v>2E-3</v>
      </c>
      <c r="K5" s="131">
        <v>2.5000000000000001E-3</v>
      </c>
      <c r="L5" s="131">
        <v>3.0000000000000001E-3</v>
      </c>
      <c r="M5" s="131">
        <v>3.5000000000000001E-3</v>
      </c>
      <c r="N5" s="131">
        <v>3.5000000000000001E-3</v>
      </c>
      <c r="O5" s="131">
        <v>3.5000000000000001E-3</v>
      </c>
      <c r="P5" s="131">
        <v>4.0000000000000001E-3</v>
      </c>
    </row>
    <row r="6" spans="1:16" x14ac:dyDescent="0.3">
      <c r="A6" s="33" t="s">
        <v>111</v>
      </c>
      <c r="B6" s="124" t="s">
        <v>231</v>
      </c>
      <c r="C6" s="133"/>
      <c r="D6" s="133"/>
      <c r="E6" s="315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</row>
    <row r="7" spans="1:16" x14ac:dyDescent="0.3">
      <c r="A7" s="33" t="s">
        <v>115</v>
      </c>
      <c r="B7" s="124" t="s">
        <v>232</v>
      </c>
      <c r="C7" s="133"/>
      <c r="D7" s="133"/>
      <c r="E7" s="315">
        <v>28.75</v>
      </c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</row>
    <row r="8" spans="1:16" x14ac:dyDescent="0.3">
      <c r="A8" s="33" t="s">
        <v>117</v>
      </c>
      <c r="B8" s="124" t="s">
        <v>233</v>
      </c>
      <c r="C8" s="133"/>
      <c r="D8" s="133"/>
      <c r="E8" s="315">
        <v>0.05</v>
      </c>
      <c r="F8" s="131"/>
      <c r="G8" s="131"/>
      <c r="H8" s="131"/>
      <c r="I8" s="131"/>
      <c r="J8" s="131"/>
      <c r="K8" s="131"/>
      <c r="L8" s="131"/>
      <c r="M8" s="131"/>
      <c r="N8" s="131"/>
      <c r="O8" s="131"/>
      <c r="P8" s="131"/>
    </row>
    <row r="9" spans="1:16" x14ac:dyDescent="0.3">
      <c r="A9" s="33" t="s">
        <v>120</v>
      </c>
      <c r="B9" s="124" t="s">
        <v>234</v>
      </c>
      <c r="C9" s="133"/>
      <c r="D9" s="133"/>
      <c r="E9" s="315">
        <v>0.01</v>
      </c>
      <c r="F9" s="131"/>
      <c r="G9" s="131"/>
      <c r="H9" s="131"/>
      <c r="I9" s="131"/>
      <c r="J9" s="131"/>
      <c r="K9" s="131"/>
      <c r="L9" s="131"/>
      <c r="M9" s="131"/>
      <c r="N9" s="131"/>
      <c r="O9" s="131"/>
      <c r="P9" s="131"/>
    </row>
    <row r="10" spans="1:16" x14ac:dyDescent="0.3">
      <c r="A10" s="33" t="s">
        <v>123</v>
      </c>
      <c r="B10" s="124" t="s">
        <v>235</v>
      </c>
      <c r="C10" s="133"/>
      <c r="D10" s="133"/>
      <c r="E10" s="315">
        <v>0.01</v>
      </c>
      <c r="F10" s="131"/>
      <c r="G10" s="131"/>
      <c r="H10" s="131"/>
      <c r="I10" s="131"/>
      <c r="J10" s="131"/>
      <c r="K10" s="131"/>
      <c r="L10" s="131"/>
      <c r="M10" s="131"/>
      <c r="N10" s="131"/>
      <c r="O10" s="131"/>
      <c r="P10" s="131"/>
    </row>
    <row r="11" spans="1:16" x14ac:dyDescent="0.3">
      <c r="A11" s="33" t="s">
        <v>125</v>
      </c>
      <c r="B11" s="124" t="s">
        <v>124</v>
      </c>
      <c r="C11" s="133"/>
      <c r="D11" s="133"/>
      <c r="E11" s="315">
        <v>0.16</v>
      </c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</row>
    <row r="12" spans="1:16" x14ac:dyDescent="0.3">
      <c r="A12" s="33" t="s">
        <v>127</v>
      </c>
      <c r="B12" s="124" t="s">
        <v>236</v>
      </c>
      <c r="C12" s="133"/>
      <c r="D12" s="133"/>
      <c r="E12" s="315">
        <v>0.15</v>
      </c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1"/>
    </row>
    <row r="13" spans="1:16" x14ac:dyDescent="0.3">
      <c r="A13" s="33" t="s">
        <v>129</v>
      </c>
      <c r="B13" s="124" t="s">
        <v>237</v>
      </c>
      <c r="C13" s="133"/>
      <c r="D13" s="133"/>
      <c r="E13" s="315">
        <v>0.75</v>
      </c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1"/>
    </row>
    <row r="14" spans="1:16" x14ac:dyDescent="0.3">
      <c r="A14" s="33" t="s">
        <v>131</v>
      </c>
      <c r="B14" s="124" t="s">
        <v>238</v>
      </c>
      <c r="C14" s="133"/>
      <c r="D14" s="133"/>
      <c r="E14" s="315">
        <v>0.25</v>
      </c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</row>
    <row r="15" spans="1:16" x14ac:dyDescent="0.3">
      <c r="A15" s="33" t="s">
        <v>133</v>
      </c>
      <c r="B15" s="124" t="s">
        <v>239</v>
      </c>
      <c r="C15" s="133">
        <v>0.03</v>
      </c>
      <c r="D15" s="133">
        <v>0.01</v>
      </c>
      <c r="E15" s="315">
        <v>2.9</v>
      </c>
      <c r="F15" s="131"/>
      <c r="G15" s="131"/>
      <c r="H15" s="131">
        <v>5.0000000000000001E-4</v>
      </c>
      <c r="I15" s="131">
        <v>1E-3</v>
      </c>
      <c r="J15" s="131">
        <v>2E-3</v>
      </c>
      <c r="K15" s="131">
        <v>3.0000000000000001E-3</v>
      </c>
      <c r="L15" s="131">
        <v>4.0000000000000001E-3</v>
      </c>
      <c r="M15" s="131">
        <v>5.0000000000000001E-3</v>
      </c>
      <c r="N15" s="131">
        <v>5.0000000000000001E-3</v>
      </c>
      <c r="O15" s="131">
        <v>8.9999999999999993E-3</v>
      </c>
      <c r="P15" s="131">
        <v>0.01</v>
      </c>
    </row>
    <row r="16" spans="1:16" x14ac:dyDescent="0.3">
      <c r="A16" s="33" t="s">
        <v>137</v>
      </c>
      <c r="B16" s="124" t="s">
        <v>136</v>
      </c>
      <c r="C16" s="133"/>
      <c r="D16" s="133"/>
      <c r="E16" s="315">
        <v>0.13</v>
      </c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</row>
    <row r="17" spans="1:19" x14ac:dyDescent="0.3">
      <c r="A17" s="33" t="s">
        <v>139</v>
      </c>
      <c r="B17" s="124" t="s">
        <v>138</v>
      </c>
      <c r="C17" s="133"/>
      <c r="D17" s="133"/>
      <c r="E17" s="315">
        <v>0</v>
      </c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</row>
    <row r="18" spans="1:19" x14ac:dyDescent="0.3">
      <c r="A18" s="33" t="s">
        <v>141</v>
      </c>
      <c r="B18" s="124" t="s">
        <v>240</v>
      </c>
      <c r="C18" s="133">
        <v>0.03</v>
      </c>
      <c r="D18" s="133">
        <v>0.01</v>
      </c>
      <c r="E18" s="315">
        <v>1.75</v>
      </c>
      <c r="F18" s="131"/>
      <c r="G18" s="131"/>
      <c r="H18" s="131">
        <v>3.0000000000000001E-3</v>
      </c>
      <c r="I18" s="131">
        <v>3.0000000000000001E-3</v>
      </c>
      <c r="J18" s="131">
        <v>3.0000000000000001E-3</v>
      </c>
      <c r="K18" s="131">
        <v>3.0000000000000001E-3</v>
      </c>
      <c r="L18" s="131">
        <v>5.0000000000000001E-3</v>
      </c>
      <c r="M18" s="131">
        <v>6.0000000000000001E-3</v>
      </c>
      <c r="N18" s="131">
        <v>6.4999999999999997E-3</v>
      </c>
      <c r="O18" s="131">
        <v>7.4999999999999997E-3</v>
      </c>
      <c r="P18" s="131">
        <v>0.01</v>
      </c>
    </row>
    <row r="19" spans="1:19" x14ac:dyDescent="0.3">
      <c r="A19" s="33" t="s">
        <v>143</v>
      </c>
      <c r="B19" s="124" t="s">
        <v>241</v>
      </c>
      <c r="C19" s="133"/>
      <c r="D19" s="133"/>
      <c r="E19" s="315">
        <v>0.04</v>
      </c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</row>
    <row r="20" spans="1:19" x14ac:dyDescent="0.3">
      <c r="A20" s="33" t="s">
        <v>147</v>
      </c>
      <c r="B20" s="124" t="s">
        <v>146</v>
      </c>
      <c r="C20" s="133"/>
      <c r="D20" s="133"/>
      <c r="E20" s="315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S20" s="188"/>
    </row>
    <row r="21" spans="1:19" x14ac:dyDescent="0.3">
      <c r="A21" s="33" t="s">
        <v>149</v>
      </c>
      <c r="B21" s="124" t="s">
        <v>148</v>
      </c>
      <c r="C21" s="133"/>
      <c r="D21" s="133"/>
      <c r="E21" s="315">
        <v>0</v>
      </c>
      <c r="F21" s="131"/>
      <c r="G21" s="131"/>
      <c r="H21" s="131"/>
      <c r="I21" s="131"/>
      <c r="J21" s="131"/>
      <c r="K21" s="131"/>
      <c r="L21" s="131"/>
      <c r="M21" s="131"/>
      <c r="N21" s="131"/>
      <c r="O21" s="131"/>
    </row>
    <row r="22" spans="1:19" x14ac:dyDescent="0.3">
      <c r="A22" s="33" t="s">
        <v>151</v>
      </c>
      <c r="B22" s="124" t="s">
        <v>242</v>
      </c>
      <c r="C22" s="133">
        <v>1.8000000000000002E-2</v>
      </c>
      <c r="D22" s="133">
        <v>6.0000000000000001E-3</v>
      </c>
      <c r="E22" s="315"/>
      <c r="F22" s="131"/>
      <c r="G22" s="131"/>
      <c r="H22" s="131"/>
      <c r="I22" s="131">
        <v>2.5000000000000001E-3</v>
      </c>
      <c r="J22" s="131">
        <v>3.5000000000000001E-3</v>
      </c>
      <c r="K22" s="131">
        <v>4.0000000000000001E-3</v>
      </c>
      <c r="L22" s="131">
        <v>4.4999999999999997E-3</v>
      </c>
      <c r="M22" s="131">
        <v>5.0000000000000001E-3</v>
      </c>
      <c r="N22" s="131">
        <v>5.0000000000000001E-3</v>
      </c>
      <c r="O22" s="131">
        <v>5.0000000000000001E-3</v>
      </c>
      <c r="P22" s="131">
        <v>6.0000000000000001E-3</v>
      </c>
    </row>
    <row r="23" spans="1:19" ht="24" x14ac:dyDescent="0.3">
      <c r="A23" s="33" t="s">
        <v>153</v>
      </c>
      <c r="B23" s="124" t="s">
        <v>243</v>
      </c>
      <c r="C23" s="133"/>
      <c r="D23" s="133"/>
      <c r="E23" s="315"/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1"/>
    </row>
    <row r="24" spans="1:19" x14ac:dyDescent="0.3">
      <c r="A24" s="33" t="s">
        <v>164</v>
      </c>
      <c r="B24" s="124" t="s">
        <v>244</v>
      </c>
      <c r="C24" s="133">
        <v>0.01</v>
      </c>
      <c r="D24" s="133">
        <v>0.01</v>
      </c>
      <c r="E24" s="315">
        <v>0.16</v>
      </c>
      <c r="F24" s="131"/>
      <c r="G24" s="131"/>
      <c r="H24" s="131"/>
      <c r="I24" s="131"/>
      <c r="J24" s="131"/>
      <c r="K24" s="131"/>
      <c r="L24" s="131"/>
      <c r="M24" s="131"/>
      <c r="N24" s="131"/>
      <c r="O24" s="131"/>
      <c r="P24" s="131"/>
    </row>
    <row r="25" spans="1:19" x14ac:dyDescent="0.3">
      <c r="A25" s="33" t="s">
        <v>167</v>
      </c>
      <c r="B25" s="124" t="s">
        <v>245</v>
      </c>
      <c r="C25" s="133"/>
      <c r="D25" s="133"/>
      <c r="E25" s="315">
        <v>0</v>
      </c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</row>
    <row r="26" spans="1:19" x14ac:dyDescent="0.3">
      <c r="A26" s="33" t="s">
        <v>169</v>
      </c>
      <c r="B26" s="124" t="s">
        <v>246</v>
      </c>
      <c r="C26" s="133"/>
      <c r="D26" s="133"/>
      <c r="E26" s="315"/>
      <c r="F26" s="131"/>
      <c r="G26" s="131"/>
      <c r="H26" s="131"/>
      <c r="I26" s="131"/>
      <c r="J26" s="131"/>
      <c r="K26" s="131"/>
      <c r="L26" s="131"/>
      <c r="M26" s="131"/>
      <c r="N26" s="131"/>
      <c r="O26" s="131"/>
      <c r="P26" s="131"/>
    </row>
    <row r="27" spans="1:19" x14ac:dyDescent="0.3">
      <c r="A27" s="33" t="s">
        <v>172</v>
      </c>
      <c r="B27" s="124" t="s">
        <v>247</v>
      </c>
      <c r="C27" s="133"/>
      <c r="D27" s="133"/>
      <c r="E27" s="315">
        <v>0.87</v>
      </c>
      <c r="F27" s="131"/>
      <c r="G27" s="131"/>
      <c r="H27" s="131"/>
      <c r="I27" s="131"/>
      <c r="J27" s="131"/>
      <c r="K27" s="131"/>
      <c r="L27" s="131"/>
      <c r="M27" s="131"/>
      <c r="N27" s="131"/>
      <c r="O27" s="131"/>
      <c r="P27" s="131"/>
    </row>
    <row r="28" spans="1:19" x14ac:dyDescent="0.3">
      <c r="A28" s="33" t="s">
        <v>176</v>
      </c>
      <c r="B28" s="124" t="s">
        <v>248</v>
      </c>
      <c r="C28" s="133"/>
      <c r="D28" s="133"/>
      <c r="E28" s="315"/>
      <c r="F28" s="131"/>
      <c r="G28" s="131"/>
      <c r="H28" s="131"/>
      <c r="I28" s="131"/>
      <c r="J28" s="131"/>
      <c r="K28" s="131"/>
      <c r="L28" s="131"/>
      <c r="M28" s="131"/>
      <c r="N28" s="131"/>
      <c r="O28" s="131"/>
      <c r="P28" s="131"/>
    </row>
    <row r="29" spans="1:19" x14ac:dyDescent="0.3">
      <c r="A29" s="33" t="s">
        <v>180</v>
      </c>
      <c r="B29" s="124" t="s">
        <v>249</v>
      </c>
      <c r="C29" s="133"/>
      <c r="D29" s="133"/>
      <c r="E29" s="315"/>
      <c r="F29" s="131"/>
      <c r="G29" s="131"/>
      <c r="H29" s="131"/>
      <c r="I29" s="131"/>
      <c r="J29" s="131"/>
      <c r="K29" s="131"/>
      <c r="L29" s="131"/>
      <c r="M29" s="131"/>
      <c r="N29" s="131"/>
      <c r="O29" s="131"/>
      <c r="P29" s="131"/>
    </row>
    <row r="30" spans="1:19" x14ac:dyDescent="0.3">
      <c r="A30" s="33" t="s">
        <v>183</v>
      </c>
      <c r="B30" s="124" t="s">
        <v>250</v>
      </c>
      <c r="C30" s="133">
        <v>0.08</v>
      </c>
      <c r="D30" s="133">
        <v>0.03</v>
      </c>
      <c r="E30" s="315">
        <v>3.75</v>
      </c>
      <c r="F30" s="131"/>
      <c r="G30" s="131"/>
      <c r="H30" s="131"/>
      <c r="I30" s="131"/>
      <c r="J30" s="131"/>
      <c r="K30" s="131"/>
      <c r="L30" s="131"/>
      <c r="M30" s="131"/>
      <c r="N30" s="131"/>
      <c r="O30" s="131"/>
      <c r="P30" s="131"/>
    </row>
    <row r="31" spans="1:19" x14ac:dyDescent="0.3">
      <c r="A31" s="33" t="s">
        <v>185</v>
      </c>
      <c r="B31" s="124" t="s">
        <v>251</v>
      </c>
      <c r="C31" s="133">
        <v>0.36</v>
      </c>
      <c r="D31" s="133">
        <v>0.19</v>
      </c>
      <c r="E31" s="315">
        <v>1.25</v>
      </c>
      <c r="F31" s="131">
        <v>0.01</v>
      </c>
      <c r="G31" s="131">
        <v>1.4999999999999999E-2</v>
      </c>
      <c r="H31" s="131">
        <v>0.03</v>
      </c>
      <c r="I31" s="131">
        <v>4.2500000000000003E-2</v>
      </c>
      <c r="J31" s="131">
        <v>5.2499999999999998E-2</v>
      </c>
      <c r="K31" s="131">
        <v>6.0499999999999998E-2</v>
      </c>
      <c r="L31" s="131">
        <v>7.0499999999999993E-2</v>
      </c>
      <c r="M31" s="131">
        <v>8.8499999999999995E-2</v>
      </c>
      <c r="N31" s="131">
        <v>0.11</v>
      </c>
      <c r="O31" s="131">
        <v>0.115</v>
      </c>
      <c r="P31" s="131">
        <v>0.19</v>
      </c>
    </row>
    <row r="32" spans="1:19" x14ac:dyDescent="0.3">
      <c r="A32" s="181" t="s">
        <v>285</v>
      </c>
      <c r="B32" s="34" t="s">
        <v>292</v>
      </c>
      <c r="C32" s="131"/>
      <c r="D32" s="110"/>
      <c r="E32" s="313">
        <v>66.25</v>
      </c>
      <c r="F32" s="110"/>
      <c r="G32" s="110"/>
      <c r="H32" s="131"/>
      <c r="I32" s="131"/>
      <c r="J32" s="110"/>
      <c r="K32" s="110"/>
      <c r="L32" s="110"/>
      <c r="M32" s="110"/>
      <c r="N32" s="110"/>
      <c r="O32" s="110"/>
      <c r="P32" s="110"/>
    </row>
    <row r="33" spans="1:16" x14ac:dyDescent="0.3">
      <c r="A33" s="181" t="s">
        <v>286</v>
      </c>
      <c r="B33" s="34" t="s">
        <v>293</v>
      </c>
      <c r="C33" s="110"/>
      <c r="D33" s="110"/>
      <c r="E33" s="313">
        <v>1.77</v>
      </c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</row>
    <row r="34" spans="1:16" x14ac:dyDescent="0.3">
      <c r="C34" s="190"/>
      <c r="E34" s="316">
        <v>0</v>
      </c>
      <c r="I34" s="188"/>
      <c r="O34" s="188"/>
      <c r="P34" s="188"/>
    </row>
    <row r="35" spans="1:16" x14ac:dyDescent="0.3">
      <c r="E35" s="316">
        <v>0.4</v>
      </c>
    </row>
    <row r="36" spans="1:16" x14ac:dyDescent="0.3">
      <c r="E36" s="316">
        <v>0.2</v>
      </c>
    </row>
    <row r="37" spans="1:16" x14ac:dyDescent="0.3">
      <c r="E37" s="316">
        <v>0</v>
      </c>
    </row>
    <row r="38" spans="1:16" x14ac:dyDescent="0.3">
      <c r="E38" s="316"/>
    </row>
    <row r="39" spans="1:16" x14ac:dyDescent="0.3">
      <c r="E39" s="316">
        <v>0</v>
      </c>
    </row>
    <row r="40" spans="1:16" x14ac:dyDescent="0.3">
      <c r="E40" s="316">
        <v>0</v>
      </c>
    </row>
    <row r="41" spans="1:16" x14ac:dyDescent="0.3">
      <c r="E41" s="316">
        <v>0</v>
      </c>
    </row>
    <row r="42" spans="1:16" x14ac:dyDescent="0.3">
      <c r="E42" s="316">
        <v>0.25</v>
      </c>
    </row>
    <row r="43" spans="1:16" x14ac:dyDescent="0.3">
      <c r="E43" s="316"/>
    </row>
    <row r="44" spans="1:16" x14ac:dyDescent="0.3">
      <c r="E44" s="316"/>
    </row>
    <row r="45" spans="1:16" x14ac:dyDescent="0.3">
      <c r="E45" s="316"/>
    </row>
    <row r="46" spans="1:16" x14ac:dyDescent="0.3">
      <c r="E46" s="316"/>
    </row>
    <row r="47" spans="1:16" x14ac:dyDescent="0.3">
      <c r="E47" s="316"/>
    </row>
    <row r="48" spans="1:16" x14ac:dyDescent="0.3">
      <c r="E48" s="316"/>
    </row>
    <row r="49" spans="5:5" x14ac:dyDescent="0.3">
      <c r="E49" s="316"/>
    </row>
    <row r="50" spans="5:5" x14ac:dyDescent="0.3">
      <c r="E50" s="316">
        <v>35</v>
      </c>
    </row>
    <row r="51" spans="5:5" x14ac:dyDescent="0.3">
      <c r="E51" s="316">
        <v>0</v>
      </c>
    </row>
    <row r="52" spans="5:5" x14ac:dyDescent="0.3">
      <c r="E52" s="316"/>
    </row>
    <row r="53" spans="5:5" x14ac:dyDescent="0.3">
      <c r="E53" s="316"/>
    </row>
    <row r="54" spans="5:5" x14ac:dyDescent="0.3">
      <c r="E54" s="316"/>
    </row>
    <row r="55" spans="5:5" x14ac:dyDescent="0.3">
      <c r="E55" s="316"/>
    </row>
    <row r="56" spans="5:5" x14ac:dyDescent="0.3">
      <c r="E56" s="316">
        <v>0</v>
      </c>
    </row>
    <row r="57" spans="5:5" x14ac:dyDescent="0.3">
      <c r="E57" s="316"/>
    </row>
    <row r="58" spans="5:5" x14ac:dyDescent="0.3">
      <c r="E58" s="316">
        <v>17.5</v>
      </c>
    </row>
    <row r="59" spans="5:5" x14ac:dyDescent="0.3">
      <c r="E59" s="316">
        <v>14</v>
      </c>
    </row>
    <row r="60" spans="5:5" x14ac:dyDescent="0.3">
      <c r="E60" s="316">
        <v>86.63</v>
      </c>
    </row>
    <row r="61" spans="5:5" x14ac:dyDescent="0.3">
      <c r="E61" s="316">
        <v>12.5</v>
      </c>
    </row>
    <row r="62" spans="5:5" x14ac:dyDescent="0.3">
      <c r="E62" s="316">
        <v>15.75</v>
      </c>
    </row>
    <row r="63" spans="5:5" x14ac:dyDescent="0.3">
      <c r="E63" s="316">
        <v>17.5</v>
      </c>
    </row>
    <row r="64" spans="5:5" x14ac:dyDescent="0.3">
      <c r="E64" s="316">
        <v>17.5</v>
      </c>
    </row>
    <row r="65" spans="5:5" x14ac:dyDescent="0.3">
      <c r="E65" s="316">
        <v>134.75</v>
      </c>
    </row>
    <row r="66" spans="5:5" x14ac:dyDescent="0.3">
      <c r="E66" s="316">
        <v>2.62</v>
      </c>
    </row>
    <row r="67" spans="5:5" x14ac:dyDescent="0.3">
      <c r="E67" s="316">
        <v>8.75</v>
      </c>
    </row>
    <row r="68" spans="5:5" x14ac:dyDescent="0.3">
      <c r="E68" s="316">
        <v>12.5</v>
      </c>
    </row>
    <row r="69" spans="5:5" x14ac:dyDescent="0.3">
      <c r="E69" s="316"/>
    </row>
    <row r="70" spans="5:5" x14ac:dyDescent="0.3">
      <c r="E70" s="316"/>
    </row>
    <row r="71" spans="5:5" x14ac:dyDescent="0.3">
      <c r="E71" s="190">
        <f>SUM(E2:E70)</f>
        <v>491.44</v>
      </c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selection activeCell="K13" sqref="K13"/>
    </sheetView>
  </sheetViews>
  <sheetFormatPr defaultRowHeight="14.4" x14ac:dyDescent="0.3"/>
  <cols>
    <col min="1" max="1" width="13.109375" customWidth="1"/>
    <col min="2" max="2" width="75.109375" style="130" customWidth="1"/>
    <col min="3" max="3" width="14.5546875" customWidth="1"/>
    <col min="4" max="4" width="20" customWidth="1"/>
    <col min="5" max="5" width="9.109375" style="123"/>
  </cols>
  <sheetData>
    <row r="1" spans="1:8" ht="15" x14ac:dyDescent="0.3">
      <c r="A1" s="127" t="s">
        <v>196</v>
      </c>
      <c r="B1" s="128" t="s">
        <v>99</v>
      </c>
      <c r="C1" s="274" t="s">
        <v>295</v>
      </c>
      <c r="D1" s="126" t="s">
        <v>254</v>
      </c>
      <c r="E1" s="126" t="s">
        <v>255</v>
      </c>
      <c r="F1" s="126" t="s">
        <v>256</v>
      </c>
      <c r="G1" s="126" t="s">
        <v>257</v>
      </c>
      <c r="H1" s="126" t="s">
        <v>258</v>
      </c>
    </row>
    <row r="2" spans="1:8" x14ac:dyDescent="0.3">
      <c r="A2" s="33">
        <v>3111302</v>
      </c>
      <c r="B2" s="129" t="s">
        <v>100</v>
      </c>
      <c r="C2" s="33" t="s">
        <v>101</v>
      </c>
      <c r="D2" s="33">
        <f>SUM(E2:H2)</f>
        <v>0.06</v>
      </c>
      <c r="E2" s="313">
        <v>0.06</v>
      </c>
      <c r="F2" s="110"/>
      <c r="G2" s="110"/>
      <c r="H2" s="110"/>
    </row>
    <row r="3" spans="1:8" x14ac:dyDescent="0.3">
      <c r="A3" s="33">
        <v>3111327</v>
      </c>
      <c r="B3" s="129" t="s">
        <v>102</v>
      </c>
      <c r="C3" s="33" t="s">
        <v>101</v>
      </c>
      <c r="D3" s="33">
        <f t="shared" ref="D3:D66" si="0">SUM(E3:H3)</f>
        <v>0</v>
      </c>
      <c r="E3" s="313">
        <v>0</v>
      </c>
      <c r="F3" s="110"/>
      <c r="G3" s="110"/>
      <c r="H3" s="110"/>
    </row>
    <row r="4" spans="1:8" x14ac:dyDescent="0.3">
      <c r="A4" s="33">
        <v>3111338</v>
      </c>
      <c r="B4" s="129" t="s">
        <v>103</v>
      </c>
      <c r="C4" s="33" t="s">
        <v>101</v>
      </c>
      <c r="D4" s="33">
        <f t="shared" si="0"/>
        <v>3.53</v>
      </c>
      <c r="E4" s="313">
        <v>3.53</v>
      </c>
      <c r="F4" s="110"/>
      <c r="G4" s="110"/>
      <c r="H4" s="110"/>
    </row>
    <row r="5" spans="1:8" x14ac:dyDescent="0.3">
      <c r="A5" s="33">
        <v>3241101</v>
      </c>
      <c r="B5" s="129" t="s">
        <v>104</v>
      </c>
      <c r="C5" s="33" t="s">
        <v>105</v>
      </c>
      <c r="D5" s="33">
        <f t="shared" si="0"/>
        <v>3</v>
      </c>
      <c r="E5" s="313">
        <v>3</v>
      </c>
      <c r="F5" s="110"/>
      <c r="G5" s="110"/>
      <c r="H5" s="110"/>
    </row>
    <row r="6" spans="1:8" x14ac:dyDescent="0.3">
      <c r="A6" s="33">
        <v>3211129</v>
      </c>
      <c r="B6" s="129" t="s">
        <v>106</v>
      </c>
      <c r="C6" s="33" t="s">
        <v>107</v>
      </c>
      <c r="D6" s="33">
        <f t="shared" si="0"/>
        <v>8.56</v>
      </c>
      <c r="E6" s="313">
        <v>8.56</v>
      </c>
      <c r="F6" s="110"/>
      <c r="G6" s="110"/>
      <c r="H6" s="110"/>
    </row>
    <row r="7" spans="1:8" ht="28.8" x14ac:dyDescent="0.3">
      <c r="A7" s="33">
        <v>3821103</v>
      </c>
      <c r="B7" s="129" t="s">
        <v>108</v>
      </c>
      <c r="C7" s="33" t="s">
        <v>109</v>
      </c>
      <c r="D7" s="33">
        <f t="shared" si="0"/>
        <v>28.75</v>
      </c>
      <c r="E7" s="313">
        <v>28.75</v>
      </c>
      <c r="F7" s="110"/>
      <c r="G7" s="110"/>
      <c r="H7" s="110"/>
    </row>
    <row r="8" spans="1:8" x14ac:dyDescent="0.3">
      <c r="A8" s="33">
        <v>3211119</v>
      </c>
      <c r="B8" s="129" t="s">
        <v>110</v>
      </c>
      <c r="C8" s="33" t="s">
        <v>111</v>
      </c>
      <c r="D8" s="33">
        <f t="shared" si="0"/>
        <v>0.05</v>
      </c>
      <c r="E8" s="313">
        <v>0.05</v>
      </c>
      <c r="F8" s="110"/>
      <c r="G8" s="110"/>
      <c r="H8" s="110"/>
    </row>
    <row r="9" spans="1:8" x14ac:dyDescent="0.3">
      <c r="A9" s="33">
        <v>3211120</v>
      </c>
      <c r="B9" s="129" t="s">
        <v>112</v>
      </c>
      <c r="C9" s="33" t="s">
        <v>111</v>
      </c>
      <c r="D9" s="33">
        <f t="shared" si="0"/>
        <v>0.01</v>
      </c>
      <c r="E9" s="313">
        <v>0.01</v>
      </c>
      <c r="F9" s="110"/>
      <c r="G9" s="110"/>
      <c r="H9" s="110"/>
    </row>
    <row r="10" spans="1:8" x14ac:dyDescent="0.3">
      <c r="A10" s="33">
        <v>3211117</v>
      </c>
      <c r="B10" s="129" t="s">
        <v>113</v>
      </c>
      <c r="C10" s="33" t="s">
        <v>111</v>
      </c>
      <c r="D10" s="33">
        <f t="shared" si="0"/>
        <v>0.01</v>
      </c>
      <c r="E10" s="313">
        <v>0.01</v>
      </c>
      <c r="F10" s="110"/>
      <c r="G10" s="110"/>
      <c r="H10" s="110"/>
    </row>
    <row r="11" spans="1:8" x14ac:dyDescent="0.3">
      <c r="A11" s="33">
        <v>3221104</v>
      </c>
      <c r="B11" s="129" t="s">
        <v>114</v>
      </c>
      <c r="C11" s="33" t="s">
        <v>115</v>
      </c>
      <c r="D11" s="33">
        <f t="shared" si="0"/>
        <v>0.16</v>
      </c>
      <c r="E11" s="313">
        <v>0.16</v>
      </c>
      <c r="F11" s="110"/>
      <c r="G11" s="110"/>
      <c r="H11" s="110"/>
    </row>
    <row r="12" spans="1:8" x14ac:dyDescent="0.3">
      <c r="A12" s="33">
        <v>3211115</v>
      </c>
      <c r="B12" s="129" t="s">
        <v>116</v>
      </c>
      <c r="C12" s="33" t="s">
        <v>117</v>
      </c>
      <c r="D12" s="33">
        <f t="shared" si="0"/>
        <v>0.15</v>
      </c>
      <c r="E12" s="313">
        <v>0.15</v>
      </c>
      <c r="F12" s="110"/>
      <c r="G12" s="110"/>
      <c r="H12" s="110"/>
    </row>
    <row r="13" spans="1:8" x14ac:dyDescent="0.3">
      <c r="A13" s="33">
        <v>3211113</v>
      </c>
      <c r="B13" s="129" t="s">
        <v>118</v>
      </c>
      <c r="C13" s="33" t="s">
        <v>117</v>
      </c>
      <c r="D13" s="33">
        <f t="shared" si="0"/>
        <v>0.75</v>
      </c>
      <c r="E13" s="313">
        <v>0.75</v>
      </c>
      <c r="F13" s="110"/>
      <c r="G13" s="110"/>
      <c r="H13" s="110"/>
    </row>
    <row r="14" spans="1:8" x14ac:dyDescent="0.3">
      <c r="A14" s="33">
        <v>3243102</v>
      </c>
      <c r="B14" s="129" t="s">
        <v>119</v>
      </c>
      <c r="C14" s="33" t="s">
        <v>120</v>
      </c>
      <c r="D14" s="33">
        <f t="shared" si="0"/>
        <v>0.25</v>
      </c>
      <c r="E14" s="313">
        <v>0.25</v>
      </c>
      <c r="F14" s="110"/>
      <c r="G14" s="110"/>
      <c r="H14" s="110"/>
    </row>
    <row r="15" spans="1:8" x14ac:dyDescent="0.3">
      <c r="A15" s="33">
        <v>3243101</v>
      </c>
      <c r="B15" s="129" t="s">
        <v>121</v>
      </c>
      <c r="C15" s="33" t="s">
        <v>120</v>
      </c>
      <c r="D15" s="33">
        <f t="shared" si="0"/>
        <v>2.9</v>
      </c>
      <c r="E15" s="313">
        <v>2.9</v>
      </c>
      <c r="F15" s="110"/>
      <c r="G15" s="110"/>
      <c r="H15" s="110"/>
    </row>
    <row r="16" spans="1:8" x14ac:dyDescent="0.3">
      <c r="A16" s="33">
        <v>3221108</v>
      </c>
      <c r="B16" s="129" t="s">
        <v>122</v>
      </c>
      <c r="C16" s="33" t="s">
        <v>123</v>
      </c>
      <c r="D16" s="33">
        <f t="shared" si="0"/>
        <v>0.13</v>
      </c>
      <c r="E16" s="313">
        <v>0.13</v>
      </c>
      <c r="F16" s="110"/>
      <c r="G16" s="110"/>
      <c r="H16" s="110"/>
    </row>
    <row r="17" spans="1:8" x14ac:dyDescent="0.3">
      <c r="A17" s="33">
        <v>3255102</v>
      </c>
      <c r="B17" s="129" t="s">
        <v>124</v>
      </c>
      <c r="C17" s="33" t="s">
        <v>125</v>
      </c>
      <c r="D17" s="33">
        <f t="shared" si="0"/>
        <v>0</v>
      </c>
      <c r="E17" s="313">
        <v>0</v>
      </c>
      <c r="F17" s="110"/>
      <c r="G17" s="110"/>
      <c r="H17" s="110"/>
    </row>
    <row r="18" spans="1:8" x14ac:dyDescent="0.3">
      <c r="A18" s="33">
        <v>3255104</v>
      </c>
      <c r="B18" s="129" t="s">
        <v>126</v>
      </c>
      <c r="C18" s="33" t="s">
        <v>127</v>
      </c>
      <c r="D18" s="33">
        <f t="shared" si="0"/>
        <v>1.75</v>
      </c>
      <c r="E18" s="313">
        <v>1.75</v>
      </c>
      <c r="F18" s="110"/>
      <c r="G18" s="110"/>
      <c r="H18" s="110"/>
    </row>
    <row r="19" spans="1:8" x14ac:dyDescent="0.3">
      <c r="A19" s="33">
        <v>3211127</v>
      </c>
      <c r="B19" s="129" t="s">
        <v>128</v>
      </c>
      <c r="C19" s="33" t="s">
        <v>129</v>
      </c>
      <c r="D19" s="33">
        <f t="shared" si="0"/>
        <v>0.04</v>
      </c>
      <c r="E19" s="313">
        <v>0.04</v>
      </c>
      <c r="F19" s="110"/>
      <c r="G19" s="110"/>
      <c r="H19" s="110"/>
    </row>
    <row r="20" spans="1:8" x14ac:dyDescent="0.3">
      <c r="A20" s="33">
        <v>3231201</v>
      </c>
      <c r="B20" s="129" t="s">
        <v>130</v>
      </c>
      <c r="C20" s="33" t="s">
        <v>131</v>
      </c>
      <c r="D20" s="33">
        <f t="shared" si="0"/>
        <v>0</v>
      </c>
      <c r="E20" s="313">
        <v>0</v>
      </c>
      <c r="F20" s="110"/>
      <c r="G20" s="110"/>
      <c r="H20" s="110"/>
    </row>
    <row r="21" spans="1:8" ht="28.8" x14ac:dyDescent="0.3">
      <c r="A21" s="33">
        <v>3231201</v>
      </c>
      <c r="B21" s="129" t="s">
        <v>132</v>
      </c>
      <c r="C21" s="33" t="s">
        <v>133</v>
      </c>
      <c r="D21" s="33">
        <f t="shared" si="0"/>
        <v>0</v>
      </c>
      <c r="E21" s="313">
        <v>0</v>
      </c>
      <c r="F21" s="110"/>
      <c r="G21" s="110"/>
      <c r="H21" s="110"/>
    </row>
    <row r="22" spans="1:8" ht="43.2" x14ac:dyDescent="0.3">
      <c r="A22" s="33">
        <v>3231201</v>
      </c>
      <c r="B22" s="129" t="s">
        <v>134</v>
      </c>
      <c r="C22" s="33" t="s">
        <v>133</v>
      </c>
      <c r="D22" s="33">
        <f t="shared" si="0"/>
        <v>0</v>
      </c>
      <c r="E22" s="313">
        <v>0</v>
      </c>
      <c r="F22" s="110"/>
      <c r="G22" s="110"/>
      <c r="H22" s="110"/>
    </row>
    <row r="23" spans="1:8" ht="43.2" x14ac:dyDescent="0.3">
      <c r="A23" s="33">
        <v>3231201</v>
      </c>
      <c r="B23" s="129" t="s">
        <v>135</v>
      </c>
      <c r="C23" s="33" t="s">
        <v>133</v>
      </c>
      <c r="D23" s="33">
        <f t="shared" si="0"/>
        <v>0</v>
      </c>
      <c r="E23" s="313">
        <v>0</v>
      </c>
      <c r="F23" s="110"/>
      <c r="G23" s="110"/>
      <c r="H23" s="110"/>
    </row>
    <row r="24" spans="1:8" x14ac:dyDescent="0.3">
      <c r="A24" s="33">
        <v>3211109</v>
      </c>
      <c r="B24" s="129" t="s">
        <v>136</v>
      </c>
      <c r="C24" s="33" t="s">
        <v>137</v>
      </c>
      <c r="D24" s="33">
        <f t="shared" si="0"/>
        <v>0.16</v>
      </c>
      <c r="E24" s="313">
        <v>0.16</v>
      </c>
      <c r="F24" s="110"/>
      <c r="G24" s="110"/>
      <c r="H24" s="110"/>
    </row>
    <row r="25" spans="1:8" x14ac:dyDescent="0.3">
      <c r="A25" s="33">
        <v>3256103</v>
      </c>
      <c r="B25" s="129" t="s">
        <v>138</v>
      </c>
      <c r="C25" s="33" t="s">
        <v>139</v>
      </c>
      <c r="D25" s="33">
        <f t="shared" si="0"/>
        <v>0</v>
      </c>
      <c r="E25" s="313">
        <v>0</v>
      </c>
      <c r="F25" s="110"/>
      <c r="G25" s="110"/>
      <c r="H25" s="110"/>
    </row>
    <row r="26" spans="1:8" x14ac:dyDescent="0.3">
      <c r="A26" s="33">
        <v>3257101</v>
      </c>
      <c r="B26" s="129" t="s">
        <v>140</v>
      </c>
      <c r="C26" s="33" t="s">
        <v>141</v>
      </c>
      <c r="D26" s="33">
        <f t="shared" si="0"/>
        <v>0</v>
      </c>
      <c r="E26" s="314">
        <v>0</v>
      </c>
      <c r="F26" s="110"/>
      <c r="G26" s="110"/>
      <c r="H26" s="110"/>
    </row>
    <row r="27" spans="1:8" x14ac:dyDescent="0.3">
      <c r="A27" s="33">
        <v>3111332</v>
      </c>
      <c r="B27" s="129" t="s">
        <v>142</v>
      </c>
      <c r="C27" s="33" t="s">
        <v>143</v>
      </c>
      <c r="D27" s="33">
        <f>SUM(E27:H27)</f>
        <v>0.87</v>
      </c>
      <c r="E27" s="313">
        <v>0.87</v>
      </c>
      <c r="F27" s="110"/>
      <c r="G27" s="110"/>
      <c r="H27" s="110"/>
    </row>
    <row r="28" spans="1:8" x14ac:dyDescent="0.3">
      <c r="A28" s="33">
        <v>3111332</v>
      </c>
      <c r="B28" s="129" t="s">
        <v>144</v>
      </c>
      <c r="C28" s="33" t="s">
        <v>143</v>
      </c>
      <c r="D28" s="33">
        <f t="shared" si="0"/>
        <v>0</v>
      </c>
      <c r="E28" s="313">
        <v>0</v>
      </c>
      <c r="F28" s="110"/>
      <c r="G28" s="110"/>
      <c r="H28" s="110"/>
    </row>
    <row r="29" spans="1:8" x14ac:dyDescent="0.3">
      <c r="A29" s="33">
        <v>3111332</v>
      </c>
      <c r="B29" s="129" t="s">
        <v>145</v>
      </c>
      <c r="C29" s="33" t="s">
        <v>143</v>
      </c>
      <c r="D29" s="33">
        <f t="shared" si="0"/>
        <v>0</v>
      </c>
      <c r="E29" s="313">
        <v>0</v>
      </c>
      <c r="F29" s="110"/>
      <c r="G29" s="110"/>
      <c r="H29" s="110"/>
    </row>
    <row r="30" spans="1:8" x14ac:dyDescent="0.3">
      <c r="A30" s="33">
        <v>3257104</v>
      </c>
      <c r="B30" s="129" t="s">
        <v>146</v>
      </c>
      <c r="C30" s="33" t="s">
        <v>147</v>
      </c>
      <c r="D30" s="33">
        <f t="shared" si="0"/>
        <v>3.75</v>
      </c>
      <c r="E30" s="313">
        <v>3.75</v>
      </c>
      <c r="F30" s="110"/>
      <c r="G30" s="110"/>
      <c r="H30" s="110"/>
    </row>
    <row r="31" spans="1:8" x14ac:dyDescent="0.3">
      <c r="A31" s="33">
        <v>3255101</v>
      </c>
      <c r="B31" s="129" t="s">
        <v>148</v>
      </c>
      <c r="C31" s="33" t="s">
        <v>149</v>
      </c>
      <c r="D31" s="33">
        <f t="shared" si="0"/>
        <v>1.25</v>
      </c>
      <c r="E31" s="313">
        <v>1.25</v>
      </c>
      <c r="F31" s="110"/>
      <c r="G31" s="110"/>
      <c r="H31" s="110"/>
    </row>
    <row r="32" spans="1:8" x14ac:dyDescent="0.3">
      <c r="A32" s="33">
        <v>3256101</v>
      </c>
      <c r="B32" s="129" t="s">
        <v>150</v>
      </c>
      <c r="C32" s="33" t="s">
        <v>151</v>
      </c>
      <c r="D32" s="33">
        <f t="shared" si="0"/>
        <v>66.25</v>
      </c>
      <c r="E32" s="313">
        <v>66.25</v>
      </c>
      <c r="F32" s="110"/>
      <c r="G32" s="110"/>
      <c r="H32" s="110"/>
    </row>
    <row r="33" spans="1:8" x14ac:dyDescent="0.3">
      <c r="A33" s="33">
        <v>3258101</v>
      </c>
      <c r="B33" s="129" t="s">
        <v>152</v>
      </c>
      <c r="C33" s="33" t="s">
        <v>153</v>
      </c>
      <c r="D33" s="33">
        <f t="shared" si="0"/>
        <v>1.77</v>
      </c>
      <c r="E33" s="313">
        <v>1.77</v>
      </c>
      <c r="F33" s="110"/>
      <c r="G33" s="110"/>
      <c r="H33" s="110"/>
    </row>
    <row r="34" spans="1:8" x14ac:dyDescent="0.3">
      <c r="A34" s="33">
        <v>3258102</v>
      </c>
      <c r="B34" s="129" t="s">
        <v>154</v>
      </c>
      <c r="C34" s="33" t="s">
        <v>153</v>
      </c>
      <c r="D34" s="33">
        <f t="shared" si="0"/>
        <v>0</v>
      </c>
      <c r="E34" s="313">
        <v>0</v>
      </c>
      <c r="F34" s="110"/>
      <c r="G34" s="110"/>
      <c r="H34" s="110"/>
    </row>
    <row r="35" spans="1:8" x14ac:dyDescent="0.3">
      <c r="A35" s="33">
        <v>3258103</v>
      </c>
      <c r="B35" s="129" t="s">
        <v>155</v>
      </c>
      <c r="C35" s="33" t="s">
        <v>153</v>
      </c>
      <c r="D35" s="33">
        <f t="shared" si="0"/>
        <v>0.4</v>
      </c>
      <c r="E35" s="313">
        <v>0.4</v>
      </c>
      <c r="F35" s="110"/>
      <c r="G35" s="110"/>
      <c r="H35" s="110"/>
    </row>
    <row r="36" spans="1:8" x14ac:dyDescent="0.3">
      <c r="A36" s="33">
        <v>3258105</v>
      </c>
      <c r="B36" s="129" t="s">
        <v>156</v>
      </c>
      <c r="C36" s="33" t="s">
        <v>153</v>
      </c>
      <c r="D36" s="33">
        <f t="shared" si="0"/>
        <v>0.2</v>
      </c>
      <c r="E36" s="313">
        <v>0.2</v>
      </c>
      <c r="F36" s="110"/>
      <c r="G36" s="110"/>
      <c r="H36" s="110"/>
    </row>
    <row r="37" spans="1:8" x14ac:dyDescent="0.3">
      <c r="A37" s="33">
        <v>3258107</v>
      </c>
      <c r="B37" s="129" t="s">
        <v>157</v>
      </c>
      <c r="C37" s="33" t="s">
        <v>153</v>
      </c>
      <c r="D37" s="33">
        <f t="shared" si="0"/>
        <v>0</v>
      </c>
      <c r="E37" s="313">
        <v>0</v>
      </c>
      <c r="F37" s="110"/>
      <c r="G37" s="110"/>
      <c r="H37" s="110"/>
    </row>
    <row r="38" spans="1:8" x14ac:dyDescent="0.3">
      <c r="A38" s="33">
        <v>3258106</v>
      </c>
      <c r="B38" s="129" t="s">
        <v>158</v>
      </c>
      <c r="C38" s="33" t="s">
        <v>153</v>
      </c>
      <c r="D38" s="33">
        <f t="shared" si="0"/>
        <v>0</v>
      </c>
      <c r="E38" s="313">
        <v>0</v>
      </c>
      <c r="F38" s="110"/>
      <c r="G38" s="110"/>
      <c r="H38" s="110"/>
    </row>
    <row r="39" spans="1:8" x14ac:dyDescent="0.3">
      <c r="A39" s="33">
        <v>3258105</v>
      </c>
      <c r="B39" s="129" t="s">
        <v>159</v>
      </c>
      <c r="C39" s="33" t="s">
        <v>153</v>
      </c>
      <c r="D39" s="33">
        <f t="shared" si="0"/>
        <v>0</v>
      </c>
      <c r="E39" s="313">
        <v>0</v>
      </c>
      <c r="F39" s="110"/>
      <c r="G39" s="110"/>
      <c r="H39" s="110"/>
    </row>
    <row r="40" spans="1:8" x14ac:dyDescent="0.3">
      <c r="A40" s="33">
        <v>3258114</v>
      </c>
      <c r="B40" s="129" t="s">
        <v>160</v>
      </c>
      <c r="C40" s="33" t="s">
        <v>153</v>
      </c>
      <c r="D40" s="33">
        <f t="shared" si="0"/>
        <v>0</v>
      </c>
      <c r="E40" s="313">
        <v>0</v>
      </c>
      <c r="F40" s="110"/>
      <c r="G40" s="110"/>
      <c r="H40" s="110"/>
    </row>
    <row r="41" spans="1:8" x14ac:dyDescent="0.3">
      <c r="A41" s="33">
        <v>3258128</v>
      </c>
      <c r="B41" s="129" t="s">
        <v>161</v>
      </c>
      <c r="C41" s="33" t="s">
        <v>153</v>
      </c>
      <c r="D41" s="33">
        <f t="shared" si="0"/>
        <v>0</v>
      </c>
      <c r="E41" s="313">
        <v>0</v>
      </c>
      <c r="F41" s="110"/>
      <c r="G41" s="110"/>
      <c r="H41" s="110"/>
    </row>
    <row r="42" spans="1:8" x14ac:dyDescent="0.3">
      <c r="A42" s="33">
        <v>3258107</v>
      </c>
      <c r="B42" s="129" t="s">
        <v>162</v>
      </c>
      <c r="C42" s="33" t="s">
        <v>153</v>
      </c>
      <c r="D42" s="33">
        <f t="shared" si="0"/>
        <v>0.25</v>
      </c>
      <c r="E42" s="313">
        <v>0.25</v>
      </c>
      <c r="F42" s="110"/>
      <c r="G42" s="110"/>
      <c r="H42" s="110"/>
    </row>
    <row r="43" spans="1:8" ht="72" x14ac:dyDescent="0.3">
      <c r="A43" s="33">
        <v>4112101</v>
      </c>
      <c r="B43" s="129" t="s">
        <v>163</v>
      </c>
      <c r="C43" s="33" t="s">
        <v>164</v>
      </c>
      <c r="D43" s="33">
        <f t="shared" si="0"/>
        <v>0</v>
      </c>
      <c r="E43" s="313">
        <v>0</v>
      </c>
      <c r="F43" s="110"/>
      <c r="G43" s="110"/>
      <c r="H43" s="110"/>
    </row>
    <row r="44" spans="1:8" ht="28.8" x14ac:dyDescent="0.3">
      <c r="A44" s="33">
        <v>4112101</v>
      </c>
      <c r="B44" s="129" t="s">
        <v>165</v>
      </c>
      <c r="C44" s="33" t="s">
        <v>164</v>
      </c>
      <c r="D44" s="33">
        <f t="shared" si="0"/>
        <v>0</v>
      </c>
      <c r="E44" s="313">
        <v>0</v>
      </c>
      <c r="F44" s="110"/>
      <c r="G44" s="110"/>
      <c r="H44" s="110"/>
    </row>
    <row r="45" spans="1:8" x14ac:dyDescent="0.3">
      <c r="A45" s="33">
        <v>4112102</v>
      </c>
      <c r="B45" s="129" t="s">
        <v>166</v>
      </c>
      <c r="C45" s="33" t="s">
        <v>167</v>
      </c>
      <c r="D45" s="33">
        <f t="shared" si="0"/>
        <v>0</v>
      </c>
      <c r="E45" s="313">
        <v>0</v>
      </c>
      <c r="F45" s="110"/>
      <c r="G45" s="110"/>
      <c r="H45" s="110"/>
    </row>
    <row r="46" spans="1:8" ht="28.8" x14ac:dyDescent="0.3">
      <c r="A46" s="33">
        <v>4112316</v>
      </c>
      <c r="B46" s="129" t="s">
        <v>168</v>
      </c>
      <c r="C46" s="33" t="s">
        <v>169</v>
      </c>
      <c r="D46" s="33">
        <f t="shared" si="0"/>
        <v>0</v>
      </c>
      <c r="E46" s="313">
        <v>0</v>
      </c>
      <c r="F46" s="110"/>
      <c r="G46" s="110"/>
      <c r="H46" s="110"/>
    </row>
    <row r="47" spans="1:8" ht="28.8" x14ac:dyDescent="0.3">
      <c r="A47" s="33">
        <v>4112316</v>
      </c>
      <c r="B47" s="129" t="s">
        <v>170</v>
      </c>
      <c r="C47" s="33" t="s">
        <v>169</v>
      </c>
      <c r="D47" s="33">
        <f t="shared" si="0"/>
        <v>0</v>
      </c>
      <c r="E47" s="313">
        <v>0</v>
      </c>
      <c r="F47" s="110"/>
      <c r="G47" s="110"/>
      <c r="H47" s="110"/>
    </row>
    <row r="48" spans="1:8" ht="28.8" x14ac:dyDescent="0.3">
      <c r="A48" s="33">
        <v>4112304</v>
      </c>
      <c r="B48" s="129" t="s">
        <v>171</v>
      </c>
      <c r="C48" s="33" t="s">
        <v>172</v>
      </c>
      <c r="D48" s="33">
        <f t="shared" si="0"/>
        <v>0</v>
      </c>
      <c r="E48" s="313">
        <v>0</v>
      </c>
      <c r="F48" s="110"/>
      <c r="G48" s="110"/>
      <c r="H48" s="110"/>
    </row>
    <row r="49" spans="1:8" ht="28.8" x14ac:dyDescent="0.3">
      <c r="A49" s="33">
        <v>4112304</v>
      </c>
      <c r="B49" s="129" t="s">
        <v>173</v>
      </c>
      <c r="C49" s="33" t="s">
        <v>172</v>
      </c>
      <c r="D49" s="33">
        <f t="shared" si="0"/>
        <v>0</v>
      </c>
      <c r="E49" s="313">
        <v>0</v>
      </c>
      <c r="F49" s="110"/>
      <c r="G49" s="110"/>
      <c r="H49" s="110"/>
    </row>
    <row r="50" spans="1:8" x14ac:dyDescent="0.3">
      <c r="A50" s="33">
        <v>4112304</v>
      </c>
      <c r="B50" s="129" t="s">
        <v>174</v>
      </c>
      <c r="C50" s="33" t="s">
        <v>172</v>
      </c>
      <c r="D50" s="33">
        <f t="shared" si="0"/>
        <v>35</v>
      </c>
      <c r="E50" s="313">
        <v>35</v>
      </c>
      <c r="F50" s="110"/>
      <c r="G50" s="110"/>
      <c r="H50" s="110"/>
    </row>
    <row r="51" spans="1:8" ht="57.6" x14ac:dyDescent="0.3">
      <c r="A51" s="33">
        <v>4112202</v>
      </c>
      <c r="B51" s="129" t="s">
        <v>175</v>
      </c>
      <c r="C51" s="33" t="s">
        <v>176</v>
      </c>
      <c r="D51" s="33">
        <f t="shared" si="0"/>
        <v>0</v>
      </c>
      <c r="E51" s="313">
        <v>0</v>
      </c>
      <c r="F51" s="110"/>
      <c r="G51" s="110"/>
      <c r="H51" s="110"/>
    </row>
    <row r="52" spans="1:8" ht="28.8" x14ac:dyDescent="0.3">
      <c r="A52" s="33">
        <v>4112202</v>
      </c>
      <c r="B52" s="129" t="s">
        <v>177</v>
      </c>
      <c r="C52" s="33" t="s">
        <v>176</v>
      </c>
      <c r="D52" s="33">
        <f t="shared" si="0"/>
        <v>0</v>
      </c>
      <c r="E52" s="313">
        <v>0</v>
      </c>
      <c r="F52" s="110"/>
      <c r="G52" s="110"/>
      <c r="H52" s="110"/>
    </row>
    <row r="53" spans="1:8" x14ac:dyDescent="0.3">
      <c r="A53" s="33">
        <v>4112202</v>
      </c>
      <c r="B53" s="129" t="s">
        <v>178</v>
      </c>
      <c r="C53" s="33" t="s">
        <v>176</v>
      </c>
      <c r="D53" s="33">
        <f t="shared" si="0"/>
        <v>0</v>
      </c>
      <c r="E53" s="313">
        <v>0</v>
      </c>
      <c r="F53" s="110"/>
      <c r="G53" s="110"/>
      <c r="H53" s="110"/>
    </row>
    <row r="54" spans="1:8" ht="28.8" x14ac:dyDescent="0.3">
      <c r="A54" s="33">
        <v>4112202</v>
      </c>
      <c r="B54" s="129" t="s">
        <v>179</v>
      </c>
      <c r="C54" s="33" t="s">
        <v>176</v>
      </c>
      <c r="D54" s="33">
        <f t="shared" si="0"/>
        <v>0</v>
      </c>
      <c r="E54" s="313">
        <v>0</v>
      </c>
      <c r="F54" s="110"/>
      <c r="G54" s="110"/>
      <c r="H54" s="110"/>
    </row>
    <row r="55" spans="1:8" x14ac:dyDescent="0.3">
      <c r="A55" s="33">
        <v>4112314</v>
      </c>
      <c r="B55" s="129" t="s">
        <v>154</v>
      </c>
      <c r="C55" s="33" t="s">
        <v>180</v>
      </c>
      <c r="D55" s="33">
        <f t="shared" si="0"/>
        <v>0</v>
      </c>
      <c r="E55" s="313">
        <v>0</v>
      </c>
      <c r="F55" s="110"/>
      <c r="G55" s="110"/>
      <c r="H55" s="110"/>
    </row>
    <row r="56" spans="1:8" x14ac:dyDescent="0.3">
      <c r="A56" s="33">
        <v>4112303</v>
      </c>
      <c r="B56" s="129" t="s">
        <v>181</v>
      </c>
      <c r="C56" s="33" t="s">
        <v>180</v>
      </c>
      <c r="D56" s="33">
        <f t="shared" si="0"/>
        <v>0</v>
      </c>
      <c r="E56" s="313">
        <v>0</v>
      </c>
      <c r="F56" s="110"/>
      <c r="G56" s="110"/>
      <c r="H56" s="110"/>
    </row>
    <row r="57" spans="1:8" x14ac:dyDescent="0.3">
      <c r="A57" s="33">
        <v>4141101</v>
      </c>
      <c r="B57" s="129" t="s">
        <v>182</v>
      </c>
      <c r="C57" s="33" t="s">
        <v>183</v>
      </c>
      <c r="D57" s="33">
        <f t="shared" si="0"/>
        <v>0</v>
      </c>
      <c r="E57" s="313">
        <v>0</v>
      </c>
      <c r="F57" s="110"/>
      <c r="G57" s="110"/>
      <c r="H57" s="110"/>
    </row>
    <row r="58" spans="1:8" x14ac:dyDescent="0.3">
      <c r="A58" s="33">
        <v>4111306</v>
      </c>
      <c r="B58" s="129" t="s">
        <v>184</v>
      </c>
      <c r="C58" s="33" t="s">
        <v>185</v>
      </c>
      <c r="D58" s="33">
        <f t="shared" si="0"/>
        <v>17.5</v>
      </c>
      <c r="E58" s="313">
        <v>17.5</v>
      </c>
      <c r="F58" s="110"/>
      <c r="G58" s="110"/>
      <c r="H58" s="110"/>
    </row>
    <row r="59" spans="1:8" x14ac:dyDescent="0.3">
      <c r="A59" s="33">
        <v>4111307</v>
      </c>
      <c r="B59" s="129" t="s">
        <v>186</v>
      </c>
      <c r="C59" s="33" t="s">
        <v>185</v>
      </c>
      <c r="D59" s="33">
        <f t="shared" si="0"/>
        <v>14</v>
      </c>
      <c r="E59" s="313">
        <v>14</v>
      </c>
      <c r="F59" s="110"/>
      <c r="G59" s="110"/>
      <c r="H59" s="110"/>
    </row>
    <row r="60" spans="1:8" ht="28.8" x14ac:dyDescent="0.3">
      <c r="A60" s="33">
        <v>4111307</v>
      </c>
      <c r="B60" s="129" t="s">
        <v>187</v>
      </c>
      <c r="C60" s="33" t="s">
        <v>185</v>
      </c>
      <c r="D60" s="33">
        <f t="shared" si="0"/>
        <v>86.63</v>
      </c>
      <c r="E60" s="313">
        <v>86.63</v>
      </c>
      <c r="F60" s="110"/>
      <c r="G60" s="110"/>
      <c r="H60" s="110"/>
    </row>
    <row r="61" spans="1:8" x14ac:dyDescent="0.3">
      <c r="A61" s="33">
        <v>4111307</v>
      </c>
      <c r="B61" s="129" t="s">
        <v>188</v>
      </c>
      <c r="C61" s="33" t="s">
        <v>185</v>
      </c>
      <c r="D61" s="33">
        <f t="shared" si="0"/>
        <v>12.5</v>
      </c>
      <c r="E61" s="313">
        <v>12.5</v>
      </c>
      <c r="F61" s="110"/>
      <c r="G61" s="110"/>
      <c r="H61" s="110"/>
    </row>
    <row r="62" spans="1:8" x14ac:dyDescent="0.3">
      <c r="A62" s="33">
        <v>4111201</v>
      </c>
      <c r="B62" s="129" t="s">
        <v>189</v>
      </c>
      <c r="C62" s="33" t="s">
        <v>185</v>
      </c>
      <c r="D62" s="33">
        <f t="shared" si="0"/>
        <v>15.75</v>
      </c>
      <c r="E62" s="313">
        <v>15.75</v>
      </c>
      <c r="F62" s="110"/>
      <c r="G62" s="110"/>
      <c r="H62" s="110"/>
    </row>
    <row r="63" spans="1:8" ht="28.8" x14ac:dyDescent="0.3">
      <c r="A63" s="33">
        <v>4111201</v>
      </c>
      <c r="B63" s="129" t="s">
        <v>190</v>
      </c>
      <c r="C63" s="33" t="s">
        <v>185</v>
      </c>
      <c r="D63" s="33">
        <f t="shared" si="0"/>
        <v>17.5</v>
      </c>
      <c r="E63" s="313">
        <v>17.5</v>
      </c>
      <c r="F63" s="110"/>
      <c r="G63" s="110"/>
      <c r="H63" s="110"/>
    </row>
    <row r="64" spans="1:8" ht="28.8" x14ac:dyDescent="0.3">
      <c r="A64" s="33">
        <v>4111201</v>
      </c>
      <c r="B64" s="129" t="s">
        <v>191</v>
      </c>
      <c r="C64" s="33" t="s">
        <v>185</v>
      </c>
      <c r="D64" s="33">
        <f t="shared" si="0"/>
        <v>17.5</v>
      </c>
      <c r="E64" s="313">
        <v>17.5</v>
      </c>
      <c r="F64" s="110"/>
      <c r="G64" s="110"/>
      <c r="H64" s="110"/>
    </row>
    <row r="65" spans="1:8" x14ac:dyDescent="0.3">
      <c r="A65" s="33">
        <v>4111201</v>
      </c>
      <c r="B65" s="129" t="s">
        <v>192</v>
      </c>
      <c r="C65" s="33" t="s">
        <v>185</v>
      </c>
      <c r="D65" s="33">
        <f t="shared" si="0"/>
        <v>134.75</v>
      </c>
      <c r="E65" s="313">
        <v>134.75</v>
      </c>
      <c r="F65" s="110"/>
      <c r="G65" s="110"/>
      <c r="H65" s="110"/>
    </row>
    <row r="66" spans="1:8" x14ac:dyDescent="0.3">
      <c r="A66" s="33">
        <v>4111201</v>
      </c>
      <c r="B66" s="129" t="s">
        <v>193</v>
      </c>
      <c r="C66" s="33" t="s">
        <v>185</v>
      </c>
      <c r="D66" s="33">
        <f t="shared" si="0"/>
        <v>2.62</v>
      </c>
      <c r="E66" s="313">
        <v>2.62</v>
      </c>
      <c r="F66" s="110"/>
      <c r="G66" s="110"/>
      <c r="H66" s="110"/>
    </row>
    <row r="67" spans="1:8" x14ac:dyDescent="0.3">
      <c r="A67" s="33">
        <v>4111201</v>
      </c>
      <c r="B67" s="129" t="s">
        <v>194</v>
      </c>
      <c r="C67" s="33" t="s">
        <v>185</v>
      </c>
      <c r="D67" s="33">
        <f t="shared" ref="D67:D68" si="1">SUM(E67:H67)</f>
        <v>8.75</v>
      </c>
      <c r="E67" s="313">
        <v>8.75</v>
      </c>
      <c r="F67" s="110"/>
      <c r="G67" s="110"/>
      <c r="H67" s="110"/>
    </row>
    <row r="68" spans="1:8" x14ac:dyDescent="0.3">
      <c r="A68" s="33">
        <v>4111201</v>
      </c>
      <c r="B68" s="129" t="s">
        <v>195</v>
      </c>
      <c r="C68" s="33" t="s">
        <v>185</v>
      </c>
      <c r="D68" s="33">
        <f t="shared" si="1"/>
        <v>12.5</v>
      </c>
      <c r="E68" s="313">
        <v>12.5</v>
      </c>
      <c r="F68" s="110"/>
      <c r="G68" s="110"/>
      <c r="H68" s="110"/>
    </row>
    <row r="69" spans="1:8" x14ac:dyDescent="0.3">
      <c r="A69" s="110" t="s">
        <v>296</v>
      </c>
      <c r="B69" s="189" t="s">
        <v>292</v>
      </c>
      <c r="C69" s="33" t="s">
        <v>285</v>
      </c>
      <c r="D69" s="110"/>
      <c r="E69" s="313"/>
      <c r="F69" s="110"/>
      <c r="G69" s="110"/>
      <c r="H69" s="110"/>
    </row>
    <row r="70" spans="1:8" x14ac:dyDescent="0.3">
      <c r="A70" s="110" t="s">
        <v>297</v>
      </c>
      <c r="B70" s="189" t="s">
        <v>293</v>
      </c>
      <c r="C70" s="33" t="s">
        <v>286</v>
      </c>
      <c r="D70" s="110"/>
      <c r="E70" s="313"/>
      <c r="F70" s="110"/>
      <c r="G70" s="110"/>
      <c r="H70" s="110"/>
    </row>
    <row r="71" spans="1:8" x14ac:dyDescent="0.3">
      <c r="E71" s="123">
        <f>SUM(E2:E70)</f>
        <v>500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115" zoomScaleNormal="115" workbookViewId="0">
      <selection activeCell="D14" sqref="D14"/>
    </sheetView>
  </sheetViews>
  <sheetFormatPr defaultRowHeight="14.4" x14ac:dyDescent="0.3"/>
  <cols>
    <col min="2" max="2" width="32" customWidth="1"/>
    <col min="3" max="3" width="23.33203125" customWidth="1"/>
    <col min="4" max="4" width="21.5546875" customWidth="1"/>
    <col min="5" max="5" width="22.6640625" customWidth="1"/>
  </cols>
  <sheetData>
    <row r="1" spans="1:5" x14ac:dyDescent="0.3">
      <c r="A1" s="110" t="s">
        <v>223</v>
      </c>
      <c r="B1" s="110" t="s">
        <v>99</v>
      </c>
      <c r="C1" s="132" t="s">
        <v>253</v>
      </c>
      <c r="D1" s="33" t="s">
        <v>260</v>
      </c>
      <c r="E1" s="33" t="s">
        <v>259</v>
      </c>
    </row>
    <row r="2" spans="1:5" x14ac:dyDescent="0.3">
      <c r="A2" s="110" t="s">
        <v>109</v>
      </c>
      <c r="B2" s="110" t="s">
        <v>230</v>
      </c>
      <c r="C2" s="133">
        <f>SUM(D2:E2)</f>
        <v>8.0000000000000002E-3</v>
      </c>
      <c r="D2" s="133">
        <v>4.0000000000000001E-3</v>
      </c>
      <c r="E2" s="133">
        <v>4.0000000000000001E-3</v>
      </c>
    </row>
    <row r="3" spans="1:5" x14ac:dyDescent="0.3">
      <c r="A3" s="110" t="s">
        <v>133</v>
      </c>
      <c r="B3" s="110" t="s">
        <v>239</v>
      </c>
      <c r="C3" s="133">
        <f t="shared" ref="C3:C15" si="0">SUM(D3:E3)</f>
        <v>0.02</v>
      </c>
      <c r="D3" s="133">
        <v>0.01</v>
      </c>
      <c r="E3" s="133">
        <v>0.01</v>
      </c>
    </row>
    <row r="4" spans="1:5" x14ac:dyDescent="0.3">
      <c r="A4" s="110" t="s">
        <v>141</v>
      </c>
      <c r="B4" s="110" t="s">
        <v>240</v>
      </c>
      <c r="C4" s="133">
        <f t="shared" si="0"/>
        <v>0.02</v>
      </c>
      <c r="D4" s="133">
        <v>0.01</v>
      </c>
      <c r="E4" s="133">
        <v>0.01</v>
      </c>
    </row>
    <row r="5" spans="1:5" x14ac:dyDescent="0.3">
      <c r="A5" s="110" t="s">
        <v>151</v>
      </c>
      <c r="B5" s="110" t="s">
        <v>242</v>
      </c>
      <c r="C5" s="133">
        <f t="shared" si="0"/>
        <v>1.2E-2</v>
      </c>
      <c r="D5" s="133">
        <v>6.0000000000000001E-3</v>
      </c>
      <c r="E5" s="133">
        <v>6.0000000000000001E-3</v>
      </c>
    </row>
    <row r="6" spans="1:5" x14ac:dyDescent="0.3">
      <c r="A6" s="110" t="s">
        <v>147</v>
      </c>
      <c r="B6" s="110" t="s">
        <v>146</v>
      </c>
      <c r="C6" s="131">
        <f t="shared" si="0"/>
        <v>0</v>
      </c>
      <c r="D6" s="133">
        <v>0</v>
      </c>
      <c r="E6" s="133">
        <v>0</v>
      </c>
    </row>
    <row r="7" spans="1:5" x14ac:dyDescent="0.3">
      <c r="A7" s="323" t="s">
        <v>252</v>
      </c>
      <c r="B7" s="323"/>
      <c r="C7" s="323"/>
      <c r="D7" s="323"/>
      <c r="E7" s="323"/>
    </row>
    <row r="8" spans="1:5" x14ac:dyDescent="0.3">
      <c r="A8" s="110" t="s">
        <v>164</v>
      </c>
      <c r="B8" s="110" t="s">
        <v>244</v>
      </c>
      <c r="C8" s="133">
        <f t="shared" si="0"/>
        <v>0.01</v>
      </c>
      <c r="D8" s="133">
        <v>0</v>
      </c>
      <c r="E8" s="133">
        <v>0.01</v>
      </c>
    </row>
    <row r="9" spans="1:5" x14ac:dyDescent="0.3">
      <c r="A9" s="110" t="s">
        <v>167</v>
      </c>
      <c r="B9" s="110" t="s">
        <v>245</v>
      </c>
      <c r="C9" s="133">
        <f t="shared" si="0"/>
        <v>0</v>
      </c>
      <c r="D9" s="133">
        <v>0</v>
      </c>
      <c r="E9" s="133">
        <v>0</v>
      </c>
    </row>
    <row r="10" spans="1:5" x14ac:dyDescent="0.3">
      <c r="A10" s="110" t="s">
        <v>169</v>
      </c>
      <c r="B10" s="110" t="s">
        <v>246</v>
      </c>
      <c r="C10" s="133">
        <f t="shared" si="0"/>
        <v>0</v>
      </c>
      <c r="D10" s="133">
        <v>0</v>
      </c>
      <c r="E10" s="133">
        <v>0</v>
      </c>
    </row>
    <row r="11" spans="1:5" x14ac:dyDescent="0.3">
      <c r="A11" s="110" t="s">
        <v>172</v>
      </c>
      <c r="B11" s="110" t="s">
        <v>247</v>
      </c>
      <c r="C11" s="133">
        <f t="shared" si="0"/>
        <v>0</v>
      </c>
      <c r="D11" s="133">
        <v>0</v>
      </c>
      <c r="E11" s="133">
        <v>0</v>
      </c>
    </row>
    <row r="12" spans="1:5" x14ac:dyDescent="0.3">
      <c r="A12" s="110" t="s">
        <v>176</v>
      </c>
      <c r="B12" s="110" t="s">
        <v>248</v>
      </c>
      <c r="C12" s="133">
        <f t="shared" si="0"/>
        <v>0</v>
      </c>
      <c r="D12" s="133">
        <v>0</v>
      </c>
      <c r="E12" s="133">
        <v>0</v>
      </c>
    </row>
    <row r="13" spans="1:5" x14ac:dyDescent="0.3">
      <c r="A13" s="110" t="s">
        <v>180</v>
      </c>
      <c r="B13" s="110" t="s">
        <v>249</v>
      </c>
      <c r="C13" s="133">
        <f t="shared" si="0"/>
        <v>0</v>
      </c>
      <c r="D13" s="133">
        <v>0</v>
      </c>
      <c r="E13" s="133">
        <v>0</v>
      </c>
    </row>
    <row r="14" spans="1:5" x14ac:dyDescent="0.3">
      <c r="A14" s="110" t="s">
        <v>183</v>
      </c>
      <c r="B14" s="110" t="s">
        <v>250</v>
      </c>
      <c r="C14" s="133">
        <f t="shared" si="0"/>
        <v>6.9999999999999993E-2</v>
      </c>
      <c r="D14" s="133">
        <v>0.01</v>
      </c>
      <c r="E14" s="133">
        <v>0.06</v>
      </c>
    </row>
    <row r="15" spans="1:5" x14ac:dyDescent="0.3">
      <c r="A15" s="110" t="s">
        <v>185</v>
      </c>
      <c r="B15" s="110" t="s">
        <v>251</v>
      </c>
      <c r="C15" s="133">
        <f t="shared" si="0"/>
        <v>0.21</v>
      </c>
      <c r="D15" s="133">
        <v>0.12</v>
      </c>
      <c r="E15" s="133">
        <v>0.09</v>
      </c>
    </row>
    <row r="16" spans="1:5" x14ac:dyDescent="0.3">
      <c r="A16" s="110"/>
      <c r="B16" s="110"/>
      <c r="C16" s="133">
        <f>SUM(C2:C6,C8:C15)</f>
        <v>0.35</v>
      </c>
      <c r="D16" s="133">
        <f>SUM(D2:D6,D8:D15)</f>
        <v>0.16</v>
      </c>
      <c r="E16" s="133">
        <f>SUM(E2:E6,E8:E15)</f>
        <v>0.19</v>
      </c>
    </row>
  </sheetData>
  <mergeCells count="1">
    <mergeCell ref="A7:E7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view="pageBreakPreview" topLeftCell="A10" zoomScale="60" zoomScaleNormal="115" workbookViewId="0">
      <selection activeCell="L32" sqref="L32"/>
    </sheetView>
  </sheetViews>
  <sheetFormatPr defaultColWidth="6.5546875" defaultRowHeight="16.5" customHeight="1" x14ac:dyDescent="0.3"/>
  <cols>
    <col min="1" max="1" width="12.5546875" style="123" customWidth="1"/>
    <col min="2" max="2" width="85.33203125" customWidth="1"/>
    <col min="3" max="3" width="11" customWidth="1"/>
  </cols>
  <sheetData>
    <row r="1" spans="1:3" ht="16.5" customHeight="1" x14ac:dyDescent="0.3">
      <c r="A1" s="123" t="s">
        <v>294</v>
      </c>
      <c r="B1" t="s">
        <v>99</v>
      </c>
      <c r="C1" t="s">
        <v>295</v>
      </c>
    </row>
    <row r="2" spans="1:3" s="176" customFormat="1" ht="12.75" customHeight="1" x14ac:dyDescent="0.3">
      <c r="A2" s="173">
        <v>3111302</v>
      </c>
      <c r="B2" s="174" t="s">
        <v>100</v>
      </c>
      <c r="C2" s="175" t="s">
        <v>101</v>
      </c>
    </row>
    <row r="3" spans="1:3" s="176" customFormat="1" ht="12.75" customHeight="1" x14ac:dyDescent="0.3">
      <c r="A3" s="173">
        <v>3111327</v>
      </c>
      <c r="B3" s="174" t="s">
        <v>102</v>
      </c>
      <c r="C3" s="175" t="s">
        <v>101</v>
      </c>
    </row>
    <row r="4" spans="1:3" s="176" customFormat="1" ht="12.75" customHeight="1" x14ac:dyDescent="0.3">
      <c r="A4" s="173">
        <v>3111338</v>
      </c>
      <c r="B4" s="174" t="s">
        <v>103</v>
      </c>
      <c r="C4" s="175" t="s">
        <v>101</v>
      </c>
    </row>
    <row r="5" spans="1:3" ht="12.75" customHeight="1" x14ac:dyDescent="0.3">
      <c r="A5" s="170">
        <v>3241101</v>
      </c>
      <c r="B5" s="139" t="s">
        <v>104</v>
      </c>
      <c r="C5" s="33" t="s">
        <v>105</v>
      </c>
    </row>
    <row r="6" spans="1:3" ht="12.75" customHeight="1" x14ac:dyDescent="0.3">
      <c r="A6" s="170">
        <v>3211129</v>
      </c>
      <c r="B6" s="140" t="s">
        <v>106</v>
      </c>
      <c r="C6" s="33" t="s">
        <v>107</v>
      </c>
    </row>
    <row r="7" spans="1:3" ht="12.75" customHeight="1" x14ac:dyDescent="0.3">
      <c r="A7" s="170">
        <v>3821103</v>
      </c>
      <c r="B7" s="34" t="s">
        <v>108</v>
      </c>
      <c r="C7" s="33" t="s">
        <v>109</v>
      </c>
    </row>
    <row r="8" spans="1:3" ht="12.75" customHeight="1" x14ac:dyDescent="0.3">
      <c r="A8" s="170">
        <v>3211119</v>
      </c>
      <c r="B8" s="140" t="s">
        <v>110</v>
      </c>
      <c r="C8" s="33" t="s">
        <v>111</v>
      </c>
    </row>
    <row r="9" spans="1:3" ht="12.75" customHeight="1" x14ac:dyDescent="0.3">
      <c r="A9" s="170">
        <v>3211120</v>
      </c>
      <c r="B9" s="139" t="s">
        <v>112</v>
      </c>
      <c r="C9" s="33" t="s">
        <v>111</v>
      </c>
    </row>
    <row r="10" spans="1:3" ht="12.75" customHeight="1" x14ac:dyDescent="0.3">
      <c r="A10" s="170">
        <v>3211117</v>
      </c>
      <c r="B10" s="139" t="s">
        <v>113</v>
      </c>
      <c r="C10" s="33" t="s">
        <v>111</v>
      </c>
    </row>
    <row r="11" spans="1:3" ht="12.75" customHeight="1" x14ac:dyDescent="0.3">
      <c r="A11" s="170">
        <v>3221104</v>
      </c>
      <c r="B11" s="139" t="s">
        <v>114</v>
      </c>
      <c r="C11" s="33" t="s">
        <v>115</v>
      </c>
    </row>
    <row r="12" spans="1:3" ht="12.75" customHeight="1" x14ac:dyDescent="0.3">
      <c r="A12" s="170">
        <v>3211115</v>
      </c>
      <c r="B12" s="139" t="s">
        <v>116</v>
      </c>
      <c r="C12" s="33" t="s">
        <v>117</v>
      </c>
    </row>
    <row r="13" spans="1:3" ht="12.75" customHeight="1" x14ac:dyDescent="0.3">
      <c r="A13" s="170">
        <v>3211113</v>
      </c>
      <c r="B13" s="139" t="s">
        <v>118</v>
      </c>
      <c r="C13" s="33" t="s">
        <v>117</v>
      </c>
    </row>
    <row r="14" spans="1:3" ht="12.75" customHeight="1" x14ac:dyDescent="0.3">
      <c r="A14" s="170">
        <v>3243102</v>
      </c>
      <c r="B14" s="137" t="s">
        <v>119</v>
      </c>
      <c r="C14" s="33" t="s">
        <v>120</v>
      </c>
    </row>
    <row r="15" spans="1:3" ht="12.75" customHeight="1" x14ac:dyDescent="0.3">
      <c r="A15" s="170">
        <v>3243101</v>
      </c>
      <c r="B15" s="137" t="s">
        <v>121</v>
      </c>
      <c r="C15" s="33" t="s">
        <v>120</v>
      </c>
    </row>
    <row r="16" spans="1:3" ht="12.75" customHeight="1" x14ac:dyDescent="0.3">
      <c r="A16" s="170">
        <v>3221108</v>
      </c>
      <c r="B16" s="137" t="s">
        <v>122</v>
      </c>
      <c r="C16" s="33" t="s">
        <v>123</v>
      </c>
    </row>
    <row r="17" spans="1:3" ht="12.75" customHeight="1" x14ac:dyDescent="0.3">
      <c r="A17" s="170">
        <v>3255102</v>
      </c>
      <c r="B17" s="137" t="s">
        <v>124</v>
      </c>
      <c r="C17" s="33" t="s">
        <v>125</v>
      </c>
    </row>
    <row r="18" spans="1:3" ht="12.75" customHeight="1" x14ac:dyDescent="0.3">
      <c r="A18" s="170">
        <v>3255104</v>
      </c>
      <c r="B18" s="137" t="s">
        <v>126</v>
      </c>
      <c r="C18" s="33" t="s">
        <v>127</v>
      </c>
    </row>
    <row r="19" spans="1:3" ht="12.75" customHeight="1" x14ac:dyDescent="0.3">
      <c r="A19" s="170">
        <v>3211127</v>
      </c>
      <c r="B19" s="137" t="s">
        <v>128</v>
      </c>
      <c r="C19" s="33" t="s">
        <v>129</v>
      </c>
    </row>
    <row r="20" spans="1:3" ht="12.75" customHeight="1" x14ac:dyDescent="0.3">
      <c r="A20" s="170">
        <v>3231201</v>
      </c>
      <c r="B20" s="137" t="s">
        <v>130</v>
      </c>
      <c r="C20" s="33" t="s">
        <v>131</v>
      </c>
    </row>
    <row r="21" spans="1:3" ht="12.75" customHeight="1" x14ac:dyDescent="0.3">
      <c r="A21" s="170">
        <v>3231201</v>
      </c>
      <c r="B21" s="34" t="s">
        <v>132</v>
      </c>
      <c r="C21" s="33" t="s">
        <v>133</v>
      </c>
    </row>
    <row r="22" spans="1:3" ht="12.75" customHeight="1" x14ac:dyDescent="0.3">
      <c r="A22" s="170">
        <v>3231201</v>
      </c>
      <c r="B22" s="34" t="s">
        <v>134</v>
      </c>
      <c r="C22" s="33" t="s">
        <v>133</v>
      </c>
    </row>
    <row r="23" spans="1:3" ht="12.75" customHeight="1" x14ac:dyDescent="0.3">
      <c r="A23" s="170">
        <v>3231201</v>
      </c>
      <c r="B23" s="34" t="s">
        <v>135</v>
      </c>
      <c r="C23" s="33" t="s">
        <v>133</v>
      </c>
    </row>
    <row r="24" spans="1:3" ht="12.75" customHeight="1" x14ac:dyDescent="0.3">
      <c r="A24" s="170">
        <v>3211109</v>
      </c>
      <c r="B24" s="137" t="s">
        <v>136</v>
      </c>
      <c r="C24" s="33" t="s">
        <v>137</v>
      </c>
    </row>
    <row r="25" spans="1:3" ht="12.75" customHeight="1" x14ac:dyDescent="0.3">
      <c r="A25" s="170">
        <v>3256103</v>
      </c>
      <c r="B25" s="137" t="s">
        <v>138</v>
      </c>
      <c r="C25" s="33" t="s">
        <v>139</v>
      </c>
    </row>
    <row r="26" spans="1:3" ht="12.75" customHeight="1" x14ac:dyDescent="0.3">
      <c r="A26" s="170">
        <v>3257101</v>
      </c>
      <c r="B26" s="137" t="s">
        <v>140</v>
      </c>
      <c r="C26" s="33" t="s">
        <v>141</v>
      </c>
    </row>
    <row r="27" spans="1:3" ht="12.75" customHeight="1" x14ac:dyDescent="0.3">
      <c r="A27" s="177">
        <v>3111332</v>
      </c>
      <c r="B27" s="34" t="s">
        <v>142</v>
      </c>
      <c r="C27" s="33" t="s">
        <v>143</v>
      </c>
    </row>
    <row r="28" spans="1:3" ht="12.75" customHeight="1" x14ac:dyDescent="0.3">
      <c r="A28" s="177">
        <v>3111332</v>
      </c>
      <c r="B28" s="34" t="s">
        <v>144</v>
      </c>
      <c r="C28" s="33" t="s">
        <v>143</v>
      </c>
    </row>
    <row r="29" spans="1:3" ht="12.75" customHeight="1" x14ac:dyDescent="0.3">
      <c r="A29" s="177">
        <v>3111332</v>
      </c>
      <c r="B29" s="34" t="s">
        <v>145</v>
      </c>
      <c r="C29" s="33" t="s">
        <v>143</v>
      </c>
    </row>
    <row r="30" spans="1:3" ht="12.75" customHeight="1" x14ac:dyDescent="0.3">
      <c r="A30" s="170">
        <v>3257104</v>
      </c>
      <c r="B30" s="140" t="s">
        <v>146</v>
      </c>
      <c r="C30" s="33" t="s">
        <v>147</v>
      </c>
    </row>
    <row r="31" spans="1:3" ht="12.75" customHeight="1" x14ac:dyDescent="0.3">
      <c r="A31" s="170">
        <v>3255101</v>
      </c>
      <c r="B31" s="137" t="s">
        <v>148</v>
      </c>
      <c r="C31" s="33" t="s">
        <v>149</v>
      </c>
    </row>
    <row r="32" spans="1:3" ht="12.75" customHeight="1" x14ac:dyDescent="0.3">
      <c r="A32" s="170">
        <v>3256101</v>
      </c>
      <c r="B32" s="137" t="s">
        <v>150</v>
      </c>
      <c r="C32" s="33" t="s">
        <v>151</v>
      </c>
    </row>
    <row r="33" spans="1:3" ht="12.75" customHeight="1" x14ac:dyDescent="0.3">
      <c r="A33" s="170">
        <v>3258101</v>
      </c>
      <c r="B33" s="137" t="s">
        <v>152</v>
      </c>
      <c r="C33" s="33" t="s">
        <v>153</v>
      </c>
    </row>
    <row r="34" spans="1:3" ht="12.75" customHeight="1" x14ac:dyDescent="0.3">
      <c r="A34" s="170">
        <v>3258102</v>
      </c>
      <c r="B34" s="137" t="s">
        <v>154</v>
      </c>
      <c r="C34" s="33" t="s">
        <v>153</v>
      </c>
    </row>
    <row r="35" spans="1:3" ht="12.75" customHeight="1" x14ac:dyDescent="0.3">
      <c r="A35" s="170">
        <v>3258103</v>
      </c>
      <c r="B35" s="137" t="s">
        <v>155</v>
      </c>
      <c r="C35" s="33" t="s">
        <v>153</v>
      </c>
    </row>
    <row r="36" spans="1:3" ht="12.75" customHeight="1" x14ac:dyDescent="0.3">
      <c r="A36" s="170">
        <v>3258105</v>
      </c>
      <c r="B36" s="137" t="s">
        <v>156</v>
      </c>
      <c r="C36" s="33" t="s">
        <v>153</v>
      </c>
    </row>
    <row r="37" spans="1:3" ht="12.75" customHeight="1" x14ac:dyDescent="0.3">
      <c r="A37" s="170">
        <v>3258107</v>
      </c>
      <c r="B37" s="137" t="s">
        <v>157</v>
      </c>
      <c r="C37" s="33" t="s">
        <v>153</v>
      </c>
    </row>
    <row r="38" spans="1:3" ht="12.75" customHeight="1" x14ac:dyDescent="0.3">
      <c r="A38" s="170">
        <v>3258106</v>
      </c>
      <c r="B38" s="137" t="s">
        <v>158</v>
      </c>
      <c r="C38" s="33" t="s">
        <v>153</v>
      </c>
    </row>
    <row r="39" spans="1:3" ht="12.75" customHeight="1" x14ac:dyDescent="0.3">
      <c r="A39" s="170">
        <v>3258105</v>
      </c>
      <c r="B39" s="137" t="s">
        <v>159</v>
      </c>
      <c r="C39" s="33" t="s">
        <v>153</v>
      </c>
    </row>
    <row r="40" spans="1:3" ht="12.75" customHeight="1" x14ac:dyDescent="0.3">
      <c r="A40" s="173">
        <v>3258114</v>
      </c>
      <c r="B40" s="178" t="s">
        <v>160</v>
      </c>
      <c r="C40" s="33" t="s">
        <v>153</v>
      </c>
    </row>
    <row r="41" spans="1:3" ht="12.75" customHeight="1" x14ac:dyDescent="0.3">
      <c r="A41" s="170">
        <v>3258128</v>
      </c>
      <c r="B41" s="137" t="s">
        <v>161</v>
      </c>
      <c r="C41" s="33" t="s">
        <v>153</v>
      </c>
    </row>
    <row r="42" spans="1:3" ht="12.75" customHeight="1" x14ac:dyDescent="0.3">
      <c r="A42" s="170">
        <v>3258107</v>
      </c>
      <c r="B42" s="139" t="s">
        <v>162</v>
      </c>
      <c r="C42" s="33" t="s">
        <v>153</v>
      </c>
    </row>
    <row r="43" spans="1:3" ht="12.75" customHeight="1" x14ac:dyDescent="0.3">
      <c r="A43" s="148">
        <v>4112101</v>
      </c>
      <c r="B43" s="179" t="s">
        <v>163</v>
      </c>
      <c r="C43" s="33" t="s">
        <v>164</v>
      </c>
    </row>
    <row r="44" spans="1:3" ht="12.75" customHeight="1" x14ac:dyDescent="0.3">
      <c r="A44" s="148">
        <v>4112101</v>
      </c>
      <c r="B44" s="35" t="s">
        <v>165</v>
      </c>
      <c r="C44" s="33" t="s">
        <v>164</v>
      </c>
    </row>
    <row r="45" spans="1:3" ht="12.75" customHeight="1" x14ac:dyDescent="0.3">
      <c r="A45" s="171">
        <v>4112102</v>
      </c>
      <c r="B45" s="34" t="s">
        <v>166</v>
      </c>
      <c r="C45" s="33" t="s">
        <v>167</v>
      </c>
    </row>
    <row r="46" spans="1:3" s="182" customFormat="1" ht="12.75" customHeight="1" x14ac:dyDescent="0.3">
      <c r="A46" s="180">
        <v>4112316</v>
      </c>
      <c r="B46" s="36" t="s">
        <v>168</v>
      </c>
      <c r="C46" s="181" t="s">
        <v>169</v>
      </c>
    </row>
    <row r="47" spans="1:3" s="182" customFormat="1" ht="12.75" customHeight="1" x14ac:dyDescent="0.3">
      <c r="A47" s="180">
        <v>4112316</v>
      </c>
      <c r="B47" s="36" t="s">
        <v>170</v>
      </c>
      <c r="C47" s="181" t="s">
        <v>169</v>
      </c>
    </row>
    <row r="48" spans="1:3" ht="12.75" customHeight="1" x14ac:dyDescent="0.3">
      <c r="A48" s="171">
        <v>4112304</v>
      </c>
      <c r="B48" s="35" t="s">
        <v>171</v>
      </c>
      <c r="C48" s="33" t="s">
        <v>172</v>
      </c>
    </row>
    <row r="49" spans="1:3" ht="12.75" customHeight="1" x14ac:dyDescent="0.3">
      <c r="A49" s="171">
        <v>4112304</v>
      </c>
      <c r="B49" s="34" t="s">
        <v>173</v>
      </c>
      <c r="C49" s="33" t="s">
        <v>172</v>
      </c>
    </row>
    <row r="50" spans="1:3" ht="12.75" customHeight="1" x14ac:dyDescent="0.3">
      <c r="A50" s="171">
        <v>4112304</v>
      </c>
      <c r="B50" s="34" t="s">
        <v>174</v>
      </c>
      <c r="C50" s="33" t="s">
        <v>172</v>
      </c>
    </row>
    <row r="51" spans="1:3" ht="12.75" customHeight="1" x14ac:dyDescent="0.3">
      <c r="A51" s="171">
        <v>4112202</v>
      </c>
      <c r="B51" s="183" t="s">
        <v>175</v>
      </c>
      <c r="C51" s="33" t="s">
        <v>176</v>
      </c>
    </row>
    <row r="52" spans="1:3" ht="12.75" customHeight="1" x14ac:dyDescent="0.3">
      <c r="A52" s="171">
        <v>4112202</v>
      </c>
      <c r="B52" s="34" t="s">
        <v>177</v>
      </c>
      <c r="C52" s="33" t="s">
        <v>176</v>
      </c>
    </row>
    <row r="53" spans="1:3" ht="12.75" customHeight="1" x14ac:dyDescent="0.3">
      <c r="A53" s="171">
        <v>4112202</v>
      </c>
      <c r="B53" s="34" t="s">
        <v>178</v>
      </c>
      <c r="C53" s="33" t="s">
        <v>176</v>
      </c>
    </row>
    <row r="54" spans="1:3" ht="12.75" customHeight="1" x14ac:dyDescent="0.3">
      <c r="A54" s="171">
        <v>4112202</v>
      </c>
      <c r="B54" s="36" t="s">
        <v>179</v>
      </c>
      <c r="C54" s="33" t="s">
        <v>176</v>
      </c>
    </row>
    <row r="55" spans="1:3" ht="12.75" customHeight="1" x14ac:dyDescent="0.3">
      <c r="A55" s="148">
        <v>4112314</v>
      </c>
      <c r="B55" s="137" t="s">
        <v>154</v>
      </c>
      <c r="C55" s="33" t="s">
        <v>180</v>
      </c>
    </row>
    <row r="56" spans="1:3" ht="12.75" customHeight="1" x14ac:dyDescent="0.3">
      <c r="A56" s="148">
        <v>4112303</v>
      </c>
      <c r="B56" s="137" t="s">
        <v>181</v>
      </c>
      <c r="C56" s="33" t="s">
        <v>180</v>
      </c>
    </row>
    <row r="57" spans="1:3" ht="12.75" customHeight="1" x14ac:dyDescent="0.3">
      <c r="A57" s="151">
        <v>4141101</v>
      </c>
      <c r="B57" s="152" t="s">
        <v>182</v>
      </c>
      <c r="C57" s="33" t="s">
        <v>183</v>
      </c>
    </row>
    <row r="58" spans="1:3" ht="12.75" customHeight="1" x14ac:dyDescent="0.3">
      <c r="A58" s="154">
        <v>4111306</v>
      </c>
      <c r="B58" s="34" t="s">
        <v>184</v>
      </c>
      <c r="C58" s="33" t="s">
        <v>185</v>
      </c>
    </row>
    <row r="59" spans="1:3" ht="12.75" customHeight="1" x14ac:dyDescent="0.3">
      <c r="A59" s="154">
        <v>4111307</v>
      </c>
      <c r="B59" s="152" t="s">
        <v>186</v>
      </c>
      <c r="C59" s="33" t="s">
        <v>185</v>
      </c>
    </row>
    <row r="60" spans="1:3" ht="12.75" customHeight="1" x14ac:dyDescent="0.3">
      <c r="A60" s="154">
        <v>4111307</v>
      </c>
      <c r="B60" s="152" t="s">
        <v>187</v>
      </c>
      <c r="C60" s="33" t="s">
        <v>185</v>
      </c>
    </row>
    <row r="61" spans="1:3" ht="12.75" customHeight="1" x14ac:dyDescent="0.3">
      <c r="A61" s="154">
        <v>4111307</v>
      </c>
      <c r="B61" s="34" t="s">
        <v>188</v>
      </c>
      <c r="C61" s="33" t="s">
        <v>185</v>
      </c>
    </row>
    <row r="62" spans="1:3" ht="12.75" customHeight="1" x14ac:dyDescent="0.3">
      <c r="A62" s="171">
        <v>4111201</v>
      </c>
      <c r="B62" s="152" t="s">
        <v>189</v>
      </c>
      <c r="C62" s="33" t="s">
        <v>185</v>
      </c>
    </row>
    <row r="63" spans="1:3" ht="12.75" customHeight="1" x14ac:dyDescent="0.3">
      <c r="A63" s="171">
        <v>4111201</v>
      </c>
      <c r="B63" s="152" t="s">
        <v>190</v>
      </c>
      <c r="C63" s="33" t="s">
        <v>185</v>
      </c>
    </row>
    <row r="64" spans="1:3" ht="12.75" customHeight="1" x14ac:dyDescent="0.3">
      <c r="A64" s="171">
        <v>4111201</v>
      </c>
      <c r="B64" s="152" t="s">
        <v>191</v>
      </c>
      <c r="C64" s="33" t="s">
        <v>185</v>
      </c>
    </row>
    <row r="65" spans="1:3" ht="12.75" customHeight="1" x14ac:dyDescent="0.3">
      <c r="A65" s="171">
        <v>4111201</v>
      </c>
      <c r="B65" s="34" t="s">
        <v>192</v>
      </c>
      <c r="C65" s="33" t="s">
        <v>185</v>
      </c>
    </row>
    <row r="66" spans="1:3" ht="12.75" customHeight="1" x14ac:dyDescent="0.3">
      <c r="A66" s="171">
        <v>4111201</v>
      </c>
      <c r="B66" s="34" t="s">
        <v>193</v>
      </c>
      <c r="C66" s="33" t="s">
        <v>185</v>
      </c>
    </row>
    <row r="67" spans="1:3" ht="12.75" customHeight="1" x14ac:dyDescent="0.3">
      <c r="A67" s="171">
        <v>4111201</v>
      </c>
      <c r="B67" s="34" t="s">
        <v>194</v>
      </c>
      <c r="C67" s="33" t="s">
        <v>185</v>
      </c>
    </row>
    <row r="68" spans="1:3" ht="12.75" customHeight="1" x14ac:dyDescent="0.3">
      <c r="A68" s="171">
        <v>4111201</v>
      </c>
      <c r="B68" s="34" t="s">
        <v>195</v>
      </c>
      <c r="C68" s="33" t="s">
        <v>185</v>
      </c>
    </row>
    <row r="69" spans="1:3" ht="12.75" customHeight="1" x14ac:dyDescent="0.3">
      <c r="A69" s="153" t="s">
        <v>296</v>
      </c>
      <c r="B69" s="34" t="s">
        <v>292</v>
      </c>
      <c r="C69" s="33" t="s">
        <v>285</v>
      </c>
    </row>
    <row r="70" spans="1:3" ht="12.75" customHeight="1" x14ac:dyDescent="0.3">
      <c r="A70" s="153" t="s">
        <v>297</v>
      </c>
      <c r="B70" s="34" t="s">
        <v>293</v>
      </c>
      <c r="C70" s="33" t="s">
        <v>286</v>
      </c>
    </row>
  </sheetData>
  <pageMargins left="0.7" right="0.7" top="0.75" bottom="0.75" header="0.3" footer="0.3"/>
  <pageSetup scale="78" orientation="portrait" r:id="rId1"/>
  <rowBreaks count="1" manualBreakCount="1">
    <brk id="33" max="2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"/>
  <sheetViews>
    <sheetView topLeftCell="H1" workbookViewId="0">
      <selection activeCell="AA2" sqref="AA2"/>
    </sheetView>
  </sheetViews>
  <sheetFormatPr defaultRowHeight="14.4" x14ac:dyDescent="0.3"/>
  <cols>
    <col min="2" max="2" width="7.6640625" customWidth="1"/>
    <col min="3" max="3" width="18" customWidth="1"/>
    <col min="4" max="4" width="16" style="123" customWidth="1"/>
    <col min="5" max="5" width="14.5546875" style="123" customWidth="1"/>
    <col min="6" max="6" width="18.33203125" customWidth="1"/>
    <col min="7" max="7" width="12.5546875" customWidth="1"/>
    <col min="26" max="26" width="11.44140625" customWidth="1"/>
  </cols>
  <sheetData>
    <row r="1" spans="1:27" s="130" customFormat="1" ht="57.6" x14ac:dyDescent="0.3">
      <c r="A1" s="135" t="s">
        <v>223</v>
      </c>
      <c r="B1" s="135" t="s">
        <v>224</v>
      </c>
      <c r="C1" s="135" t="s">
        <v>261</v>
      </c>
      <c r="D1" s="135" t="s">
        <v>262</v>
      </c>
      <c r="E1" s="135" t="s">
        <v>263</v>
      </c>
      <c r="F1" s="135" t="s">
        <v>264</v>
      </c>
      <c r="G1" s="135" t="s">
        <v>265</v>
      </c>
      <c r="H1" s="135" t="s">
        <v>266</v>
      </c>
      <c r="I1" s="135" t="s">
        <v>267</v>
      </c>
      <c r="J1" s="135" t="s">
        <v>268</v>
      </c>
      <c r="K1" s="135" t="s">
        <v>269</v>
      </c>
      <c r="L1" s="135" t="s">
        <v>270</v>
      </c>
      <c r="M1" s="135" t="s">
        <v>271</v>
      </c>
      <c r="N1" s="135" t="s">
        <v>272</v>
      </c>
      <c r="O1" s="135" t="s">
        <v>273</v>
      </c>
      <c r="P1" s="135" t="s">
        <v>274</v>
      </c>
      <c r="Q1" s="135" t="s">
        <v>275</v>
      </c>
      <c r="R1" s="135" t="s">
        <v>276</v>
      </c>
      <c r="S1" s="135" t="s">
        <v>277</v>
      </c>
      <c r="T1" s="135" t="s">
        <v>278</v>
      </c>
      <c r="U1" s="135" t="s">
        <v>279</v>
      </c>
      <c r="V1" s="135" t="s">
        <v>280</v>
      </c>
      <c r="W1" s="135" t="s">
        <v>281</v>
      </c>
      <c r="X1" s="135" t="s">
        <v>282</v>
      </c>
      <c r="Y1" s="135" t="s">
        <v>283</v>
      </c>
      <c r="Z1" s="135" t="s">
        <v>284</v>
      </c>
      <c r="AA1" s="135" t="s">
        <v>317</v>
      </c>
    </row>
    <row r="2" spans="1:27" x14ac:dyDescent="0.3">
      <c r="A2" t="s">
        <v>101</v>
      </c>
      <c r="B2">
        <v>5</v>
      </c>
      <c r="C2" s="123"/>
    </row>
    <row r="3" spans="1:27" x14ac:dyDescent="0.3">
      <c r="A3" t="s">
        <v>105</v>
      </c>
      <c r="B3">
        <v>6</v>
      </c>
      <c r="C3" s="123"/>
    </row>
    <row r="4" spans="1:27" x14ac:dyDescent="0.3">
      <c r="A4" t="s">
        <v>107</v>
      </c>
      <c r="B4">
        <v>7</v>
      </c>
      <c r="C4" s="123"/>
    </row>
    <row r="5" spans="1:27" x14ac:dyDescent="0.3">
      <c r="A5" t="s">
        <v>109</v>
      </c>
      <c r="B5">
        <v>8</v>
      </c>
      <c r="C5" s="123"/>
    </row>
    <row r="6" spans="1:27" x14ac:dyDescent="0.3">
      <c r="A6" t="s">
        <v>111</v>
      </c>
      <c r="B6">
        <v>9</v>
      </c>
      <c r="C6" s="123"/>
    </row>
    <row r="7" spans="1:27" x14ac:dyDescent="0.3">
      <c r="A7" t="s">
        <v>115</v>
      </c>
      <c r="B7">
        <v>10</v>
      </c>
      <c r="C7" s="123"/>
    </row>
    <row r="8" spans="1:27" x14ac:dyDescent="0.3">
      <c r="A8" t="s">
        <v>117</v>
      </c>
      <c r="B8">
        <v>11</v>
      </c>
      <c r="C8" s="123"/>
    </row>
    <row r="9" spans="1:27" x14ac:dyDescent="0.3">
      <c r="A9" t="s">
        <v>120</v>
      </c>
      <c r="B9">
        <v>12</v>
      </c>
      <c r="C9" s="123"/>
    </row>
    <row r="10" spans="1:27" x14ac:dyDescent="0.3">
      <c r="A10" t="s">
        <v>123</v>
      </c>
      <c r="B10">
        <v>13</v>
      </c>
      <c r="C10" s="123"/>
    </row>
    <row r="11" spans="1:27" x14ac:dyDescent="0.3">
      <c r="A11" t="s">
        <v>125</v>
      </c>
      <c r="B11">
        <v>14</v>
      </c>
      <c r="C11" s="123"/>
    </row>
    <row r="12" spans="1:27" x14ac:dyDescent="0.3">
      <c r="A12" t="s">
        <v>127</v>
      </c>
      <c r="B12">
        <v>15</v>
      </c>
      <c r="C12" s="123"/>
    </row>
    <row r="13" spans="1:27" x14ac:dyDescent="0.3">
      <c r="A13" t="s">
        <v>129</v>
      </c>
      <c r="B13">
        <v>16</v>
      </c>
      <c r="C13" s="123"/>
    </row>
    <row r="14" spans="1:27" x14ac:dyDescent="0.3">
      <c r="A14" t="s">
        <v>131</v>
      </c>
      <c r="B14">
        <v>17</v>
      </c>
      <c r="C14" s="123"/>
    </row>
    <row r="15" spans="1:27" x14ac:dyDescent="0.3">
      <c r="A15" t="s">
        <v>133</v>
      </c>
      <c r="B15">
        <v>18</v>
      </c>
      <c r="C15" s="123"/>
    </row>
    <row r="16" spans="1:27" x14ac:dyDescent="0.3">
      <c r="A16" t="s">
        <v>137</v>
      </c>
      <c r="B16">
        <v>19</v>
      </c>
      <c r="C16" s="123"/>
    </row>
    <row r="17" spans="1:3" x14ac:dyDescent="0.3">
      <c r="A17" t="s">
        <v>139</v>
      </c>
      <c r="B17">
        <v>20</v>
      </c>
      <c r="C17" s="123"/>
    </row>
    <row r="18" spans="1:3" x14ac:dyDescent="0.3">
      <c r="A18" t="s">
        <v>141</v>
      </c>
      <c r="B18">
        <v>21</v>
      </c>
      <c r="C18" s="123"/>
    </row>
    <row r="19" spans="1:3" x14ac:dyDescent="0.3">
      <c r="A19" t="s">
        <v>143</v>
      </c>
      <c r="B19">
        <v>22</v>
      </c>
      <c r="C19" s="123"/>
    </row>
    <row r="20" spans="1:3" x14ac:dyDescent="0.3">
      <c r="A20" t="s">
        <v>147</v>
      </c>
      <c r="B20">
        <v>23</v>
      </c>
      <c r="C20" s="123"/>
    </row>
    <row r="21" spans="1:3" x14ac:dyDescent="0.3">
      <c r="A21" t="s">
        <v>149</v>
      </c>
      <c r="B21">
        <v>24</v>
      </c>
      <c r="C21" s="123"/>
    </row>
    <row r="22" spans="1:3" x14ac:dyDescent="0.3">
      <c r="A22" t="s">
        <v>151</v>
      </c>
      <c r="B22">
        <v>25</v>
      </c>
      <c r="C22" s="123"/>
    </row>
    <row r="23" spans="1:3" x14ac:dyDescent="0.3">
      <c r="A23" t="s">
        <v>153</v>
      </c>
      <c r="B23">
        <v>26</v>
      </c>
      <c r="C23" s="123"/>
    </row>
    <row r="24" spans="1:3" x14ac:dyDescent="0.3">
      <c r="A24" t="s">
        <v>164</v>
      </c>
      <c r="B24">
        <v>29</v>
      </c>
      <c r="C24" s="123"/>
    </row>
    <row r="25" spans="1:3" x14ac:dyDescent="0.3">
      <c r="A25" t="s">
        <v>167</v>
      </c>
      <c r="B25">
        <v>30</v>
      </c>
      <c r="C25" s="123"/>
    </row>
    <row r="26" spans="1:3" x14ac:dyDescent="0.3">
      <c r="A26" t="s">
        <v>169</v>
      </c>
      <c r="B26">
        <v>31</v>
      </c>
      <c r="C26" s="123"/>
    </row>
    <row r="27" spans="1:3" x14ac:dyDescent="0.3">
      <c r="A27" t="s">
        <v>172</v>
      </c>
      <c r="B27">
        <v>32</v>
      </c>
      <c r="C27" s="123"/>
    </row>
    <row r="28" spans="1:3" x14ac:dyDescent="0.3">
      <c r="A28" t="s">
        <v>176</v>
      </c>
      <c r="B28">
        <v>33</v>
      </c>
      <c r="C28" s="123"/>
    </row>
    <row r="29" spans="1:3" x14ac:dyDescent="0.3">
      <c r="A29" t="s">
        <v>180</v>
      </c>
      <c r="B29">
        <v>34</v>
      </c>
      <c r="C29" s="123"/>
    </row>
    <row r="30" spans="1:3" x14ac:dyDescent="0.3">
      <c r="A30" t="s">
        <v>183</v>
      </c>
      <c r="B30">
        <v>35</v>
      </c>
      <c r="C30" s="123"/>
    </row>
    <row r="31" spans="1:3" x14ac:dyDescent="0.3">
      <c r="A31" t="s">
        <v>185</v>
      </c>
      <c r="B31">
        <v>36</v>
      </c>
      <c r="C31" s="123"/>
    </row>
    <row r="32" spans="1:3" x14ac:dyDescent="0.3">
      <c r="A32" t="s">
        <v>285</v>
      </c>
      <c r="B32">
        <v>42</v>
      </c>
    </row>
    <row r="33" spans="1:2" x14ac:dyDescent="0.3">
      <c r="A33" t="s">
        <v>286</v>
      </c>
      <c r="B33">
        <v>43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/>
  </sheetViews>
  <sheetFormatPr defaultRowHeight="14.4" x14ac:dyDescent="0.3"/>
  <cols>
    <col min="1" max="1" width="15.6640625" customWidth="1"/>
  </cols>
  <sheetData>
    <row r="1" spans="1:9" ht="15" x14ac:dyDescent="0.3">
      <c r="A1" s="275" t="s">
        <v>295</v>
      </c>
      <c r="B1" s="110" t="s">
        <v>309</v>
      </c>
      <c r="C1" s="110" t="s">
        <v>310</v>
      </c>
      <c r="D1" s="110" t="s">
        <v>311</v>
      </c>
      <c r="E1" s="110" t="s">
        <v>312</v>
      </c>
      <c r="F1" s="110" t="s">
        <v>313</v>
      </c>
      <c r="G1" s="110" t="s">
        <v>314</v>
      </c>
      <c r="H1" s="110" t="s">
        <v>315</v>
      </c>
      <c r="I1" s="110" t="s">
        <v>316</v>
      </c>
    </row>
    <row r="2" spans="1:9" x14ac:dyDescent="0.3">
      <c r="A2" s="110" t="s">
        <v>101</v>
      </c>
      <c r="B2" s="33"/>
      <c r="C2" s="33"/>
      <c r="D2" s="33"/>
      <c r="E2" s="33"/>
      <c r="F2" s="33"/>
      <c r="G2" s="33"/>
      <c r="H2" s="33"/>
      <c r="I2" s="33"/>
    </row>
    <row r="3" spans="1:9" x14ac:dyDescent="0.3">
      <c r="A3" s="110" t="s">
        <v>105</v>
      </c>
      <c r="B3" s="33"/>
      <c r="C3" s="33"/>
      <c r="D3" s="33"/>
      <c r="E3" s="33"/>
      <c r="F3" s="33"/>
      <c r="G3" s="33"/>
      <c r="H3" s="33"/>
      <c r="I3" s="33"/>
    </row>
    <row r="4" spans="1:9" x14ac:dyDescent="0.3">
      <c r="A4" s="110" t="s">
        <v>107</v>
      </c>
      <c r="B4" s="33"/>
      <c r="C4" s="33"/>
      <c r="D4" s="33"/>
      <c r="E4" s="33"/>
      <c r="F4" s="33"/>
      <c r="G4" s="33"/>
      <c r="H4" s="33"/>
      <c r="I4" s="33"/>
    </row>
    <row r="5" spans="1:9" x14ac:dyDescent="0.3">
      <c r="A5" s="110" t="s">
        <v>109</v>
      </c>
      <c r="B5" s="33"/>
      <c r="C5" s="33"/>
      <c r="D5" s="33"/>
      <c r="E5" s="33"/>
      <c r="F5" s="33"/>
      <c r="G5" s="33"/>
      <c r="H5" s="33"/>
      <c r="I5" s="33"/>
    </row>
    <row r="6" spans="1:9" x14ac:dyDescent="0.3">
      <c r="A6" s="110" t="s">
        <v>111</v>
      </c>
      <c r="B6" s="33"/>
      <c r="C6" s="33"/>
      <c r="D6" s="33"/>
      <c r="E6" s="33"/>
      <c r="F6" s="33"/>
      <c r="G6" s="33"/>
      <c r="H6" s="33"/>
      <c r="I6" s="33"/>
    </row>
    <row r="7" spans="1:9" x14ac:dyDescent="0.3">
      <c r="A7" s="110" t="s">
        <v>115</v>
      </c>
      <c r="B7" s="33"/>
      <c r="C7" s="33"/>
      <c r="D7" s="33"/>
      <c r="E7" s="33"/>
      <c r="F7" s="33"/>
      <c r="G7" s="33"/>
      <c r="H7" s="33"/>
      <c r="I7" s="33"/>
    </row>
    <row r="8" spans="1:9" x14ac:dyDescent="0.3">
      <c r="A8" s="110" t="s">
        <v>117</v>
      </c>
      <c r="B8" s="33"/>
      <c r="C8" s="33"/>
      <c r="D8" s="33"/>
      <c r="E8" s="33"/>
      <c r="F8" s="33"/>
      <c r="G8" s="33"/>
      <c r="H8" s="33"/>
      <c r="I8" s="33"/>
    </row>
    <row r="9" spans="1:9" x14ac:dyDescent="0.3">
      <c r="A9" s="110" t="s">
        <v>120</v>
      </c>
      <c r="B9" s="33"/>
      <c r="C9" s="33"/>
      <c r="D9" s="33"/>
      <c r="E9" s="33"/>
      <c r="F9" s="33"/>
      <c r="G9" s="33"/>
      <c r="H9" s="33"/>
      <c r="I9" s="33"/>
    </row>
    <row r="10" spans="1:9" x14ac:dyDescent="0.3">
      <c r="A10" s="110" t="s">
        <v>123</v>
      </c>
      <c r="B10" s="33"/>
      <c r="C10" s="33"/>
      <c r="D10" s="33"/>
      <c r="E10" s="33"/>
      <c r="F10" s="33"/>
      <c r="G10" s="33"/>
      <c r="H10" s="33"/>
      <c r="I10" s="33"/>
    </row>
    <row r="11" spans="1:9" x14ac:dyDescent="0.3">
      <c r="A11" s="110" t="s">
        <v>125</v>
      </c>
      <c r="B11" s="33"/>
      <c r="C11" s="33"/>
      <c r="D11" s="33"/>
      <c r="E11" s="33"/>
      <c r="F11" s="33"/>
      <c r="G11" s="33"/>
      <c r="H11" s="33"/>
      <c r="I11" s="33"/>
    </row>
    <row r="12" spans="1:9" x14ac:dyDescent="0.3">
      <c r="A12" s="110" t="s">
        <v>127</v>
      </c>
      <c r="B12" s="33"/>
      <c r="C12" s="33"/>
      <c r="D12" s="33"/>
      <c r="E12" s="33"/>
      <c r="F12" s="33"/>
      <c r="G12" s="33"/>
      <c r="H12" s="33"/>
      <c r="I12" s="33"/>
    </row>
    <row r="13" spans="1:9" x14ac:dyDescent="0.3">
      <c r="A13" s="110" t="s">
        <v>129</v>
      </c>
      <c r="B13" s="33"/>
      <c r="C13" s="33"/>
      <c r="D13" s="33"/>
      <c r="E13" s="33"/>
      <c r="F13" s="33"/>
      <c r="G13" s="33"/>
      <c r="H13" s="33"/>
      <c r="I13" s="33"/>
    </row>
    <row r="14" spans="1:9" x14ac:dyDescent="0.3">
      <c r="A14" s="110" t="s">
        <v>131</v>
      </c>
      <c r="B14" s="33"/>
      <c r="C14" s="33"/>
      <c r="D14" s="33"/>
      <c r="E14" s="33"/>
      <c r="F14" s="33"/>
      <c r="G14" s="33"/>
      <c r="H14" s="33"/>
      <c r="I14" s="33"/>
    </row>
    <row r="15" spans="1:9" x14ac:dyDescent="0.3">
      <c r="A15" s="110" t="s">
        <v>133</v>
      </c>
      <c r="B15" s="33"/>
      <c r="C15" s="33"/>
      <c r="D15" s="33"/>
      <c r="E15" s="33"/>
      <c r="F15" s="33"/>
      <c r="G15" s="33"/>
      <c r="H15" s="33"/>
      <c r="I15" s="33"/>
    </row>
    <row r="16" spans="1:9" x14ac:dyDescent="0.3">
      <c r="A16" s="110" t="s">
        <v>137</v>
      </c>
      <c r="B16" s="33"/>
      <c r="C16" s="33"/>
      <c r="D16" s="33"/>
      <c r="E16" s="33"/>
      <c r="F16" s="33"/>
      <c r="G16" s="33"/>
      <c r="H16" s="33"/>
      <c r="I16" s="33"/>
    </row>
    <row r="17" spans="1:9" x14ac:dyDescent="0.3">
      <c r="A17" s="110" t="s">
        <v>139</v>
      </c>
      <c r="B17" s="33"/>
      <c r="C17" s="33"/>
      <c r="D17" s="33"/>
      <c r="E17" s="33"/>
      <c r="F17" s="33"/>
      <c r="G17" s="33"/>
      <c r="H17" s="33"/>
      <c r="I17" s="33"/>
    </row>
    <row r="18" spans="1:9" x14ac:dyDescent="0.3">
      <c r="A18" s="110" t="s">
        <v>141</v>
      </c>
      <c r="B18" s="33"/>
      <c r="C18" s="33"/>
      <c r="D18" s="33"/>
      <c r="E18" s="33"/>
      <c r="F18" s="33"/>
      <c r="G18" s="33"/>
      <c r="H18" s="33"/>
      <c r="I18" s="33"/>
    </row>
    <row r="19" spans="1:9" x14ac:dyDescent="0.3">
      <c r="A19" s="110" t="s">
        <v>143</v>
      </c>
      <c r="B19" s="33"/>
      <c r="C19" s="33"/>
      <c r="D19" s="33"/>
      <c r="E19" s="33"/>
      <c r="F19" s="33"/>
      <c r="G19" s="33"/>
      <c r="H19" s="33"/>
      <c r="I19" s="33"/>
    </row>
    <row r="20" spans="1:9" x14ac:dyDescent="0.3">
      <c r="A20" s="110" t="s">
        <v>147</v>
      </c>
      <c r="B20" s="33"/>
      <c r="C20" s="33"/>
      <c r="D20" s="33"/>
      <c r="E20" s="33"/>
      <c r="F20" s="33"/>
      <c r="G20" s="33"/>
      <c r="H20" s="33"/>
      <c r="I20" s="33"/>
    </row>
    <row r="21" spans="1:9" x14ac:dyDescent="0.3">
      <c r="A21" s="110" t="s">
        <v>149</v>
      </c>
      <c r="B21" s="33"/>
      <c r="C21" s="33"/>
      <c r="D21" s="33"/>
      <c r="E21" s="33"/>
      <c r="F21" s="33"/>
      <c r="G21" s="33"/>
      <c r="H21" s="33"/>
      <c r="I21" s="33"/>
    </row>
    <row r="22" spans="1:9" x14ac:dyDescent="0.3">
      <c r="A22" s="110" t="s">
        <v>151</v>
      </c>
      <c r="B22" s="33"/>
      <c r="C22" s="33"/>
      <c r="D22" s="33"/>
      <c r="E22" s="33"/>
      <c r="F22" s="33"/>
      <c r="G22" s="33"/>
      <c r="H22" s="33"/>
      <c r="I22" s="33"/>
    </row>
    <row r="23" spans="1:9" x14ac:dyDescent="0.3">
      <c r="A23" s="110" t="s">
        <v>153</v>
      </c>
      <c r="B23" s="33"/>
      <c r="C23" s="33"/>
      <c r="D23" s="33"/>
      <c r="E23" s="33"/>
      <c r="F23" s="33"/>
      <c r="G23" s="33"/>
      <c r="H23" s="33"/>
      <c r="I23" s="33"/>
    </row>
    <row r="24" spans="1:9" x14ac:dyDescent="0.3">
      <c r="A24" s="110" t="s">
        <v>164</v>
      </c>
      <c r="B24" s="33"/>
      <c r="C24" s="33"/>
      <c r="D24" s="33"/>
      <c r="E24" s="33"/>
      <c r="F24" s="33"/>
      <c r="G24" s="33"/>
      <c r="H24" s="33"/>
      <c r="I24" s="33"/>
    </row>
    <row r="25" spans="1:9" x14ac:dyDescent="0.3">
      <c r="A25" s="110" t="s">
        <v>167</v>
      </c>
      <c r="B25" s="33"/>
      <c r="C25" s="33"/>
      <c r="D25" s="33"/>
      <c r="E25" s="33"/>
      <c r="F25" s="33"/>
      <c r="G25" s="33"/>
      <c r="H25" s="33"/>
      <c r="I25" s="33"/>
    </row>
    <row r="26" spans="1:9" x14ac:dyDescent="0.3">
      <c r="A26" s="110" t="s">
        <v>169</v>
      </c>
      <c r="B26" s="33"/>
      <c r="C26" s="33"/>
      <c r="D26" s="33"/>
      <c r="E26" s="33"/>
      <c r="F26" s="33"/>
      <c r="G26" s="33"/>
      <c r="H26" s="33"/>
      <c r="I26" s="33"/>
    </row>
    <row r="27" spans="1:9" x14ac:dyDescent="0.3">
      <c r="A27" s="110" t="s">
        <v>172</v>
      </c>
      <c r="B27" s="33"/>
      <c r="C27" s="33"/>
      <c r="D27" s="33"/>
      <c r="E27" s="33"/>
      <c r="F27" s="33"/>
      <c r="G27" s="33"/>
      <c r="H27" s="33"/>
      <c r="I27" s="33"/>
    </row>
    <row r="28" spans="1:9" x14ac:dyDescent="0.3">
      <c r="A28" s="110" t="s">
        <v>176</v>
      </c>
      <c r="B28" s="33"/>
      <c r="C28" s="33"/>
      <c r="D28" s="33"/>
      <c r="E28" s="33"/>
      <c r="F28" s="33"/>
      <c r="G28" s="33"/>
      <c r="H28" s="33"/>
      <c r="I28" s="33"/>
    </row>
    <row r="29" spans="1:9" x14ac:dyDescent="0.3">
      <c r="A29" s="110" t="s">
        <v>180</v>
      </c>
      <c r="B29" s="33"/>
      <c r="C29" s="33"/>
      <c r="D29" s="33"/>
      <c r="E29" s="33"/>
      <c r="F29" s="33"/>
      <c r="G29" s="33"/>
      <c r="H29" s="33"/>
      <c r="I29" s="33"/>
    </row>
    <row r="30" spans="1:9" x14ac:dyDescent="0.3">
      <c r="A30" s="110" t="s">
        <v>183</v>
      </c>
      <c r="B30" s="33"/>
      <c r="C30" s="33"/>
      <c r="D30" s="33"/>
      <c r="E30" s="33"/>
      <c r="F30" s="33"/>
      <c r="G30" s="33"/>
      <c r="H30" s="33"/>
      <c r="I30" s="33"/>
    </row>
    <row r="31" spans="1:9" x14ac:dyDescent="0.3">
      <c r="A31" s="110" t="s">
        <v>185</v>
      </c>
      <c r="B31" s="33"/>
      <c r="C31" s="33"/>
      <c r="D31" s="33"/>
      <c r="E31" s="33"/>
      <c r="F31" s="33"/>
      <c r="G31" s="33"/>
      <c r="H31" s="33"/>
      <c r="I31" s="33"/>
    </row>
    <row r="32" spans="1:9" x14ac:dyDescent="0.3">
      <c r="A32" s="110" t="s">
        <v>285</v>
      </c>
      <c r="B32" s="110"/>
      <c r="C32" s="110"/>
      <c r="D32" s="110"/>
      <c r="E32" s="110"/>
      <c r="F32" s="110"/>
      <c r="G32" s="110"/>
      <c r="H32" s="110"/>
      <c r="I32" s="110"/>
    </row>
    <row r="33" spans="1:9" x14ac:dyDescent="0.3">
      <c r="A33" s="110" t="s">
        <v>286</v>
      </c>
      <c r="B33" s="110"/>
      <c r="C33" s="110"/>
      <c r="D33" s="110"/>
      <c r="E33" s="110"/>
      <c r="F33" s="110"/>
      <c r="G33" s="110"/>
      <c r="H33" s="110"/>
      <c r="I33" s="11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14" sqref="D14"/>
    </sheetView>
  </sheetViews>
  <sheetFormatPr defaultRowHeight="14.4" x14ac:dyDescent="0.3"/>
  <cols>
    <col min="1" max="1" width="21.33203125" customWidth="1"/>
    <col min="2" max="2" width="16.6640625" customWidth="1"/>
    <col min="3" max="3" width="14.44140625" customWidth="1"/>
    <col min="4" max="4" width="19.33203125" customWidth="1"/>
  </cols>
  <sheetData>
    <row r="1" spans="1:5" x14ac:dyDescent="0.3">
      <c r="A1" t="s">
        <v>298</v>
      </c>
      <c r="B1" t="s">
        <v>301</v>
      </c>
      <c r="C1" t="s">
        <v>300</v>
      </c>
      <c r="D1" t="s">
        <v>299</v>
      </c>
      <c r="E1" t="s">
        <v>254</v>
      </c>
    </row>
    <row r="2" spans="1:5" x14ac:dyDescent="0.3">
      <c r="A2" t="s">
        <v>302</v>
      </c>
      <c r="B2">
        <v>2</v>
      </c>
    </row>
    <row r="3" spans="1:5" x14ac:dyDescent="0.3">
      <c r="A3" t="s">
        <v>303</v>
      </c>
      <c r="B3">
        <v>3</v>
      </c>
    </row>
    <row r="4" spans="1:5" x14ac:dyDescent="0.3">
      <c r="A4" t="s">
        <v>304</v>
      </c>
      <c r="B4">
        <v>4</v>
      </c>
    </row>
    <row r="5" spans="1:5" x14ac:dyDescent="0.3">
      <c r="A5" t="s">
        <v>305</v>
      </c>
      <c r="B5">
        <v>5</v>
      </c>
    </row>
    <row r="6" spans="1:5" x14ac:dyDescent="0.3">
      <c r="A6" t="s">
        <v>306</v>
      </c>
      <c r="B6">
        <v>6</v>
      </c>
    </row>
    <row r="7" spans="1:5" x14ac:dyDescent="0.3">
      <c r="A7" t="s">
        <v>307</v>
      </c>
      <c r="B7">
        <v>7</v>
      </c>
    </row>
    <row r="8" spans="1:5" x14ac:dyDescent="0.3">
      <c r="A8" t="s">
        <v>308</v>
      </c>
      <c r="B8">
        <v>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79"/>
  <sheetViews>
    <sheetView topLeftCell="C1" zoomScale="85" zoomScaleNormal="85" workbookViewId="0">
      <pane ySplit="1" topLeftCell="A2" activePane="bottomLeft" state="frozen"/>
      <selection pane="bottomLeft" activeCell="H2" sqref="H2:K70"/>
    </sheetView>
  </sheetViews>
  <sheetFormatPr defaultColWidth="9.109375" defaultRowHeight="15" x14ac:dyDescent="0.35"/>
  <cols>
    <col min="1" max="1" width="11.33203125" style="53" customWidth="1"/>
    <col min="2" max="2" width="40.6640625" style="1" customWidth="1"/>
    <col min="3" max="3" width="20.109375" style="70" customWidth="1"/>
    <col min="4" max="7" width="18.88671875" style="72" customWidth="1"/>
    <col min="8" max="8" width="21.33203125" style="51" customWidth="1"/>
    <col min="9" max="9" width="18.88671875" style="51" customWidth="1"/>
    <col min="10" max="10" width="21" style="120" customWidth="1"/>
    <col min="11" max="11" width="20.33203125" style="37" customWidth="1"/>
    <col min="12" max="12" width="29" style="37" customWidth="1"/>
    <col min="13" max="13" width="33.88671875" style="37" customWidth="1"/>
    <col min="14" max="14" width="33.88671875" style="122" customWidth="1"/>
    <col min="15" max="19" width="33.88671875" style="37" customWidth="1"/>
    <col min="20" max="62" width="9.109375" style="37"/>
    <col min="63" max="16384" width="9.109375" style="1"/>
  </cols>
  <sheetData>
    <row r="1" spans="1:64" s="236" customFormat="1" x14ac:dyDescent="0.3">
      <c r="A1" s="235" t="s">
        <v>196</v>
      </c>
      <c r="B1" s="236" t="s">
        <v>99</v>
      </c>
      <c r="C1" s="236" t="s">
        <v>206</v>
      </c>
      <c r="D1" s="112" t="s">
        <v>211</v>
      </c>
      <c r="E1" s="112" t="s">
        <v>212</v>
      </c>
      <c r="F1" s="112" t="s">
        <v>213</v>
      </c>
      <c r="G1" s="112" t="s">
        <v>214</v>
      </c>
      <c r="H1" s="243" t="s">
        <v>215</v>
      </c>
      <c r="I1" s="243" t="s">
        <v>216</v>
      </c>
      <c r="J1" s="88" t="s">
        <v>217</v>
      </c>
      <c r="K1" s="243" t="s">
        <v>218</v>
      </c>
      <c r="L1" s="243" t="s">
        <v>318</v>
      </c>
      <c r="M1" s="112" t="s">
        <v>319</v>
      </c>
      <c r="N1" s="112" t="s">
        <v>320</v>
      </c>
      <c r="O1" s="112" t="s">
        <v>321</v>
      </c>
      <c r="P1" s="237" t="s">
        <v>322</v>
      </c>
      <c r="Q1" s="237" t="s">
        <v>323</v>
      </c>
      <c r="R1" s="237" t="s">
        <v>324</v>
      </c>
      <c r="S1" s="237" t="s">
        <v>325</v>
      </c>
      <c r="BK1" s="238"/>
      <c r="BL1" s="238"/>
    </row>
    <row r="2" spans="1:64" x14ac:dyDescent="0.35">
      <c r="A2" s="54">
        <v>3111302</v>
      </c>
      <c r="B2" s="38" t="s">
        <v>100</v>
      </c>
      <c r="C2" s="63" t="s">
        <v>101</v>
      </c>
      <c r="D2" s="49">
        <v>10</v>
      </c>
      <c r="E2" s="49">
        <v>10</v>
      </c>
      <c r="F2" s="49"/>
      <c r="G2" s="49"/>
      <c r="H2" s="49">
        <v>1.01</v>
      </c>
      <c r="I2" s="49">
        <v>1.01</v>
      </c>
      <c r="J2" s="118"/>
      <c r="K2" s="153"/>
      <c r="L2" s="244">
        <v>0.5</v>
      </c>
      <c r="M2" s="153"/>
      <c r="N2" s="118"/>
      <c r="O2" s="153">
        <v>0.5</v>
      </c>
      <c r="P2" s="153"/>
      <c r="Q2" s="153"/>
      <c r="R2" s="153"/>
      <c r="S2" s="153"/>
    </row>
    <row r="3" spans="1:64" x14ac:dyDescent="0.35">
      <c r="A3" s="54">
        <v>3111327</v>
      </c>
      <c r="B3" s="38" t="s">
        <v>102</v>
      </c>
      <c r="C3" s="63" t="s">
        <v>101</v>
      </c>
      <c r="D3" s="49">
        <v>10</v>
      </c>
      <c r="E3" s="49">
        <v>10</v>
      </c>
      <c r="F3" s="49"/>
      <c r="G3" s="49"/>
      <c r="H3" s="49">
        <v>0</v>
      </c>
      <c r="I3" s="49">
        <v>0</v>
      </c>
      <c r="J3" s="118"/>
      <c r="K3" s="153"/>
      <c r="L3" s="244">
        <v>0</v>
      </c>
      <c r="M3" s="153"/>
      <c r="N3" s="118"/>
      <c r="O3" s="153">
        <v>0</v>
      </c>
      <c r="P3" s="153"/>
      <c r="Q3" s="153"/>
      <c r="R3" s="153"/>
      <c r="S3" s="153"/>
    </row>
    <row r="4" spans="1:64" x14ac:dyDescent="0.35">
      <c r="A4" s="54">
        <v>3111338</v>
      </c>
      <c r="B4" s="38" t="s">
        <v>103</v>
      </c>
      <c r="C4" s="63" t="s">
        <v>101</v>
      </c>
      <c r="D4" s="49">
        <v>140</v>
      </c>
      <c r="E4" s="49">
        <v>140</v>
      </c>
      <c r="F4" s="49"/>
      <c r="G4" s="49"/>
      <c r="H4" s="49">
        <v>36.61</v>
      </c>
      <c r="I4" s="49">
        <v>36.61</v>
      </c>
      <c r="J4" s="118"/>
      <c r="K4" s="153"/>
      <c r="L4" s="244">
        <v>14</v>
      </c>
      <c r="M4" s="153"/>
      <c r="N4" s="118"/>
      <c r="O4" s="153">
        <v>14</v>
      </c>
      <c r="P4" s="153"/>
      <c r="Q4" s="153"/>
      <c r="R4" s="153"/>
      <c r="S4" s="153"/>
    </row>
    <row r="5" spans="1:64" x14ac:dyDescent="0.35">
      <c r="A5" s="55">
        <v>3241101</v>
      </c>
      <c r="B5" s="39" t="s">
        <v>104</v>
      </c>
      <c r="C5" s="64" t="s">
        <v>105</v>
      </c>
      <c r="D5" s="49">
        <v>100</v>
      </c>
      <c r="E5" s="49">
        <v>100</v>
      </c>
      <c r="F5" s="49"/>
      <c r="G5" s="49"/>
      <c r="H5" s="49">
        <v>58.54</v>
      </c>
      <c r="I5" s="49">
        <v>58.54</v>
      </c>
      <c r="J5" s="118"/>
      <c r="K5" s="153"/>
      <c r="L5" s="244">
        <v>15</v>
      </c>
      <c r="M5" s="153"/>
      <c r="N5" s="118"/>
      <c r="O5" s="153">
        <v>15</v>
      </c>
      <c r="P5" s="153"/>
      <c r="Q5" s="153"/>
      <c r="R5" s="153"/>
      <c r="S5" s="153"/>
    </row>
    <row r="6" spans="1:64" x14ac:dyDescent="0.35">
      <c r="A6" s="55">
        <v>3211129</v>
      </c>
      <c r="B6" s="40" t="s">
        <v>106</v>
      </c>
      <c r="C6" s="64" t="s">
        <v>107</v>
      </c>
      <c r="D6" s="49">
        <v>245</v>
      </c>
      <c r="E6" s="49">
        <v>245</v>
      </c>
      <c r="F6" s="49"/>
      <c r="G6" s="49"/>
      <c r="H6" s="49">
        <v>116.67</v>
      </c>
      <c r="I6" s="49">
        <v>116.67</v>
      </c>
      <c r="J6" s="118"/>
      <c r="K6" s="153"/>
      <c r="L6" s="244">
        <v>34.25</v>
      </c>
      <c r="M6" s="153"/>
      <c r="N6" s="118"/>
      <c r="O6" s="153">
        <v>34.25</v>
      </c>
      <c r="P6" s="153"/>
      <c r="Q6" s="153"/>
      <c r="R6" s="153"/>
      <c r="S6" s="153"/>
    </row>
    <row r="7" spans="1:64" ht="32.25" customHeight="1" x14ac:dyDescent="0.35">
      <c r="A7" s="55">
        <v>3821103</v>
      </c>
      <c r="B7" s="41" t="s">
        <v>108</v>
      </c>
      <c r="C7" s="65" t="s">
        <v>109</v>
      </c>
      <c r="D7" s="49">
        <v>2596.27</v>
      </c>
      <c r="E7" s="49">
        <v>2596.27</v>
      </c>
      <c r="F7" s="49"/>
      <c r="G7" s="49"/>
      <c r="H7" s="49">
        <v>1603.18</v>
      </c>
      <c r="I7" s="49">
        <v>1603.18</v>
      </c>
      <c r="J7" s="118"/>
      <c r="K7" s="153"/>
      <c r="L7" s="244">
        <v>359.08</v>
      </c>
      <c r="M7" s="153"/>
      <c r="N7" s="118"/>
      <c r="O7" s="153">
        <v>359.08</v>
      </c>
      <c r="P7" s="153"/>
      <c r="Q7" s="153"/>
      <c r="R7" s="153"/>
      <c r="S7" s="153"/>
    </row>
    <row r="8" spans="1:64" x14ac:dyDescent="0.35">
      <c r="A8" s="55">
        <v>3211119</v>
      </c>
      <c r="B8" s="40" t="s">
        <v>110</v>
      </c>
      <c r="C8" s="64" t="s">
        <v>111</v>
      </c>
      <c r="D8" s="49">
        <v>25</v>
      </c>
      <c r="E8" s="49">
        <v>25</v>
      </c>
      <c r="F8" s="49"/>
      <c r="G8" s="49"/>
      <c r="H8" s="49">
        <v>0.77</v>
      </c>
      <c r="I8" s="49">
        <v>0.77</v>
      </c>
      <c r="J8" s="118"/>
      <c r="K8" s="153"/>
      <c r="L8" s="244">
        <v>0.5</v>
      </c>
      <c r="M8" s="153"/>
      <c r="N8" s="118"/>
      <c r="O8" s="153">
        <v>0.5</v>
      </c>
      <c r="P8" s="153"/>
      <c r="Q8" s="153"/>
      <c r="R8" s="153"/>
      <c r="S8" s="153"/>
    </row>
    <row r="9" spans="1:64" x14ac:dyDescent="0.35">
      <c r="A9" s="55">
        <v>3211120</v>
      </c>
      <c r="B9" s="39" t="s">
        <v>112</v>
      </c>
      <c r="C9" s="64" t="s">
        <v>111</v>
      </c>
      <c r="D9" s="49">
        <v>25</v>
      </c>
      <c r="E9" s="49">
        <v>25</v>
      </c>
      <c r="F9" s="49"/>
      <c r="G9" s="49"/>
      <c r="H9" s="49">
        <v>0.97</v>
      </c>
      <c r="I9" s="49">
        <v>0.97</v>
      </c>
      <c r="J9" s="118"/>
      <c r="K9" s="153"/>
      <c r="L9" s="244">
        <v>0.2</v>
      </c>
      <c r="M9" s="153"/>
      <c r="N9" s="118"/>
      <c r="O9" s="153">
        <v>0.2</v>
      </c>
      <c r="P9" s="153"/>
      <c r="Q9" s="153"/>
      <c r="R9" s="153"/>
      <c r="S9" s="153"/>
    </row>
    <row r="10" spans="1:64" x14ac:dyDescent="0.35">
      <c r="A10" s="55">
        <v>3211117</v>
      </c>
      <c r="B10" s="39" t="s">
        <v>113</v>
      </c>
      <c r="C10" s="64" t="s">
        <v>111</v>
      </c>
      <c r="D10" s="49">
        <v>25</v>
      </c>
      <c r="E10" s="49">
        <v>25</v>
      </c>
      <c r="F10" s="49"/>
      <c r="G10" s="49"/>
      <c r="H10" s="49">
        <v>0.44</v>
      </c>
      <c r="I10" s="49">
        <v>0.44</v>
      </c>
      <c r="J10" s="118"/>
      <c r="K10" s="153"/>
      <c r="L10" s="244">
        <v>0.2</v>
      </c>
      <c r="M10" s="153"/>
      <c r="N10" s="118"/>
      <c r="O10" s="153">
        <v>0.2</v>
      </c>
      <c r="P10" s="153"/>
      <c r="Q10" s="153"/>
      <c r="R10" s="153"/>
      <c r="S10" s="153"/>
    </row>
    <row r="11" spans="1:64" x14ac:dyDescent="0.35">
      <c r="A11" s="55">
        <v>3221104</v>
      </c>
      <c r="B11" s="39" t="s">
        <v>114</v>
      </c>
      <c r="C11" s="64" t="s">
        <v>115</v>
      </c>
      <c r="D11" s="49">
        <v>15</v>
      </c>
      <c r="E11" s="49">
        <v>15</v>
      </c>
      <c r="F11" s="49"/>
      <c r="G11" s="49"/>
      <c r="H11" s="49">
        <v>11.92</v>
      </c>
      <c r="I11" s="49">
        <v>11.92</v>
      </c>
      <c r="J11" s="118"/>
      <c r="K11" s="153"/>
      <c r="L11" s="244">
        <v>1</v>
      </c>
      <c r="M11" s="153"/>
      <c r="N11" s="118"/>
      <c r="O11" s="153">
        <v>1</v>
      </c>
      <c r="P11" s="153"/>
      <c r="Q11" s="153"/>
      <c r="R11" s="153"/>
      <c r="S11" s="153"/>
    </row>
    <row r="12" spans="1:64" x14ac:dyDescent="0.35">
      <c r="A12" s="55">
        <v>3211115</v>
      </c>
      <c r="B12" s="39" t="s">
        <v>116</v>
      </c>
      <c r="C12" s="64" t="s">
        <v>117</v>
      </c>
      <c r="D12" s="49">
        <v>10</v>
      </c>
      <c r="E12" s="49">
        <v>10</v>
      </c>
      <c r="F12" s="49"/>
      <c r="G12" s="49"/>
      <c r="H12" s="49">
        <v>1.1100000000000001</v>
      </c>
      <c r="I12" s="49">
        <v>1.1100000000000001</v>
      </c>
      <c r="J12" s="118"/>
      <c r="K12" s="153"/>
      <c r="L12" s="244">
        <v>0.45</v>
      </c>
      <c r="M12" s="153"/>
      <c r="N12" s="118"/>
      <c r="O12" s="153">
        <v>0.45</v>
      </c>
      <c r="P12" s="153"/>
      <c r="Q12" s="153"/>
      <c r="R12" s="153"/>
      <c r="S12" s="153"/>
    </row>
    <row r="13" spans="1:64" x14ac:dyDescent="0.35">
      <c r="A13" s="55">
        <v>3211113</v>
      </c>
      <c r="B13" s="39" t="s">
        <v>118</v>
      </c>
      <c r="C13" s="64" t="s">
        <v>117</v>
      </c>
      <c r="D13" s="49">
        <v>15</v>
      </c>
      <c r="E13" s="49">
        <v>15</v>
      </c>
      <c r="F13" s="49"/>
      <c r="G13" s="49"/>
      <c r="H13" s="49">
        <v>8.74</v>
      </c>
      <c r="I13" s="49">
        <v>8.74</v>
      </c>
      <c r="J13" s="118"/>
      <c r="K13" s="153"/>
      <c r="L13" s="244">
        <v>3.5</v>
      </c>
      <c r="M13" s="153"/>
      <c r="N13" s="118"/>
      <c r="O13" s="153">
        <v>3.5</v>
      </c>
      <c r="P13" s="153"/>
      <c r="Q13" s="153"/>
      <c r="R13" s="153"/>
      <c r="S13" s="153"/>
    </row>
    <row r="14" spans="1:64" x14ac:dyDescent="0.35">
      <c r="A14" s="55">
        <v>3243102</v>
      </c>
      <c r="B14" s="42" t="s">
        <v>119</v>
      </c>
      <c r="C14" s="64" t="s">
        <v>120</v>
      </c>
      <c r="D14" s="49">
        <v>200</v>
      </c>
      <c r="E14" s="49">
        <v>200</v>
      </c>
      <c r="F14" s="49"/>
      <c r="G14" s="49"/>
      <c r="H14" s="49">
        <v>17.52</v>
      </c>
      <c r="I14" s="49">
        <v>17.52</v>
      </c>
      <c r="J14" s="118"/>
      <c r="K14" s="153"/>
      <c r="L14" s="244">
        <v>6</v>
      </c>
      <c r="M14" s="153"/>
      <c r="N14" s="118"/>
      <c r="O14" s="153">
        <v>6</v>
      </c>
      <c r="P14" s="153"/>
      <c r="Q14" s="153"/>
      <c r="R14" s="153"/>
      <c r="S14" s="153"/>
    </row>
    <row r="15" spans="1:64" x14ac:dyDescent="0.35">
      <c r="A15" s="55">
        <v>3243101</v>
      </c>
      <c r="B15" s="42" t="s">
        <v>121</v>
      </c>
      <c r="C15" s="64" t="s">
        <v>120</v>
      </c>
      <c r="D15" s="49">
        <v>150</v>
      </c>
      <c r="E15" s="49">
        <v>150</v>
      </c>
      <c r="F15" s="49"/>
      <c r="G15" s="49"/>
      <c r="H15" s="49">
        <v>64.59</v>
      </c>
      <c r="I15" s="49">
        <v>64.59</v>
      </c>
      <c r="J15" s="118"/>
      <c r="K15" s="153"/>
      <c r="L15" s="244">
        <v>20</v>
      </c>
      <c r="M15" s="153"/>
      <c r="N15" s="118"/>
      <c r="O15" s="153">
        <v>20</v>
      </c>
      <c r="P15" s="153"/>
      <c r="Q15" s="153"/>
      <c r="R15" s="153"/>
      <c r="S15" s="153"/>
    </row>
    <row r="16" spans="1:64" x14ac:dyDescent="0.35">
      <c r="A16" s="55">
        <v>3221108</v>
      </c>
      <c r="B16" s="42" t="s">
        <v>122</v>
      </c>
      <c r="C16" s="64" t="s">
        <v>123</v>
      </c>
      <c r="D16" s="49">
        <v>3</v>
      </c>
      <c r="E16" s="49">
        <v>3</v>
      </c>
      <c r="F16" s="49"/>
      <c r="G16" s="49"/>
      <c r="H16" s="49">
        <v>1.1599999999999999</v>
      </c>
      <c r="I16" s="49">
        <v>1.1599999999999999</v>
      </c>
      <c r="J16" s="118"/>
      <c r="K16" s="153"/>
      <c r="L16" s="244">
        <v>0.15</v>
      </c>
      <c r="M16" s="153"/>
      <c r="N16" s="118"/>
      <c r="O16" s="153">
        <v>0.15</v>
      </c>
      <c r="P16" s="153"/>
      <c r="Q16" s="153"/>
      <c r="R16" s="153"/>
      <c r="S16" s="153"/>
    </row>
    <row r="17" spans="1:62" x14ac:dyDescent="0.35">
      <c r="A17" s="55">
        <v>3255102</v>
      </c>
      <c r="B17" s="42" t="s">
        <v>124</v>
      </c>
      <c r="C17" s="64" t="s">
        <v>125</v>
      </c>
      <c r="D17" s="49">
        <v>35</v>
      </c>
      <c r="E17" s="49">
        <v>35</v>
      </c>
      <c r="F17" s="49"/>
      <c r="G17" s="49"/>
      <c r="H17" s="49">
        <v>34.159999999999997</v>
      </c>
      <c r="I17" s="49">
        <v>34.159999999999997</v>
      </c>
      <c r="J17" s="118"/>
      <c r="K17" s="153"/>
      <c r="L17" s="244">
        <v>0.5</v>
      </c>
      <c r="M17" s="153"/>
      <c r="N17" s="118"/>
      <c r="O17" s="153">
        <v>0.5</v>
      </c>
      <c r="P17" s="153"/>
      <c r="Q17" s="153"/>
      <c r="R17" s="153"/>
      <c r="S17" s="153"/>
    </row>
    <row r="18" spans="1:62" x14ac:dyDescent="0.35">
      <c r="A18" s="55">
        <v>3255104</v>
      </c>
      <c r="B18" s="42" t="s">
        <v>126</v>
      </c>
      <c r="C18" s="64" t="s">
        <v>127</v>
      </c>
      <c r="D18" s="49">
        <v>150</v>
      </c>
      <c r="E18" s="49">
        <v>150</v>
      </c>
      <c r="F18" s="49"/>
      <c r="G18" s="49"/>
      <c r="H18" s="49">
        <v>49.91</v>
      </c>
      <c r="I18" s="49">
        <v>49.91</v>
      </c>
      <c r="J18" s="118"/>
      <c r="K18" s="153"/>
      <c r="L18" s="244">
        <v>20</v>
      </c>
      <c r="M18" s="153"/>
      <c r="N18" s="118"/>
      <c r="O18" s="153">
        <v>20</v>
      </c>
      <c r="P18" s="153"/>
      <c r="Q18" s="153"/>
      <c r="R18" s="153"/>
      <c r="S18" s="153"/>
    </row>
    <row r="19" spans="1:62" x14ac:dyDescent="0.35">
      <c r="A19" s="55">
        <v>3211127</v>
      </c>
      <c r="B19" s="42" t="s">
        <v>128</v>
      </c>
      <c r="C19" s="64" t="s">
        <v>129</v>
      </c>
      <c r="D19" s="49">
        <v>2</v>
      </c>
      <c r="E19" s="49">
        <v>2</v>
      </c>
      <c r="F19" s="49"/>
      <c r="G19" s="49"/>
      <c r="H19" s="49">
        <v>0.28000000000000003</v>
      </c>
      <c r="I19" s="49">
        <v>0.28000000000000003</v>
      </c>
      <c r="J19" s="118"/>
      <c r="K19" s="153"/>
      <c r="L19" s="244">
        <v>0.2</v>
      </c>
      <c r="M19" s="153"/>
      <c r="N19" s="118"/>
      <c r="O19" s="153">
        <v>0.2</v>
      </c>
      <c r="P19" s="153"/>
      <c r="Q19" s="153"/>
      <c r="R19" s="153"/>
      <c r="S19" s="153"/>
    </row>
    <row r="20" spans="1:62" ht="20.399999999999999" x14ac:dyDescent="0.35">
      <c r="A20" s="55">
        <v>3231201</v>
      </c>
      <c r="B20" s="42" t="s">
        <v>130</v>
      </c>
      <c r="C20" s="64" t="s">
        <v>131</v>
      </c>
      <c r="D20" s="49">
        <v>238.54</v>
      </c>
      <c r="E20" s="49"/>
      <c r="F20" s="49">
        <v>238.54</v>
      </c>
      <c r="G20" s="49"/>
      <c r="H20" s="72">
        <v>0</v>
      </c>
      <c r="I20" s="72">
        <v>0</v>
      </c>
      <c r="J20" s="118"/>
      <c r="K20" s="153"/>
      <c r="L20" s="244">
        <v>0</v>
      </c>
      <c r="M20" s="153"/>
      <c r="N20" s="118"/>
      <c r="O20" s="153">
        <v>0</v>
      </c>
      <c r="P20" s="153"/>
      <c r="Q20" s="153"/>
      <c r="R20" s="153"/>
      <c r="S20" s="153"/>
    </row>
    <row r="21" spans="1:62" s="117" customFormat="1" ht="20.399999999999999" x14ac:dyDescent="0.3">
      <c r="A21" s="55">
        <v>3231201</v>
      </c>
      <c r="B21" s="64" t="s">
        <v>132</v>
      </c>
      <c r="C21" s="64" t="s">
        <v>133</v>
      </c>
      <c r="D21" s="114">
        <v>398.41</v>
      </c>
      <c r="E21" s="114">
        <v>47.81</v>
      </c>
      <c r="F21" s="114">
        <v>350.6</v>
      </c>
      <c r="G21" s="114"/>
      <c r="H21" s="114">
        <v>301.5</v>
      </c>
      <c r="I21" s="114">
        <v>22.54</v>
      </c>
      <c r="J21" s="119">
        <v>278.95999999999998</v>
      </c>
      <c r="K21" s="115"/>
      <c r="L21" s="245">
        <v>21.02</v>
      </c>
      <c r="M21" s="115">
        <v>175.15</v>
      </c>
      <c r="N21" s="119"/>
      <c r="O21" s="115">
        <v>196.17</v>
      </c>
      <c r="P21" s="115"/>
      <c r="Q21" s="115"/>
      <c r="R21" s="115"/>
      <c r="S21" s="115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  <c r="BF21" s="116"/>
      <c r="BG21" s="116"/>
      <c r="BH21" s="116"/>
      <c r="BI21" s="116"/>
      <c r="BJ21" s="116"/>
    </row>
    <row r="22" spans="1:62" s="117" customFormat="1" ht="40.799999999999997" x14ac:dyDescent="0.3">
      <c r="A22" s="55">
        <v>3231201</v>
      </c>
      <c r="B22" s="64" t="s">
        <v>134</v>
      </c>
      <c r="C22" s="64" t="s">
        <v>133</v>
      </c>
      <c r="D22" s="114">
        <v>2533.34</v>
      </c>
      <c r="E22" s="114">
        <v>304</v>
      </c>
      <c r="F22" s="114">
        <v>2229.34</v>
      </c>
      <c r="G22" s="114"/>
      <c r="H22" s="114">
        <v>1346.63</v>
      </c>
      <c r="I22" s="114">
        <v>80.34</v>
      </c>
      <c r="J22" s="119">
        <v>1266.29</v>
      </c>
      <c r="K22" s="115"/>
      <c r="L22" s="245">
        <v>72.55</v>
      </c>
      <c r="M22" s="115">
        <v>604.59</v>
      </c>
      <c r="N22" s="119"/>
      <c r="O22" s="115">
        <v>677.14</v>
      </c>
      <c r="P22" s="115"/>
      <c r="Q22" s="115"/>
      <c r="R22" s="115"/>
      <c r="S22" s="115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  <c r="BF22" s="116"/>
      <c r="BG22" s="116"/>
      <c r="BH22" s="116"/>
      <c r="BI22" s="116"/>
      <c r="BJ22" s="116"/>
    </row>
    <row r="23" spans="1:62" s="117" customFormat="1" ht="51" x14ac:dyDescent="0.3">
      <c r="A23" s="55">
        <v>3231201</v>
      </c>
      <c r="B23" s="64" t="s">
        <v>135</v>
      </c>
      <c r="C23" s="64" t="s">
        <v>133</v>
      </c>
      <c r="D23" s="114">
        <v>1321.6799999999998</v>
      </c>
      <c r="E23" s="114">
        <v>158.6</v>
      </c>
      <c r="F23" s="114">
        <v>1163.08</v>
      </c>
      <c r="G23" s="114"/>
      <c r="H23" s="114">
        <v>578.20000000000005</v>
      </c>
      <c r="I23" s="114">
        <v>35.47</v>
      </c>
      <c r="J23" s="119">
        <v>542.73</v>
      </c>
      <c r="K23" s="115"/>
      <c r="L23" s="245">
        <v>26.4</v>
      </c>
      <c r="M23" s="115">
        <v>220.26</v>
      </c>
      <c r="N23" s="119"/>
      <c r="O23" s="115">
        <v>246.66</v>
      </c>
      <c r="P23" s="115"/>
      <c r="Q23" s="115"/>
      <c r="R23" s="115"/>
      <c r="S23" s="115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  <c r="BF23" s="116"/>
      <c r="BG23" s="116"/>
      <c r="BH23" s="116"/>
      <c r="BI23" s="116"/>
      <c r="BJ23" s="116"/>
    </row>
    <row r="24" spans="1:62" x14ac:dyDescent="0.35">
      <c r="A24" s="55">
        <v>3211109</v>
      </c>
      <c r="B24" s="42" t="s">
        <v>136</v>
      </c>
      <c r="C24" s="64" t="s">
        <v>137</v>
      </c>
      <c r="D24" s="49">
        <v>15</v>
      </c>
      <c r="E24" s="49">
        <v>15</v>
      </c>
      <c r="F24" s="49"/>
      <c r="G24" s="49"/>
      <c r="H24" s="49">
        <v>10.96</v>
      </c>
      <c r="I24" s="49">
        <v>10.96</v>
      </c>
      <c r="J24" s="118"/>
      <c r="K24" s="153"/>
      <c r="L24" s="244">
        <v>3.5</v>
      </c>
      <c r="M24" s="153"/>
      <c r="N24" s="118"/>
      <c r="O24" s="153">
        <v>3.5</v>
      </c>
      <c r="P24" s="153"/>
      <c r="Q24" s="153"/>
      <c r="R24" s="153"/>
      <c r="S24" s="153"/>
    </row>
    <row r="25" spans="1:62" x14ac:dyDescent="0.35">
      <c r="A25" s="55">
        <v>3256103</v>
      </c>
      <c r="B25" s="42" t="s">
        <v>138</v>
      </c>
      <c r="C25" s="64" t="s">
        <v>139</v>
      </c>
      <c r="D25" s="49">
        <v>25</v>
      </c>
      <c r="E25" s="49">
        <v>25</v>
      </c>
      <c r="F25" s="49"/>
      <c r="G25" s="49"/>
      <c r="H25" s="49">
        <v>3.74</v>
      </c>
      <c r="I25" s="49">
        <v>3.74</v>
      </c>
      <c r="J25" s="118"/>
      <c r="K25" s="153"/>
      <c r="L25" s="244">
        <v>3</v>
      </c>
      <c r="M25" s="153"/>
      <c r="N25" s="118"/>
      <c r="O25" s="153">
        <v>3</v>
      </c>
      <c r="P25" s="153"/>
      <c r="Q25" s="153"/>
      <c r="R25" s="153"/>
      <c r="S25" s="153"/>
    </row>
    <row r="26" spans="1:62" ht="20.399999999999999" x14ac:dyDescent="0.35">
      <c r="A26" s="55">
        <v>3257101</v>
      </c>
      <c r="B26" s="42" t="s">
        <v>140</v>
      </c>
      <c r="C26" s="64" t="s">
        <v>141</v>
      </c>
      <c r="D26" s="49">
        <v>7901.4</v>
      </c>
      <c r="E26" s="49"/>
      <c r="F26" s="49"/>
      <c r="G26" s="49">
        <v>7901.4</v>
      </c>
      <c r="H26" s="49">
        <v>5168.01</v>
      </c>
      <c r="I26" s="49">
        <v>0</v>
      </c>
      <c r="J26" s="118">
        <v>0</v>
      </c>
      <c r="K26" s="49">
        <v>5168.01</v>
      </c>
      <c r="L26" s="244">
        <v>0</v>
      </c>
      <c r="M26" s="153">
        <v>0</v>
      </c>
      <c r="N26" s="118">
        <v>500</v>
      </c>
      <c r="O26" s="153">
        <v>500</v>
      </c>
      <c r="P26" s="153"/>
      <c r="Q26" s="153"/>
      <c r="R26" s="153"/>
      <c r="S26" s="153"/>
    </row>
    <row r="27" spans="1:62" x14ac:dyDescent="0.35">
      <c r="A27" s="56">
        <v>3111332</v>
      </c>
      <c r="B27" s="41" t="s">
        <v>142</v>
      </c>
      <c r="C27" s="65" t="s">
        <v>143</v>
      </c>
      <c r="D27" s="49">
        <v>25</v>
      </c>
      <c r="E27" s="49">
        <v>25</v>
      </c>
      <c r="F27" s="49"/>
      <c r="G27" s="49"/>
      <c r="H27" s="49">
        <v>12.73</v>
      </c>
      <c r="I27" s="49">
        <v>12.73</v>
      </c>
      <c r="J27" s="118"/>
      <c r="K27" s="153"/>
      <c r="L27" s="244">
        <v>5</v>
      </c>
      <c r="M27" s="153"/>
      <c r="N27" s="118"/>
      <c r="O27" s="153">
        <v>5</v>
      </c>
      <c r="P27" s="153"/>
      <c r="Q27" s="153"/>
      <c r="R27" s="153"/>
      <c r="S27" s="153"/>
    </row>
    <row r="28" spans="1:62" x14ac:dyDescent="0.35">
      <c r="A28" s="56">
        <v>3111332</v>
      </c>
      <c r="B28" s="41" t="s">
        <v>144</v>
      </c>
      <c r="C28" s="65" t="s">
        <v>143</v>
      </c>
      <c r="D28" s="49">
        <v>10</v>
      </c>
      <c r="E28" s="49">
        <v>10</v>
      </c>
      <c r="F28" s="49"/>
      <c r="G28" s="49"/>
      <c r="H28" s="49">
        <v>1.29</v>
      </c>
      <c r="I28" s="49">
        <v>1.29</v>
      </c>
      <c r="J28" s="118"/>
      <c r="K28" s="153"/>
      <c r="L28" s="244">
        <v>1</v>
      </c>
      <c r="M28" s="153"/>
      <c r="N28" s="118"/>
      <c r="O28" s="153">
        <v>1</v>
      </c>
      <c r="P28" s="153"/>
      <c r="Q28" s="153"/>
      <c r="R28" s="153"/>
      <c r="S28" s="153"/>
    </row>
    <row r="29" spans="1:62" x14ac:dyDescent="0.35">
      <c r="A29" s="56">
        <v>3111332</v>
      </c>
      <c r="B29" s="41" t="s">
        <v>145</v>
      </c>
      <c r="C29" s="65" t="s">
        <v>143</v>
      </c>
      <c r="D29" s="49">
        <v>10</v>
      </c>
      <c r="E29" s="49">
        <v>10</v>
      </c>
      <c r="F29" s="49"/>
      <c r="G29" s="49"/>
      <c r="H29" s="49">
        <v>1.3</v>
      </c>
      <c r="I29" s="49">
        <v>1.3</v>
      </c>
      <c r="J29" s="118"/>
      <c r="K29" s="153"/>
      <c r="L29" s="244">
        <v>1</v>
      </c>
      <c r="M29" s="153"/>
      <c r="N29" s="118"/>
      <c r="O29" s="153">
        <v>1</v>
      </c>
      <c r="P29" s="153"/>
      <c r="Q29" s="153"/>
      <c r="R29" s="153"/>
      <c r="S29" s="153"/>
    </row>
    <row r="30" spans="1:62" x14ac:dyDescent="0.35">
      <c r="A30" s="55">
        <v>3257104</v>
      </c>
      <c r="B30" s="40" t="s">
        <v>146</v>
      </c>
      <c r="C30" s="64" t="s">
        <v>147</v>
      </c>
      <c r="D30" s="49">
        <v>162</v>
      </c>
      <c r="E30" s="49">
        <v>162</v>
      </c>
      <c r="F30" s="49"/>
      <c r="G30" s="49"/>
      <c r="H30" s="49">
        <v>85.02</v>
      </c>
      <c r="I30" s="49">
        <v>85.02</v>
      </c>
      <c r="J30" s="118"/>
      <c r="K30" s="153"/>
      <c r="L30" s="244">
        <v>50</v>
      </c>
      <c r="M30" s="153"/>
      <c r="N30" s="118"/>
      <c r="O30" s="153">
        <v>50</v>
      </c>
      <c r="P30" s="153"/>
      <c r="Q30" s="153"/>
      <c r="R30" s="153"/>
      <c r="S30" s="153"/>
    </row>
    <row r="31" spans="1:62" x14ac:dyDescent="0.35">
      <c r="A31" s="55">
        <v>3255101</v>
      </c>
      <c r="B31" s="42" t="s">
        <v>148</v>
      </c>
      <c r="C31" s="64" t="s">
        <v>149</v>
      </c>
      <c r="D31" s="49">
        <v>50</v>
      </c>
      <c r="E31" s="49">
        <v>50</v>
      </c>
      <c r="F31" s="49"/>
      <c r="G31" s="49"/>
      <c r="H31" s="49">
        <v>20.47</v>
      </c>
      <c r="I31" s="49">
        <v>20.47</v>
      </c>
      <c r="J31" s="118"/>
      <c r="K31" s="153"/>
      <c r="L31" s="244">
        <v>10</v>
      </c>
      <c r="M31" s="153"/>
      <c r="N31" s="118"/>
      <c r="O31" s="153">
        <v>10</v>
      </c>
      <c r="P31" s="153"/>
      <c r="Q31" s="153"/>
      <c r="R31" s="153"/>
      <c r="S31" s="153"/>
    </row>
    <row r="32" spans="1:62" s="195" customFormat="1" x14ac:dyDescent="0.35">
      <c r="A32" s="233">
        <v>3256101</v>
      </c>
      <c r="B32" s="232" t="s">
        <v>150</v>
      </c>
      <c r="C32" s="134" t="s">
        <v>151</v>
      </c>
      <c r="D32" s="229">
        <v>1700</v>
      </c>
      <c r="E32" s="229">
        <v>1700</v>
      </c>
      <c r="F32" s="229"/>
      <c r="G32" s="229"/>
      <c r="H32" s="229">
        <v>875.46</v>
      </c>
      <c r="I32" s="229">
        <v>875.46</v>
      </c>
      <c r="J32" s="230"/>
      <c r="K32" s="234"/>
      <c r="L32" s="246">
        <v>300</v>
      </c>
      <c r="M32" s="234"/>
      <c r="N32" s="230"/>
      <c r="O32" s="234">
        <v>300</v>
      </c>
      <c r="P32" s="234"/>
      <c r="Q32" s="234"/>
      <c r="R32" s="234"/>
      <c r="S32" s="234"/>
      <c r="T32" s="194"/>
      <c r="U32" s="194"/>
      <c r="V32" s="194"/>
      <c r="W32" s="194"/>
      <c r="X32" s="194"/>
      <c r="Y32" s="194"/>
      <c r="Z32" s="194"/>
      <c r="AA32" s="194"/>
      <c r="AB32" s="194"/>
      <c r="AC32" s="194"/>
      <c r="AD32" s="194"/>
      <c r="AE32" s="194"/>
      <c r="AF32" s="194"/>
      <c r="AG32" s="194"/>
      <c r="AH32" s="194"/>
      <c r="AI32" s="194"/>
      <c r="AJ32" s="194"/>
      <c r="AK32" s="194"/>
      <c r="AL32" s="194"/>
      <c r="AM32" s="194"/>
      <c r="AN32" s="194"/>
      <c r="AO32" s="194"/>
      <c r="AP32" s="194"/>
      <c r="AQ32" s="194"/>
      <c r="AR32" s="194"/>
      <c r="AS32" s="194"/>
      <c r="AT32" s="194"/>
      <c r="AU32" s="194"/>
      <c r="AV32" s="194"/>
      <c r="AW32" s="194"/>
      <c r="AX32" s="194"/>
      <c r="AY32" s="194"/>
      <c r="AZ32" s="194"/>
      <c r="BA32" s="194"/>
      <c r="BB32" s="194"/>
      <c r="BC32" s="194"/>
      <c r="BD32" s="194"/>
      <c r="BE32" s="194"/>
      <c r="BF32" s="194"/>
      <c r="BG32" s="194"/>
      <c r="BH32" s="194"/>
      <c r="BI32" s="194"/>
      <c r="BJ32" s="194"/>
    </row>
    <row r="33" spans="1:62" x14ac:dyDescent="0.35">
      <c r="A33" s="55">
        <v>3258101</v>
      </c>
      <c r="B33" s="42" t="s">
        <v>152</v>
      </c>
      <c r="C33" s="64" t="s">
        <v>153</v>
      </c>
      <c r="D33" s="49">
        <v>100</v>
      </c>
      <c r="E33" s="49">
        <v>100</v>
      </c>
      <c r="F33" s="49"/>
      <c r="G33" s="49"/>
      <c r="H33" s="49">
        <v>61.4</v>
      </c>
      <c r="I33" s="49">
        <v>61.4</v>
      </c>
      <c r="J33" s="118"/>
      <c r="K33" s="153"/>
      <c r="L33" s="244">
        <v>15</v>
      </c>
      <c r="M33" s="153"/>
      <c r="N33" s="118"/>
      <c r="O33" s="153">
        <v>15</v>
      </c>
      <c r="P33" s="153"/>
      <c r="Q33" s="153"/>
      <c r="R33" s="153"/>
      <c r="S33" s="153"/>
    </row>
    <row r="34" spans="1:62" x14ac:dyDescent="0.35">
      <c r="A34" s="55">
        <v>3258102</v>
      </c>
      <c r="B34" s="42" t="s">
        <v>154</v>
      </c>
      <c r="C34" s="64" t="s">
        <v>153</v>
      </c>
      <c r="D34" s="49">
        <v>15</v>
      </c>
      <c r="E34" s="49">
        <v>15</v>
      </c>
      <c r="F34" s="49"/>
      <c r="G34" s="49"/>
      <c r="H34" s="49">
        <v>3.2</v>
      </c>
      <c r="I34" s="49">
        <v>3.2</v>
      </c>
      <c r="J34" s="118"/>
      <c r="K34" s="153"/>
      <c r="L34" s="244">
        <v>2</v>
      </c>
      <c r="M34" s="153"/>
      <c r="N34" s="118"/>
      <c r="O34" s="153">
        <v>2</v>
      </c>
      <c r="P34" s="153"/>
      <c r="Q34" s="153"/>
      <c r="R34" s="153"/>
      <c r="S34" s="153"/>
    </row>
    <row r="35" spans="1:62" x14ac:dyDescent="0.35">
      <c r="A35" s="55">
        <v>3258103</v>
      </c>
      <c r="B35" s="42" t="s">
        <v>155</v>
      </c>
      <c r="C35" s="64" t="s">
        <v>153</v>
      </c>
      <c r="D35" s="49">
        <v>25</v>
      </c>
      <c r="E35" s="49">
        <v>25</v>
      </c>
      <c r="F35" s="49"/>
      <c r="G35" s="49"/>
      <c r="H35" s="49">
        <v>5.34</v>
      </c>
      <c r="I35" s="49">
        <v>5.34</v>
      </c>
      <c r="J35" s="118"/>
      <c r="K35" s="153"/>
      <c r="L35" s="244">
        <v>3</v>
      </c>
      <c r="M35" s="153"/>
      <c r="N35" s="118"/>
      <c r="O35" s="153">
        <v>3</v>
      </c>
      <c r="P35" s="153"/>
      <c r="Q35" s="153"/>
      <c r="R35" s="153"/>
      <c r="S35" s="153"/>
    </row>
    <row r="36" spans="1:62" x14ac:dyDescent="0.35">
      <c r="A36" s="55">
        <v>3258105</v>
      </c>
      <c r="B36" s="42" t="s">
        <v>156</v>
      </c>
      <c r="C36" s="64" t="s">
        <v>153</v>
      </c>
      <c r="D36" s="49">
        <v>25</v>
      </c>
      <c r="E36" s="49">
        <v>25</v>
      </c>
      <c r="F36" s="49"/>
      <c r="G36" s="49"/>
      <c r="H36" s="49">
        <v>1.22</v>
      </c>
      <c r="I36" s="49">
        <v>1.22</v>
      </c>
      <c r="J36" s="118"/>
      <c r="K36" s="153"/>
      <c r="L36" s="244">
        <v>2</v>
      </c>
      <c r="M36" s="153"/>
      <c r="N36" s="118"/>
      <c r="O36" s="153">
        <v>2</v>
      </c>
      <c r="P36" s="153"/>
      <c r="Q36" s="153"/>
      <c r="R36" s="153"/>
      <c r="S36" s="153"/>
    </row>
    <row r="37" spans="1:62" x14ac:dyDescent="0.35">
      <c r="A37" s="55">
        <v>3258107</v>
      </c>
      <c r="B37" s="42" t="s">
        <v>157</v>
      </c>
      <c r="C37" s="64" t="s">
        <v>153</v>
      </c>
      <c r="D37" s="49">
        <v>20</v>
      </c>
      <c r="E37" s="49">
        <v>20</v>
      </c>
      <c r="F37" s="49"/>
      <c r="G37" s="49"/>
      <c r="H37" s="49">
        <v>19.98</v>
      </c>
      <c r="I37" s="49">
        <v>19.98</v>
      </c>
      <c r="J37" s="118"/>
      <c r="K37" s="153"/>
      <c r="L37" s="244">
        <v>0</v>
      </c>
      <c r="M37" s="153"/>
      <c r="N37" s="118"/>
      <c r="O37" s="153">
        <v>0</v>
      </c>
      <c r="P37" s="153"/>
      <c r="Q37" s="153"/>
      <c r="R37" s="153"/>
      <c r="S37" s="153"/>
    </row>
    <row r="38" spans="1:62" x14ac:dyDescent="0.35">
      <c r="A38" s="55">
        <v>3258106</v>
      </c>
      <c r="B38" s="42" t="s">
        <v>158</v>
      </c>
      <c r="C38" s="64" t="s">
        <v>153</v>
      </c>
      <c r="D38" s="49">
        <v>20</v>
      </c>
      <c r="E38" s="49">
        <v>20</v>
      </c>
      <c r="F38" s="49"/>
      <c r="G38" s="49"/>
      <c r="H38" s="49">
        <v>14.53</v>
      </c>
      <c r="I38" s="49">
        <v>14.53</v>
      </c>
      <c r="J38" s="118"/>
      <c r="K38" s="153"/>
      <c r="L38" s="244">
        <v>5</v>
      </c>
      <c r="M38" s="153"/>
      <c r="N38" s="118"/>
      <c r="O38" s="153">
        <v>5</v>
      </c>
      <c r="P38" s="153"/>
      <c r="Q38" s="153"/>
      <c r="R38" s="153"/>
      <c r="S38" s="153"/>
    </row>
    <row r="39" spans="1:62" x14ac:dyDescent="0.35">
      <c r="A39" s="55">
        <v>3258105</v>
      </c>
      <c r="B39" s="42" t="s">
        <v>159</v>
      </c>
      <c r="C39" s="64" t="s">
        <v>153</v>
      </c>
      <c r="D39" s="49">
        <v>25</v>
      </c>
      <c r="E39" s="49">
        <v>25</v>
      </c>
      <c r="F39" s="49"/>
      <c r="G39" s="49"/>
      <c r="H39" s="49">
        <v>1.39</v>
      </c>
      <c r="I39" s="49">
        <v>1.39</v>
      </c>
      <c r="J39" s="118"/>
      <c r="K39" s="153"/>
      <c r="L39" s="244">
        <v>2</v>
      </c>
      <c r="M39" s="153"/>
      <c r="N39" s="118"/>
      <c r="O39" s="153">
        <v>2</v>
      </c>
      <c r="P39" s="153"/>
      <c r="Q39" s="153"/>
      <c r="R39" s="153"/>
      <c r="S39" s="153"/>
    </row>
    <row r="40" spans="1:62" ht="20.399999999999999" x14ac:dyDescent="0.35">
      <c r="A40" s="239">
        <v>3258114</v>
      </c>
      <c r="B40" s="240" t="s">
        <v>160</v>
      </c>
      <c r="C40" s="241" t="s">
        <v>153</v>
      </c>
      <c r="D40" s="49">
        <v>362.5</v>
      </c>
      <c r="E40" s="49">
        <v>43.5</v>
      </c>
      <c r="F40" s="49">
        <v>319</v>
      </c>
      <c r="G40" s="49"/>
      <c r="H40" s="113">
        <v>95.03</v>
      </c>
      <c r="I40" s="113">
        <v>10.83</v>
      </c>
      <c r="J40" s="118">
        <v>84.2</v>
      </c>
      <c r="K40" s="153"/>
      <c r="L40" s="244">
        <v>8.25</v>
      </c>
      <c r="M40" s="153">
        <v>50</v>
      </c>
      <c r="N40" s="118">
        <v>0</v>
      </c>
      <c r="O40" s="153">
        <v>58.25</v>
      </c>
      <c r="P40" s="153"/>
      <c r="Q40" s="153"/>
      <c r="R40" s="153"/>
      <c r="S40" s="153"/>
    </row>
    <row r="41" spans="1:62" x14ac:dyDescent="0.35">
      <c r="A41" s="55">
        <v>3258128</v>
      </c>
      <c r="B41" s="42" t="s">
        <v>161</v>
      </c>
      <c r="C41" s="64" t="s">
        <v>153</v>
      </c>
      <c r="D41" s="49">
        <v>10</v>
      </c>
      <c r="E41" s="49">
        <v>10</v>
      </c>
      <c r="F41" s="49"/>
      <c r="G41" s="49"/>
      <c r="H41" s="49">
        <v>2.39</v>
      </c>
      <c r="I41" s="49">
        <v>2.39</v>
      </c>
      <c r="J41" s="118"/>
      <c r="K41" s="153"/>
      <c r="L41" s="244">
        <v>0.75</v>
      </c>
      <c r="M41" s="153"/>
      <c r="N41" s="118"/>
      <c r="O41" s="153">
        <v>0.75</v>
      </c>
      <c r="P41" s="153"/>
      <c r="Q41" s="153"/>
      <c r="R41" s="153"/>
      <c r="S41" s="153"/>
    </row>
    <row r="42" spans="1:62" x14ac:dyDescent="0.35">
      <c r="A42" s="55">
        <v>3258107</v>
      </c>
      <c r="B42" s="39" t="s">
        <v>162</v>
      </c>
      <c r="C42" s="64" t="s">
        <v>153</v>
      </c>
      <c r="D42" s="49">
        <v>25</v>
      </c>
      <c r="E42" s="49">
        <v>25</v>
      </c>
      <c r="F42" s="49"/>
      <c r="G42" s="49"/>
      <c r="H42" s="49">
        <v>7.48</v>
      </c>
      <c r="I42" s="49">
        <v>7.48</v>
      </c>
      <c r="J42" s="118"/>
      <c r="K42" s="153"/>
      <c r="L42" s="244">
        <v>3</v>
      </c>
      <c r="M42" s="153"/>
      <c r="N42" s="118"/>
      <c r="O42" s="153">
        <v>3</v>
      </c>
      <c r="P42" s="153"/>
      <c r="Q42" s="153"/>
      <c r="R42" s="153"/>
      <c r="S42" s="153"/>
    </row>
    <row r="43" spans="1:62" s="195" customFormat="1" ht="67.2" x14ac:dyDescent="0.35">
      <c r="A43" s="227">
        <v>4112101</v>
      </c>
      <c r="B43" s="44" t="s">
        <v>163</v>
      </c>
      <c r="C43" s="66" t="s">
        <v>164</v>
      </c>
      <c r="D43" s="229">
        <v>702.5</v>
      </c>
      <c r="E43" s="229">
        <v>702.5</v>
      </c>
      <c r="F43" s="229"/>
      <c r="G43" s="229"/>
      <c r="H43" s="229">
        <v>606.9</v>
      </c>
      <c r="I43" s="229">
        <v>606.9</v>
      </c>
      <c r="J43" s="230"/>
      <c r="K43" s="234"/>
      <c r="L43" s="246">
        <v>95.6</v>
      </c>
      <c r="M43" s="234"/>
      <c r="N43" s="230"/>
      <c r="O43" s="234">
        <v>95.6</v>
      </c>
      <c r="P43" s="234"/>
      <c r="Q43" s="234"/>
      <c r="R43" s="234"/>
      <c r="S43" s="234"/>
      <c r="T43" s="194"/>
      <c r="U43" s="194"/>
      <c r="V43" s="194"/>
      <c r="W43" s="194"/>
      <c r="X43" s="194"/>
      <c r="Y43" s="194"/>
      <c r="Z43" s="194"/>
      <c r="AA43" s="194"/>
      <c r="AB43" s="194"/>
      <c r="AC43" s="194"/>
      <c r="AD43" s="194"/>
      <c r="AE43" s="194"/>
      <c r="AF43" s="194"/>
      <c r="AG43" s="194"/>
      <c r="AH43" s="194"/>
      <c r="AI43" s="194"/>
      <c r="AJ43" s="194"/>
      <c r="AK43" s="194"/>
      <c r="AL43" s="194"/>
      <c r="AM43" s="194"/>
      <c r="AN43" s="194"/>
      <c r="AO43" s="194"/>
      <c r="AP43" s="194"/>
      <c r="AQ43" s="194"/>
      <c r="AR43" s="194"/>
      <c r="AS43" s="194"/>
      <c r="AT43" s="194"/>
      <c r="AU43" s="194"/>
      <c r="AV43" s="194"/>
      <c r="AW43" s="194"/>
      <c r="AX43" s="194"/>
      <c r="AY43" s="194"/>
      <c r="AZ43" s="194"/>
      <c r="BA43" s="194"/>
      <c r="BB43" s="194"/>
      <c r="BC43" s="194"/>
      <c r="BD43" s="194"/>
      <c r="BE43" s="194"/>
      <c r="BF43" s="194"/>
      <c r="BG43" s="194"/>
      <c r="BH43" s="194"/>
      <c r="BI43" s="194"/>
      <c r="BJ43" s="194"/>
    </row>
    <row r="44" spans="1:62" s="195" customFormat="1" ht="30.6" x14ac:dyDescent="0.35">
      <c r="A44" s="227">
        <v>4112101</v>
      </c>
      <c r="B44" s="45" t="s">
        <v>165</v>
      </c>
      <c r="C44" s="67" t="s">
        <v>164</v>
      </c>
      <c r="D44" s="229">
        <v>68.25</v>
      </c>
      <c r="E44" s="229">
        <v>68.25</v>
      </c>
      <c r="F44" s="229"/>
      <c r="G44" s="229"/>
      <c r="H44" s="229">
        <v>50.22</v>
      </c>
      <c r="I44" s="229">
        <v>50.22</v>
      </c>
      <c r="J44" s="230"/>
      <c r="K44" s="234"/>
      <c r="L44" s="246"/>
      <c r="M44" s="234"/>
      <c r="N44" s="230"/>
      <c r="O44" s="234"/>
      <c r="P44" s="234"/>
      <c r="Q44" s="234"/>
      <c r="R44" s="234"/>
      <c r="S44" s="234"/>
      <c r="T44" s="194"/>
      <c r="U44" s="194"/>
      <c r="V44" s="194"/>
      <c r="W44" s="194"/>
      <c r="X44" s="194"/>
      <c r="Y44" s="194"/>
      <c r="Z44" s="194"/>
      <c r="AA44" s="194"/>
      <c r="AB44" s="194"/>
      <c r="AC44" s="194"/>
      <c r="AD44" s="194"/>
      <c r="AE44" s="194"/>
      <c r="AF44" s="194"/>
      <c r="AG44" s="194"/>
      <c r="AH44" s="194"/>
      <c r="AI44" s="194"/>
      <c r="AJ44" s="194"/>
      <c r="AK44" s="194"/>
      <c r="AL44" s="194"/>
      <c r="AM44" s="194"/>
      <c r="AN44" s="194"/>
      <c r="AO44" s="194"/>
      <c r="AP44" s="194"/>
      <c r="AQ44" s="194"/>
      <c r="AR44" s="194"/>
      <c r="AS44" s="194"/>
      <c r="AT44" s="194"/>
      <c r="AU44" s="194"/>
      <c r="AV44" s="194"/>
      <c r="AW44" s="194"/>
      <c r="AX44" s="194"/>
      <c r="AY44" s="194"/>
      <c r="AZ44" s="194"/>
      <c r="BA44" s="194"/>
      <c r="BB44" s="194"/>
      <c r="BC44" s="194"/>
      <c r="BD44" s="194"/>
      <c r="BE44" s="194"/>
      <c r="BF44" s="194"/>
      <c r="BG44" s="194"/>
      <c r="BH44" s="194"/>
      <c r="BI44" s="194"/>
      <c r="BJ44" s="194"/>
    </row>
    <row r="45" spans="1:62" s="195" customFormat="1" x14ac:dyDescent="0.35">
      <c r="A45" s="231">
        <v>4112102</v>
      </c>
      <c r="B45" s="45" t="s">
        <v>166</v>
      </c>
      <c r="C45" s="67" t="s">
        <v>167</v>
      </c>
      <c r="D45" s="229">
        <v>100</v>
      </c>
      <c r="E45" s="229">
        <v>100</v>
      </c>
      <c r="F45" s="229"/>
      <c r="G45" s="229"/>
      <c r="H45" s="229">
        <v>61.29</v>
      </c>
      <c r="I45" s="229">
        <v>61.29</v>
      </c>
      <c r="J45" s="230"/>
      <c r="K45" s="234"/>
      <c r="L45" s="246"/>
      <c r="M45" s="234"/>
      <c r="N45" s="230"/>
      <c r="O45" s="234"/>
      <c r="P45" s="234"/>
      <c r="Q45" s="234"/>
      <c r="R45" s="234"/>
      <c r="S45" s="23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194"/>
      <c r="AP45" s="194"/>
      <c r="AQ45" s="194"/>
      <c r="AR45" s="194"/>
      <c r="AS45" s="194"/>
      <c r="AT45" s="194"/>
      <c r="AU45" s="194"/>
      <c r="AV45" s="194"/>
      <c r="AW45" s="194"/>
      <c r="AX45" s="194"/>
      <c r="AY45" s="194"/>
      <c r="AZ45" s="194"/>
      <c r="BA45" s="194"/>
      <c r="BB45" s="194"/>
      <c r="BC45" s="194"/>
      <c r="BD45" s="194"/>
      <c r="BE45" s="194"/>
      <c r="BF45" s="194"/>
      <c r="BG45" s="194"/>
      <c r="BH45" s="194"/>
      <c r="BI45" s="194"/>
      <c r="BJ45" s="194"/>
    </row>
    <row r="46" spans="1:62" s="195" customFormat="1" ht="20.399999999999999" x14ac:dyDescent="0.35">
      <c r="A46" s="231">
        <v>4112316</v>
      </c>
      <c r="B46" s="45" t="s">
        <v>168</v>
      </c>
      <c r="C46" s="67" t="s">
        <v>169</v>
      </c>
      <c r="D46" s="229">
        <v>8.9700000000000006</v>
      </c>
      <c r="E46" s="229">
        <v>8.9700000000000006</v>
      </c>
      <c r="F46" s="229"/>
      <c r="G46" s="229"/>
      <c r="H46" s="229">
        <v>8.9499999999999993</v>
      </c>
      <c r="I46" s="229">
        <v>8.9499999999999993</v>
      </c>
      <c r="J46" s="230"/>
      <c r="K46" s="234"/>
      <c r="L46" s="246"/>
      <c r="M46" s="234"/>
      <c r="N46" s="230"/>
      <c r="O46" s="234"/>
      <c r="P46" s="234"/>
      <c r="Q46" s="234"/>
      <c r="R46" s="234"/>
      <c r="S46" s="234"/>
      <c r="T46" s="194"/>
      <c r="U46" s="194"/>
      <c r="V46" s="194"/>
      <c r="W46" s="194"/>
      <c r="X46" s="194"/>
      <c r="Y46" s="194"/>
      <c r="Z46" s="194"/>
      <c r="AA46" s="194"/>
      <c r="AB46" s="194"/>
      <c r="AC46" s="194"/>
      <c r="AD46" s="194"/>
      <c r="AE46" s="194"/>
      <c r="AF46" s="194"/>
      <c r="AG46" s="194"/>
      <c r="AH46" s="194"/>
      <c r="AI46" s="194"/>
      <c r="AJ46" s="194"/>
      <c r="AK46" s="194"/>
      <c r="AL46" s="194"/>
      <c r="AM46" s="194"/>
      <c r="AN46" s="194"/>
      <c r="AO46" s="194"/>
      <c r="AP46" s="194"/>
      <c r="AQ46" s="194"/>
      <c r="AR46" s="194"/>
      <c r="AS46" s="194"/>
      <c r="AT46" s="194"/>
      <c r="AU46" s="194"/>
      <c r="AV46" s="194"/>
      <c r="AW46" s="194"/>
      <c r="AX46" s="194"/>
      <c r="AY46" s="194"/>
      <c r="AZ46" s="194"/>
      <c r="BA46" s="194"/>
      <c r="BB46" s="194"/>
      <c r="BC46" s="194"/>
      <c r="BD46" s="194"/>
      <c r="BE46" s="194"/>
      <c r="BF46" s="194"/>
      <c r="BG46" s="194"/>
      <c r="BH46" s="194"/>
      <c r="BI46" s="194"/>
      <c r="BJ46" s="194"/>
    </row>
    <row r="47" spans="1:62" s="195" customFormat="1" ht="20.399999999999999" x14ac:dyDescent="0.35">
      <c r="A47" s="231">
        <v>4112316</v>
      </c>
      <c r="B47" s="45" t="s">
        <v>170</v>
      </c>
      <c r="C47" s="67" t="s">
        <v>169</v>
      </c>
      <c r="D47" s="229">
        <v>5</v>
      </c>
      <c r="E47" s="229">
        <v>5</v>
      </c>
      <c r="F47" s="229"/>
      <c r="G47" s="229"/>
      <c r="H47" s="229">
        <v>0.79</v>
      </c>
      <c r="I47" s="229">
        <v>0.79</v>
      </c>
      <c r="J47" s="230"/>
      <c r="K47" s="234"/>
      <c r="L47" s="246"/>
      <c r="M47" s="234"/>
      <c r="N47" s="230"/>
      <c r="O47" s="234"/>
      <c r="P47" s="234"/>
      <c r="Q47" s="234"/>
      <c r="R47" s="234"/>
      <c r="S47" s="234"/>
      <c r="T47" s="194"/>
      <c r="U47" s="194"/>
      <c r="V47" s="194"/>
      <c r="W47" s="194"/>
      <c r="X47" s="194"/>
      <c r="Y47" s="194"/>
      <c r="Z47" s="194"/>
      <c r="AA47" s="194"/>
      <c r="AB47" s="194"/>
      <c r="AC47" s="194"/>
      <c r="AD47" s="194"/>
      <c r="AE47" s="194"/>
      <c r="AF47" s="194"/>
      <c r="AG47" s="194"/>
      <c r="AH47" s="194"/>
      <c r="AI47" s="194"/>
      <c r="AJ47" s="194"/>
      <c r="AK47" s="194"/>
      <c r="AL47" s="194"/>
      <c r="AM47" s="194"/>
      <c r="AN47" s="194"/>
      <c r="AO47" s="194"/>
      <c r="AP47" s="194"/>
      <c r="AQ47" s="194"/>
      <c r="AR47" s="194"/>
      <c r="AS47" s="194"/>
      <c r="AT47" s="194"/>
      <c r="AU47" s="194"/>
      <c r="AV47" s="194"/>
      <c r="AW47" s="194"/>
      <c r="AX47" s="194"/>
      <c r="AY47" s="194"/>
      <c r="AZ47" s="194"/>
      <c r="BA47" s="194"/>
      <c r="BB47" s="194"/>
      <c r="BC47" s="194"/>
      <c r="BD47" s="194"/>
      <c r="BE47" s="194"/>
      <c r="BF47" s="194"/>
      <c r="BG47" s="194"/>
      <c r="BH47" s="194"/>
      <c r="BI47" s="194"/>
      <c r="BJ47" s="194"/>
    </row>
    <row r="48" spans="1:62" s="195" customFormat="1" ht="20.399999999999999" x14ac:dyDescent="0.35">
      <c r="A48" s="231">
        <v>4112304</v>
      </c>
      <c r="B48" s="45" t="s">
        <v>171</v>
      </c>
      <c r="C48" s="67" t="s">
        <v>172</v>
      </c>
      <c r="D48" s="229">
        <v>20.5</v>
      </c>
      <c r="E48" s="229">
        <v>20.5</v>
      </c>
      <c r="F48" s="229"/>
      <c r="G48" s="229"/>
      <c r="H48" s="229">
        <v>20.18</v>
      </c>
      <c r="I48" s="229">
        <v>20.18</v>
      </c>
      <c r="J48" s="230"/>
      <c r="K48" s="234"/>
      <c r="L48" s="246"/>
      <c r="M48" s="234"/>
      <c r="N48" s="230"/>
      <c r="O48" s="234"/>
      <c r="P48" s="234"/>
      <c r="Q48" s="234"/>
      <c r="R48" s="234"/>
      <c r="S48" s="234"/>
      <c r="T48" s="194"/>
      <c r="U48" s="194"/>
      <c r="V48" s="194"/>
      <c r="W48" s="194"/>
      <c r="X48" s="194"/>
      <c r="Y48" s="194"/>
      <c r="Z48" s="194"/>
      <c r="AA48" s="194"/>
      <c r="AB48" s="194"/>
      <c r="AC48" s="194"/>
      <c r="AD48" s="194"/>
      <c r="AE48" s="194"/>
      <c r="AF48" s="194"/>
      <c r="AG48" s="194"/>
      <c r="AH48" s="194"/>
      <c r="AI48" s="194"/>
      <c r="AJ48" s="194"/>
      <c r="AK48" s="194"/>
      <c r="AL48" s="194"/>
      <c r="AM48" s="194"/>
      <c r="AN48" s="194"/>
      <c r="AO48" s="194"/>
      <c r="AP48" s="194"/>
      <c r="AQ48" s="194"/>
      <c r="AR48" s="194"/>
      <c r="AS48" s="194"/>
      <c r="AT48" s="194"/>
      <c r="AU48" s="194"/>
      <c r="AV48" s="194"/>
      <c r="AW48" s="194"/>
      <c r="AX48" s="194"/>
      <c r="AY48" s="194"/>
      <c r="AZ48" s="194"/>
      <c r="BA48" s="194"/>
      <c r="BB48" s="194"/>
      <c r="BC48" s="194"/>
      <c r="BD48" s="194"/>
      <c r="BE48" s="194"/>
      <c r="BF48" s="194"/>
      <c r="BG48" s="194"/>
      <c r="BH48" s="194"/>
      <c r="BI48" s="194"/>
      <c r="BJ48" s="194"/>
    </row>
    <row r="49" spans="1:62" s="195" customFormat="1" ht="30.6" x14ac:dyDescent="0.35">
      <c r="A49" s="231">
        <v>4112304</v>
      </c>
      <c r="B49" s="45" t="s">
        <v>173</v>
      </c>
      <c r="C49" s="67" t="s">
        <v>172</v>
      </c>
      <c r="D49" s="229">
        <v>6</v>
      </c>
      <c r="E49" s="229">
        <v>6</v>
      </c>
      <c r="F49" s="229"/>
      <c r="G49" s="229"/>
      <c r="H49" s="229">
        <v>2.13</v>
      </c>
      <c r="I49" s="229">
        <v>2.13</v>
      </c>
      <c r="J49" s="230"/>
      <c r="K49" s="234"/>
      <c r="L49" s="246"/>
      <c r="M49" s="234"/>
      <c r="N49" s="230"/>
      <c r="O49" s="234"/>
      <c r="P49" s="234"/>
      <c r="Q49" s="234"/>
      <c r="R49" s="234"/>
      <c r="S49" s="234"/>
      <c r="T49" s="194"/>
      <c r="U49" s="194"/>
      <c r="V49" s="194"/>
      <c r="W49" s="194"/>
      <c r="X49" s="194"/>
      <c r="Y49" s="194"/>
      <c r="Z49" s="194"/>
      <c r="AA49" s="194"/>
      <c r="AB49" s="194"/>
      <c r="AC49" s="194"/>
      <c r="AD49" s="194"/>
      <c r="AE49" s="194"/>
      <c r="AF49" s="194"/>
      <c r="AG49" s="194"/>
      <c r="AH49" s="194"/>
      <c r="AI49" s="194"/>
      <c r="AJ49" s="194"/>
      <c r="AK49" s="194"/>
      <c r="AL49" s="194"/>
      <c r="AM49" s="194"/>
      <c r="AN49" s="194"/>
      <c r="AO49" s="194"/>
      <c r="AP49" s="194"/>
      <c r="AQ49" s="194"/>
      <c r="AR49" s="194"/>
      <c r="AS49" s="194"/>
      <c r="AT49" s="194"/>
      <c r="AU49" s="194"/>
      <c r="AV49" s="194"/>
      <c r="AW49" s="194"/>
      <c r="AX49" s="194"/>
      <c r="AY49" s="194"/>
      <c r="AZ49" s="194"/>
      <c r="BA49" s="194"/>
      <c r="BB49" s="194"/>
      <c r="BC49" s="194"/>
      <c r="BD49" s="194"/>
      <c r="BE49" s="194"/>
      <c r="BF49" s="194"/>
      <c r="BG49" s="194"/>
      <c r="BH49" s="194"/>
      <c r="BI49" s="194"/>
      <c r="BJ49" s="194"/>
    </row>
    <row r="50" spans="1:62" s="195" customFormat="1" ht="20.399999999999999" x14ac:dyDescent="0.35">
      <c r="A50" s="231">
        <v>4112304</v>
      </c>
      <c r="B50" s="45" t="s">
        <v>174</v>
      </c>
      <c r="C50" s="67" t="s">
        <v>172</v>
      </c>
      <c r="D50" s="229">
        <v>50</v>
      </c>
      <c r="E50" s="229">
        <v>50</v>
      </c>
      <c r="F50" s="229"/>
      <c r="G50" s="229"/>
      <c r="H50" s="229">
        <v>9.49</v>
      </c>
      <c r="I50" s="229">
        <v>9.49</v>
      </c>
      <c r="J50" s="230"/>
      <c r="K50" s="234"/>
      <c r="L50" s="246">
        <v>5</v>
      </c>
      <c r="M50" s="234"/>
      <c r="N50" s="230"/>
      <c r="O50" s="234">
        <v>5</v>
      </c>
      <c r="P50" s="234"/>
      <c r="Q50" s="234"/>
      <c r="R50" s="234"/>
      <c r="S50" s="234"/>
      <c r="T50" s="194"/>
      <c r="U50" s="194"/>
      <c r="V50" s="194"/>
      <c r="W50" s="194"/>
      <c r="X50" s="194"/>
      <c r="Y50" s="194"/>
      <c r="Z50" s="194"/>
      <c r="AA50" s="194"/>
      <c r="AB50" s="194"/>
      <c r="AC50" s="194"/>
      <c r="AD50" s="194"/>
      <c r="AE50" s="194"/>
      <c r="AF50" s="194"/>
      <c r="AG50" s="194"/>
      <c r="AH50" s="194"/>
      <c r="AI50" s="194"/>
      <c r="AJ50" s="194"/>
      <c r="AK50" s="194"/>
      <c r="AL50" s="194"/>
      <c r="AM50" s="194"/>
      <c r="AN50" s="194"/>
      <c r="AO50" s="194"/>
      <c r="AP50" s="194"/>
      <c r="AQ50" s="194"/>
      <c r="AR50" s="194"/>
      <c r="AS50" s="194"/>
      <c r="AT50" s="194"/>
      <c r="AU50" s="194"/>
      <c r="AV50" s="194"/>
      <c r="AW50" s="194"/>
      <c r="AX50" s="194"/>
      <c r="AY50" s="194"/>
      <c r="AZ50" s="194"/>
      <c r="BA50" s="194"/>
      <c r="BB50" s="194"/>
      <c r="BC50" s="194"/>
      <c r="BD50" s="194"/>
      <c r="BE50" s="194"/>
      <c r="BF50" s="194"/>
      <c r="BG50" s="194"/>
      <c r="BH50" s="194"/>
      <c r="BI50" s="194"/>
      <c r="BJ50" s="194"/>
    </row>
    <row r="51" spans="1:62" s="195" customFormat="1" ht="48" x14ac:dyDescent="0.35">
      <c r="A51" s="231">
        <v>4112202</v>
      </c>
      <c r="B51" s="44" t="s">
        <v>175</v>
      </c>
      <c r="C51" s="66" t="s">
        <v>176</v>
      </c>
      <c r="D51" s="229">
        <v>19.5</v>
      </c>
      <c r="E51" s="229">
        <v>19.5</v>
      </c>
      <c r="F51" s="229"/>
      <c r="G51" s="229"/>
      <c r="H51" s="229">
        <v>19.47</v>
      </c>
      <c r="I51" s="229">
        <v>19.47</v>
      </c>
      <c r="J51" s="230"/>
      <c r="K51" s="234"/>
      <c r="L51" s="246"/>
      <c r="M51" s="234"/>
      <c r="N51" s="230"/>
      <c r="O51" s="234"/>
      <c r="P51" s="234"/>
      <c r="Q51" s="234"/>
      <c r="R51" s="234"/>
      <c r="S51" s="234"/>
      <c r="T51" s="194"/>
      <c r="U51" s="194"/>
      <c r="V51" s="194"/>
      <c r="W51" s="194"/>
      <c r="X51" s="194"/>
      <c r="Y51" s="194"/>
      <c r="Z51" s="194"/>
      <c r="AA51" s="194"/>
      <c r="AB51" s="194"/>
      <c r="AC51" s="194"/>
      <c r="AD51" s="194"/>
      <c r="AE51" s="194"/>
      <c r="AF51" s="194"/>
      <c r="AG51" s="194"/>
      <c r="AH51" s="194"/>
      <c r="AI51" s="194"/>
      <c r="AJ51" s="194"/>
      <c r="AK51" s="194"/>
      <c r="AL51" s="194"/>
      <c r="AM51" s="194"/>
      <c r="AN51" s="194"/>
      <c r="AO51" s="194"/>
      <c r="AP51" s="194"/>
      <c r="AQ51" s="194"/>
      <c r="AR51" s="194"/>
      <c r="AS51" s="194"/>
      <c r="AT51" s="194"/>
      <c r="AU51" s="194"/>
      <c r="AV51" s="194"/>
      <c r="AW51" s="194"/>
      <c r="AX51" s="194"/>
      <c r="AY51" s="194"/>
      <c r="AZ51" s="194"/>
      <c r="BA51" s="194"/>
      <c r="BB51" s="194"/>
      <c r="BC51" s="194"/>
      <c r="BD51" s="194"/>
      <c r="BE51" s="194"/>
      <c r="BF51" s="194"/>
      <c r="BG51" s="194"/>
      <c r="BH51" s="194"/>
      <c r="BI51" s="194"/>
      <c r="BJ51" s="194"/>
    </row>
    <row r="52" spans="1:62" s="195" customFormat="1" ht="30.6" x14ac:dyDescent="0.35">
      <c r="A52" s="231">
        <v>4112202</v>
      </c>
      <c r="B52" s="45" t="s">
        <v>177</v>
      </c>
      <c r="C52" s="67" t="s">
        <v>176</v>
      </c>
      <c r="D52" s="229">
        <v>13.75</v>
      </c>
      <c r="E52" s="229">
        <v>13.75</v>
      </c>
      <c r="F52" s="229"/>
      <c r="G52" s="229"/>
      <c r="H52" s="229">
        <v>9.8800000000000008</v>
      </c>
      <c r="I52" s="229">
        <v>9.8800000000000008</v>
      </c>
      <c r="J52" s="230"/>
      <c r="K52" s="234"/>
      <c r="L52" s="246"/>
      <c r="M52" s="234"/>
      <c r="N52" s="230"/>
      <c r="O52" s="234"/>
      <c r="P52" s="234"/>
      <c r="Q52" s="234"/>
      <c r="R52" s="234"/>
      <c r="S52" s="234"/>
      <c r="T52" s="194"/>
      <c r="U52" s="194"/>
      <c r="V52" s="194"/>
      <c r="W52" s="194"/>
      <c r="X52" s="194"/>
      <c r="Y52" s="194"/>
      <c r="Z52" s="194"/>
      <c r="AA52" s="194"/>
      <c r="AB52" s="194"/>
      <c r="AC52" s="194"/>
      <c r="AD52" s="194"/>
      <c r="AE52" s="194"/>
      <c r="AF52" s="194"/>
      <c r="AG52" s="194"/>
      <c r="AH52" s="194"/>
      <c r="AI52" s="194"/>
      <c r="AJ52" s="194"/>
      <c r="AK52" s="194"/>
      <c r="AL52" s="194"/>
      <c r="AM52" s="194"/>
      <c r="AN52" s="194"/>
      <c r="AO52" s="194"/>
      <c r="AP52" s="194"/>
      <c r="AQ52" s="194"/>
      <c r="AR52" s="194"/>
      <c r="AS52" s="194"/>
      <c r="AT52" s="194"/>
      <c r="AU52" s="194"/>
      <c r="AV52" s="194"/>
      <c r="AW52" s="194"/>
      <c r="AX52" s="194"/>
      <c r="AY52" s="194"/>
      <c r="AZ52" s="194"/>
      <c r="BA52" s="194"/>
      <c r="BB52" s="194"/>
      <c r="BC52" s="194"/>
      <c r="BD52" s="194"/>
      <c r="BE52" s="194"/>
      <c r="BF52" s="194"/>
      <c r="BG52" s="194"/>
      <c r="BH52" s="194"/>
      <c r="BI52" s="194"/>
      <c r="BJ52" s="194"/>
    </row>
    <row r="53" spans="1:62" s="195" customFormat="1" x14ac:dyDescent="0.35">
      <c r="A53" s="231">
        <v>4112202</v>
      </c>
      <c r="B53" s="45" t="s">
        <v>178</v>
      </c>
      <c r="C53" s="67" t="s">
        <v>176</v>
      </c>
      <c r="D53" s="229">
        <v>1.5</v>
      </c>
      <c r="E53" s="229">
        <v>1.5</v>
      </c>
      <c r="F53" s="229"/>
      <c r="G53" s="229"/>
      <c r="H53" s="229">
        <v>0.2</v>
      </c>
      <c r="I53" s="229">
        <v>0.2</v>
      </c>
      <c r="J53" s="230"/>
      <c r="K53" s="234"/>
      <c r="L53" s="246"/>
      <c r="M53" s="234"/>
      <c r="N53" s="230"/>
      <c r="O53" s="234"/>
      <c r="P53" s="234"/>
      <c r="Q53" s="234"/>
      <c r="R53" s="234"/>
      <c r="S53" s="234"/>
      <c r="T53" s="194"/>
      <c r="U53" s="194"/>
      <c r="V53" s="194"/>
      <c r="W53" s="194"/>
      <c r="X53" s="194"/>
      <c r="Y53" s="194"/>
      <c r="Z53" s="194"/>
      <c r="AA53" s="194"/>
      <c r="AB53" s="194"/>
      <c r="AC53" s="194"/>
      <c r="AD53" s="194"/>
      <c r="AE53" s="194"/>
      <c r="AF53" s="194"/>
      <c r="AG53" s="194"/>
      <c r="AH53" s="194"/>
      <c r="AI53" s="194"/>
      <c r="AJ53" s="194"/>
      <c r="AK53" s="194"/>
      <c r="AL53" s="194"/>
      <c r="AM53" s="194"/>
      <c r="AN53" s="194"/>
      <c r="AO53" s="194"/>
      <c r="AP53" s="194"/>
      <c r="AQ53" s="194"/>
      <c r="AR53" s="194"/>
      <c r="AS53" s="194"/>
      <c r="AT53" s="194"/>
      <c r="AU53" s="194"/>
      <c r="AV53" s="194"/>
      <c r="AW53" s="194"/>
      <c r="AX53" s="194"/>
      <c r="AY53" s="194"/>
      <c r="AZ53" s="194"/>
      <c r="BA53" s="194"/>
      <c r="BB53" s="194"/>
      <c r="BC53" s="194"/>
      <c r="BD53" s="194"/>
      <c r="BE53" s="194"/>
      <c r="BF53" s="194"/>
      <c r="BG53" s="194"/>
      <c r="BH53" s="194"/>
      <c r="BI53" s="194"/>
      <c r="BJ53" s="194"/>
    </row>
    <row r="54" spans="1:62" s="195" customFormat="1" ht="20.399999999999999" x14ac:dyDescent="0.35">
      <c r="A54" s="231">
        <v>4112202</v>
      </c>
      <c r="B54" s="45" t="s">
        <v>179</v>
      </c>
      <c r="C54" s="67" t="s">
        <v>176</v>
      </c>
      <c r="D54" s="229">
        <v>5.25</v>
      </c>
      <c r="E54" s="229">
        <v>5.25</v>
      </c>
      <c r="F54" s="229"/>
      <c r="G54" s="229"/>
      <c r="H54" s="229">
        <v>4.08</v>
      </c>
      <c r="I54" s="229">
        <v>4.08</v>
      </c>
      <c r="J54" s="230"/>
      <c r="K54" s="234"/>
      <c r="L54" s="246"/>
      <c r="M54" s="234"/>
      <c r="N54" s="230"/>
      <c r="O54" s="234"/>
      <c r="P54" s="234"/>
      <c r="Q54" s="234"/>
      <c r="R54" s="234"/>
      <c r="S54" s="234"/>
      <c r="T54" s="194"/>
      <c r="U54" s="194"/>
      <c r="V54" s="194"/>
      <c r="W54" s="194"/>
      <c r="X54" s="194"/>
      <c r="Y54" s="194"/>
      <c r="Z54" s="194"/>
      <c r="AA54" s="194"/>
      <c r="AB54" s="194"/>
      <c r="AC54" s="194"/>
      <c r="AD54" s="194"/>
      <c r="AE54" s="194"/>
      <c r="AF54" s="194"/>
      <c r="AG54" s="194"/>
      <c r="AH54" s="194"/>
      <c r="AI54" s="194"/>
      <c r="AJ54" s="194"/>
      <c r="AK54" s="194"/>
      <c r="AL54" s="194"/>
      <c r="AM54" s="194"/>
      <c r="AN54" s="194"/>
      <c r="AO54" s="194"/>
      <c r="AP54" s="194"/>
      <c r="AQ54" s="194"/>
      <c r="AR54" s="194"/>
      <c r="AS54" s="194"/>
      <c r="AT54" s="194"/>
      <c r="AU54" s="194"/>
      <c r="AV54" s="194"/>
      <c r="AW54" s="194"/>
      <c r="AX54" s="194"/>
      <c r="AY54" s="194"/>
      <c r="AZ54" s="194"/>
      <c r="BA54" s="194"/>
      <c r="BB54" s="194"/>
      <c r="BC54" s="194"/>
      <c r="BD54" s="194"/>
      <c r="BE54" s="194"/>
      <c r="BF54" s="194"/>
      <c r="BG54" s="194"/>
      <c r="BH54" s="194"/>
      <c r="BI54" s="194"/>
      <c r="BJ54" s="194"/>
    </row>
    <row r="55" spans="1:62" s="195" customFormat="1" x14ac:dyDescent="0.35">
      <c r="A55" s="227">
        <v>4112314</v>
      </c>
      <c r="B55" s="232" t="s">
        <v>154</v>
      </c>
      <c r="C55" s="134" t="s">
        <v>180</v>
      </c>
      <c r="D55" s="229">
        <v>50</v>
      </c>
      <c r="E55" s="229">
        <v>50</v>
      </c>
      <c r="F55" s="229"/>
      <c r="G55" s="229"/>
      <c r="H55" s="229">
        <v>45.32</v>
      </c>
      <c r="I55" s="229">
        <v>45.32</v>
      </c>
      <c r="J55" s="230"/>
      <c r="K55" s="234"/>
      <c r="L55" s="246"/>
      <c r="M55" s="234"/>
      <c r="N55" s="230"/>
      <c r="O55" s="234"/>
      <c r="P55" s="234"/>
      <c r="Q55" s="234"/>
      <c r="R55" s="234"/>
      <c r="S55" s="234"/>
      <c r="T55" s="194"/>
      <c r="U55" s="194"/>
      <c r="V55" s="194"/>
      <c r="W55" s="194"/>
      <c r="X55" s="194"/>
      <c r="Y55" s="194"/>
      <c r="Z55" s="194"/>
      <c r="AA55" s="194"/>
      <c r="AB55" s="194"/>
      <c r="AC55" s="194"/>
      <c r="AD55" s="194"/>
      <c r="AE55" s="194"/>
      <c r="AF55" s="194"/>
      <c r="AG55" s="194"/>
      <c r="AH55" s="194"/>
      <c r="AI55" s="194"/>
      <c r="AJ55" s="194"/>
      <c r="AK55" s="194"/>
      <c r="AL55" s="194"/>
      <c r="AM55" s="194"/>
      <c r="AN55" s="194"/>
      <c r="AO55" s="194"/>
      <c r="AP55" s="194"/>
      <c r="AQ55" s="194"/>
      <c r="AR55" s="194"/>
      <c r="AS55" s="194"/>
      <c r="AT55" s="194"/>
      <c r="AU55" s="194"/>
      <c r="AV55" s="194"/>
      <c r="AW55" s="194"/>
      <c r="AX55" s="194"/>
      <c r="AY55" s="194"/>
      <c r="AZ55" s="194"/>
      <c r="BA55" s="194"/>
      <c r="BB55" s="194"/>
      <c r="BC55" s="194"/>
      <c r="BD55" s="194"/>
      <c r="BE55" s="194"/>
      <c r="BF55" s="194"/>
      <c r="BG55" s="194"/>
      <c r="BH55" s="194"/>
      <c r="BI55" s="194"/>
      <c r="BJ55" s="194"/>
    </row>
    <row r="56" spans="1:62" s="195" customFormat="1" x14ac:dyDescent="0.35">
      <c r="A56" s="227">
        <v>4112303</v>
      </c>
      <c r="B56" s="232" t="s">
        <v>181</v>
      </c>
      <c r="C56" s="134" t="s">
        <v>180</v>
      </c>
      <c r="D56" s="229">
        <v>15</v>
      </c>
      <c r="E56" s="229">
        <v>15</v>
      </c>
      <c r="F56" s="229"/>
      <c r="G56" s="229"/>
      <c r="H56" s="229">
        <v>9.73</v>
      </c>
      <c r="I56" s="229">
        <v>9.73</v>
      </c>
      <c r="J56" s="230"/>
      <c r="K56" s="234"/>
      <c r="L56" s="246">
        <v>4</v>
      </c>
      <c r="M56" s="234"/>
      <c r="N56" s="230"/>
      <c r="O56" s="234">
        <v>4</v>
      </c>
      <c r="P56" s="234"/>
      <c r="Q56" s="234"/>
      <c r="R56" s="234"/>
      <c r="S56" s="234"/>
      <c r="T56" s="194"/>
      <c r="U56" s="194"/>
      <c r="V56" s="194"/>
      <c r="W56" s="194"/>
      <c r="X56" s="194"/>
      <c r="Y56" s="194"/>
      <c r="Z56" s="194"/>
      <c r="AA56" s="194"/>
      <c r="AB56" s="194"/>
      <c r="AC56" s="194"/>
      <c r="AD56" s="194"/>
      <c r="AE56" s="194"/>
      <c r="AF56" s="194"/>
      <c r="AG56" s="194"/>
      <c r="AH56" s="194"/>
      <c r="AI56" s="194"/>
      <c r="AJ56" s="194"/>
      <c r="AK56" s="194"/>
      <c r="AL56" s="194"/>
      <c r="AM56" s="194"/>
      <c r="AN56" s="194"/>
      <c r="AO56" s="194"/>
      <c r="AP56" s="194"/>
      <c r="AQ56" s="194"/>
      <c r="AR56" s="194"/>
      <c r="AS56" s="194"/>
      <c r="AT56" s="194"/>
      <c r="AU56" s="194"/>
      <c r="AV56" s="194"/>
      <c r="AW56" s="194"/>
      <c r="AX56" s="194"/>
      <c r="AY56" s="194"/>
      <c r="AZ56" s="194"/>
      <c r="BA56" s="194"/>
      <c r="BB56" s="194"/>
      <c r="BC56" s="194"/>
      <c r="BD56" s="194"/>
      <c r="BE56" s="194"/>
      <c r="BF56" s="194"/>
      <c r="BG56" s="194"/>
      <c r="BH56" s="194"/>
      <c r="BI56" s="194"/>
      <c r="BJ56" s="194"/>
    </row>
    <row r="57" spans="1:62" x14ac:dyDescent="0.35">
      <c r="A57" s="60">
        <v>4141101</v>
      </c>
      <c r="B57" s="48" t="s">
        <v>182</v>
      </c>
      <c r="C57" s="65" t="s">
        <v>183</v>
      </c>
      <c r="D57" s="49">
        <v>24000</v>
      </c>
      <c r="E57" s="49">
        <v>24000</v>
      </c>
      <c r="F57" s="49"/>
      <c r="G57" s="49"/>
      <c r="H57" s="49">
        <v>14323.6</v>
      </c>
      <c r="I57" s="49">
        <v>14323.6</v>
      </c>
      <c r="J57" s="118"/>
      <c r="K57" s="153"/>
      <c r="L57" s="244">
        <v>2049.42</v>
      </c>
      <c r="M57" s="153"/>
      <c r="N57" s="118"/>
      <c r="O57" s="153">
        <v>2049.42</v>
      </c>
      <c r="P57" s="153"/>
      <c r="Q57" s="153"/>
      <c r="R57" s="153"/>
      <c r="S57" s="153"/>
    </row>
    <row r="58" spans="1:62" x14ac:dyDescent="0.35">
      <c r="A58" s="61">
        <v>4111306</v>
      </c>
      <c r="B58" s="41" t="s">
        <v>184</v>
      </c>
      <c r="C58" s="65" t="s">
        <v>185</v>
      </c>
      <c r="D58" s="49">
        <v>1261</v>
      </c>
      <c r="E58" s="49">
        <v>151.32</v>
      </c>
      <c r="F58" s="49">
        <v>1109.68</v>
      </c>
      <c r="G58" s="49"/>
      <c r="H58" s="111">
        <v>116.72</v>
      </c>
      <c r="I58" s="111">
        <v>16.34</v>
      </c>
      <c r="J58" s="118">
        <v>100.38</v>
      </c>
      <c r="K58" s="153"/>
      <c r="L58" s="244">
        <v>68.650000000000006</v>
      </c>
      <c r="M58" s="153">
        <v>421.68</v>
      </c>
      <c r="N58" s="118"/>
      <c r="O58" s="153">
        <v>490.33</v>
      </c>
      <c r="P58" s="153"/>
      <c r="Q58" s="153"/>
      <c r="R58" s="153"/>
      <c r="S58" s="153"/>
    </row>
    <row r="59" spans="1:62" ht="20.399999999999999" x14ac:dyDescent="0.35">
      <c r="A59" s="61">
        <v>4111307</v>
      </c>
      <c r="B59" s="48" t="s">
        <v>186</v>
      </c>
      <c r="C59" s="65" t="s">
        <v>185</v>
      </c>
      <c r="D59" s="49">
        <v>1515</v>
      </c>
      <c r="E59" s="49">
        <v>181.8</v>
      </c>
      <c r="F59" s="49">
        <v>1333.2</v>
      </c>
      <c r="G59" s="49"/>
      <c r="H59" s="111">
        <v>0</v>
      </c>
      <c r="I59" s="111">
        <v>0</v>
      </c>
      <c r="J59" s="118">
        <v>0</v>
      </c>
      <c r="K59" s="153"/>
      <c r="L59" s="244">
        <v>0</v>
      </c>
      <c r="M59" s="153">
        <v>0</v>
      </c>
      <c r="N59" s="118">
        <v>0</v>
      </c>
      <c r="O59" s="153">
        <v>0</v>
      </c>
      <c r="P59" s="153"/>
      <c r="Q59" s="153"/>
      <c r="R59" s="153"/>
      <c r="S59" s="153"/>
    </row>
    <row r="60" spans="1:62" ht="20.399999999999999" x14ac:dyDescent="0.35">
      <c r="A60" s="61">
        <v>4111307</v>
      </c>
      <c r="B60" s="48" t="s">
        <v>187</v>
      </c>
      <c r="C60" s="65" t="s">
        <v>185</v>
      </c>
      <c r="D60" s="49">
        <v>20311</v>
      </c>
      <c r="E60" s="49">
        <v>2437.3200000000002</v>
      </c>
      <c r="F60" s="49">
        <v>17873.68</v>
      </c>
      <c r="G60" s="49"/>
      <c r="H60" s="111">
        <v>6143.66</v>
      </c>
      <c r="I60" s="111">
        <v>898.49</v>
      </c>
      <c r="J60" s="118">
        <v>5254.17</v>
      </c>
      <c r="K60" s="153"/>
      <c r="L60" s="246">
        <v>1134.8399999999999</v>
      </c>
      <c r="M60" s="234">
        <v>6970.74</v>
      </c>
      <c r="N60" s="118">
        <v>0</v>
      </c>
      <c r="O60" s="153">
        <v>8105.58</v>
      </c>
      <c r="P60" s="153"/>
      <c r="Q60" s="153"/>
      <c r="R60" s="153"/>
      <c r="S60" s="153"/>
    </row>
    <row r="61" spans="1:62" x14ac:dyDescent="0.35">
      <c r="A61" s="61">
        <v>4111307</v>
      </c>
      <c r="B61" s="41" t="s">
        <v>188</v>
      </c>
      <c r="C61" s="65" t="s">
        <v>185</v>
      </c>
      <c r="D61" s="49">
        <v>9729</v>
      </c>
      <c r="E61" s="49">
        <v>1167.48</v>
      </c>
      <c r="F61" s="49">
        <v>8561.52</v>
      </c>
      <c r="G61" s="49"/>
      <c r="H61" s="111">
        <v>6011.48</v>
      </c>
      <c r="I61" s="111">
        <v>791.08</v>
      </c>
      <c r="J61" s="118">
        <v>5220.3999999999996</v>
      </c>
      <c r="K61" s="153"/>
      <c r="L61" s="244">
        <v>553.88</v>
      </c>
      <c r="M61" s="153">
        <v>3402.2</v>
      </c>
      <c r="N61" s="118">
        <v>0</v>
      </c>
      <c r="O61" s="153">
        <v>3956.08</v>
      </c>
      <c r="P61" s="153"/>
      <c r="Q61" s="153"/>
      <c r="R61" s="153"/>
      <c r="S61" s="153"/>
    </row>
    <row r="62" spans="1:62" x14ac:dyDescent="0.35">
      <c r="A62" s="58">
        <v>4111201</v>
      </c>
      <c r="B62" s="48" t="s">
        <v>189</v>
      </c>
      <c r="C62" s="65" t="s">
        <v>185</v>
      </c>
      <c r="D62" s="49">
        <v>2515</v>
      </c>
      <c r="E62" s="49">
        <v>301.8</v>
      </c>
      <c r="F62" s="49">
        <v>2213.1999999999998</v>
      </c>
      <c r="G62" s="49"/>
      <c r="H62" s="111">
        <v>455.04</v>
      </c>
      <c r="I62" s="111">
        <v>64.36</v>
      </c>
      <c r="J62" s="118">
        <v>390.68</v>
      </c>
      <c r="K62" s="153"/>
      <c r="L62" s="156">
        <v>126.11</v>
      </c>
      <c r="M62" s="118">
        <v>774.62</v>
      </c>
      <c r="N62" s="118">
        <v>0</v>
      </c>
      <c r="O62" s="153">
        <v>900.73</v>
      </c>
      <c r="P62" s="153"/>
      <c r="Q62" s="153"/>
      <c r="R62" s="153"/>
      <c r="S62" s="153"/>
    </row>
    <row r="63" spans="1:62" ht="20.399999999999999" x14ac:dyDescent="0.35">
      <c r="A63" s="58">
        <v>4111201</v>
      </c>
      <c r="B63" s="48" t="s">
        <v>190</v>
      </c>
      <c r="C63" s="65" t="s">
        <v>185</v>
      </c>
      <c r="D63" s="49">
        <v>2550</v>
      </c>
      <c r="E63" s="49">
        <v>306</v>
      </c>
      <c r="F63" s="49">
        <v>2244</v>
      </c>
      <c r="G63" s="49"/>
      <c r="H63" s="111">
        <v>452.46</v>
      </c>
      <c r="I63" s="111">
        <v>63.49</v>
      </c>
      <c r="J63" s="118">
        <v>388.97</v>
      </c>
      <c r="K63" s="153"/>
      <c r="L63" s="156">
        <v>127.86</v>
      </c>
      <c r="M63" s="118">
        <v>785.4</v>
      </c>
      <c r="N63" s="118">
        <v>0</v>
      </c>
      <c r="O63" s="153">
        <v>913.26</v>
      </c>
      <c r="P63" s="153"/>
      <c r="Q63" s="153"/>
      <c r="R63" s="153"/>
      <c r="S63" s="153"/>
    </row>
    <row r="64" spans="1:62" ht="20.399999999999999" x14ac:dyDescent="0.35">
      <c r="A64" s="58">
        <v>4111201</v>
      </c>
      <c r="B64" s="48" t="s">
        <v>191</v>
      </c>
      <c r="C64" s="65" t="s">
        <v>185</v>
      </c>
      <c r="D64" s="49">
        <v>1785</v>
      </c>
      <c r="E64" s="49">
        <v>214.2</v>
      </c>
      <c r="F64" s="49">
        <v>1570.8</v>
      </c>
      <c r="G64" s="49"/>
      <c r="H64" s="111">
        <v>341.85</v>
      </c>
      <c r="I64" s="111">
        <v>48.84</v>
      </c>
      <c r="J64" s="118">
        <v>293.01</v>
      </c>
      <c r="K64" s="153"/>
      <c r="L64" s="244">
        <v>92.06</v>
      </c>
      <c r="M64" s="153">
        <v>565.49</v>
      </c>
      <c r="N64" s="118">
        <v>0</v>
      </c>
      <c r="O64" s="153">
        <v>657.55</v>
      </c>
      <c r="P64" s="153"/>
      <c r="Q64" s="153"/>
      <c r="R64" s="153"/>
      <c r="S64" s="153"/>
    </row>
    <row r="65" spans="1:19" ht="20.399999999999999" x14ac:dyDescent="0.35">
      <c r="A65" s="58">
        <v>4111201</v>
      </c>
      <c r="B65" s="41" t="s">
        <v>192</v>
      </c>
      <c r="C65" s="65" t="s">
        <v>185</v>
      </c>
      <c r="D65" s="49">
        <v>11952.5</v>
      </c>
      <c r="E65" s="49">
        <v>1434.3</v>
      </c>
      <c r="F65" s="49">
        <v>10518.2</v>
      </c>
      <c r="G65" s="49"/>
      <c r="H65" s="111">
        <v>6127.06</v>
      </c>
      <c r="I65" s="111">
        <v>779.02</v>
      </c>
      <c r="J65" s="118">
        <v>5348.04</v>
      </c>
      <c r="K65" s="153"/>
      <c r="L65" s="244">
        <v>688.04</v>
      </c>
      <c r="M65" s="153">
        <v>4226.2700000000004</v>
      </c>
      <c r="N65" s="118">
        <v>0</v>
      </c>
      <c r="O65" s="153">
        <v>4914.3100000000004</v>
      </c>
      <c r="P65" s="153"/>
      <c r="Q65" s="153"/>
      <c r="R65" s="153"/>
      <c r="S65" s="153"/>
    </row>
    <row r="66" spans="1:19" x14ac:dyDescent="0.35">
      <c r="A66" s="58">
        <v>4111201</v>
      </c>
      <c r="B66" s="41" t="s">
        <v>193</v>
      </c>
      <c r="C66" s="65" t="s">
        <v>185</v>
      </c>
      <c r="D66" s="49">
        <v>166</v>
      </c>
      <c r="E66" s="49">
        <v>19.920000000000002</v>
      </c>
      <c r="F66" s="49">
        <v>146.08000000000001</v>
      </c>
      <c r="G66" s="49"/>
      <c r="H66" s="111">
        <v>73.260000000000005</v>
      </c>
      <c r="I66" s="111">
        <v>9.77</v>
      </c>
      <c r="J66" s="118">
        <v>63.49</v>
      </c>
      <c r="K66" s="153"/>
      <c r="L66" s="244">
        <v>0</v>
      </c>
      <c r="M66" s="153">
        <v>0</v>
      </c>
      <c r="N66" s="118">
        <v>0</v>
      </c>
      <c r="O66" s="153">
        <v>0</v>
      </c>
      <c r="P66" s="153"/>
      <c r="Q66" s="153"/>
      <c r="R66" s="153"/>
      <c r="S66" s="153"/>
    </row>
    <row r="67" spans="1:19" x14ac:dyDescent="0.35">
      <c r="A67" s="58">
        <v>4111201</v>
      </c>
      <c r="B67" s="41" t="s">
        <v>194</v>
      </c>
      <c r="C67" s="65" t="s">
        <v>185</v>
      </c>
      <c r="D67" s="49">
        <v>1380</v>
      </c>
      <c r="E67" s="49">
        <v>165.6</v>
      </c>
      <c r="F67" s="49">
        <v>1214.4000000000001</v>
      </c>
      <c r="G67" s="49"/>
      <c r="H67" s="111">
        <v>42.09</v>
      </c>
      <c r="I67" s="111">
        <v>5.47</v>
      </c>
      <c r="J67" s="118">
        <v>36.619999999999997</v>
      </c>
      <c r="K67" s="153"/>
      <c r="L67" s="244">
        <v>44.54</v>
      </c>
      <c r="M67" s="153">
        <v>303.60000000000002</v>
      </c>
      <c r="N67" s="118">
        <v>0</v>
      </c>
      <c r="O67" s="153">
        <v>348.14</v>
      </c>
      <c r="P67" s="153"/>
      <c r="Q67" s="153"/>
      <c r="R67" s="153"/>
      <c r="S67" s="153"/>
    </row>
    <row r="68" spans="1:19" x14ac:dyDescent="0.35">
      <c r="A68" s="58">
        <v>4111201</v>
      </c>
      <c r="B68" s="41" t="s">
        <v>195</v>
      </c>
      <c r="C68" s="65" t="s">
        <v>185</v>
      </c>
      <c r="D68" s="49">
        <v>200</v>
      </c>
      <c r="E68" s="49">
        <v>200</v>
      </c>
      <c r="F68" s="49">
        <v>0</v>
      </c>
      <c r="G68" s="49"/>
      <c r="H68" s="49">
        <v>0</v>
      </c>
      <c r="I68" s="49">
        <v>0</v>
      </c>
      <c r="J68" s="118">
        <v>0</v>
      </c>
      <c r="K68" s="153"/>
      <c r="L68" s="244">
        <v>0</v>
      </c>
      <c r="M68" s="153"/>
      <c r="N68" s="118"/>
      <c r="O68" s="153">
        <v>0</v>
      </c>
      <c r="P68" s="153"/>
      <c r="Q68" s="153"/>
      <c r="R68" s="153"/>
      <c r="S68" s="153"/>
    </row>
    <row r="69" spans="1:19" x14ac:dyDescent="0.35">
      <c r="A69" s="34" t="s">
        <v>296</v>
      </c>
      <c r="B69" s="34" t="s">
        <v>292</v>
      </c>
      <c r="C69" s="172" t="s">
        <v>285</v>
      </c>
      <c r="D69" s="49">
        <v>258</v>
      </c>
      <c r="E69" s="49">
        <v>100</v>
      </c>
      <c r="F69" s="49">
        <v>158</v>
      </c>
      <c r="G69" s="49">
        <v>0</v>
      </c>
      <c r="H69" s="49"/>
      <c r="I69" s="49"/>
      <c r="J69" s="118"/>
      <c r="K69" s="153"/>
      <c r="L69" s="156"/>
      <c r="M69" s="153"/>
      <c r="N69" s="118"/>
      <c r="O69" s="153"/>
      <c r="P69" s="153"/>
      <c r="Q69" s="153"/>
      <c r="R69" s="153"/>
      <c r="S69" s="153"/>
    </row>
    <row r="70" spans="1:19" x14ac:dyDescent="0.35">
      <c r="A70" s="34" t="s">
        <v>297</v>
      </c>
      <c r="B70" s="34" t="s">
        <v>293</v>
      </c>
      <c r="C70" s="172" t="s">
        <v>286</v>
      </c>
      <c r="D70" s="49">
        <v>402.14</v>
      </c>
      <c r="E70" s="49">
        <v>100.76</v>
      </c>
      <c r="F70" s="49">
        <v>301.38</v>
      </c>
      <c r="G70" s="49">
        <v>0</v>
      </c>
      <c r="H70" s="49"/>
      <c r="I70" s="49"/>
      <c r="J70" s="118"/>
      <c r="K70" s="153"/>
      <c r="L70" s="156"/>
      <c r="M70" s="153"/>
      <c r="N70" s="118"/>
      <c r="O70" s="153"/>
      <c r="P70" s="153"/>
      <c r="Q70" s="153"/>
      <c r="R70" s="153"/>
      <c r="S70" s="153"/>
    </row>
    <row r="71" spans="1:19" x14ac:dyDescent="0.35">
      <c r="D71" s="185"/>
      <c r="E71" s="185"/>
      <c r="F71" s="185"/>
      <c r="G71" s="185"/>
      <c r="H71" s="52"/>
      <c r="I71" s="52"/>
    </row>
    <row r="72" spans="1:19" x14ac:dyDescent="0.35">
      <c r="H72" s="52"/>
      <c r="I72" s="52"/>
    </row>
    <row r="73" spans="1:19" x14ac:dyDescent="0.35">
      <c r="H73" s="52"/>
      <c r="I73" s="52"/>
    </row>
    <row r="74" spans="1:19" x14ac:dyDescent="0.35">
      <c r="D74" s="71"/>
      <c r="E74" s="71"/>
      <c r="F74" s="71"/>
      <c r="G74" s="71"/>
      <c r="H74" s="52"/>
      <c r="I74" s="52"/>
    </row>
    <row r="75" spans="1:19" x14ac:dyDescent="0.35">
      <c r="D75" s="71"/>
      <c r="E75" s="71"/>
      <c r="F75" s="71"/>
      <c r="G75" s="71"/>
      <c r="H75" s="52"/>
      <c r="I75" s="52"/>
    </row>
    <row r="76" spans="1:19" x14ac:dyDescent="0.35">
      <c r="D76" s="71"/>
      <c r="E76" s="71"/>
      <c r="F76" s="71"/>
      <c r="G76" s="71"/>
      <c r="H76" s="52"/>
      <c r="I76" s="52"/>
    </row>
    <row r="77" spans="1:19" x14ac:dyDescent="0.35">
      <c r="D77" s="71"/>
      <c r="E77" s="71"/>
      <c r="F77" s="71"/>
      <c r="G77" s="71"/>
      <c r="H77" s="52"/>
      <c r="I77" s="52"/>
    </row>
    <row r="78" spans="1:19" x14ac:dyDescent="0.35">
      <c r="D78" s="71"/>
      <c r="E78" s="71"/>
      <c r="F78" s="71"/>
      <c r="G78" s="71"/>
      <c r="H78" s="52"/>
      <c r="I78" s="52"/>
    </row>
    <row r="79" spans="1:19" x14ac:dyDescent="0.35">
      <c r="D79" s="71"/>
      <c r="E79" s="71"/>
      <c r="F79" s="71"/>
      <c r="G79" s="71"/>
      <c r="H79" s="52"/>
      <c r="I79" s="52"/>
    </row>
  </sheetData>
  <printOptions horizontalCentered="1"/>
  <pageMargins left="0.5" right="0.25" top="0.25" bottom="0.25" header="0.75" footer="0.3"/>
  <pageSetup paperSize="5" scale="65" orientation="landscape" r:id="rId1"/>
  <headerFooter>
    <oddFooter>&amp;L&amp;6&amp;Z&amp;F&amp;F&amp;A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0"/>
  <sheetViews>
    <sheetView view="pageBreakPreview" topLeftCell="A58" zoomScale="70" zoomScaleNormal="100" zoomScaleSheetLayoutView="70" workbookViewId="0">
      <selection activeCell="AA76" sqref="AA76"/>
    </sheetView>
  </sheetViews>
  <sheetFormatPr defaultRowHeight="14.4" x14ac:dyDescent="0.3"/>
  <cols>
    <col min="1" max="1" width="18" style="247" customWidth="1"/>
    <col min="2" max="2" width="28.88671875" customWidth="1"/>
    <col min="3" max="6" width="0" hidden="1" customWidth="1"/>
    <col min="7" max="7" width="16" hidden="1" customWidth="1"/>
    <col min="8" max="10" width="16" customWidth="1"/>
    <col min="11" max="11" width="21.6640625" customWidth="1"/>
    <col min="25" max="28" width="12.5546875" style="123" customWidth="1"/>
    <col min="31" max="31" width="20.44140625" style="123" customWidth="1"/>
  </cols>
  <sheetData>
    <row r="1" spans="1:34" x14ac:dyDescent="0.3">
      <c r="A1" s="249" t="s">
        <v>223</v>
      </c>
      <c r="B1" s="110" t="s">
        <v>99</v>
      </c>
      <c r="C1" s="110" t="s">
        <v>254</v>
      </c>
      <c r="D1" s="110" t="s">
        <v>326</v>
      </c>
      <c r="E1" s="110" t="s">
        <v>288</v>
      </c>
      <c r="F1" s="110" t="s">
        <v>289</v>
      </c>
      <c r="G1" s="110" t="s">
        <v>327</v>
      </c>
      <c r="H1" s="110" t="s">
        <v>328</v>
      </c>
      <c r="I1" s="110" t="s">
        <v>329</v>
      </c>
      <c r="J1" s="110" t="s">
        <v>330</v>
      </c>
      <c r="K1" s="110" t="s">
        <v>331</v>
      </c>
      <c r="L1" s="110" t="s">
        <v>326</v>
      </c>
      <c r="M1" s="110" t="s">
        <v>288</v>
      </c>
      <c r="N1" s="110" t="s">
        <v>289</v>
      </c>
      <c r="O1" s="110" t="s">
        <v>254</v>
      </c>
      <c r="P1" s="110" t="s">
        <v>207</v>
      </c>
      <c r="Q1" s="110" t="s">
        <v>208</v>
      </c>
      <c r="R1" s="110" t="s">
        <v>209</v>
      </c>
      <c r="S1" s="110" t="s">
        <v>197</v>
      </c>
      <c r="T1" s="110" t="s">
        <v>198</v>
      </c>
      <c r="U1" s="110" t="s">
        <v>199</v>
      </c>
      <c r="V1" s="110" t="s">
        <v>207</v>
      </c>
      <c r="W1" s="110" t="s">
        <v>208</v>
      </c>
      <c r="X1" s="110" t="s">
        <v>209</v>
      </c>
      <c r="Y1" s="33" t="s">
        <v>197</v>
      </c>
      <c r="Z1" s="33" t="s">
        <v>198</v>
      </c>
      <c r="AA1" s="33" t="s">
        <v>199</v>
      </c>
      <c r="AB1" s="33" t="s">
        <v>207</v>
      </c>
      <c r="AC1" s="110" t="s">
        <v>208</v>
      </c>
      <c r="AD1" s="110" t="s">
        <v>209</v>
      </c>
      <c r="AE1" s="33" t="s">
        <v>197</v>
      </c>
      <c r="AF1" s="110" t="s">
        <v>198</v>
      </c>
      <c r="AG1" s="110" t="s">
        <v>199</v>
      </c>
    </row>
    <row r="2" spans="1:34" ht="12.75" customHeight="1" x14ac:dyDescent="0.3">
      <c r="A2" s="249">
        <v>3111302</v>
      </c>
      <c r="B2" s="250" t="s">
        <v>100</v>
      </c>
      <c r="C2" s="110">
        <v>1.01</v>
      </c>
      <c r="D2" s="110">
        <v>1.01</v>
      </c>
      <c r="E2" s="110"/>
      <c r="F2" s="110"/>
      <c r="G2" s="110">
        <f>SUM(D2:F2)</f>
        <v>1.01</v>
      </c>
      <c r="H2" s="110">
        <f>L2+D2</f>
        <v>1.2575000000000001</v>
      </c>
      <c r="I2" s="110">
        <f>E2+M2</f>
        <v>0</v>
      </c>
      <c r="J2" s="110">
        <f>F2+N2</f>
        <v>0</v>
      </c>
      <c r="K2" s="110">
        <f>SUM(H2:J2)</f>
        <v>1.2575000000000001</v>
      </c>
      <c r="L2" s="110">
        <f>SUM(P2:U2)/100000</f>
        <v>0.2475</v>
      </c>
      <c r="M2" s="110">
        <f>SUM(V2:AA2)/100000</f>
        <v>0</v>
      </c>
      <c r="N2" s="110">
        <f>SUM(AB2:AG2)/100000</f>
        <v>0</v>
      </c>
      <c r="O2" s="33">
        <f>SUM(L2:N2)</f>
        <v>0.2475</v>
      </c>
      <c r="P2" s="110"/>
      <c r="Q2" s="33">
        <v>4650</v>
      </c>
      <c r="R2" s="33">
        <v>5000</v>
      </c>
      <c r="S2" s="33">
        <v>5000</v>
      </c>
      <c r="T2" s="33">
        <v>5100</v>
      </c>
      <c r="U2" s="33">
        <v>5000</v>
      </c>
      <c r="V2" s="110"/>
      <c r="W2" s="110"/>
      <c r="X2" s="110"/>
      <c r="Y2" s="33"/>
      <c r="Z2" s="33"/>
      <c r="AA2" s="33"/>
      <c r="AB2" s="49"/>
      <c r="AC2" s="49">
        <v>0</v>
      </c>
      <c r="AD2" s="112">
        <v>0</v>
      </c>
      <c r="AE2" s="86">
        <v>0</v>
      </c>
      <c r="AF2" s="86"/>
      <c r="AG2" s="86"/>
      <c r="AH2" s="86"/>
    </row>
    <row r="3" spans="1:34" ht="12.75" customHeight="1" x14ac:dyDescent="0.3">
      <c r="A3" s="249">
        <v>3111327</v>
      </c>
      <c r="B3" s="250" t="s">
        <v>102</v>
      </c>
      <c r="C3" s="110">
        <v>0</v>
      </c>
      <c r="D3" s="110">
        <v>0</v>
      </c>
      <c r="E3" s="110"/>
      <c r="F3" s="110"/>
      <c r="G3" s="110">
        <f t="shared" ref="G3:G66" si="0">SUM(D3:F3)</f>
        <v>0</v>
      </c>
      <c r="H3" s="110">
        <f t="shared" ref="H3:H66" si="1">L3+D3</f>
        <v>0</v>
      </c>
      <c r="I3" s="110">
        <f t="shared" ref="I3:I66" si="2">E3+M3</f>
        <v>0</v>
      </c>
      <c r="J3" s="110">
        <f t="shared" ref="J3:J66" si="3">F3+N3</f>
        <v>0</v>
      </c>
      <c r="K3" s="110">
        <f t="shared" ref="K3:K66" si="4">SUM(H3:J3)</f>
        <v>0</v>
      </c>
      <c r="L3" s="110">
        <f t="shared" ref="L3:L66" si="5">SUM(P3:U3)/100000</f>
        <v>0</v>
      </c>
      <c r="M3" s="110">
        <f t="shared" ref="M3:M66" si="6">SUM(V3:AA3)/100000</f>
        <v>0</v>
      </c>
      <c r="N3" s="110">
        <f t="shared" ref="N3:N66" si="7">SUM(AB3:AG3)/100000</f>
        <v>0</v>
      </c>
      <c r="O3" s="33">
        <f t="shared" ref="O3:O66" si="8">SUM(L3:N3)</f>
        <v>0</v>
      </c>
      <c r="P3" s="110"/>
      <c r="Q3" s="33"/>
      <c r="R3" s="33"/>
      <c r="S3" s="33">
        <v>0</v>
      </c>
      <c r="T3" s="33"/>
      <c r="U3" s="33"/>
      <c r="V3" s="110"/>
      <c r="W3" s="110"/>
      <c r="X3" s="110"/>
      <c r="Y3" s="33"/>
      <c r="Z3" s="33"/>
      <c r="AA3" s="33"/>
      <c r="AB3" s="49"/>
      <c r="AC3" s="49">
        <v>0</v>
      </c>
      <c r="AD3" s="112">
        <v>0</v>
      </c>
      <c r="AE3" s="86">
        <v>0</v>
      </c>
      <c r="AF3" s="86"/>
      <c r="AG3" s="86"/>
      <c r="AH3" s="86"/>
    </row>
    <row r="4" spans="1:34" ht="12.75" customHeight="1" x14ac:dyDescent="0.3">
      <c r="A4" s="249">
        <v>3111338</v>
      </c>
      <c r="B4" s="250" t="s">
        <v>103</v>
      </c>
      <c r="C4" s="110">
        <v>36.61</v>
      </c>
      <c r="D4" s="110">
        <v>36.61</v>
      </c>
      <c r="E4" s="110"/>
      <c r="F4" s="110"/>
      <c r="G4" s="110">
        <f t="shared" si="0"/>
        <v>36.61</v>
      </c>
      <c r="H4" s="110">
        <f t="shared" si="1"/>
        <v>42.800150000000002</v>
      </c>
      <c r="I4" s="110">
        <f t="shared" si="2"/>
        <v>0</v>
      </c>
      <c r="J4" s="110">
        <f t="shared" si="3"/>
        <v>0</v>
      </c>
      <c r="K4" s="110">
        <f t="shared" si="4"/>
        <v>42.800150000000002</v>
      </c>
      <c r="L4" s="110">
        <f t="shared" si="5"/>
        <v>6.19015</v>
      </c>
      <c r="M4" s="110">
        <f t="shared" si="6"/>
        <v>0</v>
      </c>
      <c r="N4" s="110">
        <f t="shared" si="7"/>
        <v>0</v>
      </c>
      <c r="O4" s="33">
        <f t="shared" si="8"/>
        <v>6.19015</v>
      </c>
      <c r="P4" s="110"/>
      <c r="Q4" s="33"/>
      <c r="R4" s="33"/>
      <c r="S4" s="33">
        <v>362147</v>
      </c>
      <c r="T4" s="33">
        <v>122607</v>
      </c>
      <c r="U4" s="33">
        <v>134261</v>
      </c>
      <c r="V4" s="110"/>
      <c r="W4" s="110"/>
      <c r="X4" s="110"/>
      <c r="Y4" s="33"/>
      <c r="Z4" s="33"/>
      <c r="AA4" s="33"/>
      <c r="AB4" s="49"/>
      <c r="AC4" s="49">
        <v>0</v>
      </c>
      <c r="AD4" s="112">
        <v>0</v>
      </c>
      <c r="AE4" s="86">
        <v>0</v>
      </c>
      <c r="AF4" s="86"/>
      <c r="AG4" s="86"/>
      <c r="AH4" s="86"/>
    </row>
    <row r="5" spans="1:34" ht="12.75" customHeight="1" x14ac:dyDescent="0.3">
      <c r="A5" s="249">
        <v>3241101</v>
      </c>
      <c r="B5" s="250" t="s">
        <v>104</v>
      </c>
      <c r="C5" s="110">
        <v>58.54</v>
      </c>
      <c r="D5" s="110">
        <v>58.54</v>
      </c>
      <c r="E5" s="110"/>
      <c r="F5" s="110"/>
      <c r="G5" s="110">
        <f t="shared" si="0"/>
        <v>58.54</v>
      </c>
      <c r="H5" s="110">
        <f t="shared" si="1"/>
        <v>63.070399999999999</v>
      </c>
      <c r="I5" s="110">
        <f t="shared" si="2"/>
        <v>0</v>
      </c>
      <c r="J5" s="110">
        <f t="shared" si="3"/>
        <v>0</v>
      </c>
      <c r="K5" s="110">
        <f t="shared" si="4"/>
        <v>63.070399999999999</v>
      </c>
      <c r="L5" s="110">
        <f t="shared" si="5"/>
        <v>4.5304000000000002</v>
      </c>
      <c r="M5" s="110">
        <f t="shared" si="6"/>
        <v>0</v>
      </c>
      <c r="N5" s="110">
        <f t="shared" si="7"/>
        <v>0</v>
      </c>
      <c r="O5" s="33">
        <f t="shared" si="8"/>
        <v>4.5304000000000002</v>
      </c>
      <c r="P5" s="110"/>
      <c r="Q5" s="33"/>
      <c r="R5" s="33">
        <v>91434</v>
      </c>
      <c r="S5" s="33">
        <v>120270</v>
      </c>
      <c r="T5" s="33">
        <v>105930</v>
      </c>
      <c r="U5" s="33">
        <v>135406</v>
      </c>
      <c r="V5" s="110"/>
      <c r="W5" s="110"/>
      <c r="X5" s="110"/>
      <c r="Y5" s="33"/>
      <c r="Z5" s="33"/>
      <c r="AA5" s="33"/>
      <c r="AB5" s="49"/>
      <c r="AC5" s="49">
        <v>0</v>
      </c>
      <c r="AD5" s="112">
        <v>0</v>
      </c>
      <c r="AE5" s="86">
        <v>0</v>
      </c>
      <c r="AF5" s="90"/>
      <c r="AG5" s="91"/>
      <c r="AH5" s="91"/>
    </row>
    <row r="6" spans="1:34" ht="12.75" customHeight="1" x14ac:dyDescent="0.3">
      <c r="A6" s="249">
        <v>3211129</v>
      </c>
      <c r="B6" s="250" t="s">
        <v>106</v>
      </c>
      <c r="C6" s="110">
        <v>116.67</v>
      </c>
      <c r="D6" s="110">
        <v>116.67</v>
      </c>
      <c r="E6" s="110"/>
      <c r="F6" s="110"/>
      <c r="G6" s="110">
        <f t="shared" si="0"/>
        <v>116.67</v>
      </c>
      <c r="H6" s="110">
        <f t="shared" si="1"/>
        <v>133.77719999999999</v>
      </c>
      <c r="I6" s="110">
        <f t="shared" si="2"/>
        <v>0</v>
      </c>
      <c r="J6" s="110">
        <f t="shared" si="3"/>
        <v>0</v>
      </c>
      <c r="K6" s="110">
        <f t="shared" si="4"/>
        <v>133.77719999999999</v>
      </c>
      <c r="L6" s="110">
        <f t="shared" si="5"/>
        <v>17.107199999999999</v>
      </c>
      <c r="M6" s="110">
        <f t="shared" si="6"/>
        <v>0</v>
      </c>
      <c r="N6" s="110">
        <f t="shared" si="7"/>
        <v>0</v>
      </c>
      <c r="O6" s="33">
        <f t="shared" si="8"/>
        <v>17.107199999999999</v>
      </c>
      <c r="P6" s="110"/>
      <c r="Q6" s="33">
        <v>570140</v>
      </c>
      <c r="R6" s="33">
        <v>285070</v>
      </c>
      <c r="S6" s="33">
        <v>285070</v>
      </c>
      <c r="T6" s="33">
        <v>285070</v>
      </c>
      <c r="U6" s="33">
        <v>285370</v>
      </c>
      <c r="V6" s="110"/>
      <c r="W6" s="110"/>
      <c r="X6" s="110"/>
      <c r="Y6" s="33"/>
      <c r="Z6" s="33"/>
      <c r="AA6" s="33"/>
      <c r="AB6" s="49"/>
      <c r="AC6" s="49">
        <v>0</v>
      </c>
      <c r="AD6" s="112">
        <v>0</v>
      </c>
      <c r="AE6" s="86">
        <v>0</v>
      </c>
      <c r="AF6" s="90"/>
      <c r="AG6" s="90"/>
      <c r="AH6" s="90"/>
    </row>
    <row r="7" spans="1:34" ht="12.75" customHeight="1" x14ac:dyDescent="0.3">
      <c r="A7" s="249">
        <v>3821103</v>
      </c>
      <c r="B7" s="250" t="s">
        <v>108</v>
      </c>
      <c r="C7" s="110">
        <v>1603.18</v>
      </c>
      <c r="D7" s="110">
        <v>1603.18</v>
      </c>
      <c r="E7" s="110"/>
      <c r="F7" s="110"/>
      <c r="G7" s="110">
        <f t="shared" si="0"/>
        <v>1603.18</v>
      </c>
      <c r="H7" s="110">
        <f t="shared" si="1"/>
        <v>1674.6752800000002</v>
      </c>
      <c r="I7" s="110">
        <f t="shared" si="2"/>
        <v>0</v>
      </c>
      <c r="J7" s="110">
        <f t="shared" si="3"/>
        <v>0</v>
      </c>
      <c r="K7" s="110">
        <f t="shared" si="4"/>
        <v>1674.6752800000002</v>
      </c>
      <c r="L7" s="110">
        <f t="shared" si="5"/>
        <v>71.495279999999994</v>
      </c>
      <c r="M7" s="110">
        <f t="shared" si="6"/>
        <v>0</v>
      </c>
      <c r="N7" s="110">
        <f t="shared" si="7"/>
        <v>0</v>
      </c>
      <c r="O7" s="33">
        <f t="shared" si="8"/>
        <v>71.495279999999994</v>
      </c>
      <c r="P7" s="110"/>
      <c r="Q7" s="33">
        <v>852263</v>
      </c>
      <c r="R7" s="33">
        <v>668548</v>
      </c>
      <c r="S7" s="33">
        <v>633392</v>
      </c>
      <c r="T7" s="33">
        <v>687484</v>
      </c>
      <c r="U7" s="33">
        <v>4307841</v>
      </c>
      <c r="V7" s="110"/>
      <c r="W7" s="110"/>
      <c r="X7" s="110"/>
      <c r="Y7" s="33"/>
      <c r="Z7" s="33"/>
      <c r="AA7" s="33"/>
      <c r="AB7" s="49"/>
      <c r="AC7" s="49">
        <v>0</v>
      </c>
      <c r="AD7" s="112">
        <v>0</v>
      </c>
      <c r="AE7" s="86">
        <v>0</v>
      </c>
      <c r="AF7" s="90"/>
      <c r="AG7" s="90"/>
      <c r="AH7" s="90"/>
    </row>
    <row r="8" spans="1:34" ht="12.75" customHeight="1" x14ac:dyDescent="0.3">
      <c r="A8" s="249">
        <v>3211119</v>
      </c>
      <c r="B8" s="250" t="s">
        <v>110</v>
      </c>
      <c r="C8" s="110">
        <v>0.77</v>
      </c>
      <c r="D8" s="110">
        <v>0.77</v>
      </c>
      <c r="E8" s="110"/>
      <c r="F8" s="110"/>
      <c r="G8" s="110">
        <f t="shared" si="0"/>
        <v>0.77</v>
      </c>
      <c r="H8" s="110">
        <f t="shared" si="1"/>
        <v>0.89173000000000002</v>
      </c>
      <c r="I8" s="110">
        <f t="shared" si="2"/>
        <v>0</v>
      </c>
      <c r="J8" s="110">
        <f t="shared" si="3"/>
        <v>0</v>
      </c>
      <c r="K8" s="110">
        <f t="shared" si="4"/>
        <v>0.89173000000000002</v>
      </c>
      <c r="L8" s="110">
        <f t="shared" si="5"/>
        <v>0.12173</v>
      </c>
      <c r="M8" s="110">
        <f t="shared" si="6"/>
        <v>0</v>
      </c>
      <c r="N8" s="110">
        <f t="shared" si="7"/>
        <v>0</v>
      </c>
      <c r="O8" s="33">
        <f t="shared" si="8"/>
        <v>0.12173</v>
      </c>
      <c r="P8" s="110"/>
      <c r="Q8" s="33">
        <v>1438</v>
      </c>
      <c r="R8" s="33">
        <v>1725</v>
      </c>
      <c r="S8" s="33">
        <v>1581</v>
      </c>
      <c r="T8" s="33">
        <v>1840</v>
      </c>
      <c r="U8" s="33">
        <v>5589</v>
      </c>
      <c r="V8" s="110"/>
      <c r="W8" s="110"/>
      <c r="X8" s="110"/>
      <c r="Y8" s="33"/>
      <c r="Z8" s="33"/>
      <c r="AA8" s="33"/>
      <c r="AB8" s="49"/>
      <c r="AC8" s="49">
        <v>0</v>
      </c>
      <c r="AD8" s="112">
        <v>0</v>
      </c>
      <c r="AE8" s="86">
        <v>0</v>
      </c>
      <c r="AF8" s="90"/>
      <c r="AG8" s="90"/>
      <c r="AH8" s="90"/>
    </row>
    <row r="9" spans="1:34" ht="12.75" customHeight="1" x14ac:dyDescent="0.3">
      <c r="A9" s="249">
        <v>3211120</v>
      </c>
      <c r="B9" s="250" t="s">
        <v>112</v>
      </c>
      <c r="C9" s="110">
        <v>0.97</v>
      </c>
      <c r="D9" s="110">
        <v>0.97</v>
      </c>
      <c r="E9" s="110"/>
      <c r="F9" s="110"/>
      <c r="G9" s="110">
        <f t="shared" si="0"/>
        <v>0.97</v>
      </c>
      <c r="H9" s="110">
        <f t="shared" si="1"/>
        <v>1.0017799999999999</v>
      </c>
      <c r="I9" s="110">
        <f t="shared" si="2"/>
        <v>0</v>
      </c>
      <c r="J9" s="110">
        <f t="shared" si="3"/>
        <v>0</v>
      </c>
      <c r="K9" s="110">
        <f t="shared" si="4"/>
        <v>1.0017799999999999</v>
      </c>
      <c r="L9" s="110">
        <f t="shared" si="5"/>
        <v>3.1780000000000003E-2</v>
      </c>
      <c r="M9" s="110">
        <f t="shared" si="6"/>
        <v>0</v>
      </c>
      <c r="N9" s="110">
        <f t="shared" si="7"/>
        <v>0</v>
      </c>
      <c r="O9" s="33">
        <f t="shared" si="8"/>
        <v>3.1780000000000003E-2</v>
      </c>
      <c r="P9" s="110"/>
      <c r="Q9" s="33"/>
      <c r="R9" s="33">
        <v>3178</v>
      </c>
      <c r="S9" s="33">
        <v>0</v>
      </c>
      <c r="T9" s="33"/>
      <c r="U9" s="33"/>
      <c r="V9" s="110"/>
      <c r="W9" s="110"/>
      <c r="X9" s="110"/>
      <c r="Y9" s="33"/>
      <c r="Z9" s="33"/>
      <c r="AA9" s="33"/>
      <c r="AB9" s="49"/>
      <c r="AC9" s="49">
        <v>0</v>
      </c>
      <c r="AD9" s="112">
        <v>0</v>
      </c>
      <c r="AE9" s="86">
        <v>0</v>
      </c>
      <c r="AF9" s="90"/>
      <c r="AG9" s="90"/>
      <c r="AH9" s="90"/>
    </row>
    <row r="10" spans="1:34" ht="12.75" customHeight="1" x14ac:dyDescent="0.3">
      <c r="A10" s="249">
        <v>3211117</v>
      </c>
      <c r="B10" s="250" t="s">
        <v>113</v>
      </c>
      <c r="C10" s="110">
        <v>0.44</v>
      </c>
      <c r="D10" s="110">
        <v>0.44</v>
      </c>
      <c r="E10" s="110"/>
      <c r="F10" s="110"/>
      <c r="G10" s="110">
        <f t="shared" si="0"/>
        <v>0.44</v>
      </c>
      <c r="H10" s="110">
        <f t="shared" si="1"/>
        <v>0.46189999999999998</v>
      </c>
      <c r="I10" s="110">
        <f t="shared" si="2"/>
        <v>0</v>
      </c>
      <c r="J10" s="110">
        <f t="shared" si="3"/>
        <v>0</v>
      </c>
      <c r="K10" s="110">
        <f t="shared" si="4"/>
        <v>0.46189999999999998</v>
      </c>
      <c r="L10" s="110">
        <f t="shared" si="5"/>
        <v>2.1899999999999999E-2</v>
      </c>
      <c r="M10" s="110">
        <f t="shared" si="6"/>
        <v>0</v>
      </c>
      <c r="N10" s="110">
        <f t="shared" si="7"/>
        <v>0</v>
      </c>
      <c r="O10" s="33">
        <f t="shared" si="8"/>
        <v>2.1899999999999999E-2</v>
      </c>
      <c r="P10" s="110"/>
      <c r="Q10" s="33"/>
      <c r="R10" s="33">
        <v>2190</v>
      </c>
      <c r="S10" s="33">
        <v>0</v>
      </c>
      <c r="T10" s="33"/>
      <c r="U10" s="33"/>
      <c r="V10" s="110"/>
      <c r="W10" s="110"/>
      <c r="X10" s="110"/>
      <c r="Y10" s="33"/>
      <c r="Z10" s="33"/>
      <c r="AA10" s="33"/>
      <c r="AB10" s="49"/>
      <c r="AC10" s="49">
        <v>0</v>
      </c>
      <c r="AD10" s="112">
        <v>0</v>
      </c>
      <c r="AE10" s="86">
        <v>0</v>
      </c>
      <c r="AF10" s="90"/>
      <c r="AG10" s="90"/>
      <c r="AH10" s="90"/>
    </row>
    <row r="11" spans="1:34" ht="12.75" customHeight="1" x14ac:dyDescent="0.3">
      <c r="A11" s="249">
        <v>3221104</v>
      </c>
      <c r="B11" s="250" t="s">
        <v>114</v>
      </c>
      <c r="C11" s="110">
        <v>11.92</v>
      </c>
      <c r="D11" s="110">
        <v>11.92</v>
      </c>
      <c r="E11" s="110"/>
      <c r="F11" s="110"/>
      <c r="G11" s="110">
        <f t="shared" si="0"/>
        <v>11.92</v>
      </c>
      <c r="H11" s="110">
        <f t="shared" si="1"/>
        <v>11.98085</v>
      </c>
      <c r="I11" s="110">
        <f t="shared" si="2"/>
        <v>0</v>
      </c>
      <c r="J11" s="110">
        <f t="shared" si="3"/>
        <v>0</v>
      </c>
      <c r="K11" s="110">
        <f t="shared" si="4"/>
        <v>11.98085</v>
      </c>
      <c r="L11" s="110">
        <f t="shared" si="5"/>
        <v>6.0850000000000001E-2</v>
      </c>
      <c r="M11" s="110">
        <f t="shared" si="6"/>
        <v>0</v>
      </c>
      <c r="N11" s="110">
        <f t="shared" si="7"/>
        <v>0</v>
      </c>
      <c r="O11" s="33">
        <f t="shared" si="8"/>
        <v>6.0850000000000001E-2</v>
      </c>
      <c r="P11" s="110"/>
      <c r="Q11" s="33"/>
      <c r="R11" s="33">
        <v>0</v>
      </c>
      <c r="S11" s="33">
        <v>0</v>
      </c>
      <c r="T11" s="33"/>
      <c r="U11" s="33">
        <v>6085</v>
      </c>
      <c r="V11" s="110"/>
      <c r="W11" s="110"/>
      <c r="X11" s="110"/>
      <c r="Y11" s="33"/>
      <c r="Z11" s="33"/>
      <c r="AA11" s="33"/>
      <c r="AB11" s="49"/>
      <c r="AC11" s="49">
        <v>0</v>
      </c>
      <c r="AD11" s="112">
        <v>0</v>
      </c>
      <c r="AE11" s="86">
        <v>0</v>
      </c>
      <c r="AF11" s="86"/>
      <c r="AG11" s="86"/>
      <c r="AH11" s="86"/>
    </row>
    <row r="12" spans="1:34" ht="12.75" customHeight="1" x14ac:dyDescent="0.3">
      <c r="A12" s="249">
        <v>3211115</v>
      </c>
      <c r="B12" s="250" t="s">
        <v>116</v>
      </c>
      <c r="C12" s="110">
        <v>1.1100000000000001</v>
      </c>
      <c r="D12" s="110">
        <v>1.1100000000000001</v>
      </c>
      <c r="E12" s="110"/>
      <c r="F12" s="110"/>
      <c r="G12" s="110">
        <f t="shared" si="0"/>
        <v>1.1100000000000001</v>
      </c>
      <c r="H12" s="110">
        <f t="shared" si="1"/>
        <v>1.36741</v>
      </c>
      <c r="I12" s="110">
        <f t="shared" si="2"/>
        <v>0</v>
      </c>
      <c r="J12" s="110">
        <f t="shared" si="3"/>
        <v>0</v>
      </c>
      <c r="K12" s="110">
        <f t="shared" si="4"/>
        <v>1.36741</v>
      </c>
      <c r="L12" s="110">
        <f t="shared" si="5"/>
        <v>0.25741000000000003</v>
      </c>
      <c r="M12" s="110">
        <f t="shared" si="6"/>
        <v>0</v>
      </c>
      <c r="N12" s="110">
        <f t="shared" si="7"/>
        <v>0</v>
      </c>
      <c r="O12" s="33">
        <f t="shared" si="8"/>
        <v>0.25741000000000003</v>
      </c>
      <c r="P12" s="110"/>
      <c r="Q12" s="33">
        <v>2820</v>
      </c>
      <c r="R12" s="33">
        <v>6411</v>
      </c>
      <c r="S12" s="33">
        <v>0</v>
      </c>
      <c r="T12" s="33"/>
      <c r="U12" s="33">
        <v>16510</v>
      </c>
      <c r="V12" s="110"/>
      <c r="W12" s="110"/>
      <c r="X12" s="110"/>
      <c r="Y12" s="33"/>
      <c r="Z12" s="33"/>
      <c r="AA12" s="33"/>
      <c r="AB12" s="49"/>
      <c r="AC12" s="49">
        <v>0</v>
      </c>
      <c r="AD12" s="112">
        <v>0</v>
      </c>
      <c r="AE12" s="86">
        <v>0</v>
      </c>
      <c r="AF12" s="90"/>
      <c r="AG12" s="90"/>
      <c r="AH12" s="90"/>
    </row>
    <row r="13" spans="1:34" ht="12.75" customHeight="1" x14ac:dyDescent="0.3">
      <c r="A13" s="249">
        <v>3211113</v>
      </c>
      <c r="B13" s="250" t="s">
        <v>118</v>
      </c>
      <c r="C13" s="110">
        <v>8.74</v>
      </c>
      <c r="D13" s="110">
        <v>8.74</v>
      </c>
      <c r="E13" s="110"/>
      <c r="F13" s="110"/>
      <c r="G13" s="110">
        <f t="shared" si="0"/>
        <v>8.74</v>
      </c>
      <c r="H13" s="110">
        <f t="shared" si="1"/>
        <v>10.592370000000001</v>
      </c>
      <c r="I13" s="110">
        <f t="shared" si="2"/>
        <v>0</v>
      </c>
      <c r="J13" s="110">
        <f t="shared" si="3"/>
        <v>0</v>
      </c>
      <c r="K13" s="110">
        <f t="shared" si="4"/>
        <v>10.592370000000001</v>
      </c>
      <c r="L13" s="110">
        <f t="shared" si="5"/>
        <v>1.8523700000000001</v>
      </c>
      <c r="M13" s="110">
        <f t="shared" si="6"/>
        <v>0</v>
      </c>
      <c r="N13" s="110">
        <f t="shared" si="7"/>
        <v>0</v>
      </c>
      <c r="O13" s="33">
        <f t="shared" si="8"/>
        <v>1.8523700000000001</v>
      </c>
      <c r="P13" s="110"/>
      <c r="Q13" s="33">
        <v>37257</v>
      </c>
      <c r="R13" s="33">
        <v>67934</v>
      </c>
      <c r="S13" s="33">
        <v>30428</v>
      </c>
      <c r="T13" s="33"/>
      <c r="U13" s="33">
        <v>49618</v>
      </c>
      <c r="V13" s="110"/>
      <c r="W13" s="110"/>
      <c r="X13" s="110"/>
      <c r="Y13" s="33"/>
      <c r="Z13" s="33"/>
      <c r="AA13" s="33"/>
      <c r="AB13" s="49"/>
      <c r="AC13" s="49">
        <v>0</v>
      </c>
      <c r="AD13" s="112">
        <v>0</v>
      </c>
      <c r="AE13" s="86">
        <v>0</v>
      </c>
      <c r="AF13" s="90"/>
      <c r="AG13" s="90"/>
      <c r="AH13" s="90"/>
    </row>
    <row r="14" spans="1:34" ht="12.75" customHeight="1" x14ac:dyDescent="0.3">
      <c r="A14" s="249">
        <v>3243102</v>
      </c>
      <c r="B14" s="250" t="s">
        <v>119</v>
      </c>
      <c r="C14" s="110">
        <v>17.52</v>
      </c>
      <c r="D14" s="110">
        <v>17.52</v>
      </c>
      <c r="E14" s="110"/>
      <c r="F14" s="110"/>
      <c r="G14" s="110">
        <f t="shared" si="0"/>
        <v>17.52</v>
      </c>
      <c r="H14" s="110">
        <f t="shared" si="1"/>
        <v>19.336130000000001</v>
      </c>
      <c r="I14" s="110">
        <f t="shared" si="2"/>
        <v>0</v>
      </c>
      <c r="J14" s="110">
        <f t="shared" si="3"/>
        <v>0</v>
      </c>
      <c r="K14" s="110">
        <f t="shared" si="4"/>
        <v>19.336130000000001</v>
      </c>
      <c r="L14" s="110">
        <f t="shared" si="5"/>
        <v>1.81613</v>
      </c>
      <c r="M14" s="110">
        <f t="shared" si="6"/>
        <v>0</v>
      </c>
      <c r="N14" s="110">
        <f t="shared" si="7"/>
        <v>0</v>
      </c>
      <c r="O14" s="33">
        <f t="shared" si="8"/>
        <v>1.81613</v>
      </c>
      <c r="P14" s="110"/>
      <c r="Q14" s="33"/>
      <c r="R14" s="33">
        <v>26648</v>
      </c>
      <c r="S14" s="33">
        <v>13820</v>
      </c>
      <c r="T14" s="33">
        <v>112742</v>
      </c>
      <c r="U14" s="33">
        <v>28403</v>
      </c>
      <c r="V14" s="110"/>
      <c r="W14" s="110"/>
      <c r="X14" s="110"/>
      <c r="Y14" s="33"/>
      <c r="Z14" s="33"/>
      <c r="AA14" s="33"/>
      <c r="AB14" s="49"/>
      <c r="AC14" s="49">
        <v>0</v>
      </c>
      <c r="AD14" s="112">
        <v>0</v>
      </c>
      <c r="AE14" s="86">
        <v>0</v>
      </c>
      <c r="AF14" s="90"/>
      <c r="AG14" s="90"/>
      <c r="AH14" s="90"/>
    </row>
    <row r="15" spans="1:34" ht="12.75" customHeight="1" x14ac:dyDescent="0.3">
      <c r="A15" s="249">
        <v>3243101</v>
      </c>
      <c r="B15" s="250" t="s">
        <v>121</v>
      </c>
      <c r="C15" s="110">
        <v>64.59</v>
      </c>
      <c r="D15" s="110">
        <v>64.59</v>
      </c>
      <c r="E15" s="110"/>
      <c r="F15" s="110"/>
      <c r="G15" s="110">
        <f t="shared" si="0"/>
        <v>64.59</v>
      </c>
      <c r="H15" s="110">
        <f t="shared" si="1"/>
        <v>73.806650000000005</v>
      </c>
      <c r="I15" s="110">
        <f t="shared" si="2"/>
        <v>0</v>
      </c>
      <c r="J15" s="110">
        <f t="shared" si="3"/>
        <v>0</v>
      </c>
      <c r="K15" s="110">
        <f t="shared" si="4"/>
        <v>73.806650000000005</v>
      </c>
      <c r="L15" s="110">
        <f t="shared" si="5"/>
        <v>9.2166499999999996</v>
      </c>
      <c r="M15" s="110">
        <f t="shared" si="6"/>
        <v>0</v>
      </c>
      <c r="N15" s="110">
        <f t="shared" si="7"/>
        <v>0</v>
      </c>
      <c r="O15" s="33">
        <f t="shared" si="8"/>
        <v>9.2166499999999996</v>
      </c>
      <c r="P15" s="110"/>
      <c r="Q15" s="33">
        <v>129500</v>
      </c>
      <c r="R15" s="33">
        <v>168858</v>
      </c>
      <c r="S15" s="33">
        <v>118371</v>
      </c>
      <c r="T15" s="33">
        <v>97513</v>
      </c>
      <c r="U15" s="33">
        <v>407423</v>
      </c>
      <c r="V15" s="110"/>
      <c r="W15" s="110"/>
      <c r="X15" s="110"/>
      <c r="Y15" s="33"/>
      <c r="Z15" s="33"/>
      <c r="AA15" s="33"/>
      <c r="AB15" s="49"/>
      <c r="AC15" s="49">
        <v>0</v>
      </c>
      <c r="AD15" s="112">
        <v>0</v>
      </c>
      <c r="AE15" s="86">
        <v>0</v>
      </c>
      <c r="AF15" s="90"/>
      <c r="AG15" s="90"/>
      <c r="AH15" s="90"/>
    </row>
    <row r="16" spans="1:34" ht="12.75" customHeight="1" x14ac:dyDescent="0.3">
      <c r="A16" s="249">
        <v>3221108</v>
      </c>
      <c r="B16" s="250" t="s">
        <v>122</v>
      </c>
      <c r="C16" s="110">
        <v>1.1599999999999999</v>
      </c>
      <c r="D16" s="110">
        <v>1.1599999999999999</v>
      </c>
      <c r="E16" s="110"/>
      <c r="F16" s="110"/>
      <c r="G16" s="110">
        <f t="shared" si="0"/>
        <v>1.1599999999999999</v>
      </c>
      <c r="H16" s="110">
        <f t="shared" si="1"/>
        <v>1.1599999999999999</v>
      </c>
      <c r="I16" s="110">
        <f t="shared" si="2"/>
        <v>0</v>
      </c>
      <c r="J16" s="110">
        <f t="shared" si="3"/>
        <v>0</v>
      </c>
      <c r="K16" s="110">
        <f t="shared" si="4"/>
        <v>1.1599999999999999</v>
      </c>
      <c r="L16" s="110">
        <f t="shared" si="5"/>
        <v>0</v>
      </c>
      <c r="M16" s="110">
        <f t="shared" si="6"/>
        <v>0</v>
      </c>
      <c r="N16" s="110">
        <f t="shared" si="7"/>
        <v>0</v>
      </c>
      <c r="O16" s="33">
        <f t="shared" si="8"/>
        <v>0</v>
      </c>
      <c r="P16" s="110"/>
      <c r="Q16" s="33"/>
      <c r="R16" s="33"/>
      <c r="S16" s="33">
        <v>0</v>
      </c>
      <c r="T16" s="33"/>
      <c r="U16" s="33"/>
      <c r="V16" s="110"/>
      <c r="W16" s="110"/>
      <c r="X16" s="110"/>
      <c r="Y16" s="33"/>
      <c r="Z16" s="33"/>
      <c r="AA16" s="33"/>
      <c r="AB16" s="49"/>
      <c r="AC16" s="49">
        <v>0</v>
      </c>
      <c r="AD16" s="112">
        <v>0</v>
      </c>
      <c r="AE16" s="86">
        <v>0</v>
      </c>
      <c r="AF16" s="86"/>
      <c r="AG16" s="86"/>
      <c r="AH16" s="86"/>
    </row>
    <row r="17" spans="1:34" ht="12.75" customHeight="1" x14ac:dyDescent="0.3">
      <c r="A17" s="249">
        <v>3255102</v>
      </c>
      <c r="B17" s="250" t="s">
        <v>124</v>
      </c>
      <c r="C17" s="110">
        <v>34.159999999999997</v>
      </c>
      <c r="D17" s="110">
        <v>34.159999999999997</v>
      </c>
      <c r="E17" s="110"/>
      <c r="F17" s="110"/>
      <c r="G17" s="110">
        <f t="shared" si="0"/>
        <v>34.159999999999997</v>
      </c>
      <c r="H17" s="110">
        <f t="shared" si="1"/>
        <v>34.577289999999998</v>
      </c>
      <c r="I17" s="110">
        <f t="shared" si="2"/>
        <v>0</v>
      </c>
      <c r="J17" s="110">
        <f t="shared" si="3"/>
        <v>0</v>
      </c>
      <c r="K17" s="110">
        <f t="shared" si="4"/>
        <v>34.577289999999998</v>
      </c>
      <c r="L17" s="110">
        <f t="shared" si="5"/>
        <v>0.41728999999999999</v>
      </c>
      <c r="M17" s="110">
        <f t="shared" si="6"/>
        <v>0</v>
      </c>
      <c r="N17" s="110">
        <f t="shared" si="7"/>
        <v>0</v>
      </c>
      <c r="O17" s="33">
        <f t="shared" si="8"/>
        <v>0.41728999999999999</v>
      </c>
      <c r="P17" s="110"/>
      <c r="Q17" s="33">
        <v>14000</v>
      </c>
      <c r="R17" s="33">
        <v>1404</v>
      </c>
      <c r="S17" s="33">
        <v>14625</v>
      </c>
      <c r="T17" s="33">
        <v>11700</v>
      </c>
      <c r="U17" s="33"/>
      <c r="V17" s="110"/>
      <c r="W17" s="110"/>
      <c r="X17" s="110"/>
      <c r="Y17" s="33"/>
      <c r="Z17" s="33"/>
      <c r="AA17" s="33"/>
      <c r="AB17" s="49"/>
      <c r="AC17" s="49">
        <v>0</v>
      </c>
      <c r="AD17" s="112">
        <v>0</v>
      </c>
      <c r="AE17" s="86">
        <v>0</v>
      </c>
      <c r="AF17" s="90"/>
      <c r="AG17" s="90"/>
      <c r="AH17" s="90"/>
    </row>
    <row r="18" spans="1:34" ht="12.75" customHeight="1" x14ac:dyDescent="0.3">
      <c r="A18" s="249">
        <v>3255104</v>
      </c>
      <c r="B18" s="250" t="s">
        <v>126</v>
      </c>
      <c r="C18" s="110">
        <v>49.91</v>
      </c>
      <c r="D18" s="110">
        <v>49.91</v>
      </c>
      <c r="E18" s="110"/>
      <c r="F18" s="110"/>
      <c r="G18" s="110">
        <f t="shared" si="0"/>
        <v>49.91</v>
      </c>
      <c r="H18" s="110">
        <f t="shared" si="1"/>
        <v>60.518039999999999</v>
      </c>
      <c r="I18" s="110">
        <f t="shared" si="2"/>
        <v>0</v>
      </c>
      <c r="J18" s="110">
        <f t="shared" si="3"/>
        <v>0</v>
      </c>
      <c r="K18" s="110">
        <f t="shared" si="4"/>
        <v>60.518039999999999</v>
      </c>
      <c r="L18" s="110">
        <f t="shared" si="5"/>
        <v>10.608040000000001</v>
      </c>
      <c r="M18" s="110">
        <f t="shared" si="6"/>
        <v>0</v>
      </c>
      <c r="N18" s="110">
        <f t="shared" si="7"/>
        <v>0</v>
      </c>
      <c r="O18" s="33">
        <f t="shared" si="8"/>
        <v>10.608040000000001</v>
      </c>
      <c r="P18" s="110"/>
      <c r="Q18" s="33">
        <v>49597</v>
      </c>
      <c r="R18" s="33">
        <v>329458</v>
      </c>
      <c r="S18" s="33">
        <v>5207</v>
      </c>
      <c r="T18" s="33">
        <v>333170</v>
      </c>
      <c r="U18" s="33">
        <v>343372</v>
      </c>
      <c r="V18" s="110"/>
      <c r="W18" s="110"/>
      <c r="X18" s="110"/>
      <c r="Y18" s="33"/>
      <c r="Z18" s="33"/>
      <c r="AA18" s="33"/>
      <c r="AB18" s="49"/>
      <c r="AC18" s="49">
        <v>0</v>
      </c>
      <c r="AD18" s="112">
        <v>0</v>
      </c>
      <c r="AE18" s="86">
        <v>0</v>
      </c>
      <c r="AF18" s="90"/>
      <c r="AG18" s="90"/>
      <c r="AH18" s="90"/>
    </row>
    <row r="19" spans="1:34" ht="12.75" customHeight="1" x14ac:dyDescent="0.3">
      <c r="A19" s="249">
        <v>3211127</v>
      </c>
      <c r="B19" s="250" t="s">
        <v>128</v>
      </c>
      <c r="C19" s="110">
        <v>0.28000000000000003</v>
      </c>
      <c r="D19" s="110">
        <v>0.28000000000000003</v>
      </c>
      <c r="E19" s="110"/>
      <c r="F19" s="110"/>
      <c r="G19" s="110">
        <f t="shared" si="0"/>
        <v>0.28000000000000003</v>
      </c>
      <c r="H19" s="110">
        <f t="shared" si="1"/>
        <v>0.31003000000000003</v>
      </c>
      <c r="I19" s="110">
        <f t="shared" si="2"/>
        <v>0</v>
      </c>
      <c r="J19" s="110">
        <f t="shared" si="3"/>
        <v>0</v>
      </c>
      <c r="K19" s="110">
        <f t="shared" si="4"/>
        <v>0.31003000000000003</v>
      </c>
      <c r="L19" s="110">
        <f t="shared" si="5"/>
        <v>3.0030000000000001E-2</v>
      </c>
      <c r="M19" s="110">
        <f t="shared" si="6"/>
        <v>0</v>
      </c>
      <c r="N19" s="110">
        <f t="shared" si="7"/>
        <v>0</v>
      </c>
      <c r="O19" s="33">
        <f t="shared" si="8"/>
        <v>3.0030000000000001E-2</v>
      </c>
      <c r="P19" s="110"/>
      <c r="Q19" s="33">
        <v>575</v>
      </c>
      <c r="R19" s="33">
        <v>219</v>
      </c>
      <c r="S19" s="33">
        <v>1358</v>
      </c>
      <c r="T19" s="33">
        <v>588</v>
      </c>
      <c r="U19" s="33">
        <v>263</v>
      </c>
      <c r="V19" s="110"/>
      <c r="W19" s="110"/>
      <c r="X19" s="110"/>
      <c r="Y19" s="33"/>
      <c r="Z19" s="33"/>
      <c r="AA19" s="33"/>
      <c r="AB19" s="49"/>
      <c r="AC19" s="49">
        <v>0</v>
      </c>
      <c r="AD19" s="112">
        <v>0</v>
      </c>
      <c r="AE19" s="86">
        <v>0</v>
      </c>
      <c r="AF19" s="86"/>
      <c r="AG19" s="86"/>
      <c r="AH19" s="86"/>
    </row>
    <row r="20" spans="1:34" ht="12.75" customHeight="1" x14ac:dyDescent="0.3">
      <c r="A20" s="249">
        <v>3231201</v>
      </c>
      <c r="B20" s="250" t="s">
        <v>130</v>
      </c>
      <c r="C20" s="110">
        <v>0</v>
      </c>
      <c r="D20" s="110">
        <v>0</v>
      </c>
      <c r="E20" s="110"/>
      <c r="F20" s="110"/>
      <c r="G20" s="110">
        <f t="shared" si="0"/>
        <v>0</v>
      </c>
      <c r="H20" s="110">
        <f t="shared" si="1"/>
        <v>0</v>
      </c>
      <c r="I20" s="110">
        <f t="shared" si="2"/>
        <v>0</v>
      </c>
      <c r="J20" s="110">
        <f t="shared" si="3"/>
        <v>0</v>
      </c>
      <c r="K20" s="110">
        <f t="shared" si="4"/>
        <v>0</v>
      </c>
      <c r="L20" s="110">
        <f t="shared" si="5"/>
        <v>0</v>
      </c>
      <c r="M20" s="110">
        <f t="shared" si="6"/>
        <v>0</v>
      </c>
      <c r="N20" s="110">
        <f t="shared" si="7"/>
        <v>0</v>
      </c>
      <c r="O20" s="33">
        <f t="shared" si="8"/>
        <v>0</v>
      </c>
      <c r="P20" s="110"/>
      <c r="Q20" s="33"/>
      <c r="R20" s="33"/>
      <c r="S20" s="33">
        <v>0</v>
      </c>
      <c r="T20" s="33"/>
      <c r="U20" s="33"/>
      <c r="V20" s="110"/>
      <c r="W20" s="110"/>
      <c r="X20" s="110"/>
      <c r="Y20" s="33"/>
      <c r="Z20" s="33"/>
      <c r="AA20" s="33"/>
      <c r="AB20" s="49"/>
      <c r="AC20" s="49">
        <v>0</v>
      </c>
      <c r="AD20" s="112">
        <v>0</v>
      </c>
      <c r="AE20" s="86">
        <v>0</v>
      </c>
      <c r="AF20" s="90"/>
      <c r="AG20" s="90"/>
      <c r="AH20" s="90"/>
    </row>
    <row r="21" spans="1:34" ht="12.75" customHeight="1" x14ac:dyDescent="0.3">
      <c r="A21" s="249">
        <v>3231201</v>
      </c>
      <c r="B21" s="250" t="s">
        <v>132</v>
      </c>
      <c r="C21" s="110">
        <v>301.5</v>
      </c>
      <c r="D21" s="110">
        <v>22.54</v>
      </c>
      <c r="E21" s="110">
        <v>278.95999999999998</v>
      </c>
      <c r="F21" s="110"/>
      <c r="G21" s="110">
        <f t="shared" si="0"/>
        <v>301.5</v>
      </c>
      <c r="H21" s="110">
        <f t="shared" si="1"/>
        <v>24.725974999999998</v>
      </c>
      <c r="I21" s="110">
        <f t="shared" si="2"/>
        <v>296.03174999999999</v>
      </c>
      <c r="J21" s="110">
        <f t="shared" si="3"/>
        <v>0</v>
      </c>
      <c r="K21" s="110">
        <f t="shared" si="4"/>
        <v>320.75772499999999</v>
      </c>
      <c r="L21" s="110">
        <f t="shared" si="5"/>
        <v>2.185975</v>
      </c>
      <c r="M21" s="110">
        <f t="shared" si="6"/>
        <v>17.071750000000002</v>
      </c>
      <c r="N21" s="110">
        <f t="shared" si="7"/>
        <v>0</v>
      </c>
      <c r="O21" s="33">
        <f t="shared" si="8"/>
        <v>19.257725000000001</v>
      </c>
      <c r="P21" s="110"/>
      <c r="Q21" s="33"/>
      <c r="R21" s="33"/>
      <c r="S21" s="33">
        <v>77343</v>
      </c>
      <c r="T21" s="33">
        <v>134031.5</v>
      </c>
      <c r="U21" s="33">
        <v>7223</v>
      </c>
      <c r="V21" s="110"/>
      <c r="W21" s="110"/>
      <c r="X21" s="110"/>
      <c r="Y21" s="33">
        <v>592925</v>
      </c>
      <c r="Z21" s="33">
        <v>1061971</v>
      </c>
      <c r="AA21" s="33">
        <v>52279</v>
      </c>
      <c r="AB21" s="49"/>
      <c r="AC21" s="49">
        <v>0</v>
      </c>
      <c r="AD21" s="112">
        <v>0</v>
      </c>
      <c r="AE21" s="86">
        <v>0</v>
      </c>
      <c r="AF21" s="90"/>
      <c r="AG21" s="90"/>
      <c r="AH21" s="90"/>
    </row>
    <row r="22" spans="1:34" ht="12.75" customHeight="1" x14ac:dyDescent="0.3">
      <c r="A22" s="249">
        <v>3231201</v>
      </c>
      <c r="B22" s="250" t="s">
        <v>134</v>
      </c>
      <c r="C22" s="110">
        <v>1346.63</v>
      </c>
      <c r="D22" s="110">
        <v>80.34</v>
      </c>
      <c r="E22" s="110">
        <v>1266.29</v>
      </c>
      <c r="F22" s="110"/>
      <c r="G22" s="110">
        <f t="shared" si="0"/>
        <v>1346.6299999999999</v>
      </c>
      <c r="H22" s="110">
        <f t="shared" si="1"/>
        <v>92.399600000000007</v>
      </c>
      <c r="I22" s="110">
        <f t="shared" si="2"/>
        <v>1372.1635999999999</v>
      </c>
      <c r="J22" s="110">
        <f t="shared" si="3"/>
        <v>0</v>
      </c>
      <c r="K22" s="110">
        <f t="shared" si="4"/>
        <v>1464.5631999999998</v>
      </c>
      <c r="L22" s="110">
        <f t="shared" si="5"/>
        <v>12.0596</v>
      </c>
      <c r="M22" s="110">
        <f t="shared" si="6"/>
        <v>105.8736</v>
      </c>
      <c r="N22" s="110">
        <f t="shared" si="7"/>
        <v>0</v>
      </c>
      <c r="O22" s="33">
        <f t="shared" si="8"/>
        <v>117.9332</v>
      </c>
      <c r="P22" s="110"/>
      <c r="Q22" s="33"/>
      <c r="R22" s="33"/>
      <c r="S22" s="33">
        <v>364148</v>
      </c>
      <c r="T22" s="33">
        <v>334368</v>
      </c>
      <c r="U22" s="33">
        <v>507444</v>
      </c>
      <c r="V22" s="110"/>
      <c r="W22" s="110"/>
      <c r="X22" s="110"/>
      <c r="Y22" s="33">
        <v>2568938</v>
      </c>
      <c r="Z22" s="33">
        <v>2894358</v>
      </c>
      <c r="AA22" s="33">
        <v>5124064</v>
      </c>
      <c r="AB22" s="49"/>
      <c r="AC22" s="49">
        <v>0</v>
      </c>
      <c r="AD22" s="112">
        <v>0</v>
      </c>
      <c r="AE22" s="86">
        <v>0</v>
      </c>
      <c r="AF22" s="90"/>
      <c r="AG22" s="90"/>
      <c r="AH22" s="90"/>
    </row>
    <row r="23" spans="1:34" ht="12.75" customHeight="1" x14ac:dyDescent="0.3">
      <c r="A23" s="249">
        <v>3231201</v>
      </c>
      <c r="B23" s="250" t="s">
        <v>135</v>
      </c>
      <c r="C23" s="110">
        <v>578.20000000000005</v>
      </c>
      <c r="D23" s="110">
        <v>35.47</v>
      </c>
      <c r="E23" s="110">
        <v>542.73</v>
      </c>
      <c r="F23" s="110"/>
      <c r="G23" s="110">
        <f t="shared" si="0"/>
        <v>578.20000000000005</v>
      </c>
      <c r="H23" s="110">
        <f t="shared" si="1"/>
        <v>36.070360000000001</v>
      </c>
      <c r="I23" s="110">
        <f t="shared" si="2"/>
        <v>550.23432000000003</v>
      </c>
      <c r="J23" s="110">
        <f t="shared" si="3"/>
        <v>0</v>
      </c>
      <c r="K23" s="110">
        <f t="shared" si="4"/>
        <v>586.30468000000008</v>
      </c>
      <c r="L23" s="110">
        <f t="shared" si="5"/>
        <v>0.60036</v>
      </c>
      <c r="M23" s="110">
        <f t="shared" si="6"/>
        <v>7.5043199999999999</v>
      </c>
      <c r="N23" s="110">
        <f t="shared" si="7"/>
        <v>0</v>
      </c>
      <c r="O23" s="33">
        <f t="shared" si="8"/>
        <v>8.1046800000000001</v>
      </c>
      <c r="P23" s="110"/>
      <c r="Q23" s="33"/>
      <c r="R23" s="33"/>
      <c r="S23" s="33">
        <v>0</v>
      </c>
      <c r="T23" s="33">
        <v>60036</v>
      </c>
      <c r="U23" s="33"/>
      <c r="V23" s="110"/>
      <c r="W23" s="110"/>
      <c r="X23" s="110"/>
      <c r="Y23" s="33"/>
      <c r="Z23" s="33">
        <v>750432</v>
      </c>
      <c r="AA23" s="33"/>
      <c r="AB23" s="49"/>
      <c r="AC23" s="49">
        <v>0</v>
      </c>
      <c r="AD23" s="112">
        <v>0</v>
      </c>
      <c r="AE23" s="86">
        <v>0</v>
      </c>
      <c r="AF23" s="90"/>
      <c r="AG23" s="90"/>
      <c r="AH23" s="90"/>
    </row>
    <row r="24" spans="1:34" ht="12.75" customHeight="1" x14ac:dyDescent="0.3">
      <c r="A24" s="249">
        <v>3211109</v>
      </c>
      <c r="B24" s="250" t="s">
        <v>136</v>
      </c>
      <c r="C24" s="110">
        <v>10.96</v>
      </c>
      <c r="D24" s="110">
        <v>10.96</v>
      </c>
      <c r="E24" s="110"/>
      <c r="F24" s="110"/>
      <c r="G24" s="110">
        <f t="shared" si="0"/>
        <v>10.96</v>
      </c>
      <c r="H24" s="110">
        <f t="shared" si="1"/>
        <v>11.845500000000001</v>
      </c>
      <c r="I24" s="110">
        <f t="shared" si="2"/>
        <v>0</v>
      </c>
      <c r="J24" s="110">
        <f t="shared" si="3"/>
        <v>0</v>
      </c>
      <c r="K24" s="110">
        <f t="shared" si="4"/>
        <v>11.845500000000001</v>
      </c>
      <c r="L24" s="110">
        <f t="shared" si="5"/>
        <v>0.88549999999999995</v>
      </c>
      <c r="M24" s="110">
        <f t="shared" si="6"/>
        <v>0</v>
      </c>
      <c r="N24" s="110">
        <f t="shared" si="7"/>
        <v>0</v>
      </c>
      <c r="O24" s="33">
        <f t="shared" si="8"/>
        <v>0.88549999999999995</v>
      </c>
      <c r="P24" s="110"/>
      <c r="Q24" s="33"/>
      <c r="R24" s="33">
        <v>36800</v>
      </c>
      <c r="S24" s="33">
        <v>0</v>
      </c>
      <c r="T24" s="33">
        <v>51750</v>
      </c>
      <c r="U24" s="33"/>
      <c r="V24" s="110"/>
      <c r="W24" s="110"/>
      <c r="X24" s="110"/>
      <c r="Y24" s="33"/>
      <c r="Z24" s="33"/>
      <c r="AA24" s="33"/>
      <c r="AB24" s="49"/>
      <c r="AC24" s="49">
        <v>0</v>
      </c>
      <c r="AD24" s="112">
        <v>0</v>
      </c>
      <c r="AE24" s="86">
        <v>0</v>
      </c>
      <c r="AF24" s="86"/>
      <c r="AG24" s="86"/>
      <c r="AH24" s="86"/>
    </row>
    <row r="25" spans="1:34" ht="12.75" customHeight="1" x14ac:dyDescent="0.3">
      <c r="A25" s="249">
        <v>3256103</v>
      </c>
      <c r="B25" s="250" t="s">
        <v>138</v>
      </c>
      <c r="C25" s="110">
        <v>3.74</v>
      </c>
      <c r="D25" s="110">
        <v>3.74</v>
      </c>
      <c r="E25" s="110"/>
      <c r="F25" s="110"/>
      <c r="G25" s="110">
        <f t="shared" si="0"/>
        <v>3.74</v>
      </c>
      <c r="H25" s="110">
        <f t="shared" si="1"/>
        <v>3.74</v>
      </c>
      <c r="I25" s="110">
        <f t="shared" si="2"/>
        <v>0</v>
      </c>
      <c r="J25" s="110">
        <f t="shared" si="3"/>
        <v>0</v>
      </c>
      <c r="K25" s="110">
        <f t="shared" si="4"/>
        <v>3.74</v>
      </c>
      <c r="L25" s="110">
        <f t="shared" si="5"/>
        <v>0</v>
      </c>
      <c r="M25" s="110">
        <f t="shared" si="6"/>
        <v>0</v>
      </c>
      <c r="N25" s="110">
        <f t="shared" si="7"/>
        <v>0</v>
      </c>
      <c r="O25" s="33">
        <f t="shared" si="8"/>
        <v>0</v>
      </c>
      <c r="P25" s="110"/>
      <c r="Q25" s="33"/>
      <c r="R25" s="33"/>
      <c r="S25" s="33">
        <v>0</v>
      </c>
      <c r="T25" s="33"/>
      <c r="U25" s="33"/>
      <c r="V25" s="110"/>
      <c r="W25" s="110"/>
      <c r="X25" s="110"/>
      <c r="Y25" s="33"/>
      <c r="Z25" s="33"/>
      <c r="AA25" s="33"/>
      <c r="AB25" s="49"/>
      <c r="AC25" s="49">
        <v>0</v>
      </c>
      <c r="AD25" s="112">
        <v>0</v>
      </c>
      <c r="AE25" s="86">
        <v>0</v>
      </c>
      <c r="AF25" s="90"/>
      <c r="AG25" s="90"/>
      <c r="AH25" s="90"/>
    </row>
    <row r="26" spans="1:34" ht="12.75" customHeight="1" x14ac:dyDescent="0.3">
      <c r="A26" s="249">
        <v>3257101</v>
      </c>
      <c r="B26" s="250" t="s">
        <v>140</v>
      </c>
      <c r="C26" s="110">
        <v>5168.01</v>
      </c>
      <c r="D26" s="110">
        <v>0</v>
      </c>
      <c r="E26" s="110">
        <v>0</v>
      </c>
      <c r="F26" s="110">
        <v>5168.01</v>
      </c>
      <c r="G26" s="110">
        <f t="shared" si="0"/>
        <v>5168.01</v>
      </c>
      <c r="H26" s="110">
        <f t="shared" si="1"/>
        <v>0</v>
      </c>
      <c r="I26" s="110">
        <f t="shared" si="2"/>
        <v>0</v>
      </c>
      <c r="J26" s="110">
        <f t="shared" si="3"/>
        <v>5306.64</v>
      </c>
      <c r="K26" s="110">
        <f t="shared" si="4"/>
        <v>5306.64</v>
      </c>
      <c r="L26" s="110">
        <f t="shared" si="5"/>
        <v>0</v>
      </c>
      <c r="M26" s="110">
        <f t="shared" si="6"/>
        <v>0</v>
      </c>
      <c r="N26" s="110">
        <f t="shared" si="7"/>
        <v>138.63</v>
      </c>
      <c r="O26" s="33">
        <f t="shared" si="8"/>
        <v>138.63</v>
      </c>
      <c r="P26" s="110"/>
      <c r="Q26" s="33"/>
      <c r="R26" s="33"/>
      <c r="S26" s="33">
        <v>0</v>
      </c>
      <c r="T26" s="33"/>
      <c r="U26" s="33"/>
      <c r="V26" s="110"/>
      <c r="W26" s="110"/>
      <c r="X26" s="110"/>
      <c r="Y26" s="33"/>
      <c r="Z26" s="33"/>
      <c r="AA26" s="33"/>
      <c r="AB26" s="49"/>
      <c r="AC26" s="49">
        <v>0</v>
      </c>
      <c r="AD26" s="112">
        <v>0</v>
      </c>
      <c r="AE26" s="86">
        <v>13863000</v>
      </c>
      <c r="AF26" s="86">
        <f>AG26-AH26</f>
        <v>0</v>
      </c>
      <c r="AG26" s="86"/>
      <c r="AH26" s="86"/>
    </row>
    <row r="27" spans="1:34" ht="12.75" customHeight="1" x14ac:dyDescent="0.3">
      <c r="A27" s="249">
        <v>3111332</v>
      </c>
      <c r="B27" s="250" t="s">
        <v>142</v>
      </c>
      <c r="C27" s="110">
        <v>12.73</v>
      </c>
      <c r="D27" s="110">
        <v>12.73</v>
      </c>
      <c r="E27" s="110"/>
      <c r="F27" s="110"/>
      <c r="G27" s="110">
        <f t="shared" si="0"/>
        <v>12.73</v>
      </c>
      <c r="H27" s="110">
        <f t="shared" si="1"/>
        <v>14.00535</v>
      </c>
      <c r="I27" s="110">
        <f t="shared" si="2"/>
        <v>0</v>
      </c>
      <c r="J27" s="110">
        <f t="shared" si="3"/>
        <v>0</v>
      </c>
      <c r="K27" s="110">
        <f t="shared" si="4"/>
        <v>14.00535</v>
      </c>
      <c r="L27" s="110">
        <f t="shared" si="5"/>
        <v>1.27535</v>
      </c>
      <c r="M27" s="110">
        <f t="shared" si="6"/>
        <v>0</v>
      </c>
      <c r="N27" s="110">
        <f t="shared" si="7"/>
        <v>0</v>
      </c>
      <c r="O27" s="33">
        <f t="shared" si="8"/>
        <v>1.27535</v>
      </c>
      <c r="P27" s="110"/>
      <c r="Q27" s="33"/>
      <c r="R27" s="33">
        <v>69575</v>
      </c>
      <c r="S27" s="33">
        <v>0</v>
      </c>
      <c r="T27" s="33"/>
      <c r="U27" s="33">
        <v>57960</v>
      </c>
      <c r="V27" s="110"/>
      <c r="W27" s="110"/>
      <c r="X27" s="110"/>
      <c r="Y27" s="33"/>
      <c r="Z27" s="33"/>
      <c r="AA27" s="33"/>
      <c r="AB27" s="49"/>
      <c r="AC27" s="49">
        <v>0</v>
      </c>
      <c r="AD27" s="112">
        <v>0</v>
      </c>
      <c r="AE27" s="86">
        <v>0</v>
      </c>
      <c r="AF27" s="90"/>
      <c r="AG27" s="90"/>
      <c r="AH27" s="90"/>
    </row>
    <row r="28" spans="1:34" ht="12.75" customHeight="1" x14ac:dyDescent="0.3">
      <c r="A28" s="249">
        <v>3111332</v>
      </c>
      <c r="B28" s="250" t="s">
        <v>144</v>
      </c>
      <c r="C28" s="110">
        <v>1.29</v>
      </c>
      <c r="D28" s="110">
        <v>1.29</v>
      </c>
      <c r="E28" s="110"/>
      <c r="F28" s="110"/>
      <c r="G28" s="110">
        <f t="shared" si="0"/>
        <v>1.29</v>
      </c>
      <c r="H28" s="110">
        <f t="shared" si="1"/>
        <v>1.29</v>
      </c>
      <c r="I28" s="110">
        <f t="shared" si="2"/>
        <v>0</v>
      </c>
      <c r="J28" s="110">
        <f t="shared" si="3"/>
        <v>0</v>
      </c>
      <c r="K28" s="110">
        <f t="shared" si="4"/>
        <v>1.29</v>
      </c>
      <c r="L28" s="110">
        <f t="shared" si="5"/>
        <v>0</v>
      </c>
      <c r="M28" s="110">
        <f t="shared" si="6"/>
        <v>0</v>
      </c>
      <c r="N28" s="110">
        <f t="shared" si="7"/>
        <v>0</v>
      </c>
      <c r="O28" s="33">
        <f t="shared" si="8"/>
        <v>0</v>
      </c>
      <c r="P28" s="110"/>
      <c r="Q28" s="33"/>
      <c r="R28" s="33"/>
      <c r="S28" s="33">
        <v>0</v>
      </c>
      <c r="T28" s="33"/>
      <c r="U28" s="33"/>
      <c r="V28" s="110"/>
      <c r="W28" s="110"/>
      <c r="X28" s="110"/>
      <c r="Y28" s="33"/>
      <c r="Z28" s="33"/>
      <c r="AA28" s="33"/>
      <c r="AB28" s="49"/>
      <c r="AC28" s="49">
        <v>0</v>
      </c>
      <c r="AD28" s="112">
        <v>0</v>
      </c>
      <c r="AE28" s="86">
        <v>0</v>
      </c>
      <c r="AF28" s="90"/>
      <c r="AG28" s="90"/>
      <c r="AH28" s="90"/>
    </row>
    <row r="29" spans="1:34" ht="12.75" customHeight="1" x14ac:dyDescent="0.3">
      <c r="A29" s="249">
        <v>3111332</v>
      </c>
      <c r="B29" s="250" t="s">
        <v>145</v>
      </c>
      <c r="C29" s="110">
        <v>1.3</v>
      </c>
      <c r="D29" s="110">
        <v>1.3</v>
      </c>
      <c r="E29" s="110"/>
      <c r="F29" s="110"/>
      <c r="G29" s="110">
        <f t="shared" si="0"/>
        <v>1.3</v>
      </c>
      <c r="H29" s="110">
        <f t="shared" si="1"/>
        <v>1.3</v>
      </c>
      <c r="I29" s="110">
        <f t="shared" si="2"/>
        <v>0</v>
      </c>
      <c r="J29" s="110">
        <f t="shared" si="3"/>
        <v>0</v>
      </c>
      <c r="K29" s="110">
        <f t="shared" si="4"/>
        <v>1.3</v>
      </c>
      <c r="L29" s="110">
        <f t="shared" si="5"/>
        <v>0</v>
      </c>
      <c r="M29" s="110">
        <f t="shared" si="6"/>
        <v>0</v>
      </c>
      <c r="N29" s="110">
        <f t="shared" si="7"/>
        <v>0</v>
      </c>
      <c r="O29" s="33">
        <f t="shared" si="8"/>
        <v>0</v>
      </c>
      <c r="P29" s="110"/>
      <c r="Q29" s="33"/>
      <c r="R29" s="33"/>
      <c r="S29" s="33">
        <v>0</v>
      </c>
      <c r="T29" s="33"/>
      <c r="U29" s="33"/>
      <c r="V29" s="110"/>
      <c r="W29" s="110"/>
      <c r="X29" s="110"/>
      <c r="Y29" s="33"/>
      <c r="Z29" s="33"/>
      <c r="AA29" s="33"/>
      <c r="AB29" s="49"/>
      <c r="AC29" s="49">
        <v>0</v>
      </c>
      <c r="AD29" s="112">
        <v>0</v>
      </c>
      <c r="AE29" s="86">
        <v>0</v>
      </c>
      <c r="AF29" s="90"/>
      <c r="AG29" s="90"/>
      <c r="AH29" s="90"/>
    </row>
    <row r="30" spans="1:34" ht="12.75" customHeight="1" x14ac:dyDescent="0.3">
      <c r="A30" s="249">
        <v>3257104</v>
      </c>
      <c r="B30" s="250" t="s">
        <v>146</v>
      </c>
      <c r="C30" s="110">
        <v>85.02</v>
      </c>
      <c r="D30" s="110">
        <v>85.02</v>
      </c>
      <c r="E30" s="110"/>
      <c r="F30" s="110"/>
      <c r="G30" s="110">
        <f t="shared" si="0"/>
        <v>85.02</v>
      </c>
      <c r="H30" s="110">
        <f t="shared" si="1"/>
        <v>88.053599999999989</v>
      </c>
      <c r="I30" s="110">
        <f t="shared" si="2"/>
        <v>0</v>
      </c>
      <c r="J30" s="110">
        <f t="shared" si="3"/>
        <v>0</v>
      </c>
      <c r="K30" s="110">
        <f t="shared" si="4"/>
        <v>88.053599999999989</v>
      </c>
      <c r="L30" s="110">
        <f t="shared" si="5"/>
        <v>3.0335999999999999</v>
      </c>
      <c r="M30" s="110">
        <f t="shared" si="6"/>
        <v>0</v>
      </c>
      <c r="N30" s="110">
        <f t="shared" si="7"/>
        <v>0</v>
      </c>
      <c r="O30" s="33">
        <f t="shared" si="8"/>
        <v>3.0335999999999999</v>
      </c>
      <c r="P30" s="110"/>
      <c r="Q30" s="33"/>
      <c r="R30" s="33"/>
      <c r="S30" s="33">
        <v>303360</v>
      </c>
      <c r="T30" s="33"/>
      <c r="U30" s="33"/>
      <c r="V30" s="110"/>
      <c r="W30" s="110"/>
      <c r="X30" s="110"/>
      <c r="Y30" s="33"/>
      <c r="Z30" s="33"/>
      <c r="AA30" s="33"/>
      <c r="AB30" s="49"/>
      <c r="AC30" s="49">
        <v>0</v>
      </c>
      <c r="AD30" s="112">
        <v>0</v>
      </c>
      <c r="AE30" s="86">
        <v>0</v>
      </c>
      <c r="AF30" s="90"/>
      <c r="AG30" s="90"/>
      <c r="AH30" s="90"/>
    </row>
    <row r="31" spans="1:34" ht="12.75" customHeight="1" x14ac:dyDescent="0.3">
      <c r="A31" s="249">
        <v>3255101</v>
      </c>
      <c r="B31" s="250" t="s">
        <v>148</v>
      </c>
      <c r="C31" s="110">
        <v>20.47</v>
      </c>
      <c r="D31" s="110">
        <v>20.47</v>
      </c>
      <c r="E31" s="110"/>
      <c r="F31" s="110"/>
      <c r="G31" s="110">
        <f t="shared" si="0"/>
        <v>20.47</v>
      </c>
      <c r="H31" s="110">
        <f t="shared" si="1"/>
        <v>26.46808</v>
      </c>
      <c r="I31" s="110">
        <f t="shared" si="2"/>
        <v>0</v>
      </c>
      <c r="J31" s="110">
        <f t="shared" si="3"/>
        <v>0</v>
      </c>
      <c r="K31" s="110">
        <f t="shared" si="4"/>
        <v>26.46808</v>
      </c>
      <c r="L31" s="110">
        <f t="shared" si="5"/>
        <v>5.9980799999999999</v>
      </c>
      <c r="M31" s="110">
        <f t="shared" si="6"/>
        <v>0</v>
      </c>
      <c r="N31" s="110">
        <f t="shared" si="7"/>
        <v>0</v>
      </c>
      <c r="O31" s="33">
        <f t="shared" si="8"/>
        <v>5.9980799999999999</v>
      </c>
      <c r="P31" s="110"/>
      <c r="Q31" s="33">
        <v>14365</v>
      </c>
      <c r="R31" s="33">
        <v>240670</v>
      </c>
      <c r="S31" s="33">
        <v>316303</v>
      </c>
      <c r="T31" s="33">
        <v>28470</v>
      </c>
      <c r="U31" s="33"/>
      <c r="V31" s="110"/>
      <c r="W31" s="110"/>
      <c r="X31" s="110"/>
      <c r="Y31" s="33"/>
      <c r="Z31" s="33"/>
      <c r="AA31" s="33"/>
      <c r="AB31" s="49"/>
      <c r="AC31" s="49">
        <v>0</v>
      </c>
      <c r="AD31" s="112">
        <v>0</v>
      </c>
      <c r="AE31" s="86">
        <v>0</v>
      </c>
      <c r="AF31" s="90"/>
      <c r="AG31" s="86"/>
      <c r="AH31" s="86"/>
    </row>
    <row r="32" spans="1:34" ht="12.75" customHeight="1" x14ac:dyDescent="0.3">
      <c r="A32" s="249">
        <v>3256101</v>
      </c>
      <c r="B32" s="250" t="s">
        <v>150</v>
      </c>
      <c r="C32" s="110">
        <v>875.46</v>
      </c>
      <c r="D32" s="110">
        <v>875.46</v>
      </c>
      <c r="E32" s="110"/>
      <c r="F32" s="110"/>
      <c r="G32" s="110">
        <f t="shared" si="0"/>
        <v>875.46</v>
      </c>
      <c r="H32" s="110">
        <f t="shared" si="1"/>
        <v>1046.2523200000001</v>
      </c>
      <c r="I32" s="110">
        <f t="shared" si="2"/>
        <v>0</v>
      </c>
      <c r="J32" s="110">
        <f t="shared" si="3"/>
        <v>0</v>
      </c>
      <c r="K32" s="110">
        <f t="shared" si="4"/>
        <v>1046.2523200000001</v>
      </c>
      <c r="L32" s="110">
        <f t="shared" si="5"/>
        <v>170.79231999999999</v>
      </c>
      <c r="M32" s="110">
        <f t="shared" si="6"/>
        <v>0</v>
      </c>
      <c r="N32" s="110">
        <f t="shared" si="7"/>
        <v>0</v>
      </c>
      <c r="O32" s="33">
        <f t="shared" si="8"/>
        <v>170.79231999999999</v>
      </c>
      <c r="P32" s="110">
        <v>3838708</v>
      </c>
      <c r="Q32" s="33">
        <v>2553932</v>
      </c>
      <c r="R32" s="33">
        <v>2952792</v>
      </c>
      <c r="S32" s="33">
        <v>2559776</v>
      </c>
      <c r="T32" s="33">
        <v>2587012</v>
      </c>
      <c r="U32" s="33">
        <v>2587012</v>
      </c>
      <c r="V32" s="110"/>
      <c r="W32" s="110"/>
      <c r="X32" s="110"/>
      <c r="Y32" s="33"/>
      <c r="Z32" s="33"/>
      <c r="AA32" s="33"/>
      <c r="AB32" s="49"/>
      <c r="AC32" s="49">
        <v>0</v>
      </c>
      <c r="AD32" s="112">
        <v>0</v>
      </c>
      <c r="AE32" s="86">
        <v>0</v>
      </c>
      <c r="AF32" s="90"/>
      <c r="AG32" s="91"/>
      <c r="AH32" s="91"/>
    </row>
    <row r="33" spans="1:34" ht="12.75" customHeight="1" x14ac:dyDescent="0.3">
      <c r="A33" s="249">
        <v>3258101</v>
      </c>
      <c r="B33" s="250" t="s">
        <v>152</v>
      </c>
      <c r="C33" s="110">
        <v>61.4</v>
      </c>
      <c r="D33" s="110">
        <v>61.4</v>
      </c>
      <c r="E33" s="110"/>
      <c r="F33" s="110"/>
      <c r="G33" s="110">
        <f t="shared" si="0"/>
        <v>61.4</v>
      </c>
      <c r="H33" s="110">
        <f t="shared" si="1"/>
        <v>63.12462</v>
      </c>
      <c r="I33" s="110">
        <f t="shared" si="2"/>
        <v>0</v>
      </c>
      <c r="J33" s="110">
        <f t="shared" si="3"/>
        <v>0</v>
      </c>
      <c r="K33" s="110">
        <f t="shared" si="4"/>
        <v>63.12462</v>
      </c>
      <c r="L33" s="110">
        <f t="shared" si="5"/>
        <v>1.72462</v>
      </c>
      <c r="M33" s="110">
        <f t="shared" si="6"/>
        <v>0</v>
      </c>
      <c r="N33" s="110">
        <f t="shared" si="7"/>
        <v>0</v>
      </c>
      <c r="O33" s="33">
        <f t="shared" si="8"/>
        <v>1.72462</v>
      </c>
      <c r="P33" s="110"/>
      <c r="Q33" s="33">
        <v>8468</v>
      </c>
      <c r="R33" s="33">
        <v>25598</v>
      </c>
      <c r="S33" s="33">
        <v>48488</v>
      </c>
      <c r="T33" s="33">
        <v>16096</v>
      </c>
      <c r="U33" s="33">
        <v>73812</v>
      </c>
      <c r="V33" s="110"/>
      <c r="W33" s="110"/>
      <c r="X33" s="110"/>
      <c r="Y33" s="33"/>
      <c r="Z33" s="33"/>
      <c r="AA33" s="33"/>
      <c r="AB33" s="49"/>
      <c r="AC33" s="49">
        <v>0</v>
      </c>
      <c r="AD33" s="112">
        <v>0</v>
      </c>
      <c r="AE33" s="86">
        <v>0</v>
      </c>
      <c r="AF33" s="90"/>
      <c r="AG33" s="90"/>
      <c r="AH33" s="90"/>
    </row>
    <row r="34" spans="1:34" ht="12.75" customHeight="1" x14ac:dyDescent="0.3">
      <c r="A34" s="249">
        <v>3258102</v>
      </c>
      <c r="B34" s="250" t="s">
        <v>154</v>
      </c>
      <c r="C34" s="110">
        <v>3.2</v>
      </c>
      <c r="D34" s="110">
        <v>3.2</v>
      </c>
      <c r="E34" s="110"/>
      <c r="F34" s="110"/>
      <c r="G34" s="110">
        <f t="shared" si="0"/>
        <v>3.2</v>
      </c>
      <c r="H34" s="110">
        <f t="shared" si="1"/>
        <v>3.2</v>
      </c>
      <c r="I34" s="110">
        <f t="shared" si="2"/>
        <v>0</v>
      </c>
      <c r="J34" s="110">
        <f t="shared" si="3"/>
        <v>0</v>
      </c>
      <c r="K34" s="110">
        <f t="shared" si="4"/>
        <v>3.2</v>
      </c>
      <c r="L34" s="110">
        <f t="shared" si="5"/>
        <v>0</v>
      </c>
      <c r="M34" s="110">
        <f t="shared" si="6"/>
        <v>0</v>
      </c>
      <c r="N34" s="110">
        <f t="shared" si="7"/>
        <v>0</v>
      </c>
      <c r="O34" s="33">
        <f t="shared" si="8"/>
        <v>0</v>
      </c>
      <c r="P34" s="110"/>
      <c r="Q34" s="33"/>
      <c r="R34" s="33"/>
      <c r="S34" s="33">
        <v>0</v>
      </c>
      <c r="T34" s="33"/>
      <c r="U34" s="33"/>
      <c r="V34" s="110"/>
      <c r="W34" s="110"/>
      <c r="X34" s="110"/>
      <c r="Y34" s="33"/>
      <c r="Z34" s="33"/>
      <c r="AA34" s="33"/>
      <c r="AB34" s="49"/>
      <c r="AC34" s="49">
        <v>0</v>
      </c>
      <c r="AD34" s="112">
        <v>0</v>
      </c>
      <c r="AE34" s="86">
        <v>0</v>
      </c>
      <c r="AF34" s="90"/>
      <c r="AG34" s="90"/>
      <c r="AH34" s="90"/>
    </row>
    <row r="35" spans="1:34" ht="12.75" customHeight="1" x14ac:dyDescent="0.3">
      <c r="A35" s="249">
        <v>3258103</v>
      </c>
      <c r="B35" s="250" t="s">
        <v>155</v>
      </c>
      <c r="C35" s="110">
        <v>5.34</v>
      </c>
      <c r="D35" s="110">
        <v>5.34</v>
      </c>
      <c r="E35" s="110"/>
      <c r="F35" s="110"/>
      <c r="G35" s="110">
        <f t="shared" si="0"/>
        <v>5.34</v>
      </c>
      <c r="H35" s="110">
        <f t="shared" si="1"/>
        <v>7.3981700000000004</v>
      </c>
      <c r="I35" s="110">
        <f t="shared" si="2"/>
        <v>0</v>
      </c>
      <c r="J35" s="110">
        <f t="shared" si="3"/>
        <v>0</v>
      </c>
      <c r="K35" s="110">
        <f t="shared" si="4"/>
        <v>7.3981700000000004</v>
      </c>
      <c r="L35" s="110">
        <f t="shared" si="5"/>
        <v>2.0581700000000001</v>
      </c>
      <c r="M35" s="110">
        <f t="shared" si="6"/>
        <v>0</v>
      </c>
      <c r="N35" s="110">
        <f t="shared" si="7"/>
        <v>0</v>
      </c>
      <c r="O35" s="33">
        <f t="shared" si="8"/>
        <v>2.0581700000000001</v>
      </c>
      <c r="P35" s="110"/>
      <c r="Q35" s="33"/>
      <c r="R35" s="33"/>
      <c r="S35" s="33">
        <v>0</v>
      </c>
      <c r="T35" s="33"/>
      <c r="U35" s="33">
        <v>205817</v>
      </c>
      <c r="V35" s="110"/>
      <c r="W35" s="110"/>
      <c r="X35" s="110"/>
      <c r="Y35" s="33"/>
      <c r="Z35" s="33"/>
      <c r="AA35" s="33"/>
      <c r="AB35" s="49"/>
      <c r="AC35" s="49">
        <v>0</v>
      </c>
      <c r="AD35" s="112">
        <v>0</v>
      </c>
      <c r="AE35" s="86">
        <v>0</v>
      </c>
      <c r="AF35" s="90"/>
      <c r="AG35" s="90"/>
      <c r="AH35" s="90"/>
    </row>
    <row r="36" spans="1:34" ht="12.75" customHeight="1" x14ac:dyDescent="0.3">
      <c r="A36" s="249">
        <v>3258105</v>
      </c>
      <c r="B36" s="250" t="s">
        <v>156</v>
      </c>
      <c r="C36" s="110">
        <v>1.22</v>
      </c>
      <c r="D36" s="110">
        <v>1.22</v>
      </c>
      <c r="E36" s="110"/>
      <c r="F36" s="110"/>
      <c r="G36" s="110">
        <f t="shared" si="0"/>
        <v>1.22</v>
      </c>
      <c r="H36" s="110">
        <f t="shared" si="1"/>
        <v>1.6744300000000001</v>
      </c>
      <c r="I36" s="110">
        <f t="shared" si="2"/>
        <v>0</v>
      </c>
      <c r="J36" s="110">
        <f t="shared" si="3"/>
        <v>0</v>
      </c>
      <c r="K36" s="110">
        <f t="shared" si="4"/>
        <v>1.6744300000000001</v>
      </c>
      <c r="L36" s="110">
        <f t="shared" si="5"/>
        <v>0.45443</v>
      </c>
      <c r="M36" s="110">
        <f t="shared" si="6"/>
        <v>0</v>
      </c>
      <c r="N36" s="110">
        <f t="shared" si="7"/>
        <v>0</v>
      </c>
      <c r="O36" s="33">
        <f t="shared" si="8"/>
        <v>0.45443</v>
      </c>
      <c r="P36" s="110"/>
      <c r="Q36" s="33">
        <v>7642</v>
      </c>
      <c r="R36" s="33">
        <v>411</v>
      </c>
      <c r="S36" s="33">
        <v>16500</v>
      </c>
      <c r="T36" s="33">
        <v>3819</v>
      </c>
      <c r="U36" s="33">
        <v>17071</v>
      </c>
      <c r="V36" s="110"/>
      <c r="W36" s="110"/>
      <c r="X36" s="110"/>
      <c r="Y36" s="33"/>
      <c r="Z36" s="33"/>
      <c r="AA36" s="33"/>
      <c r="AB36" s="49"/>
      <c r="AC36" s="49">
        <v>0</v>
      </c>
      <c r="AD36" s="112">
        <v>0</v>
      </c>
      <c r="AE36" s="86">
        <v>0</v>
      </c>
      <c r="AF36" s="86"/>
      <c r="AG36" s="86"/>
      <c r="AH36" s="86"/>
    </row>
    <row r="37" spans="1:34" ht="12.75" customHeight="1" x14ac:dyDescent="0.3">
      <c r="A37" s="249">
        <v>3258107</v>
      </c>
      <c r="B37" s="250" t="s">
        <v>157</v>
      </c>
      <c r="C37" s="110">
        <v>19.98</v>
      </c>
      <c r="D37" s="110">
        <v>19.98</v>
      </c>
      <c r="E37" s="110"/>
      <c r="F37" s="110"/>
      <c r="G37" s="110">
        <f t="shared" si="0"/>
        <v>19.98</v>
      </c>
      <c r="H37" s="110">
        <f t="shared" si="1"/>
        <v>19.98</v>
      </c>
      <c r="I37" s="110">
        <f t="shared" si="2"/>
        <v>0</v>
      </c>
      <c r="J37" s="110">
        <f t="shared" si="3"/>
        <v>0</v>
      </c>
      <c r="K37" s="110">
        <f t="shared" si="4"/>
        <v>19.98</v>
      </c>
      <c r="L37" s="110">
        <f t="shared" si="5"/>
        <v>0</v>
      </c>
      <c r="M37" s="110">
        <f t="shared" si="6"/>
        <v>0</v>
      </c>
      <c r="N37" s="110">
        <f t="shared" si="7"/>
        <v>0</v>
      </c>
      <c r="O37" s="33">
        <f t="shared" si="8"/>
        <v>0</v>
      </c>
      <c r="P37" s="110"/>
      <c r="Q37" s="33"/>
      <c r="R37" s="33"/>
      <c r="S37" s="33">
        <v>0</v>
      </c>
      <c r="T37" s="33"/>
      <c r="U37" s="33"/>
      <c r="V37" s="110"/>
      <c r="W37" s="110"/>
      <c r="X37" s="110"/>
      <c r="Y37" s="33"/>
      <c r="Z37" s="33"/>
      <c r="AA37" s="33"/>
      <c r="AB37" s="49"/>
      <c r="AC37" s="49">
        <v>0</v>
      </c>
      <c r="AD37" s="112">
        <v>0</v>
      </c>
      <c r="AE37" s="86">
        <v>0</v>
      </c>
      <c r="AF37" s="86"/>
      <c r="AG37" s="86"/>
      <c r="AH37" s="86"/>
    </row>
    <row r="38" spans="1:34" ht="12.75" customHeight="1" x14ac:dyDescent="0.3">
      <c r="A38" s="249">
        <v>3258106</v>
      </c>
      <c r="B38" s="250" t="s">
        <v>158</v>
      </c>
      <c r="C38" s="110">
        <v>14.53</v>
      </c>
      <c r="D38" s="110">
        <v>14.53</v>
      </c>
      <c r="E38" s="110"/>
      <c r="F38" s="110"/>
      <c r="G38" s="110">
        <f t="shared" si="0"/>
        <v>14.53</v>
      </c>
      <c r="H38" s="110">
        <f t="shared" si="1"/>
        <v>14.53</v>
      </c>
      <c r="I38" s="110">
        <f t="shared" si="2"/>
        <v>0</v>
      </c>
      <c r="J38" s="110">
        <f t="shared" si="3"/>
        <v>0</v>
      </c>
      <c r="K38" s="110">
        <f t="shared" si="4"/>
        <v>14.53</v>
      </c>
      <c r="L38" s="110">
        <f t="shared" si="5"/>
        <v>0</v>
      </c>
      <c r="M38" s="110">
        <f t="shared" si="6"/>
        <v>0</v>
      </c>
      <c r="N38" s="110">
        <f t="shared" si="7"/>
        <v>0</v>
      </c>
      <c r="O38" s="33">
        <f t="shared" si="8"/>
        <v>0</v>
      </c>
      <c r="P38" s="110"/>
      <c r="Q38" s="33"/>
      <c r="R38" s="33"/>
      <c r="S38" s="33">
        <v>0</v>
      </c>
      <c r="T38" s="33"/>
      <c r="U38" s="33"/>
      <c r="V38" s="110"/>
      <c r="W38" s="110"/>
      <c r="X38" s="110"/>
      <c r="Y38" s="33"/>
      <c r="Z38" s="33"/>
      <c r="AA38" s="33"/>
      <c r="AB38" s="49"/>
      <c r="AC38" s="49">
        <v>0</v>
      </c>
      <c r="AD38" s="112">
        <v>0</v>
      </c>
      <c r="AE38" s="86">
        <v>0</v>
      </c>
      <c r="AF38" s="90"/>
      <c r="AG38" s="90"/>
      <c r="AH38" s="90"/>
    </row>
    <row r="39" spans="1:34" ht="12.75" customHeight="1" x14ac:dyDescent="0.3">
      <c r="A39" s="249">
        <v>3258105</v>
      </c>
      <c r="B39" s="250" t="s">
        <v>159</v>
      </c>
      <c r="C39" s="110">
        <v>1.39</v>
      </c>
      <c r="D39" s="110">
        <v>1.39</v>
      </c>
      <c r="E39" s="110"/>
      <c r="F39" s="110"/>
      <c r="G39" s="110">
        <f t="shared" si="0"/>
        <v>1.39</v>
      </c>
      <c r="H39" s="110">
        <f t="shared" si="1"/>
        <v>1.70106</v>
      </c>
      <c r="I39" s="110">
        <f t="shared" si="2"/>
        <v>0</v>
      </c>
      <c r="J39" s="110">
        <f t="shared" si="3"/>
        <v>0</v>
      </c>
      <c r="K39" s="110">
        <f t="shared" si="4"/>
        <v>1.70106</v>
      </c>
      <c r="L39" s="110">
        <f t="shared" si="5"/>
        <v>0.31106</v>
      </c>
      <c r="M39" s="110">
        <f t="shared" si="6"/>
        <v>0</v>
      </c>
      <c r="N39" s="110">
        <f t="shared" si="7"/>
        <v>0</v>
      </c>
      <c r="O39" s="33">
        <f t="shared" si="8"/>
        <v>0.31106</v>
      </c>
      <c r="P39" s="110"/>
      <c r="Q39" s="33">
        <v>5650</v>
      </c>
      <c r="R39" s="33">
        <v>18886</v>
      </c>
      <c r="S39" s="33">
        <v>6570</v>
      </c>
      <c r="T39" s="33"/>
      <c r="U39" s="33"/>
      <c r="V39" s="110"/>
      <c r="W39" s="110"/>
      <c r="X39" s="110"/>
      <c r="Y39" s="33"/>
      <c r="Z39" s="33"/>
      <c r="AA39" s="33"/>
      <c r="AB39" s="49"/>
      <c r="AC39" s="49">
        <v>0</v>
      </c>
      <c r="AD39" s="112">
        <v>0</v>
      </c>
      <c r="AE39" s="86">
        <v>0</v>
      </c>
      <c r="AF39" s="86"/>
      <c r="AG39" s="86"/>
      <c r="AH39" s="86"/>
    </row>
    <row r="40" spans="1:34" ht="12.75" customHeight="1" x14ac:dyDescent="0.3">
      <c r="A40" s="249">
        <v>3258114</v>
      </c>
      <c r="B40" s="250" t="s">
        <v>160</v>
      </c>
      <c r="C40" s="110">
        <v>95.03</v>
      </c>
      <c r="D40" s="110">
        <v>10.83</v>
      </c>
      <c r="E40" s="110">
        <v>84.2</v>
      </c>
      <c r="F40" s="110"/>
      <c r="G40" s="110">
        <f t="shared" si="0"/>
        <v>95.03</v>
      </c>
      <c r="H40" s="110">
        <f t="shared" si="1"/>
        <v>14.53858</v>
      </c>
      <c r="I40" s="110">
        <f t="shared" si="2"/>
        <v>113.66079000000001</v>
      </c>
      <c r="J40" s="110">
        <f t="shared" si="3"/>
        <v>0</v>
      </c>
      <c r="K40" s="110">
        <f t="shared" si="4"/>
        <v>128.19937000000002</v>
      </c>
      <c r="L40" s="110">
        <f t="shared" si="5"/>
        <v>3.70858</v>
      </c>
      <c r="M40" s="110">
        <f t="shared" si="6"/>
        <v>29.460789999999999</v>
      </c>
      <c r="N40" s="110">
        <f t="shared" si="7"/>
        <v>0</v>
      </c>
      <c r="O40" s="33">
        <f t="shared" si="8"/>
        <v>33.169370000000001</v>
      </c>
      <c r="P40" s="110"/>
      <c r="Q40" s="33"/>
      <c r="R40" s="33"/>
      <c r="S40" s="33">
        <v>0</v>
      </c>
      <c r="T40" s="33">
        <v>28740</v>
      </c>
      <c r="U40" s="33">
        <v>342118</v>
      </c>
      <c r="V40" s="110"/>
      <c r="W40" s="110"/>
      <c r="X40" s="110"/>
      <c r="Y40" s="33"/>
      <c r="Z40" s="33">
        <v>196065</v>
      </c>
      <c r="AA40" s="33">
        <v>2750014</v>
      </c>
      <c r="AB40" s="49"/>
      <c r="AC40" s="49">
        <v>0</v>
      </c>
      <c r="AD40" s="112">
        <v>0</v>
      </c>
      <c r="AE40" s="86">
        <v>0</v>
      </c>
      <c r="AF40" s="86"/>
      <c r="AG40" s="86"/>
      <c r="AH40" s="86"/>
    </row>
    <row r="41" spans="1:34" ht="12.75" customHeight="1" x14ac:dyDescent="0.3">
      <c r="A41" s="249">
        <v>3258128</v>
      </c>
      <c r="B41" s="250" t="s">
        <v>161</v>
      </c>
      <c r="C41" s="110">
        <v>2.39</v>
      </c>
      <c r="D41" s="110">
        <v>2.39</v>
      </c>
      <c r="E41" s="110"/>
      <c r="F41" s="110"/>
      <c r="G41" s="110">
        <f t="shared" si="0"/>
        <v>2.39</v>
      </c>
      <c r="H41" s="110">
        <f t="shared" si="1"/>
        <v>2.39</v>
      </c>
      <c r="I41" s="110">
        <f t="shared" si="2"/>
        <v>0</v>
      </c>
      <c r="J41" s="110">
        <f t="shared" si="3"/>
        <v>0</v>
      </c>
      <c r="K41" s="110">
        <f t="shared" si="4"/>
        <v>2.39</v>
      </c>
      <c r="L41" s="110">
        <f t="shared" si="5"/>
        <v>0</v>
      </c>
      <c r="M41" s="110">
        <f t="shared" si="6"/>
        <v>0</v>
      </c>
      <c r="N41" s="110">
        <f t="shared" si="7"/>
        <v>0</v>
      </c>
      <c r="O41" s="33">
        <f t="shared" si="8"/>
        <v>0</v>
      </c>
      <c r="P41" s="110"/>
      <c r="Q41" s="33"/>
      <c r="R41" s="33"/>
      <c r="S41" s="33">
        <v>0</v>
      </c>
      <c r="T41" s="33"/>
      <c r="U41" s="33"/>
      <c r="V41" s="110"/>
      <c r="W41" s="110"/>
      <c r="X41" s="110"/>
      <c r="Y41" s="33"/>
      <c r="Z41" s="33"/>
      <c r="AA41" s="33"/>
      <c r="AB41" s="49"/>
      <c r="AC41" s="49">
        <v>0</v>
      </c>
      <c r="AD41" s="112">
        <v>0</v>
      </c>
      <c r="AE41" s="86">
        <v>0</v>
      </c>
      <c r="AF41" s="86"/>
      <c r="AG41" s="86"/>
      <c r="AH41" s="86"/>
    </row>
    <row r="42" spans="1:34" ht="12.75" customHeight="1" x14ac:dyDescent="0.3">
      <c r="A42" s="249">
        <v>3258107</v>
      </c>
      <c r="B42" s="250" t="s">
        <v>162</v>
      </c>
      <c r="C42" s="110">
        <v>7.48</v>
      </c>
      <c r="D42" s="110">
        <v>7.48</v>
      </c>
      <c r="E42" s="110"/>
      <c r="F42" s="110"/>
      <c r="G42" s="110">
        <f t="shared" si="0"/>
        <v>7.48</v>
      </c>
      <c r="H42" s="110">
        <f t="shared" si="1"/>
        <v>7.48</v>
      </c>
      <c r="I42" s="110">
        <f t="shared" si="2"/>
        <v>0</v>
      </c>
      <c r="J42" s="110">
        <f t="shared" si="3"/>
        <v>0</v>
      </c>
      <c r="K42" s="110">
        <f t="shared" si="4"/>
        <v>7.48</v>
      </c>
      <c r="L42" s="110">
        <f t="shared" si="5"/>
        <v>0</v>
      </c>
      <c r="M42" s="110">
        <f t="shared" si="6"/>
        <v>0</v>
      </c>
      <c r="N42" s="110">
        <f t="shared" si="7"/>
        <v>0</v>
      </c>
      <c r="O42" s="33">
        <f t="shared" si="8"/>
        <v>0</v>
      </c>
      <c r="P42" s="110"/>
      <c r="Q42" s="33"/>
      <c r="R42" s="33"/>
      <c r="S42" s="33">
        <v>0</v>
      </c>
      <c r="T42" s="33"/>
      <c r="U42" s="33"/>
      <c r="V42" s="110"/>
      <c r="W42" s="110"/>
      <c r="X42" s="110"/>
      <c r="Y42" s="33"/>
      <c r="Z42" s="33"/>
      <c r="AA42" s="33"/>
      <c r="AB42" s="49"/>
      <c r="AC42" s="49">
        <v>0</v>
      </c>
      <c r="AD42" s="112">
        <v>0</v>
      </c>
      <c r="AE42" s="86">
        <v>0</v>
      </c>
      <c r="AF42" s="98"/>
      <c r="AG42" s="98"/>
      <c r="AH42" s="98"/>
    </row>
    <row r="43" spans="1:34" ht="12.75" customHeight="1" x14ac:dyDescent="0.3">
      <c r="A43" s="249">
        <v>4112101</v>
      </c>
      <c r="B43" s="250" t="s">
        <v>163</v>
      </c>
      <c r="C43" s="110">
        <v>606.9</v>
      </c>
      <c r="D43" s="110">
        <v>606.9</v>
      </c>
      <c r="E43" s="110"/>
      <c r="F43" s="110"/>
      <c r="G43" s="110">
        <f t="shared" si="0"/>
        <v>606.9</v>
      </c>
      <c r="H43" s="110">
        <f t="shared" si="1"/>
        <v>606.9</v>
      </c>
      <c r="I43" s="110">
        <f t="shared" si="2"/>
        <v>0</v>
      </c>
      <c r="J43" s="110">
        <f t="shared" si="3"/>
        <v>0</v>
      </c>
      <c r="K43" s="110">
        <f t="shared" si="4"/>
        <v>606.9</v>
      </c>
      <c r="L43" s="110">
        <f t="shared" si="5"/>
        <v>0</v>
      </c>
      <c r="M43" s="110">
        <f t="shared" si="6"/>
        <v>0</v>
      </c>
      <c r="N43" s="110">
        <f t="shared" si="7"/>
        <v>0</v>
      </c>
      <c r="O43" s="33">
        <f t="shared" si="8"/>
        <v>0</v>
      </c>
      <c r="P43" s="110"/>
      <c r="Q43" s="33"/>
      <c r="R43" s="33"/>
      <c r="S43" s="33">
        <v>0</v>
      </c>
      <c r="T43" s="33"/>
      <c r="U43" s="33"/>
      <c r="V43" s="110"/>
      <c r="W43" s="110"/>
      <c r="X43" s="110"/>
      <c r="Y43" s="33"/>
      <c r="Z43" s="33"/>
      <c r="AA43" s="33"/>
      <c r="AB43" s="49"/>
      <c r="AC43" s="49">
        <v>0</v>
      </c>
      <c r="AD43" s="112">
        <v>0</v>
      </c>
      <c r="AE43" s="86">
        <v>0</v>
      </c>
      <c r="AF43" s="98"/>
      <c r="AG43" s="98"/>
      <c r="AH43" s="98"/>
    </row>
    <row r="44" spans="1:34" ht="12.75" customHeight="1" x14ac:dyDescent="0.3">
      <c r="A44" s="249">
        <v>4112101</v>
      </c>
      <c r="B44" s="250" t="s">
        <v>165</v>
      </c>
      <c r="C44" s="110">
        <v>50.22</v>
      </c>
      <c r="D44" s="110">
        <v>50.22</v>
      </c>
      <c r="E44" s="110"/>
      <c r="F44" s="110"/>
      <c r="G44" s="110">
        <f t="shared" si="0"/>
        <v>50.22</v>
      </c>
      <c r="H44" s="110">
        <f t="shared" si="1"/>
        <v>50.22</v>
      </c>
      <c r="I44" s="110">
        <f t="shared" si="2"/>
        <v>0</v>
      </c>
      <c r="J44" s="110">
        <f t="shared" si="3"/>
        <v>0</v>
      </c>
      <c r="K44" s="110">
        <f t="shared" si="4"/>
        <v>50.22</v>
      </c>
      <c r="L44" s="110">
        <f t="shared" si="5"/>
        <v>0</v>
      </c>
      <c r="M44" s="110">
        <f t="shared" si="6"/>
        <v>0</v>
      </c>
      <c r="N44" s="110">
        <f t="shared" si="7"/>
        <v>0</v>
      </c>
      <c r="O44" s="33">
        <f t="shared" si="8"/>
        <v>0</v>
      </c>
      <c r="P44" s="110"/>
      <c r="Q44" s="33"/>
      <c r="R44" s="33"/>
      <c r="S44" s="33">
        <v>0</v>
      </c>
      <c r="T44" s="33"/>
      <c r="U44" s="33"/>
      <c r="V44" s="110"/>
      <c r="W44" s="110"/>
      <c r="X44" s="110"/>
      <c r="Y44" s="33"/>
      <c r="Z44" s="33"/>
      <c r="AA44" s="33"/>
      <c r="AB44" s="49"/>
      <c r="AC44" s="49">
        <v>0</v>
      </c>
      <c r="AD44" s="112">
        <v>0</v>
      </c>
      <c r="AE44" s="86">
        <v>0</v>
      </c>
      <c r="AF44" s="99"/>
      <c r="AG44" s="84"/>
      <c r="AH44" s="99"/>
    </row>
    <row r="45" spans="1:34" ht="12.75" customHeight="1" x14ac:dyDescent="0.3">
      <c r="A45" s="249">
        <v>4112102</v>
      </c>
      <c r="B45" s="250" t="s">
        <v>166</v>
      </c>
      <c r="C45" s="110">
        <v>61.29</v>
      </c>
      <c r="D45" s="110">
        <v>61.29</v>
      </c>
      <c r="E45" s="110"/>
      <c r="F45" s="110"/>
      <c r="G45" s="110">
        <f t="shared" si="0"/>
        <v>61.29</v>
      </c>
      <c r="H45" s="110">
        <f t="shared" si="1"/>
        <v>61.29</v>
      </c>
      <c r="I45" s="110">
        <f t="shared" si="2"/>
        <v>0</v>
      </c>
      <c r="J45" s="110">
        <f t="shared" si="3"/>
        <v>0</v>
      </c>
      <c r="K45" s="110">
        <f t="shared" si="4"/>
        <v>61.29</v>
      </c>
      <c r="L45" s="110">
        <f t="shared" si="5"/>
        <v>0</v>
      </c>
      <c r="M45" s="110">
        <f t="shared" si="6"/>
        <v>0</v>
      </c>
      <c r="N45" s="110">
        <f t="shared" si="7"/>
        <v>0</v>
      </c>
      <c r="O45" s="33">
        <f t="shared" si="8"/>
        <v>0</v>
      </c>
      <c r="P45" s="110"/>
      <c r="Q45" s="33"/>
      <c r="R45" s="33"/>
      <c r="S45" s="33">
        <v>0</v>
      </c>
      <c r="T45" s="33"/>
      <c r="U45" s="33"/>
      <c r="V45" s="110"/>
      <c r="W45" s="110"/>
      <c r="X45" s="110"/>
      <c r="Y45" s="33"/>
      <c r="Z45" s="33"/>
      <c r="AA45" s="33"/>
      <c r="AB45" s="49"/>
      <c r="AC45" s="49">
        <v>0</v>
      </c>
      <c r="AD45" s="112">
        <v>0</v>
      </c>
      <c r="AE45" s="86">
        <v>0</v>
      </c>
      <c r="AF45" s="99"/>
      <c r="AG45" s="99"/>
      <c r="AH45" s="99"/>
    </row>
    <row r="46" spans="1:34" ht="12.75" customHeight="1" x14ac:dyDescent="0.3">
      <c r="A46" s="249">
        <v>4112316</v>
      </c>
      <c r="B46" s="250" t="s">
        <v>168</v>
      </c>
      <c r="C46" s="110">
        <v>8.9499999999999993</v>
      </c>
      <c r="D46" s="110">
        <v>8.9499999999999993</v>
      </c>
      <c r="E46" s="110"/>
      <c r="F46" s="110"/>
      <c r="G46" s="110">
        <f t="shared" si="0"/>
        <v>8.9499999999999993</v>
      </c>
      <c r="H46" s="110">
        <f t="shared" si="1"/>
        <v>8.9499999999999993</v>
      </c>
      <c r="I46" s="110">
        <f t="shared" si="2"/>
        <v>0</v>
      </c>
      <c r="J46" s="110">
        <f t="shared" si="3"/>
        <v>0</v>
      </c>
      <c r="K46" s="110">
        <f t="shared" si="4"/>
        <v>8.9499999999999993</v>
      </c>
      <c r="L46" s="110">
        <f t="shared" si="5"/>
        <v>0</v>
      </c>
      <c r="M46" s="110">
        <f t="shared" si="6"/>
        <v>0</v>
      </c>
      <c r="N46" s="110">
        <f t="shared" si="7"/>
        <v>0</v>
      </c>
      <c r="O46" s="33">
        <f t="shared" si="8"/>
        <v>0</v>
      </c>
      <c r="P46" s="110"/>
      <c r="Q46" s="33"/>
      <c r="R46" s="33"/>
      <c r="S46" s="33">
        <v>0</v>
      </c>
      <c r="T46" s="33"/>
      <c r="U46" s="33"/>
      <c r="V46" s="110"/>
      <c r="W46" s="110"/>
      <c r="X46" s="110"/>
      <c r="Y46" s="33"/>
      <c r="Z46" s="33"/>
      <c r="AA46" s="33"/>
      <c r="AB46" s="49"/>
      <c r="AC46" s="49">
        <v>0</v>
      </c>
      <c r="AD46" s="112">
        <v>0</v>
      </c>
      <c r="AE46" s="86">
        <v>0</v>
      </c>
      <c r="AF46" s="99"/>
      <c r="AG46" s="99"/>
      <c r="AH46" s="99"/>
    </row>
    <row r="47" spans="1:34" ht="12.75" customHeight="1" x14ac:dyDescent="0.3">
      <c r="A47" s="249">
        <v>4112316</v>
      </c>
      <c r="B47" s="250" t="s">
        <v>170</v>
      </c>
      <c r="C47" s="110">
        <v>0.79</v>
      </c>
      <c r="D47" s="110">
        <v>0.79</v>
      </c>
      <c r="E47" s="110"/>
      <c r="F47" s="110"/>
      <c r="G47" s="110">
        <f t="shared" si="0"/>
        <v>0.79</v>
      </c>
      <c r="H47" s="110">
        <f t="shared" si="1"/>
        <v>0.79</v>
      </c>
      <c r="I47" s="110">
        <f t="shared" si="2"/>
        <v>0</v>
      </c>
      <c r="J47" s="110">
        <f t="shared" si="3"/>
        <v>0</v>
      </c>
      <c r="K47" s="110">
        <f t="shared" si="4"/>
        <v>0.79</v>
      </c>
      <c r="L47" s="110">
        <f t="shared" si="5"/>
        <v>0</v>
      </c>
      <c r="M47" s="110">
        <f t="shared" si="6"/>
        <v>0</v>
      </c>
      <c r="N47" s="110">
        <f t="shared" si="7"/>
        <v>0</v>
      </c>
      <c r="O47" s="33">
        <f t="shared" si="8"/>
        <v>0</v>
      </c>
      <c r="P47" s="110"/>
      <c r="Q47" s="33"/>
      <c r="R47" s="33"/>
      <c r="S47" s="33">
        <v>0</v>
      </c>
      <c r="T47" s="33"/>
      <c r="U47" s="33"/>
      <c r="V47" s="110"/>
      <c r="W47" s="110"/>
      <c r="X47" s="110"/>
      <c r="Y47" s="33"/>
      <c r="Z47" s="33"/>
      <c r="AA47" s="33"/>
      <c r="AB47" s="49"/>
      <c r="AC47" s="49">
        <v>0</v>
      </c>
      <c r="AD47" s="112">
        <v>0</v>
      </c>
      <c r="AE47" s="86">
        <v>0</v>
      </c>
      <c r="AF47" s="99"/>
      <c r="AG47" s="99"/>
      <c r="AH47" s="99"/>
    </row>
    <row r="48" spans="1:34" ht="12.75" customHeight="1" x14ac:dyDescent="0.3">
      <c r="A48" s="249">
        <v>4112304</v>
      </c>
      <c r="B48" s="250" t="s">
        <v>171</v>
      </c>
      <c r="C48" s="110">
        <v>20.18</v>
      </c>
      <c r="D48" s="110">
        <v>20.18</v>
      </c>
      <c r="E48" s="110"/>
      <c r="F48" s="110"/>
      <c r="G48" s="110">
        <f t="shared" si="0"/>
        <v>20.18</v>
      </c>
      <c r="H48" s="110">
        <f t="shared" si="1"/>
        <v>20.18</v>
      </c>
      <c r="I48" s="110">
        <f t="shared" si="2"/>
        <v>0</v>
      </c>
      <c r="J48" s="110">
        <f t="shared" si="3"/>
        <v>0</v>
      </c>
      <c r="K48" s="110">
        <f t="shared" si="4"/>
        <v>20.18</v>
      </c>
      <c r="L48" s="110">
        <f t="shared" si="5"/>
        <v>0</v>
      </c>
      <c r="M48" s="110">
        <f t="shared" si="6"/>
        <v>0</v>
      </c>
      <c r="N48" s="110">
        <f t="shared" si="7"/>
        <v>0</v>
      </c>
      <c r="O48" s="33">
        <f t="shared" si="8"/>
        <v>0</v>
      </c>
      <c r="P48" s="110"/>
      <c r="Q48" s="33"/>
      <c r="R48" s="33"/>
      <c r="S48" s="33">
        <v>0</v>
      </c>
      <c r="T48" s="33"/>
      <c r="U48" s="33"/>
      <c r="V48" s="110"/>
      <c r="W48" s="110"/>
      <c r="X48" s="110"/>
      <c r="Y48" s="33"/>
      <c r="Z48" s="33"/>
      <c r="AA48" s="33"/>
      <c r="AB48" s="49"/>
      <c r="AC48" s="49">
        <v>0</v>
      </c>
      <c r="AD48" s="112">
        <v>0</v>
      </c>
      <c r="AE48" s="86">
        <v>0</v>
      </c>
      <c r="AF48" s="99"/>
      <c r="AG48" s="99"/>
      <c r="AH48" s="99"/>
    </row>
    <row r="49" spans="1:34" ht="12.75" customHeight="1" x14ac:dyDescent="0.3">
      <c r="A49" s="249">
        <v>4112304</v>
      </c>
      <c r="B49" s="250" t="s">
        <v>173</v>
      </c>
      <c r="C49" s="110">
        <v>2.13</v>
      </c>
      <c r="D49" s="110">
        <v>2.13</v>
      </c>
      <c r="E49" s="110"/>
      <c r="F49" s="110"/>
      <c r="G49" s="110">
        <f t="shared" si="0"/>
        <v>2.13</v>
      </c>
      <c r="H49" s="110">
        <f t="shared" si="1"/>
        <v>2.13</v>
      </c>
      <c r="I49" s="110">
        <f t="shared" si="2"/>
        <v>0</v>
      </c>
      <c r="J49" s="110">
        <f t="shared" si="3"/>
        <v>0</v>
      </c>
      <c r="K49" s="110">
        <f t="shared" si="4"/>
        <v>2.13</v>
      </c>
      <c r="L49" s="110">
        <f t="shared" si="5"/>
        <v>0</v>
      </c>
      <c r="M49" s="110">
        <f t="shared" si="6"/>
        <v>0</v>
      </c>
      <c r="N49" s="110">
        <f t="shared" si="7"/>
        <v>0</v>
      </c>
      <c r="O49" s="33">
        <f t="shared" si="8"/>
        <v>0</v>
      </c>
      <c r="P49" s="110"/>
      <c r="Q49" s="33"/>
      <c r="R49" s="33"/>
      <c r="S49" s="33">
        <v>0</v>
      </c>
      <c r="T49" s="33"/>
      <c r="U49" s="33"/>
      <c r="V49" s="110"/>
      <c r="W49" s="110"/>
      <c r="X49" s="110"/>
      <c r="Y49" s="33"/>
      <c r="Z49" s="33"/>
      <c r="AA49" s="33"/>
      <c r="AB49" s="49"/>
      <c r="AC49" s="49">
        <v>0</v>
      </c>
      <c r="AD49" s="112">
        <v>0</v>
      </c>
      <c r="AE49" s="86">
        <v>0</v>
      </c>
      <c r="AF49" s="99"/>
      <c r="AG49" s="99"/>
      <c r="AH49" s="99"/>
    </row>
    <row r="50" spans="1:34" ht="12.75" customHeight="1" x14ac:dyDescent="0.3">
      <c r="A50" s="249">
        <v>4112304</v>
      </c>
      <c r="B50" s="250" t="s">
        <v>174</v>
      </c>
      <c r="C50" s="110">
        <v>9.49</v>
      </c>
      <c r="D50" s="110">
        <v>9.49</v>
      </c>
      <c r="E50" s="110"/>
      <c r="F50" s="110"/>
      <c r="G50" s="110">
        <f t="shared" si="0"/>
        <v>9.49</v>
      </c>
      <c r="H50" s="110">
        <f t="shared" si="1"/>
        <v>9.49</v>
      </c>
      <c r="I50" s="110">
        <f t="shared" si="2"/>
        <v>0</v>
      </c>
      <c r="J50" s="110">
        <f t="shared" si="3"/>
        <v>0</v>
      </c>
      <c r="K50" s="110">
        <f t="shared" si="4"/>
        <v>9.49</v>
      </c>
      <c r="L50" s="110">
        <f t="shared" si="5"/>
        <v>0</v>
      </c>
      <c r="M50" s="110">
        <f t="shared" si="6"/>
        <v>0</v>
      </c>
      <c r="N50" s="110">
        <f t="shared" si="7"/>
        <v>0</v>
      </c>
      <c r="O50" s="33">
        <f t="shared" si="8"/>
        <v>0</v>
      </c>
      <c r="P50" s="110"/>
      <c r="Q50" s="33"/>
      <c r="R50" s="33"/>
      <c r="S50" s="33">
        <v>0</v>
      </c>
      <c r="T50" s="33"/>
      <c r="U50" s="33"/>
      <c r="V50" s="110"/>
      <c r="W50" s="110"/>
      <c r="X50" s="110"/>
      <c r="Y50" s="33"/>
      <c r="Z50" s="33"/>
      <c r="AA50" s="33"/>
      <c r="AB50" s="49"/>
      <c r="AC50" s="49">
        <v>0</v>
      </c>
      <c r="AD50" s="112">
        <v>0</v>
      </c>
      <c r="AE50" s="86">
        <v>0</v>
      </c>
      <c r="AF50" s="99"/>
      <c r="AG50" s="99"/>
      <c r="AH50" s="99"/>
    </row>
    <row r="51" spans="1:34" ht="12.75" customHeight="1" x14ac:dyDescent="0.3">
      <c r="A51" s="249">
        <v>4112202</v>
      </c>
      <c r="B51" s="250" t="s">
        <v>175</v>
      </c>
      <c r="C51" s="110">
        <v>19.47</v>
      </c>
      <c r="D51" s="110">
        <v>19.47</v>
      </c>
      <c r="E51" s="110"/>
      <c r="F51" s="110"/>
      <c r="G51" s="110">
        <f t="shared" si="0"/>
        <v>19.47</v>
      </c>
      <c r="H51" s="110">
        <f t="shared" si="1"/>
        <v>19.47</v>
      </c>
      <c r="I51" s="110">
        <f t="shared" si="2"/>
        <v>0</v>
      </c>
      <c r="J51" s="110">
        <f t="shared" si="3"/>
        <v>0</v>
      </c>
      <c r="K51" s="110">
        <f t="shared" si="4"/>
        <v>19.47</v>
      </c>
      <c r="L51" s="110">
        <f t="shared" si="5"/>
        <v>0</v>
      </c>
      <c r="M51" s="110">
        <f t="shared" si="6"/>
        <v>0</v>
      </c>
      <c r="N51" s="110">
        <f t="shared" si="7"/>
        <v>0</v>
      </c>
      <c r="O51" s="33">
        <f t="shared" si="8"/>
        <v>0</v>
      </c>
      <c r="P51" s="110"/>
      <c r="Q51" s="33"/>
      <c r="R51" s="33"/>
      <c r="S51" s="33">
        <v>0</v>
      </c>
      <c r="T51" s="33"/>
      <c r="U51" s="33"/>
      <c r="V51" s="110"/>
      <c r="W51" s="110"/>
      <c r="X51" s="110"/>
      <c r="Y51" s="33"/>
      <c r="Z51" s="33"/>
      <c r="AA51" s="33"/>
      <c r="AB51" s="49"/>
      <c r="AC51" s="49">
        <v>0</v>
      </c>
      <c r="AD51" s="112">
        <v>0</v>
      </c>
      <c r="AE51" s="86">
        <v>0</v>
      </c>
      <c r="AF51" s="98"/>
      <c r="AG51" s="98"/>
      <c r="AH51" s="98"/>
    </row>
    <row r="52" spans="1:34" ht="12.75" customHeight="1" x14ac:dyDescent="0.3">
      <c r="A52" s="249">
        <v>4112202</v>
      </c>
      <c r="B52" s="250" t="s">
        <v>177</v>
      </c>
      <c r="C52" s="110">
        <v>9.8800000000000008</v>
      </c>
      <c r="D52" s="110">
        <v>9.8800000000000008</v>
      </c>
      <c r="E52" s="110"/>
      <c r="F52" s="110"/>
      <c r="G52" s="110">
        <f t="shared" si="0"/>
        <v>9.8800000000000008</v>
      </c>
      <c r="H52" s="110">
        <f t="shared" si="1"/>
        <v>9.8800000000000008</v>
      </c>
      <c r="I52" s="110">
        <f t="shared" si="2"/>
        <v>0</v>
      </c>
      <c r="J52" s="110">
        <f t="shared" si="3"/>
        <v>0</v>
      </c>
      <c r="K52" s="110">
        <f t="shared" si="4"/>
        <v>9.8800000000000008</v>
      </c>
      <c r="L52" s="110">
        <f t="shared" si="5"/>
        <v>0</v>
      </c>
      <c r="M52" s="110">
        <f t="shared" si="6"/>
        <v>0</v>
      </c>
      <c r="N52" s="110">
        <f t="shared" si="7"/>
        <v>0</v>
      </c>
      <c r="O52" s="33">
        <f t="shared" si="8"/>
        <v>0</v>
      </c>
      <c r="P52" s="110"/>
      <c r="Q52" s="33"/>
      <c r="R52" s="33"/>
      <c r="S52" s="33">
        <v>0</v>
      </c>
      <c r="T52" s="33"/>
      <c r="U52" s="33"/>
      <c r="V52" s="110"/>
      <c r="W52" s="110"/>
      <c r="X52" s="110"/>
      <c r="Y52" s="33"/>
      <c r="Z52" s="33"/>
      <c r="AA52" s="33"/>
      <c r="AB52" s="49"/>
      <c r="AC52" s="49">
        <v>0</v>
      </c>
      <c r="AD52" s="112">
        <v>0</v>
      </c>
      <c r="AE52" s="86">
        <v>0</v>
      </c>
      <c r="AF52" s="98"/>
      <c r="AG52" s="98"/>
      <c r="AH52" s="98"/>
    </row>
    <row r="53" spans="1:34" ht="12.75" customHeight="1" x14ac:dyDescent="0.3">
      <c r="A53" s="249">
        <v>4112202</v>
      </c>
      <c r="B53" s="250" t="s">
        <v>178</v>
      </c>
      <c r="C53" s="110">
        <v>0.2</v>
      </c>
      <c r="D53" s="110">
        <v>0.2</v>
      </c>
      <c r="E53" s="110"/>
      <c r="F53" s="110"/>
      <c r="G53" s="110">
        <f t="shared" si="0"/>
        <v>0.2</v>
      </c>
      <c r="H53" s="110">
        <f t="shared" si="1"/>
        <v>0.2</v>
      </c>
      <c r="I53" s="110">
        <f t="shared" si="2"/>
        <v>0</v>
      </c>
      <c r="J53" s="110">
        <f t="shared" si="3"/>
        <v>0</v>
      </c>
      <c r="K53" s="110">
        <f t="shared" si="4"/>
        <v>0.2</v>
      </c>
      <c r="L53" s="110">
        <f t="shared" si="5"/>
        <v>0</v>
      </c>
      <c r="M53" s="110">
        <f t="shared" si="6"/>
        <v>0</v>
      </c>
      <c r="N53" s="110">
        <f t="shared" si="7"/>
        <v>0</v>
      </c>
      <c r="O53" s="33">
        <f t="shared" si="8"/>
        <v>0</v>
      </c>
      <c r="P53" s="110"/>
      <c r="Q53" s="33"/>
      <c r="R53" s="33"/>
      <c r="S53" s="33">
        <v>0</v>
      </c>
      <c r="T53" s="33"/>
      <c r="U53" s="33"/>
      <c r="V53" s="110"/>
      <c r="W53" s="110"/>
      <c r="X53" s="110"/>
      <c r="Y53" s="33"/>
      <c r="Z53" s="33"/>
      <c r="AA53" s="33"/>
      <c r="AB53" s="49"/>
      <c r="AC53" s="49">
        <v>0</v>
      </c>
      <c r="AD53" s="112">
        <v>0</v>
      </c>
      <c r="AE53" s="86">
        <v>0</v>
      </c>
      <c r="AF53" s="98"/>
      <c r="AG53" s="98"/>
      <c r="AH53" s="98"/>
    </row>
    <row r="54" spans="1:34" ht="12.75" customHeight="1" x14ac:dyDescent="0.3">
      <c r="A54" s="249">
        <v>4112202</v>
      </c>
      <c r="B54" s="250" t="s">
        <v>179</v>
      </c>
      <c r="C54" s="110">
        <v>4.08</v>
      </c>
      <c r="D54" s="110">
        <v>4.08</v>
      </c>
      <c r="E54" s="110"/>
      <c r="F54" s="110"/>
      <c r="G54" s="110">
        <f t="shared" si="0"/>
        <v>4.08</v>
      </c>
      <c r="H54" s="110">
        <f t="shared" si="1"/>
        <v>4.08</v>
      </c>
      <c r="I54" s="110">
        <f t="shared" si="2"/>
        <v>0</v>
      </c>
      <c r="J54" s="110">
        <f t="shared" si="3"/>
        <v>0</v>
      </c>
      <c r="K54" s="110">
        <f t="shared" si="4"/>
        <v>4.08</v>
      </c>
      <c r="L54" s="110">
        <f t="shared" si="5"/>
        <v>0</v>
      </c>
      <c r="M54" s="110">
        <f t="shared" si="6"/>
        <v>0</v>
      </c>
      <c r="N54" s="110">
        <f t="shared" si="7"/>
        <v>0</v>
      </c>
      <c r="O54" s="33">
        <f t="shared" si="8"/>
        <v>0</v>
      </c>
      <c r="P54" s="110"/>
      <c r="Q54" s="33"/>
      <c r="R54" s="33"/>
      <c r="S54" s="33">
        <v>0</v>
      </c>
      <c r="T54" s="33"/>
      <c r="U54" s="33"/>
      <c r="V54" s="110"/>
      <c r="W54" s="110"/>
      <c r="X54" s="110"/>
      <c r="Y54" s="33"/>
      <c r="Z54" s="33"/>
      <c r="AA54" s="33"/>
      <c r="AB54" s="49"/>
      <c r="AC54" s="49">
        <v>0</v>
      </c>
      <c r="AD54" s="112">
        <v>0</v>
      </c>
      <c r="AE54" s="86">
        <v>0</v>
      </c>
      <c r="AF54" s="98"/>
      <c r="AG54" s="98"/>
      <c r="AH54" s="98"/>
    </row>
    <row r="55" spans="1:34" ht="12.75" customHeight="1" x14ac:dyDescent="0.3">
      <c r="A55" s="249">
        <v>4112314</v>
      </c>
      <c r="B55" s="250" t="s">
        <v>154</v>
      </c>
      <c r="C55" s="110">
        <v>45.32</v>
      </c>
      <c r="D55" s="110">
        <v>45.32</v>
      </c>
      <c r="E55" s="110"/>
      <c r="F55" s="110"/>
      <c r="G55" s="110">
        <f t="shared" si="0"/>
        <v>45.32</v>
      </c>
      <c r="H55" s="110">
        <f t="shared" si="1"/>
        <v>45.32</v>
      </c>
      <c r="I55" s="110">
        <f t="shared" si="2"/>
        <v>0</v>
      </c>
      <c r="J55" s="110">
        <f t="shared" si="3"/>
        <v>0</v>
      </c>
      <c r="K55" s="110">
        <f t="shared" si="4"/>
        <v>45.32</v>
      </c>
      <c r="L55" s="110">
        <f t="shared" si="5"/>
        <v>0</v>
      </c>
      <c r="M55" s="110">
        <f t="shared" si="6"/>
        <v>0</v>
      </c>
      <c r="N55" s="110">
        <f t="shared" si="7"/>
        <v>0</v>
      </c>
      <c r="O55" s="33">
        <f t="shared" si="8"/>
        <v>0</v>
      </c>
      <c r="P55" s="110"/>
      <c r="Q55" s="33"/>
      <c r="R55" s="33"/>
      <c r="S55" s="33">
        <v>0</v>
      </c>
      <c r="T55" s="33"/>
      <c r="U55" s="33"/>
      <c r="V55" s="110"/>
      <c r="W55" s="110"/>
      <c r="X55" s="110"/>
      <c r="Y55" s="33"/>
      <c r="Z55" s="33"/>
      <c r="AA55" s="33"/>
      <c r="AB55" s="49"/>
      <c r="AC55" s="49">
        <v>0</v>
      </c>
      <c r="AD55" s="112">
        <v>0</v>
      </c>
      <c r="AE55" s="86">
        <v>0</v>
      </c>
      <c r="AF55" s="98"/>
      <c r="AG55" s="98"/>
      <c r="AH55" s="98"/>
    </row>
    <row r="56" spans="1:34" ht="12.75" customHeight="1" x14ac:dyDescent="0.3">
      <c r="A56" s="249">
        <v>4112303</v>
      </c>
      <c r="B56" s="250" t="s">
        <v>181</v>
      </c>
      <c r="C56" s="110">
        <v>9.73</v>
      </c>
      <c r="D56" s="110">
        <v>9.73</v>
      </c>
      <c r="E56" s="110"/>
      <c r="F56" s="110"/>
      <c r="G56" s="110">
        <f t="shared" si="0"/>
        <v>9.73</v>
      </c>
      <c r="H56" s="110">
        <f t="shared" si="1"/>
        <v>9.73</v>
      </c>
      <c r="I56" s="110">
        <f t="shared" si="2"/>
        <v>0</v>
      </c>
      <c r="J56" s="110">
        <f t="shared" si="3"/>
        <v>0</v>
      </c>
      <c r="K56" s="110">
        <f t="shared" si="4"/>
        <v>9.73</v>
      </c>
      <c r="L56" s="110">
        <f t="shared" si="5"/>
        <v>0</v>
      </c>
      <c r="M56" s="110">
        <f t="shared" si="6"/>
        <v>0</v>
      </c>
      <c r="N56" s="110">
        <f t="shared" si="7"/>
        <v>0</v>
      </c>
      <c r="O56" s="33">
        <f t="shared" si="8"/>
        <v>0</v>
      </c>
      <c r="P56" s="110"/>
      <c r="Q56" s="33"/>
      <c r="R56" s="33"/>
      <c r="S56" s="33">
        <v>0</v>
      </c>
      <c r="T56" s="33"/>
      <c r="U56" s="33"/>
      <c r="V56" s="110"/>
      <c r="W56" s="110"/>
      <c r="X56" s="110"/>
      <c r="Y56" s="33"/>
      <c r="Z56" s="33"/>
      <c r="AA56" s="33"/>
      <c r="AB56" s="49"/>
      <c r="AC56" s="49">
        <v>0</v>
      </c>
      <c r="AD56" s="112">
        <v>0</v>
      </c>
      <c r="AE56" s="86">
        <v>0</v>
      </c>
      <c r="AF56" s="98"/>
      <c r="AG56" s="98"/>
      <c r="AH56" s="98"/>
    </row>
    <row r="57" spans="1:34" ht="12.75" customHeight="1" x14ac:dyDescent="0.3">
      <c r="A57" s="249">
        <v>4141101</v>
      </c>
      <c r="B57" s="250" t="s">
        <v>182</v>
      </c>
      <c r="C57" s="110">
        <v>14323.6</v>
      </c>
      <c r="D57" s="110">
        <v>14323.6</v>
      </c>
      <c r="E57" s="110"/>
      <c r="F57" s="110"/>
      <c r="G57" s="110">
        <f t="shared" si="0"/>
        <v>14323.6</v>
      </c>
      <c r="H57" s="110">
        <f t="shared" si="1"/>
        <v>14323.6</v>
      </c>
      <c r="I57" s="110">
        <f t="shared" si="2"/>
        <v>0</v>
      </c>
      <c r="J57" s="110">
        <f t="shared" si="3"/>
        <v>0</v>
      </c>
      <c r="K57" s="110">
        <f t="shared" si="4"/>
        <v>14323.6</v>
      </c>
      <c r="L57" s="110">
        <f t="shared" si="5"/>
        <v>0</v>
      </c>
      <c r="M57" s="110">
        <f t="shared" si="6"/>
        <v>0</v>
      </c>
      <c r="N57" s="110">
        <f t="shared" si="7"/>
        <v>0</v>
      </c>
      <c r="O57" s="33">
        <f t="shared" si="8"/>
        <v>0</v>
      </c>
      <c r="P57" s="110"/>
      <c r="Q57" s="33"/>
      <c r="R57" s="33"/>
      <c r="S57" s="33">
        <v>0</v>
      </c>
      <c r="T57" s="33"/>
      <c r="U57" s="33"/>
      <c r="V57" s="110"/>
      <c r="W57" s="110"/>
      <c r="X57" s="110"/>
      <c r="Y57" s="33"/>
      <c r="Z57" s="33"/>
      <c r="AA57" s="33"/>
      <c r="AB57" s="49"/>
      <c r="AC57" s="49">
        <v>0</v>
      </c>
      <c r="AD57" s="112">
        <v>0</v>
      </c>
      <c r="AE57" s="86">
        <v>0</v>
      </c>
      <c r="AF57" s="99"/>
      <c r="AG57" s="99"/>
      <c r="AH57" s="99"/>
    </row>
    <row r="58" spans="1:34" ht="12.75" customHeight="1" x14ac:dyDescent="0.3">
      <c r="A58" s="249">
        <v>4111306</v>
      </c>
      <c r="B58" s="250" t="s">
        <v>184</v>
      </c>
      <c r="C58" s="110">
        <v>116.72</v>
      </c>
      <c r="D58" s="110">
        <v>16.34</v>
      </c>
      <c r="E58" s="110">
        <v>100.38</v>
      </c>
      <c r="F58" s="110"/>
      <c r="G58" s="110">
        <f t="shared" si="0"/>
        <v>116.72</v>
      </c>
      <c r="H58" s="110">
        <f t="shared" si="1"/>
        <v>16.34</v>
      </c>
      <c r="I58" s="110">
        <f t="shared" si="2"/>
        <v>100.38</v>
      </c>
      <c r="J58" s="110">
        <f t="shared" si="3"/>
        <v>0</v>
      </c>
      <c r="K58" s="110">
        <f t="shared" si="4"/>
        <v>116.72</v>
      </c>
      <c r="L58" s="110">
        <f t="shared" si="5"/>
        <v>0</v>
      </c>
      <c r="M58" s="110">
        <f t="shared" si="6"/>
        <v>0</v>
      </c>
      <c r="N58" s="110">
        <f t="shared" si="7"/>
        <v>0</v>
      </c>
      <c r="O58" s="33">
        <f t="shared" si="8"/>
        <v>0</v>
      </c>
      <c r="P58" s="110"/>
      <c r="Q58" s="33"/>
      <c r="R58" s="33"/>
      <c r="S58" s="33">
        <v>0</v>
      </c>
      <c r="T58" s="33"/>
      <c r="U58" s="33"/>
      <c r="V58" s="110"/>
      <c r="W58" s="110"/>
      <c r="X58" s="110"/>
      <c r="Y58" s="33"/>
      <c r="Z58" s="33"/>
      <c r="AA58" s="33"/>
      <c r="AB58" s="49"/>
      <c r="AC58" s="49">
        <v>0</v>
      </c>
      <c r="AD58" s="112">
        <v>0</v>
      </c>
      <c r="AE58" s="86">
        <v>0</v>
      </c>
      <c r="AF58" s="99"/>
      <c r="AG58" s="99"/>
      <c r="AH58" s="99"/>
    </row>
    <row r="59" spans="1:34" ht="12.75" customHeight="1" x14ac:dyDescent="0.3">
      <c r="A59" s="249">
        <v>4111307</v>
      </c>
      <c r="B59" s="250" t="s">
        <v>186</v>
      </c>
      <c r="C59" s="110">
        <v>0</v>
      </c>
      <c r="D59" s="110">
        <v>0</v>
      </c>
      <c r="E59" s="110">
        <v>0</v>
      </c>
      <c r="F59" s="110"/>
      <c r="G59" s="110">
        <f t="shared" si="0"/>
        <v>0</v>
      </c>
      <c r="H59" s="110">
        <f t="shared" si="1"/>
        <v>0</v>
      </c>
      <c r="I59" s="110">
        <f t="shared" si="2"/>
        <v>0</v>
      </c>
      <c r="J59" s="110">
        <f t="shared" si="3"/>
        <v>0</v>
      </c>
      <c r="K59" s="110">
        <f t="shared" si="4"/>
        <v>0</v>
      </c>
      <c r="L59" s="110">
        <f t="shared" si="5"/>
        <v>0</v>
      </c>
      <c r="M59" s="110">
        <f t="shared" si="6"/>
        <v>0</v>
      </c>
      <c r="N59" s="110">
        <f t="shared" si="7"/>
        <v>0</v>
      </c>
      <c r="O59" s="33">
        <f t="shared" si="8"/>
        <v>0</v>
      </c>
      <c r="P59" s="110"/>
      <c r="Q59" s="33"/>
      <c r="R59" s="33"/>
      <c r="S59" s="33">
        <v>0</v>
      </c>
      <c r="T59" s="33"/>
      <c r="U59" s="33"/>
      <c r="V59" s="110"/>
      <c r="W59" s="110"/>
      <c r="X59" s="110"/>
      <c r="Y59" s="33"/>
      <c r="Z59" s="33"/>
      <c r="AA59" s="33"/>
      <c r="AB59" s="49"/>
      <c r="AC59" s="49">
        <v>0</v>
      </c>
      <c r="AD59" s="112">
        <v>0</v>
      </c>
      <c r="AE59" s="86">
        <v>0</v>
      </c>
      <c r="AF59" s="99"/>
      <c r="AG59" s="99"/>
      <c r="AH59" s="99"/>
    </row>
    <row r="60" spans="1:34" ht="12.75" customHeight="1" x14ac:dyDescent="0.3">
      <c r="A60" s="249">
        <v>4111307</v>
      </c>
      <c r="B60" s="250" t="s">
        <v>187</v>
      </c>
      <c r="C60" s="110">
        <v>6143.66</v>
      </c>
      <c r="D60" s="110">
        <v>898.49</v>
      </c>
      <c r="E60" s="110">
        <v>5254.17</v>
      </c>
      <c r="F60" s="110"/>
      <c r="G60" s="110">
        <f t="shared" si="0"/>
        <v>6152.66</v>
      </c>
      <c r="H60" s="110">
        <f t="shared" si="1"/>
        <v>913.9739075</v>
      </c>
      <c r="I60" s="110">
        <f t="shared" si="2"/>
        <v>5362.5573525</v>
      </c>
      <c r="J60" s="110">
        <f t="shared" si="3"/>
        <v>0</v>
      </c>
      <c r="K60" s="110">
        <f t="shared" si="4"/>
        <v>6276.5312599999997</v>
      </c>
      <c r="L60" s="110">
        <f t="shared" si="5"/>
        <v>15.483907500000001</v>
      </c>
      <c r="M60" s="110">
        <f t="shared" si="6"/>
        <v>108.38735250000001</v>
      </c>
      <c r="N60" s="110">
        <f t="shared" si="7"/>
        <v>0</v>
      </c>
      <c r="O60" s="33">
        <f t="shared" si="8"/>
        <v>123.87126000000001</v>
      </c>
      <c r="P60" s="110"/>
      <c r="Q60" s="33"/>
      <c r="R60" s="33"/>
      <c r="S60" s="33">
        <v>0</v>
      </c>
      <c r="T60" s="33"/>
      <c r="U60" s="33">
        <v>1548390.75</v>
      </c>
      <c r="V60" s="110"/>
      <c r="W60" s="110"/>
      <c r="X60" s="110"/>
      <c r="Y60" s="33"/>
      <c r="Z60" s="33"/>
      <c r="AA60" s="33">
        <v>10838735.25</v>
      </c>
      <c r="AB60" s="49"/>
      <c r="AC60" s="49">
        <v>0</v>
      </c>
      <c r="AD60" s="112">
        <v>0</v>
      </c>
      <c r="AE60" s="86">
        <v>0</v>
      </c>
      <c r="AF60" s="99"/>
      <c r="AG60" s="99"/>
      <c r="AH60" s="99"/>
    </row>
    <row r="61" spans="1:34" ht="12.75" customHeight="1" x14ac:dyDescent="0.3">
      <c r="A61" s="249">
        <v>4111307</v>
      </c>
      <c r="B61" s="250" t="s">
        <v>188</v>
      </c>
      <c r="C61" s="110">
        <v>6011.48</v>
      </c>
      <c r="D61" s="110">
        <v>791.08</v>
      </c>
      <c r="E61" s="110">
        <v>5220.3999999999996</v>
      </c>
      <c r="F61" s="110"/>
      <c r="G61" s="110">
        <f t="shared" si="0"/>
        <v>6011.48</v>
      </c>
      <c r="H61" s="110">
        <f t="shared" si="1"/>
        <v>791.08</v>
      </c>
      <c r="I61" s="110">
        <f t="shared" si="2"/>
        <v>5220.3999999999996</v>
      </c>
      <c r="J61" s="110">
        <f t="shared" si="3"/>
        <v>0</v>
      </c>
      <c r="K61" s="110">
        <f t="shared" si="4"/>
        <v>6011.48</v>
      </c>
      <c r="L61" s="110">
        <f t="shared" si="5"/>
        <v>0</v>
      </c>
      <c r="M61" s="110">
        <f t="shared" si="6"/>
        <v>0</v>
      </c>
      <c r="N61" s="110">
        <f t="shared" si="7"/>
        <v>0</v>
      </c>
      <c r="O61" s="33">
        <f t="shared" si="8"/>
        <v>0</v>
      </c>
      <c r="P61" s="110"/>
      <c r="Q61" s="33"/>
      <c r="R61" s="33"/>
      <c r="S61" s="33">
        <v>0</v>
      </c>
      <c r="T61" s="33"/>
      <c r="U61" s="33"/>
      <c r="V61" s="110"/>
      <c r="W61" s="110"/>
      <c r="X61" s="110"/>
      <c r="Y61" s="33"/>
      <c r="Z61" s="33"/>
      <c r="AA61" s="33"/>
      <c r="AB61" s="49"/>
      <c r="AC61" s="49">
        <v>0</v>
      </c>
      <c r="AD61" s="112">
        <v>0</v>
      </c>
      <c r="AE61" s="86">
        <v>0</v>
      </c>
      <c r="AF61" s="90"/>
      <c r="AG61" s="90"/>
      <c r="AH61" s="90"/>
    </row>
    <row r="62" spans="1:34" ht="12.75" customHeight="1" x14ac:dyDescent="0.3">
      <c r="A62" s="249">
        <v>4111201</v>
      </c>
      <c r="B62" s="250" t="s">
        <v>189</v>
      </c>
      <c r="C62" s="110">
        <v>455.04</v>
      </c>
      <c r="D62" s="110">
        <v>64.36</v>
      </c>
      <c r="E62" s="110">
        <v>390.68</v>
      </c>
      <c r="F62" s="110"/>
      <c r="G62" s="110">
        <f t="shared" si="0"/>
        <v>455.04</v>
      </c>
      <c r="H62" s="110">
        <f t="shared" si="1"/>
        <v>64.36</v>
      </c>
      <c r="I62" s="110">
        <f t="shared" si="2"/>
        <v>390.68</v>
      </c>
      <c r="J62" s="110">
        <f t="shared" si="3"/>
        <v>0</v>
      </c>
      <c r="K62" s="110">
        <f t="shared" si="4"/>
        <v>455.04</v>
      </c>
      <c r="L62" s="110">
        <f t="shared" si="5"/>
        <v>0</v>
      </c>
      <c r="M62" s="110">
        <f t="shared" si="6"/>
        <v>0</v>
      </c>
      <c r="N62" s="110">
        <f t="shared" si="7"/>
        <v>0</v>
      </c>
      <c r="O62" s="33">
        <f t="shared" si="8"/>
        <v>0</v>
      </c>
      <c r="P62" s="110"/>
      <c r="Q62" s="33"/>
      <c r="R62" s="33"/>
      <c r="S62" s="33">
        <v>0</v>
      </c>
      <c r="T62" s="33"/>
      <c r="U62" s="33"/>
      <c r="V62" s="110"/>
      <c r="W62" s="110"/>
      <c r="X62" s="110"/>
      <c r="Y62" s="33"/>
      <c r="Z62" s="33"/>
      <c r="AA62" s="33"/>
      <c r="AB62" s="49"/>
      <c r="AC62" s="49">
        <v>0</v>
      </c>
      <c r="AD62" s="112">
        <v>0</v>
      </c>
      <c r="AE62" s="86">
        <v>0</v>
      </c>
      <c r="AF62" s="86"/>
      <c r="AG62" s="86"/>
      <c r="AH62" s="86"/>
    </row>
    <row r="63" spans="1:34" ht="12.75" customHeight="1" x14ac:dyDescent="0.3">
      <c r="A63" s="249">
        <v>4111201</v>
      </c>
      <c r="B63" s="250" t="s">
        <v>190</v>
      </c>
      <c r="C63" s="110">
        <v>452.46</v>
      </c>
      <c r="D63" s="110">
        <v>63.49</v>
      </c>
      <c r="E63" s="110">
        <v>388.97</v>
      </c>
      <c r="F63" s="110"/>
      <c r="G63" s="110">
        <f t="shared" si="0"/>
        <v>452.46000000000004</v>
      </c>
      <c r="H63" s="110">
        <f t="shared" si="1"/>
        <v>63.49</v>
      </c>
      <c r="I63" s="110">
        <f t="shared" si="2"/>
        <v>388.97</v>
      </c>
      <c r="J63" s="110">
        <f t="shared" si="3"/>
        <v>0</v>
      </c>
      <c r="K63" s="110">
        <f t="shared" si="4"/>
        <v>452.46000000000004</v>
      </c>
      <c r="L63" s="110">
        <f t="shared" si="5"/>
        <v>0</v>
      </c>
      <c r="M63" s="110">
        <f t="shared" si="6"/>
        <v>0</v>
      </c>
      <c r="N63" s="110">
        <f t="shared" si="7"/>
        <v>0</v>
      </c>
      <c r="O63" s="33">
        <f t="shared" si="8"/>
        <v>0</v>
      </c>
      <c r="P63" s="110"/>
      <c r="Q63" s="33"/>
      <c r="R63" s="33"/>
      <c r="S63" s="33">
        <v>0</v>
      </c>
      <c r="T63" s="33"/>
      <c r="U63" s="33"/>
      <c r="V63" s="110"/>
      <c r="W63" s="110"/>
      <c r="X63" s="110"/>
      <c r="Y63" s="33"/>
      <c r="Z63" s="33"/>
      <c r="AA63" s="33"/>
      <c r="AB63" s="49"/>
      <c r="AC63" s="49">
        <v>0</v>
      </c>
      <c r="AD63" s="112">
        <v>0</v>
      </c>
      <c r="AE63" s="86">
        <v>0</v>
      </c>
      <c r="AF63" s="99"/>
      <c r="AG63" s="99"/>
      <c r="AH63" s="99"/>
    </row>
    <row r="64" spans="1:34" ht="12.75" customHeight="1" x14ac:dyDescent="0.3">
      <c r="A64" s="249">
        <v>4111201</v>
      </c>
      <c r="B64" s="250" t="s">
        <v>191</v>
      </c>
      <c r="C64" s="110">
        <v>341.85</v>
      </c>
      <c r="D64" s="110">
        <v>48.84</v>
      </c>
      <c r="E64" s="110">
        <v>293.01</v>
      </c>
      <c r="F64" s="110"/>
      <c r="G64" s="110">
        <f t="shared" si="0"/>
        <v>341.85</v>
      </c>
      <c r="H64" s="110">
        <f t="shared" si="1"/>
        <v>48.84</v>
      </c>
      <c r="I64" s="110">
        <f t="shared" si="2"/>
        <v>293.01</v>
      </c>
      <c r="J64" s="110">
        <f t="shared" si="3"/>
        <v>0</v>
      </c>
      <c r="K64" s="110">
        <f t="shared" si="4"/>
        <v>341.85</v>
      </c>
      <c r="L64" s="110">
        <f t="shared" si="5"/>
        <v>0</v>
      </c>
      <c r="M64" s="110">
        <f t="shared" si="6"/>
        <v>0</v>
      </c>
      <c r="N64" s="110">
        <f t="shared" si="7"/>
        <v>0</v>
      </c>
      <c r="O64" s="33">
        <f t="shared" si="8"/>
        <v>0</v>
      </c>
      <c r="P64" s="110"/>
      <c r="Q64" s="33"/>
      <c r="R64" s="33"/>
      <c r="S64" s="33">
        <v>0</v>
      </c>
      <c r="T64" s="33"/>
      <c r="U64" s="33"/>
      <c r="V64" s="110"/>
      <c r="W64" s="110"/>
      <c r="X64" s="110"/>
      <c r="Y64" s="33"/>
      <c r="Z64" s="33"/>
      <c r="AA64" s="33"/>
      <c r="AB64" s="49"/>
      <c r="AC64" s="49">
        <v>0</v>
      </c>
      <c r="AD64" s="112">
        <v>0</v>
      </c>
      <c r="AE64" s="86">
        <v>0</v>
      </c>
      <c r="AF64" s="99"/>
      <c r="AG64" s="99"/>
      <c r="AH64" s="99"/>
    </row>
    <row r="65" spans="1:34" ht="12.75" customHeight="1" x14ac:dyDescent="0.3">
      <c r="A65" s="249">
        <v>4111201</v>
      </c>
      <c r="B65" s="250" t="s">
        <v>192</v>
      </c>
      <c r="C65" s="110">
        <v>6127.06</v>
      </c>
      <c r="D65" s="110">
        <v>779.02</v>
      </c>
      <c r="E65" s="110">
        <v>5348.04</v>
      </c>
      <c r="F65" s="110"/>
      <c r="G65" s="110">
        <f t="shared" si="0"/>
        <v>6127.0599999999995</v>
      </c>
      <c r="H65" s="110">
        <f t="shared" si="1"/>
        <v>779.02</v>
      </c>
      <c r="I65" s="110">
        <f t="shared" si="2"/>
        <v>5348.04</v>
      </c>
      <c r="J65" s="110">
        <f t="shared" si="3"/>
        <v>0</v>
      </c>
      <c r="K65" s="110">
        <f t="shared" si="4"/>
        <v>6127.0599999999995</v>
      </c>
      <c r="L65" s="110">
        <f t="shared" si="5"/>
        <v>0</v>
      </c>
      <c r="M65" s="110">
        <f t="shared" si="6"/>
        <v>0</v>
      </c>
      <c r="N65" s="110">
        <f t="shared" si="7"/>
        <v>0</v>
      </c>
      <c r="O65" s="33">
        <f t="shared" si="8"/>
        <v>0</v>
      </c>
      <c r="P65" s="110"/>
      <c r="Q65" s="33"/>
      <c r="R65" s="33"/>
      <c r="S65" s="33">
        <v>0</v>
      </c>
      <c r="T65" s="33"/>
      <c r="U65" s="33"/>
      <c r="V65" s="110"/>
      <c r="W65" s="110"/>
      <c r="X65" s="110"/>
      <c r="Y65" s="33"/>
      <c r="Z65" s="33"/>
      <c r="AA65" s="33"/>
      <c r="AB65" s="49"/>
      <c r="AC65" s="49">
        <v>0</v>
      </c>
      <c r="AD65" s="112">
        <v>0</v>
      </c>
      <c r="AE65" s="86">
        <v>0</v>
      </c>
      <c r="AF65" s="99"/>
      <c r="AG65" s="99"/>
      <c r="AH65" s="99"/>
    </row>
    <row r="66" spans="1:34" ht="12.75" customHeight="1" x14ac:dyDescent="0.3">
      <c r="A66" s="249">
        <v>4111201</v>
      </c>
      <c r="B66" s="250" t="s">
        <v>193</v>
      </c>
      <c r="C66" s="110">
        <v>73.260000000000005</v>
      </c>
      <c r="D66" s="110">
        <v>9.77</v>
      </c>
      <c r="E66" s="110">
        <v>63.49</v>
      </c>
      <c r="F66" s="110"/>
      <c r="G66" s="110">
        <f t="shared" si="0"/>
        <v>73.260000000000005</v>
      </c>
      <c r="H66" s="110">
        <f t="shared" si="1"/>
        <v>9.77</v>
      </c>
      <c r="I66" s="110">
        <f t="shared" si="2"/>
        <v>63.49</v>
      </c>
      <c r="J66" s="110">
        <f t="shared" si="3"/>
        <v>0</v>
      </c>
      <c r="K66" s="110">
        <f t="shared" si="4"/>
        <v>73.260000000000005</v>
      </c>
      <c r="L66" s="110">
        <f t="shared" si="5"/>
        <v>0</v>
      </c>
      <c r="M66" s="110">
        <f t="shared" si="6"/>
        <v>0</v>
      </c>
      <c r="N66" s="110">
        <f t="shared" si="7"/>
        <v>0</v>
      </c>
      <c r="O66" s="33">
        <f t="shared" si="8"/>
        <v>0</v>
      </c>
      <c r="P66" s="110"/>
      <c r="Q66" s="33"/>
      <c r="R66" s="33"/>
      <c r="S66" s="33">
        <v>0</v>
      </c>
      <c r="T66" s="33"/>
      <c r="U66" s="33"/>
      <c r="V66" s="110"/>
      <c r="W66" s="110"/>
      <c r="X66" s="110"/>
      <c r="Y66" s="33"/>
      <c r="Z66" s="33"/>
      <c r="AA66" s="33"/>
      <c r="AB66" s="49"/>
      <c r="AC66" s="49">
        <v>0</v>
      </c>
      <c r="AD66" s="112">
        <v>0</v>
      </c>
      <c r="AE66" s="86">
        <v>0</v>
      </c>
      <c r="AF66" s="98"/>
      <c r="AG66" s="98"/>
      <c r="AH66" s="98"/>
    </row>
    <row r="67" spans="1:34" ht="12.75" customHeight="1" x14ac:dyDescent="0.3">
      <c r="A67" s="249">
        <v>4111201</v>
      </c>
      <c r="B67" s="250" t="s">
        <v>194</v>
      </c>
      <c r="C67" s="110">
        <v>42.09</v>
      </c>
      <c r="D67" s="110">
        <v>5.47</v>
      </c>
      <c r="E67" s="110">
        <v>36.619999999999997</v>
      </c>
      <c r="F67" s="110"/>
      <c r="G67" s="110">
        <f t="shared" ref="G67:G70" si="9">SUM(D67:F67)</f>
        <v>42.089999999999996</v>
      </c>
      <c r="H67" s="110">
        <f t="shared" ref="H67:H70" si="10">L67+D67</f>
        <v>5.47</v>
      </c>
      <c r="I67" s="110">
        <f t="shared" ref="I67:I70" si="11">E67+M67</f>
        <v>36.619999999999997</v>
      </c>
      <c r="J67" s="110">
        <f t="shared" ref="J67:J70" si="12">F67+N67</f>
        <v>0</v>
      </c>
      <c r="K67" s="110">
        <f t="shared" ref="K67:K70" si="13">SUM(H67:J67)</f>
        <v>42.089999999999996</v>
      </c>
      <c r="L67" s="110">
        <f t="shared" ref="L67:L70" si="14">SUM(P67:U67)/100000</f>
        <v>0</v>
      </c>
      <c r="M67" s="110">
        <f t="shared" ref="M67:M70" si="15">SUM(V67:AA67)/100000</f>
        <v>0</v>
      </c>
      <c r="N67" s="110">
        <f t="shared" ref="N67:N70" si="16">SUM(AB67:AG67)/100000</f>
        <v>0</v>
      </c>
      <c r="O67" s="33">
        <f t="shared" ref="O67:O70" si="17">SUM(L67:N67)</f>
        <v>0</v>
      </c>
      <c r="P67" s="110"/>
      <c r="Q67" s="33"/>
      <c r="R67" s="33"/>
      <c r="S67" s="33">
        <v>0</v>
      </c>
      <c r="T67" s="33"/>
      <c r="U67" s="33"/>
      <c r="V67" s="110"/>
      <c r="W67" s="110"/>
      <c r="X67" s="110"/>
      <c r="Y67" s="33"/>
      <c r="Z67" s="33"/>
      <c r="AA67" s="33"/>
      <c r="AB67" s="49"/>
      <c r="AC67" s="49">
        <v>0</v>
      </c>
      <c r="AD67" s="112">
        <v>0</v>
      </c>
      <c r="AE67" s="86">
        <v>0</v>
      </c>
      <c r="AF67" s="99"/>
      <c r="AG67" s="99"/>
      <c r="AH67" s="99"/>
    </row>
    <row r="68" spans="1:34" ht="12.75" customHeight="1" x14ac:dyDescent="0.3">
      <c r="A68" s="249">
        <v>4111201</v>
      </c>
      <c r="B68" s="250" t="s">
        <v>195</v>
      </c>
      <c r="C68" s="110">
        <v>0</v>
      </c>
      <c r="D68" s="110">
        <v>0</v>
      </c>
      <c r="E68" s="110">
        <v>0</v>
      </c>
      <c r="F68" s="110"/>
      <c r="G68" s="110">
        <f t="shared" si="9"/>
        <v>0</v>
      </c>
      <c r="H68" s="110">
        <f t="shared" si="10"/>
        <v>0</v>
      </c>
      <c r="I68" s="110">
        <f t="shared" si="11"/>
        <v>0</v>
      </c>
      <c r="J68" s="110">
        <f t="shared" si="12"/>
        <v>0</v>
      </c>
      <c r="K68" s="110">
        <f t="shared" si="13"/>
        <v>0</v>
      </c>
      <c r="L68" s="110">
        <f t="shared" si="14"/>
        <v>0</v>
      </c>
      <c r="M68" s="110">
        <f t="shared" si="15"/>
        <v>0</v>
      </c>
      <c r="N68" s="110">
        <f t="shared" si="16"/>
        <v>0</v>
      </c>
      <c r="O68" s="33">
        <f t="shared" si="17"/>
        <v>0</v>
      </c>
      <c r="P68" s="110"/>
      <c r="Q68" s="33"/>
      <c r="R68" s="33"/>
      <c r="S68" s="33">
        <v>0</v>
      </c>
      <c r="T68" s="33"/>
      <c r="U68" s="33"/>
      <c r="V68" s="110"/>
      <c r="W68" s="110"/>
      <c r="X68" s="110"/>
      <c r="Y68" s="33"/>
      <c r="Z68" s="33"/>
      <c r="AA68" s="33"/>
      <c r="AB68" s="49"/>
      <c r="AC68" s="49">
        <v>0</v>
      </c>
      <c r="AD68" s="112">
        <v>0</v>
      </c>
      <c r="AE68" s="86">
        <v>0</v>
      </c>
      <c r="AF68" s="99"/>
      <c r="AG68" s="99"/>
      <c r="AH68" s="99"/>
    </row>
    <row r="69" spans="1:34" ht="12.75" customHeight="1" x14ac:dyDescent="0.3">
      <c r="A69" s="249" t="s">
        <v>296</v>
      </c>
      <c r="B69" s="250" t="s">
        <v>292</v>
      </c>
      <c r="C69" s="110"/>
      <c r="D69" s="110"/>
      <c r="E69" s="110"/>
      <c r="F69" s="110"/>
      <c r="G69" s="110">
        <f t="shared" si="9"/>
        <v>0</v>
      </c>
      <c r="H69" s="110">
        <f t="shared" si="10"/>
        <v>0</v>
      </c>
      <c r="I69" s="110">
        <f t="shared" si="11"/>
        <v>0</v>
      </c>
      <c r="J69" s="110">
        <f t="shared" si="12"/>
        <v>0</v>
      </c>
      <c r="K69" s="110">
        <f t="shared" si="13"/>
        <v>0</v>
      </c>
      <c r="L69" s="110">
        <f t="shared" si="14"/>
        <v>0</v>
      </c>
      <c r="M69" s="110">
        <f t="shared" si="15"/>
        <v>0</v>
      </c>
      <c r="N69" s="110">
        <f t="shared" si="16"/>
        <v>0</v>
      </c>
      <c r="O69" s="33">
        <f t="shared" si="17"/>
        <v>0</v>
      </c>
      <c r="P69" s="110"/>
      <c r="Q69" s="33"/>
      <c r="R69" s="33"/>
      <c r="S69" s="33"/>
      <c r="T69" s="33"/>
      <c r="U69" s="33"/>
      <c r="V69" s="110"/>
      <c r="W69" s="110"/>
      <c r="X69" s="110"/>
      <c r="Y69" s="33"/>
      <c r="Z69" s="33"/>
      <c r="AA69" s="33"/>
      <c r="AB69" s="49"/>
      <c r="AC69" s="50"/>
      <c r="AD69" s="50"/>
      <c r="AE69" s="49"/>
      <c r="AF69" s="50"/>
      <c r="AG69" s="50"/>
      <c r="AH69" s="50"/>
    </row>
    <row r="70" spans="1:34" ht="12.75" customHeight="1" x14ac:dyDescent="0.3">
      <c r="A70" s="249" t="s">
        <v>297</v>
      </c>
      <c r="B70" s="250" t="s">
        <v>293</v>
      </c>
      <c r="C70" s="110"/>
      <c r="D70" s="110"/>
      <c r="E70" s="110"/>
      <c r="F70" s="110"/>
      <c r="G70" s="110">
        <f t="shared" si="9"/>
        <v>0</v>
      </c>
      <c r="H70" s="110">
        <f t="shared" si="10"/>
        <v>0</v>
      </c>
      <c r="I70" s="110">
        <f t="shared" si="11"/>
        <v>0</v>
      </c>
      <c r="J70" s="110">
        <f t="shared" si="12"/>
        <v>0</v>
      </c>
      <c r="K70" s="110">
        <f t="shared" si="13"/>
        <v>0</v>
      </c>
      <c r="L70" s="110">
        <f t="shared" si="14"/>
        <v>0</v>
      </c>
      <c r="M70" s="110">
        <f t="shared" si="15"/>
        <v>0</v>
      </c>
      <c r="N70" s="110">
        <f t="shared" si="16"/>
        <v>0</v>
      </c>
      <c r="O70" s="33">
        <f t="shared" si="17"/>
        <v>0</v>
      </c>
      <c r="P70" s="110"/>
      <c r="Q70" s="33"/>
      <c r="R70" s="33"/>
      <c r="S70" s="33"/>
      <c r="T70" s="33"/>
      <c r="U70" s="33"/>
      <c r="V70" s="110"/>
      <c r="W70" s="110"/>
      <c r="X70" s="110"/>
      <c r="Y70" s="33"/>
      <c r="Z70" s="33"/>
      <c r="AA70" s="33"/>
      <c r="AB70" s="49"/>
      <c r="AC70" s="50"/>
      <c r="AD70" s="50"/>
      <c r="AE70" s="49"/>
      <c r="AF70" s="50"/>
      <c r="AG70" s="50"/>
      <c r="AH70" s="50"/>
    </row>
  </sheetData>
  <pageMargins left="0.7" right="0.7" top="0.75" bottom="0.75" header="0.3" footer="0.3"/>
  <pageSetup paperSize="9" orientation="landscape" r:id="rId1"/>
  <colBreaks count="1" manualBreakCount="1">
    <brk id="11" max="6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0"/>
  <sheetViews>
    <sheetView topLeftCell="F1" zoomScale="85" zoomScaleNormal="85" workbookViewId="0">
      <pane ySplit="1" topLeftCell="A14" activePane="bottomLeft" state="frozen"/>
      <selection pane="bottomLeft" activeCell="R8" sqref="R8"/>
    </sheetView>
  </sheetViews>
  <sheetFormatPr defaultColWidth="9.109375" defaultRowHeight="15" x14ac:dyDescent="0.35"/>
  <cols>
    <col min="1" max="1" width="6.33203125" style="1" customWidth="1"/>
    <col min="2" max="2" width="11.33203125" style="1" customWidth="1"/>
    <col min="3" max="3" width="35.109375" style="1" customWidth="1"/>
    <col min="4" max="4" width="35.109375" style="70" customWidth="1"/>
    <col min="5" max="5" width="9.5546875" style="1" customWidth="1"/>
    <col min="6" max="6" width="15.6640625" style="1" customWidth="1"/>
    <col min="7" max="7" width="16.88671875" style="1" customWidth="1"/>
    <col min="8" max="8" width="15" style="1" customWidth="1"/>
    <col min="9" max="9" width="14.88671875" style="1" customWidth="1"/>
    <col min="10" max="10" width="15.33203125" style="1" customWidth="1"/>
    <col min="11" max="12" width="16.33203125" style="1" customWidth="1"/>
    <col min="13" max="13" width="18.88671875" style="1" customWidth="1"/>
    <col min="14" max="14" width="17.5546875" style="1" customWidth="1"/>
    <col min="15" max="15" width="16" style="1" customWidth="1"/>
    <col min="16" max="16" width="17" style="1" customWidth="1"/>
    <col min="17" max="17" width="17.5546875" style="1" customWidth="1"/>
    <col min="18" max="18" width="14.6640625" style="1" customWidth="1"/>
    <col min="19" max="16384" width="9.109375" style="1"/>
  </cols>
  <sheetData>
    <row r="1" spans="1:18" ht="16.2" x14ac:dyDescent="0.35">
      <c r="A1" s="321" t="s">
        <v>0</v>
      </c>
      <c r="B1" s="322"/>
      <c r="C1" s="2"/>
      <c r="D1" s="2"/>
      <c r="E1" s="49" t="s">
        <v>207</v>
      </c>
      <c r="F1" s="49" t="s">
        <v>208</v>
      </c>
      <c r="G1" s="49" t="s">
        <v>209</v>
      </c>
      <c r="H1" s="49" t="s">
        <v>197</v>
      </c>
      <c r="I1" s="49" t="s">
        <v>198</v>
      </c>
      <c r="J1" s="49" t="s">
        <v>199</v>
      </c>
      <c r="K1" s="49" t="s">
        <v>200</v>
      </c>
      <c r="L1" s="49" t="s">
        <v>201</v>
      </c>
      <c r="M1" s="49" t="s">
        <v>202</v>
      </c>
      <c r="N1" s="49" t="s">
        <v>203</v>
      </c>
      <c r="O1" s="49" t="s">
        <v>204</v>
      </c>
      <c r="P1" s="49" t="s">
        <v>205</v>
      </c>
      <c r="Q1" s="21"/>
      <c r="R1" s="20"/>
    </row>
    <row r="2" spans="1:18" ht="32.4" x14ac:dyDescent="0.35">
      <c r="A2" s="3">
        <v>1</v>
      </c>
      <c r="B2" s="3" t="s">
        <v>40</v>
      </c>
      <c r="C2" s="4" t="s">
        <v>1</v>
      </c>
      <c r="D2" s="49">
        <v>1</v>
      </c>
      <c r="E2" s="50"/>
      <c r="F2" s="276">
        <v>1190</v>
      </c>
      <c r="G2" s="276">
        <v>2980</v>
      </c>
      <c r="H2" s="19">
        <v>3100</v>
      </c>
      <c r="I2" s="19">
        <v>2350</v>
      </c>
      <c r="J2" s="19">
        <v>900</v>
      </c>
      <c r="K2" s="19">
        <v>2990</v>
      </c>
      <c r="L2" s="19">
        <v>3000</v>
      </c>
      <c r="M2" s="19">
        <v>3200</v>
      </c>
      <c r="N2" s="19">
        <v>3200</v>
      </c>
      <c r="O2" s="19">
        <v>4540</v>
      </c>
      <c r="P2" s="277">
        <v>2550</v>
      </c>
      <c r="Q2" s="278">
        <f>SUM(F2:P2)</f>
        <v>30000</v>
      </c>
      <c r="R2" s="278">
        <f>Q2/100000</f>
        <v>0.3</v>
      </c>
    </row>
    <row r="3" spans="1:18" ht="16.2" x14ac:dyDescent="0.35">
      <c r="A3" s="3"/>
      <c r="B3" s="3"/>
      <c r="C3" s="50" t="s">
        <v>102</v>
      </c>
      <c r="D3" s="49">
        <v>2</v>
      </c>
      <c r="E3" s="50"/>
      <c r="F3" s="276"/>
      <c r="G3" s="276"/>
      <c r="H3" s="19"/>
      <c r="I3" s="19"/>
      <c r="J3" s="19"/>
      <c r="K3" s="19"/>
      <c r="L3" s="19"/>
      <c r="M3" s="19"/>
      <c r="N3" s="19"/>
      <c r="O3" s="19"/>
      <c r="P3" s="277"/>
      <c r="Q3" s="278"/>
      <c r="R3" s="278"/>
    </row>
    <row r="4" spans="1:18" ht="32.4" x14ac:dyDescent="0.35">
      <c r="A4" s="3">
        <v>2</v>
      </c>
      <c r="B4" s="3" t="s">
        <v>92</v>
      </c>
      <c r="C4" s="4" t="s">
        <v>41</v>
      </c>
      <c r="D4" s="49">
        <v>3</v>
      </c>
      <c r="E4" s="50"/>
      <c r="F4" s="276"/>
      <c r="G4" s="276">
        <v>187532</v>
      </c>
      <c r="H4" s="19">
        <v>166152</v>
      </c>
      <c r="I4" s="19">
        <v>25290</v>
      </c>
      <c r="J4" s="19">
        <v>71716</v>
      </c>
      <c r="K4" s="19">
        <v>124531</v>
      </c>
      <c r="L4" s="19">
        <v>100593</v>
      </c>
      <c r="M4" s="19">
        <v>1755</v>
      </c>
      <c r="N4" s="19">
        <v>162524</v>
      </c>
      <c r="O4" s="19">
        <v>99783</v>
      </c>
      <c r="P4" s="277">
        <v>221164</v>
      </c>
      <c r="Q4" s="278">
        <f t="shared" ref="Q4:Q20" si="0">SUM(F4:P4)</f>
        <v>1161040</v>
      </c>
      <c r="R4" s="278">
        <f t="shared" ref="R4:R69" si="1">Q4/100000</f>
        <v>11.6104</v>
      </c>
    </row>
    <row r="5" spans="1:18" ht="32.4" x14ac:dyDescent="0.35">
      <c r="A5" s="6">
        <v>3</v>
      </c>
      <c r="B5" s="6" t="s">
        <v>87</v>
      </c>
      <c r="C5" s="7" t="s">
        <v>2</v>
      </c>
      <c r="D5" s="49">
        <v>4</v>
      </c>
      <c r="E5" s="50"/>
      <c r="F5" s="279">
        <v>22050</v>
      </c>
      <c r="G5" s="279">
        <v>21000</v>
      </c>
      <c r="H5" s="23">
        <v>210353</v>
      </c>
      <c r="I5" s="23">
        <v>95660</v>
      </c>
      <c r="J5" s="24">
        <v>103704</v>
      </c>
      <c r="K5" s="24">
        <v>51075</v>
      </c>
      <c r="L5" s="19">
        <v>163847</v>
      </c>
      <c r="M5" s="25">
        <v>41460</v>
      </c>
      <c r="N5" s="23">
        <v>31950</v>
      </c>
      <c r="O5" s="23">
        <v>108809</v>
      </c>
      <c r="P5" s="280">
        <v>319053</v>
      </c>
      <c r="Q5" s="278">
        <f t="shared" si="0"/>
        <v>1168961</v>
      </c>
      <c r="R5" s="278">
        <f t="shared" si="1"/>
        <v>11.68961</v>
      </c>
    </row>
    <row r="6" spans="1:18" ht="32.4" x14ac:dyDescent="0.35">
      <c r="A6" s="6">
        <v>4</v>
      </c>
      <c r="B6" s="6" t="s">
        <v>88</v>
      </c>
      <c r="C6" s="7" t="s">
        <v>3</v>
      </c>
      <c r="D6" s="49">
        <v>5</v>
      </c>
      <c r="E6" s="50"/>
      <c r="F6" s="279">
        <v>570140</v>
      </c>
      <c r="G6" s="279">
        <v>285070</v>
      </c>
      <c r="H6" s="23">
        <v>285070</v>
      </c>
      <c r="I6" s="23">
        <v>285070</v>
      </c>
      <c r="J6" s="23">
        <v>285070</v>
      </c>
      <c r="K6" s="23">
        <v>285070</v>
      </c>
      <c r="L6" s="19">
        <v>285070</v>
      </c>
      <c r="M6" s="19">
        <v>285070</v>
      </c>
      <c r="N6" s="23">
        <v>285070</v>
      </c>
      <c r="O6" s="23">
        <v>285070</v>
      </c>
      <c r="P6" s="280">
        <v>285070</v>
      </c>
      <c r="Q6" s="278">
        <f t="shared" si="0"/>
        <v>3420840</v>
      </c>
      <c r="R6" s="278">
        <f t="shared" si="1"/>
        <v>34.208399999999997</v>
      </c>
    </row>
    <row r="7" spans="1:18" ht="32.4" x14ac:dyDescent="0.35">
      <c r="A7" s="6">
        <v>5</v>
      </c>
      <c r="B7" s="6" t="s">
        <v>89</v>
      </c>
      <c r="C7" s="7" t="s">
        <v>4</v>
      </c>
      <c r="D7" s="49">
        <v>6</v>
      </c>
      <c r="E7" s="50"/>
      <c r="F7" s="279">
        <v>1011737</v>
      </c>
      <c r="G7" s="279">
        <v>427396</v>
      </c>
      <c r="H7" s="23">
        <v>613578</v>
      </c>
      <c r="I7" s="23">
        <v>666447</v>
      </c>
      <c r="J7" s="23">
        <v>422336</v>
      </c>
      <c r="K7" s="23">
        <v>4909127.3499999996</v>
      </c>
      <c r="L7" s="19">
        <v>2558511.4900000002</v>
      </c>
      <c r="M7" s="25">
        <v>683323</v>
      </c>
      <c r="N7" s="23">
        <v>487785</v>
      </c>
      <c r="O7" s="23">
        <v>5164536.74</v>
      </c>
      <c r="P7" s="280">
        <v>8315140.0700000003</v>
      </c>
      <c r="Q7" s="278">
        <f t="shared" si="0"/>
        <v>25259917.649999999</v>
      </c>
      <c r="R7" s="278">
        <f t="shared" si="1"/>
        <v>252.5991765</v>
      </c>
    </row>
    <row r="8" spans="1:18" ht="32.4" x14ac:dyDescent="0.35">
      <c r="A8" s="6">
        <v>6</v>
      </c>
      <c r="B8" s="6" t="s">
        <v>42</v>
      </c>
      <c r="C8" s="7" t="s">
        <v>5</v>
      </c>
      <c r="D8" s="49">
        <v>7</v>
      </c>
      <c r="E8" s="50"/>
      <c r="F8" s="279">
        <v>4600</v>
      </c>
      <c r="G8" s="279">
        <v>4042</v>
      </c>
      <c r="H8" s="23">
        <v>2599</v>
      </c>
      <c r="I8" s="23">
        <v>4445</v>
      </c>
      <c r="J8" s="23">
        <v>2415</v>
      </c>
      <c r="K8" s="23">
        <v>3571</v>
      </c>
      <c r="L8" s="19">
        <v>316</v>
      </c>
      <c r="M8" s="19">
        <v>575</v>
      </c>
      <c r="N8" s="23">
        <v>799</v>
      </c>
      <c r="O8" s="23">
        <v>2473</v>
      </c>
      <c r="P8" s="280">
        <v>11224</v>
      </c>
      <c r="Q8" s="278">
        <f t="shared" si="0"/>
        <v>37059</v>
      </c>
      <c r="R8" s="278">
        <f t="shared" si="1"/>
        <v>0.37058999999999997</v>
      </c>
    </row>
    <row r="9" spans="1:18" ht="32.4" x14ac:dyDescent="0.35">
      <c r="A9" s="6">
        <v>7</v>
      </c>
      <c r="B9" s="6" t="s">
        <v>43</v>
      </c>
      <c r="C9" s="7" t="s">
        <v>6</v>
      </c>
      <c r="D9" s="49">
        <v>8</v>
      </c>
      <c r="E9" s="50"/>
      <c r="F9" s="279">
        <v>1070</v>
      </c>
      <c r="G9" s="279">
        <v>2536</v>
      </c>
      <c r="H9" s="23"/>
      <c r="I9" s="23"/>
      <c r="J9" s="23"/>
      <c r="K9" s="23"/>
      <c r="L9" s="19">
        <v>3596</v>
      </c>
      <c r="M9" s="19"/>
      <c r="N9" s="23"/>
      <c r="O9" s="23">
        <v>2052</v>
      </c>
      <c r="P9" s="279"/>
      <c r="Q9" s="278">
        <f t="shared" si="0"/>
        <v>9254</v>
      </c>
      <c r="R9" s="278">
        <f t="shared" si="1"/>
        <v>9.2539999999999997E-2</v>
      </c>
    </row>
    <row r="10" spans="1:18" ht="32.4" x14ac:dyDescent="0.35">
      <c r="A10" s="6">
        <v>8</v>
      </c>
      <c r="B10" s="6" t="s">
        <v>91</v>
      </c>
      <c r="C10" s="7" t="s">
        <v>7</v>
      </c>
      <c r="D10" s="49">
        <v>9</v>
      </c>
      <c r="E10" s="50"/>
      <c r="F10" s="279"/>
      <c r="G10" s="279">
        <v>2782</v>
      </c>
      <c r="H10" s="23"/>
      <c r="I10" s="23"/>
      <c r="J10" s="23"/>
      <c r="K10" s="23">
        <v>1070</v>
      </c>
      <c r="L10" s="19"/>
      <c r="M10" s="19"/>
      <c r="N10" s="23"/>
      <c r="O10" s="23"/>
      <c r="P10" s="279"/>
      <c r="Q10" s="278">
        <f t="shared" si="0"/>
        <v>3852</v>
      </c>
      <c r="R10" s="278">
        <f t="shared" si="1"/>
        <v>3.8519999999999999E-2</v>
      </c>
    </row>
    <row r="11" spans="1:18" ht="32.4" x14ac:dyDescent="0.35">
      <c r="A11" s="3">
        <v>9</v>
      </c>
      <c r="B11" s="3" t="s">
        <v>44</v>
      </c>
      <c r="C11" s="4" t="s">
        <v>8</v>
      </c>
      <c r="D11" s="49">
        <v>10</v>
      </c>
      <c r="E11" s="50"/>
      <c r="F11" s="276"/>
      <c r="G11" s="276">
        <v>130000</v>
      </c>
      <c r="H11" s="19"/>
      <c r="I11" s="19"/>
      <c r="J11" s="19">
        <v>149505</v>
      </c>
      <c r="K11" s="19"/>
      <c r="L11" s="19"/>
      <c r="M11" s="19"/>
      <c r="N11" s="19"/>
      <c r="O11" s="19"/>
      <c r="P11" s="277">
        <v>67600</v>
      </c>
      <c r="Q11" s="278">
        <f t="shared" si="0"/>
        <v>347105</v>
      </c>
      <c r="R11" s="278">
        <f t="shared" si="1"/>
        <v>3.47105</v>
      </c>
    </row>
    <row r="12" spans="1:18" ht="32.4" x14ac:dyDescent="0.35">
      <c r="A12" s="6">
        <v>10</v>
      </c>
      <c r="B12" s="6" t="s">
        <v>45</v>
      </c>
      <c r="C12" s="7" t="s">
        <v>9</v>
      </c>
      <c r="D12" s="49">
        <v>11</v>
      </c>
      <c r="E12" s="50"/>
      <c r="F12" s="279"/>
      <c r="G12" s="279">
        <v>9437</v>
      </c>
      <c r="H12" s="23">
        <v>2840</v>
      </c>
      <c r="I12" s="23">
        <v>3218</v>
      </c>
      <c r="J12" s="23"/>
      <c r="K12" s="23">
        <v>6654</v>
      </c>
      <c r="L12" s="19">
        <v>3570</v>
      </c>
      <c r="M12" s="19"/>
      <c r="N12" s="23">
        <v>7141</v>
      </c>
      <c r="O12" s="23">
        <v>3895</v>
      </c>
      <c r="P12" s="280">
        <v>4003</v>
      </c>
      <c r="Q12" s="278">
        <f t="shared" si="0"/>
        <v>40758</v>
      </c>
      <c r="R12" s="278">
        <f t="shared" si="1"/>
        <v>0.40758</v>
      </c>
    </row>
    <row r="13" spans="1:18" ht="32.4" x14ac:dyDescent="0.35">
      <c r="A13" s="6">
        <v>11</v>
      </c>
      <c r="B13" s="6" t="s">
        <v>93</v>
      </c>
      <c r="C13" s="7" t="s">
        <v>10</v>
      </c>
      <c r="D13" s="49">
        <v>12</v>
      </c>
      <c r="E13" s="50"/>
      <c r="F13" s="279"/>
      <c r="G13" s="279">
        <v>84107</v>
      </c>
      <c r="H13" s="23">
        <v>31511</v>
      </c>
      <c r="I13" s="23">
        <v>24703</v>
      </c>
      <c r="J13" s="23"/>
      <c r="K13" s="23">
        <v>29239</v>
      </c>
      <c r="L13" s="19">
        <v>11604</v>
      </c>
      <c r="M13" s="19"/>
      <c r="N13" s="23">
        <v>29639</v>
      </c>
      <c r="O13" s="23">
        <v>32759</v>
      </c>
      <c r="P13" s="280">
        <v>33610</v>
      </c>
      <c r="Q13" s="278">
        <f t="shared" si="0"/>
        <v>277172</v>
      </c>
      <c r="R13" s="278">
        <f t="shared" si="1"/>
        <v>2.7717200000000002</v>
      </c>
    </row>
    <row r="14" spans="1:18" ht="32.4" x14ac:dyDescent="0.35">
      <c r="A14" s="6">
        <v>12</v>
      </c>
      <c r="B14" s="6" t="s">
        <v>46</v>
      </c>
      <c r="C14" s="7" t="s">
        <v>11</v>
      </c>
      <c r="D14" s="49">
        <v>13</v>
      </c>
      <c r="E14" s="50"/>
      <c r="F14" s="279">
        <v>25607</v>
      </c>
      <c r="G14" s="279">
        <v>78383</v>
      </c>
      <c r="H14" s="23">
        <v>24502</v>
      </c>
      <c r="I14" s="23">
        <v>26619</v>
      </c>
      <c r="J14" s="23">
        <v>24783</v>
      </c>
      <c r="K14" s="23">
        <v>112989</v>
      </c>
      <c r="L14" s="19">
        <v>23263</v>
      </c>
      <c r="M14" s="19">
        <v>12947</v>
      </c>
      <c r="N14" s="23">
        <v>70736</v>
      </c>
      <c r="O14" s="23">
        <v>23959</v>
      </c>
      <c r="P14" s="280">
        <v>118726</v>
      </c>
      <c r="Q14" s="278">
        <f t="shared" si="0"/>
        <v>542514</v>
      </c>
      <c r="R14" s="278">
        <f t="shared" si="1"/>
        <v>5.4251399999999999</v>
      </c>
    </row>
    <row r="15" spans="1:18" ht="32.4" x14ac:dyDescent="0.35">
      <c r="A15" s="6">
        <v>13</v>
      </c>
      <c r="B15" s="6" t="s">
        <v>47</v>
      </c>
      <c r="C15" s="7" t="s">
        <v>12</v>
      </c>
      <c r="D15" s="49">
        <v>14</v>
      </c>
      <c r="E15" s="50"/>
      <c r="F15" s="279"/>
      <c r="G15" s="279">
        <v>322021</v>
      </c>
      <c r="H15" s="23">
        <v>300217</v>
      </c>
      <c r="I15" s="23">
        <v>99107</v>
      </c>
      <c r="J15" s="23">
        <v>152572</v>
      </c>
      <c r="K15" s="23">
        <v>168772</v>
      </c>
      <c r="L15" s="19">
        <v>259167</v>
      </c>
      <c r="M15" s="25">
        <v>99052</v>
      </c>
      <c r="N15" s="23">
        <v>162103</v>
      </c>
      <c r="O15" s="23">
        <v>128387</v>
      </c>
      <c r="P15" s="280">
        <v>299064</v>
      </c>
      <c r="Q15" s="278">
        <f t="shared" si="0"/>
        <v>1990462</v>
      </c>
      <c r="R15" s="278">
        <f t="shared" si="1"/>
        <v>19.904620000000001</v>
      </c>
    </row>
    <row r="16" spans="1:18" ht="32.4" x14ac:dyDescent="0.35">
      <c r="A16" s="3">
        <v>14</v>
      </c>
      <c r="B16" s="3" t="s">
        <v>48</v>
      </c>
      <c r="C16" s="4" t="s">
        <v>13</v>
      </c>
      <c r="D16" s="49">
        <v>15</v>
      </c>
      <c r="E16" s="50"/>
      <c r="F16" s="276">
        <v>7642</v>
      </c>
      <c r="G16" s="276"/>
      <c r="H16" s="19"/>
      <c r="I16" s="19">
        <v>414</v>
      </c>
      <c r="J16" s="19"/>
      <c r="K16" s="19">
        <v>748</v>
      </c>
      <c r="L16" s="19">
        <v>1392</v>
      </c>
      <c r="M16" s="19"/>
      <c r="N16" s="19"/>
      <c r="O16" s="19"/>
      <c r="P16" s="276"/>
      <c r="Q16" s="278">
        <f t="shared" si="0"/>
        <v>10196</v>
      </c>
      <c r="R16" s="278">
        <f t="shared" si="1"/>
        <v>0.10196</v>
      </c>
    </row>
    <row r="17" spans="1:18" ht="32.4" x14ac:dyDescent="0.35">
      <c r="A17" s="6">
        <v>15</v>
      </c>
      <c r="B17" s="6" t="s">
        <v>49</v>
      </c>
      <c r="C17" s="7" t="s">
        <v>14</v>
      </c>
      <c r="D17" s="49">
        <v>16</v>
      </c>
      <c r="E17" s="50"/>
      <c r="F17" s="279"/>
      <c r="G17" s="279"/>
      <c r="H17" s="23">
        <v>294870</v>
      </c>
      <c r="I17" s="23"/>
      <c r="J17" s="23"/>
      <c r="K17" s="23"/>
      <c r="L17" s="19">
        <v>17700</v>
      </c>
      <c r="M17" s="19">
        <v>14040</v>
      </c>
      <c r="N17" s="23"/>
      <c r="O17" s="23">
        <v>9945</v>
      </c>
      <c r="P17" s="280">
        <v>30420</v>
      </c>
      <c r="Q17" s="278">
        <f t="shared" si="0"/>
        <v>366975</v>
      </c>
      <c r="R17" s="278">
        <f t="shared" si="1"/>
        <v>3.6697500000000001</v>
      </c>
    </row>
    <row r="18" spans="1:18" ht="32.4" x14ac:dyDescent="0.35">
      <c r="A18" s="6">
        <v>16</v>
      </c>
      <c r="B18" s="6" t="s">
        <v>50</v>
      </c>
      <c r="C18" s="7" t="s">
        <v>15</v>
      </c>
      <c r="D18" s="49">
        <v>17</v>
      </c>
      <c r="E18" s="50"/>
      <c r="F18" s="279">
        <v>45142</v>
      </c>
      <c r="G18" s="279">
        <v>89929</v>
      </c>
      <c r="H18" s="23">
        <v>52018</v>
      </c>
      <c r="I18" s="23">
        <v>475223</v>
      </c>
      <c r="J18" s="23">
        <v>48709</v>
      </c>
      <c r="K18" s="23">
        <v>547334</v>
      </c>
      <c r="L18" s="19">
        <v>101451</v>
      </c>
      <c r="M18" s="19">
        <v>45925</v>
      </c>
      <c r="N18" s="23">
        <v>25022</v>
      </c>
      <c r="O18" s="23">
        <v>39055</v>
      </c>
      <c r="P18" s="280">
        <v>65270</v>
      </c>
      <c r="Q18" s="278">
        <f t="shared" si="0"/>
        <v>1535078</v>
      </c>
      <c r="R18" s="278">
        <f t="shared" si="1"/>
        <v>15.35078</v>
      </c>
    </row>
    <row r="19" spans="1:18" ht="32.4" x14ac:dyDescent="0.35">
      <c r="A19" s="3">
        <v>17</v>
      </c>
      <c r="B19" s="3" t="s">
        <v>51</v>
      </c>
      <c r="C19" s="4" t="s">
        <v>16</v>
      </c>
      <c r="D19" s="49">
        <v>18</v>
      </c>
      <c r="E19" s="50"/>
      <c r="F19" s="276">
        <v>1049</v>
      </c>
      <c r="G19" s="276">
        <v>1616</v>
      </c>
      <c r="H19" s="19"/>
      <c r="I19" s="19"/>
      <c r="J19" s="19">
        <v>556</v>
      </c>
      <c r="K19" s="19">
        <v>255</v>
      </c>
      <c r="L19" s="19"/>
      <c r="M19" s="19">
        <v>546</v>
      </c>
      <c r="N19" s="19"/>
      <c r="O19" s="19">
        <v>503</v>
      </c>
      <c r="P19" s="277">
        <v>5383</v>
      </c>
      <c r="Q19" s="278">
        <f t="shared" si="0"/>
        <v>9908</v>
      </c>
      <c r="R19" s="278">
        <f t="shared" si="1"/>
        <v>9.9080000000000001E-2</v>
      </c>
    </row>
    <row r="20" spans="1:18" ht="32.4" x14ac:dyDescent="0.35">
      <c r="A20" s="6">
        <v>18</v>
      </c>
      <c r="B20" s="6" t="s">
        <v>52</v>
      </c>
      <c r="C20" s="42" t="s">
        <v>130</v>
      </c>
      <c r="D20" s="49">
        <v>19</v>
      </c>
      <c r="E20" s="50"/>
      <c r="F20" s="279">
        <v>203182</v>
      </c>
      <c r="G20" s="279">
        <v>1018536</v>
      </c>
      <c r="H20" s="23">
        <v>1018411</v>
      </c>
      <c r="I20" s="23">
        <v>1199977</v>
      </c>
      <c r="J20" s="23">
        <v>1100843</v>
      </c>
      <c r="K20" s="23">
        <v>1291269</v>
      </c>
      <c r="L20" s="19">
        <v>425551</v>
      </c>
      <c r="M20" s="19">
        <v>281018</v>
      </c>
      <c r="N20" s="23">
        <v>652268</v>
      </c>
      <c r="O20" s="23">
        <v>709568</v>
      </c>
      <c r="P20" s="280">
        <v>1291838</v>
      </c>
      <c r="Q20" s="278">
        <f t="shared" si="0"/>
        <v>9192461</v>
      </c>
      <c r="R20" s="278">
        <f t="shared" si="1"/>
        <v>91.924610000000001</v>
      </c>
    </row>
    <row r="21" spans="1:18" ht="30.6" x14ac:dyDescent="0.35">
      <c r="A21" s="6"/>
      <c r="B21" s="6"/>
      <c r="C21" s="41" t="s">
        <v>132</v>
      </c>
      <c r="D21" s="49">
        <v>20</v>
      </c>
      <c r="E21" s="50"/>
      <c r="F21" s="279"/>
      <c r="G21" s="279"/>
      <c r="H21" s="23"/>
      <c r="I21" s="23"/>
      <c r="J21" s="23"/>
      <c r="K21" s="23"/>
      <c r="L21" s="19"/>
      <c r="M21" s="19"/>
      <c r="N21" s="23"/>
      <c r="O21" s="23"/>
      <c r="P21" s="280"/>
      <c r="Q21" s="278"/>
      <c r="R21" s="278"/>
    </row>
    <row r="22" spans="1:18" ht="51" x14ac:dyDescent="0.35">
      <c r="A22" s="6"/>
      <c r="B22" s="6"/>
      <c r="C22" s="41" t="s">
        <v>134</v>
      </c>
      <c r="D22" s="49">
        <v>21</v>
      </c>
      <c r="E22" s="50"/>
      <c r="F22" s="279"/>
      <c r="G22" s="279"/>
      <c r="H22" s="23"/>
      <c r="I22" s="23"/>
      <c r="J22" s="23"/>
      <c r="K22" s="23"/>
      <c r="L22" s="19"/>
      <c r="M22" s="19"/>
      <c r="N22" s="23"/>
      <c r="O22" s="23"/>
      <c r="P22" s="280"/>
      <c r="Q22" s="278"/>
      <c r="R22" s="278"/>
    </row>
    <row r="23" spans="1:18" ht="51" x14ac:dyDescent="0.35">
      <c r="A23" s="6"/>
      <c r="B23" s="6"/>
      <c r="C23" s="41" t="s">
        <v>135</v>
      </c>
      <c r="D23" s="49">
        <v>22</v>
      </c>
      <c r="E23" s="50"/>
      <c r="F23" s="279"/>
      <c r="G23" s="279"/>
      <c r="H23" s="23"/>
      <c r="I23" s="23"/>
      <c r="J23" s="23"/>
      <c r="K23" s="23"/>
      <c r="L23" s="19"/>
      <c r="M23" s="19"/>
      <c r="N23" s="23"/>
      <c r="O23" s="23"/>
      <c r="P23" s="280"/>
      <c r="Q23" s="278"/>
      <c r="R23" s="278"/>
    </row>
    <row r="24" spans="1:18" ht="32.4" x14ac:dyDescent="0.35">
      <c r="A24" s="6">
        <v>20</v>
      </c>
      <c r="B24" s="6" t="s">
        <v>53</v>
      </c>
      <c r="C24" s="4" t="s">
        <v>17</v>
      </c>
      <c r="D24" s="49">
        <v>23</v>
      </c>
      <c r="E24" s="50"/>
      <c r="F24" s="276"/>
      <c r="G24" s="276">
        <v>120865</v>
      </c>
      <c r="H24" s="19">
        <v>9200</v>
      </c>
      <c r="I24" s="19">
        <v>46000</v>
      </c>
      <c r="J24" s="19">
        <v>18400</v>
      </c>
      <c r="K24" s="19">
        <v>18400</v>
      </c>
      <c r="L24" s="19">
        <v>55200</v>
      </c>
      <c r="M24" s="19"/>
      <c r="N24" s="19">
        <v>64400</v>
      </c>
      <c r="O24" s="19">
        <v>66700</v>
      </c>
      <c r="P24" s="277">
        <v>25500</v>
      </c>
      <c r="Q24" s="278">
        <f>SUM(F24:P24)</f>
        <v>424665</v>
      </c>
      <c r="R24" s="278">
        <f t="shared" si="1"/>
        <v>4.2466499999999998</v>
      </c>
    </row>
    <row r="25" spans="1:18" ht="32.4" x14ac:dyDescent="0.35">
      <c r="A25" s="6">
        <v>21</v>
      </c>
      <c r="B25" s="6" t="s">
        <v>54</v>
      </c>
      <c r="C25" s="7" t="s">
        <v>18</v>
      </c>
      <c r="D25" s="49">
        <v>24</v>
      </c>
      <c r="E25" s="50"/>
      <c r="F25" s="279"/>
      <c r="G25" s="279"/>
      <c r="H25" s="23"/>
      <c r="I25" s="23"/>
      <c r="J25" s="23"/>
      <c r="K25" s="23"/>
      <c r="L25" s="19"/>
      <c r="M25" s="19"/>
      <c r="N25" s="23"/>
      <c r="O25" s="23"/>
      <c r="P25" s="279"/>
      <c r="Q25" s="278">
        <f>SUM(F25:P25)</f>
        <v>0</v>
      </c>
      <c r="R25" s="278">
        <f t="shared" si="1"/>
        <v>0</v>
      </c>
    </row>
    <row r="26" spans="1:18" ht="32.4" x14ac:dyDescent="0.35">
      <c r="A26" s="6">
        <v>22</v>
      </c>
      <c r="B26" s="3" t="s">
        <v>55</v>
      </c>
      <c r="C26" s="4" t="s">
        <v>19</v>
      </c>
      <c r="D26" s="49">
        <v>25</v>
      </c>
      <c r="E26" s="50"/>
      <c r="F26" s="276"/>
      <c r="G26" s="276"/>
      <c r="H26" s="19"/>
      <c r="I26" s="19"/>
      <c r="J26" s="19"/>
      <c r="K26" s="19"/>
      <c r="L26" s="19"/>
      <c r="M26" s="19"/>
      <c r="N26" s="19"/>
      <c r="O26" s="19"/>
      <c r="P26" s="276"/>
      <c r="Q26" s="278">
        <f>SUM(F26:P26)</f>
        <v>0</v>
      </c>
      <c r="R26" s="278">
        <f t="shared" si="1"/>
        <v>0</v>
      </c>
    </row>
    <row r="27" spans="1:18" ht="32.1" customHeight="1" x14ac:dyDescent="0.35">
      <c r="A27" s="6"/>
      <c r="B27" s="6"/>
      <c r="C27" s="78" t="s">
        <v>142</v>
      </c>
      <c r="D27" s="49">
        <v>26</v>
      </c>
      <c r="E27" s="50"/>
      <c r="F27" s="279"/>
      <c r="G27" s="279"/>
      <c r="H27" s="23"/>
      <c r="I27" s="23"/>
      <c r="J27" s="23"/>
      <c r="K27" s="23"/>
      <c r="L27" s="19"/>
      <c r="M27" s="19"/>
      <c r="N27" s="23"/>
      <c r="O27" s="23"/>
      <c r="P27" s="279"/>
      <c r="Q27" s="278"/>
      <c r="R27" s="278"/>
    </row>
    <row r="28" spans="1:18" ht="16.2" x14ac:dyDescent="0.35">
      <c r="A28" s="6"/>
      <c r="B28" s="6"/>
      <c r="C28" s="50" t="s">
        <v>144</v>
      </c>
      <c r="D28" s="49">
        <v>27</v>
      </c>
      <c r="E28" s="50"/>
      <c r="F28" s="279"/>
      <c r="G28" s="279"/>
      <c r="H28" s="23"/>
      <c r="I28" s="23"/>
      <c r="J28" s="23"/>
      <c r="K28" s="23"/>
      <c r="L28" s="19"/>
      <c r="M28" s="19"/>
      <c r="N28" s="23"/>
      <c r="O28" s="23"/>
      <c r="P28" s="279"/>
      <c r="Q28" s="278"/>
      <c r="R28" s="278"/>
    </row>
    <row r="29" spans="1:18" ht="32.4" x14ac:dyDescent="0.35">
      <c r="A29" s="6">
        <v>23</v>
      </c>
      <c r="B29" s="6" t="s">
        <v>56</v>
      </c>
      <c r="C29" s="50" t="s">
        <v>145</v>
      </c>
      <c r="D29" s="49">
        <v>28</v>
      </c>
      <c r="E29" s="50"/>
      <c r="F29" s="279">
        <v>44996</v>
      </c>
      <c r="G29" s="279"/>
      <c r="H29" s="23">
        <v>244800</v>
      </c>
      <c r="I29" s="23"/>
      <c r="J29" s="23"/>
      <c r="K29" s="23">
        <v>36000</v>
      </c>
      <c r="L29" s="19"/>
      <c r="M29" s="19"/>
      <c r="N29" s="23">
        <v>114400</v>
      </c>
      <c r="O29" s="23"/>
      <c r="P29" s="280">
        <v>111600</v>
      </c>
      <c r="Q29" s="278">
        <f t="shared" ref="Q29:Q44" si="2">SUM(F29:P29)</f>
        <v>551796</v>
      </c>
      <c r="R29" s="278">
        <f t="shared" si="1"/>
        <v>5.5179600000000004</v>
      </c>
    </row>
    <row r="30" spans="1:18" ht="32.4" x14ac:dyDescent="0.35">
      <c r="A30" s="6">
        <v>24</v>
      </c>
      <c r="B30" s="6" t="s">
        <v>57</v>
      </c>
      <c r="C30" s="7" t="s">
        <v>20</v>
      </c>
      <c r="D30" s="49">
        <v>29</v>
      </c>
      <c r="E30" s="50"/>
      <c r="F30" s="279"/>
      <c r="G30" s="279"/>
      <c r="H30" s="23"/>
      <c r="I30" s="23"/>
      <c r="J30" s="23"/>
      <c r="K30" s="23">
        <v>920290</v>
      </c>
      <c r="L30" s="19">
        <v>1180921</v>
      </c>
      <c r="M30" s="19"/>
      <c r="N30" s="23"/>
      <c r="O30" s="23"/>
      <c r="P30" s="279"/>
      <c r="Q30" s="278">
        <f t="shared" si="2"/>
        <v>2101211</v>
      </c>
      <c r="R30" s="278">
        <f t="shared" si="1"/>
        <v>21.01211</v>
      </c>
    </row>
    <row r="31" spans="1:18" ht="32.4" x14ac:dyDescent="0.35">
      <c r="A31" s="6">
        <v>25</v>
      </c>
      <c r="B31" s="6" t="s">
        <v>90</v>
      </c>
      <c r="C31" s="7" t="s">
        <v>21</v>
      </c>
      <c r="D31" s="49">
        <v>30</v>
      </c>
      <c r="E31" s="50"/>
      <c r="F31" s="279">
        <v>2467</v>
      </c>
      <c r="G31" s="279">
        <v>159105</v>
      </c>
      <c r="H31" s="23">
        <v>7020</v>
      </c>
      <c r="I31" s="23">
        <v>109960</v>
      </c>
      <c r="J31" s="19">
        <v>13910</v>
      </c>
      <c r="K31" s="19">
        <v>346060</v>
      </c>
      <c r="L31" s="19">
        <v>6955</v>
      </c>
      <c r="M31" s="19">
        <v>4280</v>
      </c>
      <c r="N31" s="23"/>
      <c r="O31" s="23">
        <v>13910</v>
      </c>
      <c r="P31" s="280">
        <v>100220</v>
      </c>
      <c r="Q31" s="278">
        <f t="shared" si="2"/>
        <v>763887</v>
      </c>
      <c r="R31" s="278">
        <f t="shared" si="1"/>
        <v>7.6388699999999998</v>
      </c>
    </row>
    <row r="32" spans="1:18" ht="32.4" x14ac:dyDescent="0.35">
      <c r="A32" s="6">
        <v>26</v>
      </c>
      <c r="B32" s="6" t="s">
        <v>58</v>
      </c>
      <c r="C32" s="7" t="s">
        <v>22</v>
      </c>
      <c r="D32" s="49">
        <v>31</v>
      </c>
      <c r="E32" s="50"/>
      <c r="F32" s="279">
        <v>3244866</v>
      </c>
      <c r="G32" s="279">
        <v>2108542</v>
      </c>
      <c r="H32" s="23">
        <v>2426265</v>
      </c>
      <c r="I32" s="23">
        <v>2494743</v>
      </c>
      <c r="J32" s="24">
        <v>2114977</v>
      </c>
      <c r="K32" s="24">
        <v>2349827.5</v>
      </c>
      <c r="L32" s="19">
        <v>2377780</v>
      </c>
      <c r="M32" s="19">
        <v>2562245</v>
      </c>
      <c r="N32" s="23">
        <v>1780096</v>
      </c>
      <c r="O32" s="23">
        <v>6038892</v>
      </c>
      <c r="P32" s="280">
        <v>2494811</v>
      </c>
      <c r="Q32" s="278">
        <f t="shared" si="2"/>
        <v>29993044.5</v>
      </c>
      <c r="R32" s="278">
        <f t="shared" si="1"/>
        <v>299.93044500000002</v>
      </c>
    </row>
    <row r="33" spans="1:18" ht="32.4" x14ac:dyDescent="0.35">
      <c r="A33" s="9">
        <v>27</v>
      </c>
      <c r="B33" s="6" t="s">
        <v>59</v>
      </c>
      <c r="C33" s="7" t="s">
        <v>23</v>
      </c>
      <c r="D33" s="49">
        <v>32</v>
      </c>
      <c r="E33" s="50"/>
      <c r="F33" s="279">
        <v>32770</v>
      </c>
      <c r="G33" s="279">
        <v>135828</v>
      </c>
      <c r="H33" s="23">
        <v>378388</v>
      </c>
      <c r="I33" s="23">
        <v>120761</v>
      </c>
      <c r="J33" s="23">
        <v>108513</v>
      </c>
      <c r="K33" s="23">
        <v>233292</v>
      </c>
      <c r="L33" s="19">
        <v>245919</v>
      </c>
      <c r="M33" s="25">
        <v>29483</v>
      </c>
      <c r="N33" s="23">
        <v>89692</v>
      </c>
      <c r="O33" s="23">
        <v>31448</v>
      </c>
      <c r="P33" s="280">
        <v>94361</v>
      </c>
      <c r="Q33" s="278">
        <f t="shared" si="2"/>
        <v>1500455</v>
      </c>
      <c r="R33" s="278">
        <f t="shared" si="1"/>
        <v>15.00455</v>
      </c>
    </row>
    <row r="34" spans="1:18" ht="32.4" x14ac:dyDescent="0.35">
      <c r="A34" s="6">
        <v>28</v>
      </c>
      <c r="B34" s="6" t="s">
        <v>60</v>
      </c>
      <c r="C34" s="7" t="s">
        <v>24</v>
      </c>
      <c r="D34" s="49">
        <v>33</v>
      </c>
      <c r="E34" s="50"/>
      <c r="F34" s="6"/>
      <c r="G34" s="279">
        <v>6420</v>
      </c>
      <c r="H34" s="23"/>
      <c r="I34" s="23">
        <v>18036</v>
      </c>
      <c r="J34" s="23"/>
      <c r="K34" s="23"/>
      <c r="L34" s="19">
        <v>8755</v>
      </c>
      <c r="M34" s="19"/>
      <c r="N34" s="23">
        <v>5350</v>
      </c>
      <c r="O34" s="23"/>
      <c r="P34" s="280">
        <v>10700</v>
      </c>
      <c r="Q34" s="278">
        <f t="shared" si="2"/>
        <v>49261</v>
      </c>
      <c r="R34" s="278">
        <f t="shared" si="1"/>
        <v>0.49260999999999999</v>
      </c>
    </row>
    <row r="35" spans="1:18" ht="32.4" x14ac:dyDescent="0.35">
      <c r="A35" s="6">
        <v>29</v>
      </c>
      <c r="B35" s="6" t="s">
        <v>61</v>
      </c>
      <c r="C35" s="7" t="s">
        <v>25</v>
      </c>
      <c r="D35" s="49">
        <v>34</v>
      </c>
      <c r="E35" s="50"/>
      <c r="F35" s="6">
        <v>13525</v>
      </c>
      <c r="G35" s="279">
        <v>12075</v>
      </c>
      <c r="H35" s="23">
        <v>6048</v>
      </c>
      <c r="I35" s="23">
        <v>21474</v>
      </c>
      <c r="J35" s="23">
        <v>1153</v>
      </c>
      <c r="K35" s="23">
        <v>11942</v>
      </c>
      <c r="L35" s="19">
        <v>24950</v>
      </c>
      <c r="M35" s="19">
        <v>13910</v>
      </c>
      <c r="N35" s="23">
        <v>13910</v>
      </c>
      <c r="O35" s="23">
        <v>55162</v>
      </c>
      <c r="P35" s="280">
        <v>255</v>
      </c>
      <c r="Q35" s="278">
        <f t="shared" si="2"/>
        <v>174404</v>
      </c>
      <c r="R35" s="278">
        <f t="shared" si="1"/>
        <v>1.74404</v>
      </c>
    </row>
    <row r="36" spans="1:18" ht="32.4" x14ac:dyDescent="0.35">
      <c r="A36" s="3">
        <v>30</v>
      </c>
      <c r="B36" s="3" t="s">
        <v>62</v>
      </c>
      <c r="C36" s="4" t="s">
        <v>26</v>
      </c>
      <c r="D36" s="49">
        <v>35</v>
      </c>
      <c r="E36" s="50"/>
      <c r="F36" s="3"/>
      <c r="G36" s="276">
        <v>14338</v>
      </c>
      <c r="H36" s="19"/>
      <c r="I36" s="19"/>
      <c r="J36" s="19"/>
      <c r="K36" s="19"/>
      <c r="L36" s="19"/>
      <c r="M36" s="19"/>
      <c r="N36" s="19">
        <v>8111</v>
      </c>
      <c r="O36" s="19"/>
      <c r="P36" s="277">
        <v>11289</v>
      </c>
      <c r="Q36" s="278">
        <f t="shared" si="2"/>
        <v>33738</v>
      </c>
      <c r="R36" s="278">
        <f t="shared" si="1"/>
        <v>0.33738000000000001</v>
      </c>
    </row>
    <row r="37" spans="1:18" ht="32.4" x14ac:dyDescent="0.35">
      <c r="A37" s="3">
        <v>31</v>
      </c>
      <c r="B37" s="3" t="s">
        <v>63</v>
      </c>
      <c r="C37" s="4" t="s">
        <v>37</v>
      </c>
      <c r="D37" s="49">
        <v>36</v>
      </c>
      <c r="E37" s="50"/>
      <c r="F37" s="3"/>
      <c r="G37" s="276"/>
      <c r="H37" s="19"/>
      <c r="I37" s="19"/>
      <c r="J37" s="19"/>
      <c r="K37" s="19"/>
      <c r="L37" s="19">
        <v>991329</v>
      </c>
      <c r="M37" s="19"/>
      <c r="N37" s="19"/>
      <c r="O37" s="19"/>
      <c r="P37" s="276"/>
      <c r="Q37" s="278">
        <f t="shared" si="2"/>
        <v>991329</v>
      </c>
      <c r="R37" s="278">
        <f t="shared" si="1"/>
        <v>9.9132899999999999</v>
      </c>
    </row>
    <row r="38" spans="1:18" ht="32.4" x14ac:dyDescent="0.35">
      <c r="A38" s="6">
        <v>32</v>
      </c>
      <c r="B38" s="6" t="s">
        <v>64</v>
      </c>
      <c r="C38" s="7" t="s">
        <v>38</v>
      </c>
      <c r="D38" s="49">
        <v>37</v>
      </c>
      <c r="E38" s="50"/>
      <c r="F38" s="6"/>
      <c r="G38" s="279"/>
      <c r="H38" s="23"/>
      <c r="I38" s="23"/>
      <c r="J38" s="23"/>
      <c r="K38" s="23"/>
      <c r="L38" s="19">
        <v>498316</v>
      </c>
      <c r="M38" s="19"/>
      <c r="N38" s="23"/>
      <c r="O38" s="23"/>
      <c r="P38" s="279"/>
      <c r="Q38" s="278">
        <f t="shared" si="2"/>
        <v>498316</v>
      </c>
      <c r="R38" s="278">
        <f t="shared" si="1"/>
        <v>4.9831599999999998</v>
      </c>
    </row>
    <row r="39" spans="1:18" ht="32.4" x14ac:dyDescent="0.35">
      <c r="A39" s="3">
        <v>33</v>
      </c>
      <c r="B39" s="3" t="s">
        <v>65</v>
      </c>
      <c r="C39" s="4" t="s">
        <v>27</v>
      </c>
      <c r="D39" s="49">
        <v>38</v>
      </c>
      <c r="E39" s="50"/>
      <c r="F39" s="3"/>
      <c r="G39" s="276">
        <v>12840</v>
      </c>
      <c r="H39" s="19">
        <v>4860</v>
      </c>
      <c r="I39" s="19"/>
      <c r="J39" s="19"/>
      <c r="K39" s="19"/>
      <c r="L39" s="19"/>
      <c r="M39" s="19">
        <v>4280</v>
      </c>
      <c r="N39" s="19">
        <v>11235</v>
      </c>
      <c r="O39" s="19"/>
      <c r="P39" s="277">
        <v>16692</v>
      </c>
      <c r="Q39" s="278">
        <f t="shared" si="2"/>
        <v>49907</v>
      </c>
      <c r="R39" s="278">
        <f t="shared" si="1"/>
        <v>0.49907000000000001</v>
      </c>
    </row>
    <row r="40" spans="1:18" ht="16.2" x14ac:dyDescent="0.35">
      <c r="A40" s="3">
        <v>36</v>
      </c>
      <c r="B40" s="3" t="s">
        <v>35</v>
      </c>
      <c r="C40" s="4" t="s">
        <v>28</v>
      </c>
      <c r="D40" s="49">
        <v>39</v>
      </c>
      <c r="E40" s="50"/>
      <c r="F40" s="3"/>
      <c r="G40" s="276"/>
      <c r="H40" s="19"/>
      <c r="I40" s="19"/>
      <c r="J40" s="19"/>
      <c r="K40" s="19"/>
      <c r="L40" s="19"/>
      <c r="M40" s="19"/>
      <c r="N40" s="19"/>
      <c r="O40" s="19"/>
      <c r="P40" s="276"/>
      <c r="Q40" s="278">
        <f t="shared" si="2"/>
        <v>0</v>
      </c>
      <c r="R40" s="278">
        <f t="shared" si="1"/>
        <v>0</v>
      </c>
    </row>
    <row r="41" spans="1:18" ht="32.4" x14ac:dyDescent="0.35">
      <c r="A41" s="3">
        <v>37</v>
      </c>
      <c r="B41" s="3" t="s">
        <v>66</v>
      </c>
      <c r="C41" s="4" t="s">
        <v>34</v>
      </c>
      <c r="D41" s="49">
        <v>40</v>
      </c>
      <c r="E41" s="50"/>
      <c r="F41" s="3"/>
      <c r="G41" s="276"/>
      <c r="H41" s="19"/>
      <c r="I41" s="19"/>
      <c r="J41" s="19"/>
      <c r="K41" s="19"/>
      <c r="L41" s="19"/>
      <c r="M41" s="19"/>
      <c r="N41" s="19"/>
      <c r="O41" s="19"/>
      <c r="P41" s="276"/>
      <c r="Q41" s="278">
        <f t="shared" si="2"/>
        <v>0</v>
      </c>
      <c r="R41" s="278">
        <f t="shared" si="1"/>
        <v>0</v>
      </c>
    </row>
    <row r="42" spans="1:18" ht="32.4" x14ac:dyDescent="0.35">
      <c r="A42" s="6">
        <v>38</v>
      </c>
      <c r="B42" s="6" t="s">
        <v>67</v>
      </c>
      <c r="C42" s="7" t="s">
        <v>39</v>
      </c>
      <c r="D42" s="49">
        <v>41</v>
      </c>
      <c r="E42" s="50"/>
      <c r="F42" s="6"/>
      <c r="G42" s="6"/>
      <c r="H42" s="8"/>
      <c r="I42" s="8"/>
      <c r="J42" s="8"/>
      <c r="K42" s="8"/>
      <c r="L42" s="5">
        <v>299446</v>
      </c>
      <c r="M42" s="5"/>
      <c r="N42" s="8"/>
      <c r="O42" s="8"/>
      <c r="P42" s="6"/>
      <c r="Q42" s="278">
        <f t="shared" si="2"/>
        <v>299446</v>
      </c>
      <c r="R42" s="278">
        <f t="shared" si="1"/>
        <v>2.9944600000000001</v>
      </c>
    </row>
    <row r="43" spans="1:18" ht="32.4" x14ac:dyDescent="0.35">
      <c r="A43" s="6">
        <v>39</v>
      </c>
      <c r="B43" s="6" t="s">
        <v>68</v>
      </c>
      <c r="C43" s="7" t="s">
        <v>29</v>
      </c>
      <c r="D43" s="49">
        <v>42</v>
      </c>
      <c r="E43" s="50"/>
      <c r="F43" s="6"/>
      <c r="G43" s="6"/>
      <c r="H43" s="8"/>
      <c r="I43" s="8"/>
      <c r="J43" s="8"/>
      <c r="K43" s="8"/>
      <c r="L43" s="5"/>
      <c r="M43" s="5"/>
      <c r="N43" s="8"/>
      <c r="O43" s="8"/>
      <c r="P43" s="6"/>
      <c r="Q43" s="281">
        <f t="shared" si="2"/>
        <v>0</v>
      </c>
      <c r="R43" s="278">
        <f t="shared" si="1"/>
        <v>0</v>
      </c>
    </row>
    <row r="44" spans="1:18" ht="32.4" x14ac:dyDescent="0.35">
      <c r="A44" s="3">
        <v>40</v>
      </c>
      <c r="B44" s="6" t="s">
        <v>68</v>
      </c>
      <c r="C44" s="4" t="s">
        <v>30</v>
      </c>
      <c r="D44" s="49">
        <v>43</v>
      </c>
      <c r="E44" s="50"/>
      <c r="F44" s="3"/>
      <c r="G44" s="3"/>
      <c r="H44" s="5"/>
      <c r="I44" s="5"/>
      <c r="J44" s="68"/>
      <c r="K44" s="5"/>
      <c r="L44" s="5"/>
      <c r="M44" s="5"/>
      <c r="N44" s="5"/>
      <c r="O44" s="5"/>
      <c r="P44" s="3"/>
      <c r="Q44" s="281">
        <f t="shared" si="2"/>
        <v>0</v>
      </c>
      <c r="R44" s="278">
        <f t="shared" si="1"/>
        <v>0</v>
      </c>
    </row>
    <row r="45" spans="1:18" ht="25.5" customHeight="1" x14ac:dyDescent="0.35">
      <c r="A45" s="3"/>
      <c r="B45" s="3"/>
      <c r="C45" s="34" t="s">
        <v>166</v>
      </c>
      <c r="D45" s="49">
        <v>44</v>
      </c>
      <c r="E45" s="50"/>
      <c r="F45" s="3"/>
      <c r="G45" s="3"/>
      <c r="H45" s="5"/>
      <c r="I45" s="5"/>
      <c r="J45" s="5"/>
      <c r="K45" s="5"/>
      <c r="L45" s="5"/>
      <c r="M45" s="5"/>
      <c r="N45" s="5"/>
      <c r="O45" s="5"/>
      <c r="P45" s="3"/>
      <c r="Q45" s="281"/>
      <c r="R45" s="278"/>
    </row>
    <row r="46" spans="1:18" ht="42" customHeight="1" x14ac:dyDescent="0.35">
      <c r="A46" s="3"/>
      <c r="B46" s="3"/>
      <c r="C46" s="36" t="s">
        <v>168</v>
      </c>
      <c r="D46" s="49">
        <v>45</v>
      </c>
      <c r="E46" s="50"/>
      <c r="F46" s="3"/>
      <c r="G46" s="3"/>
      <c r="H46" s="5"/>
      <c r="I46" s="5"/>
      <c r="J46" s="5"/>
      <c r="K46" s="5"/>
      <c r="L46" s="5"/>
      <c r="M46" s="5"/>
      <c r="N46" s="5"/>
      <c r="O46" s="5"/>
      <c r="P46" s="3"/>
      <c r="Q46" s="281"/>
      <c r="R46" s="278"/>
    </row>
    <row r="47" spans="1:18" ht="42" customHeight="1" x14ac:dyDescent="0.35">
      <c r="A47" s="3"/>
      <c r="B47" s="3"/>
      <c r="C47" s="36" t="s">
        <v>170</v>
      </c>
      <c r="D47" s="49">
        <v>46</v>
      </c>
      <c r="E47" s="50"/>
      <c r="F47" s="3"/>
      <c r="G47" s="3"/>
      <c r="H47" s="5"/>
      <c r="I47" s="5"/>
      <c r="J47" s="5"/>
      <c r="K47" s="5"/>
      <c r="L47" s="5"/>
      <c r="M47" s="5"/>
      <c r="N47" s="5"/>
      <c r="O47" s="5"/>
      <c r="P47" s="3"/>
      <c r="Q47" s="281"/>
      <c r="R47" s="278"/>
    </row>
    <row r="48" spans="1:18" ht="42" customHeight="1" x14ac:dyDescent="0.35">
      <c r="A48" s="3"/>
      <c r="B48" s="15"/>
      <c r="C48" s="35" t="s">
        <v>171</v>
      </c>
      <c r="D48" s="49">
        <v>47</v>
      </c>
      <c r="E48" s="50"/>
      <c r="F48" s="282"/>
      <c r="G48" s="282"/>
      <c r="H48" s="5"/>
      <c r="I48" s="5"/>
      <c r="J48" s="5"/>
      <c r="K48" s="5"/>
      <c r="L48" s="5"/>
      <c r="M48" s="5"/>
      <c r="N48" s="5"/>
      <c r="O48" s="5"/>
      <c r="P48" s="3"/>
      <c r="Q48" s="281"/>
      <c r="R48" s="278"/>
    </row>
    <row r="49" spans="1:18" ht="42" customHeight="1" x14ac:dyDescent="0.35">
      <c r="A49" s="3"/>
      <c r="B49" s="15"/>
      <c r="C49" s="34" t="s">
        <v>173</v>
      </c>
      <c r="D49" s="49">
        <v>48</v>
      </c>
      <c r="E49" s="50"/>
      <c r="F49" s="282"/>
      <c r="G49" s="282"/>
      <c r="H49" s="5"/>
      <c r="I49" s="5"/>
      <c r="J49" s="5"/>
      <c r="K49" s="5"/>
      <c r="L49" s="5"/>
      <c r="M49" s="5"/>
      <c r="N49" s="5"/>
      <c r="O49" s="5"/>
      <c r="P49" s="3"/>
      <c r="Q49" s="281"/>
      <c r="R49" s="278"/>
    </row>
    <row r="50" spans="1:18" ht="32.4" x14ac:dyDescent="0.35">
      <c r="A50" s="3">
        <v>41</v>
      </c>
      <c r="B50" s="15" t="s">
        <v>69</v>
      </c>
      <c r="C50" s="17" t="s">
        <v>27</v>
      </c>
      <c r="D50" s="49">
        <v>49</v>
      </c>
      <c r="E50" s="50"/>
      <c r="F50" s="282"/>
      <c r="G50" s="282"/>
      <c r="H50" s="5"/>
      <c r="I50" s="5"/>
      <c r="J50" s="5"/>
      <c r="K50" s="5"/>
      <c r="L50" s="5"/>
      <c r="M50" s="5"/>
      <c r="N50" s="5"/>
      <c r="O50" s="5"/>
      <c r="P50" s="3"/>
      <c r="Q50" s="281">
        <f>SUM(F50:P50)</f>
        <v>0</v>
      </c>
      <c r="R50" s="278">
        <f t="shared" si="1"/>
        <v>0</v>
      </c>
    </row>
    <row r="51" spans="1:18" ht="57.6" x14ac:dyDescent="0.35">
      <c r="A51" s="6"/>
      <c r="B51" s="77"/>
      <c r="C51" s="47" t="s">
        <v>175</v>
      </c>
      <c r="D51" s="49">
        <v>50</v>
      </c>
      <c r="E51" s="50"/>
      <c r="F51" s="283"/>
      <c r="G51" s="283"/>
      <c r="H51" s="8"/>
      <c r="I51" s="8"/>
      <c r="J51" s="8"/>
      <c r="K51" s="8"/>
      <c r="L51" s="5"/>
      <c r="M51" s="5"/>
      <c r="N51" s="8"/>
      <c r="O51" s="8"/>
      <c r="P51" s="6"/>
      <c r="Q51" s="281"/>
      <c r="R51" s="278"/>
    </row>
    <row r="52" spans="1:18" ht="30.6" x14ac:dyDescent="0.35">
      <c r="A52" s="6"/>
      <c r="B52" s="77"/>
      <c r="C52" s="41" t="s">
        <v>177</v>
      </c>
      <c r="D52" s="49">
        <v>51</v>
      </c>
      <c r="E52" s="50"/>
      <c r="F52" s="283"/>
      <c r="G52" s="283"/>
      <c r="H52" s="8"/>
      <c r="I52" s="8"/>
      <c r="J52" s="8"/>
      <c r="K52" s="8"/>
      <c r="L52" s="5"/>
      <c r="M52" s="5"/>
      <c r="N52" s="8"/>
      <c r="O52" s="8"/>
      <c r="P52" s="6"/>
      <c r="Q52" s="281"/>
      <c r="R52" s="278"/>
    </row>
    <row r="53" spans="1:18" ht="16.2" x14ac:dyDescent="0.35">
      <c r="A53" s="6"/>
      <c r="B53" s="77"/>
      <c r="C53" s="41" t="s">
        <v>178</v>
      </c>
      <c r="D53" s="49">
        <v>52</v>
      </c>
      <c r="E53" s="50"/>
      <c r="F53" s="283"/>
      <c r="G53" s="283"/>
      <c r="H53" s="8"/>
      <c r="I53" s="8"/>
      <c r="J53" s="8"/>
      <c r="K53" s="8"/>
      <c r="L53" s="5"/>
      <c r="M53" s="5"/>
      <c r="N53" s="8"/>
      <c r="O53" s="8"/>
      <c r="P53" s="6"/>
      <c r="Q53" s="281"/>
      <c r="R53" s="278"/>
    </row>
    <row r="54" spans="1:18" ht="30.6" x14ac:dyDescent="0.35">
      <c r="A54" s="6"/>
      <c r="B54" s="77"/>
      <c r="C54" s="46" t="s">
        <v>179</v>
      </c>
      <c r="D54" s="49">
        <v>53</v>
      </c>
      <c r="E54" s="50"/>
      <c r="F54" s="283"/>
      <c r="G54" s="283"/>
      <c r="H54" s="8"/>
      <c r="I54" s="8"/>
      <c r="J54" s="8"/>
      <c r="K54" s="8"/>
      <c r="L54" s="5"/>
      <c r="M54" s="5"/>
      <c r="N54" s="8"/>
      <c r="O54" s="8"/>
      <c r="P54" s="6"/>
      <c r="Q54" s="281"/>
      <c r="R54" s="278"/>
    </row>
    <row r="55" spans="1:18" ht="32.4" x14ac:dyDescent="0.35">
      <c r="A55" s="6">
        <v>43</v>
      </c>
      <c r="B55" s="6" t="s">
        <v>70</v>
      </c>
      <c r="C55" s="7" t="s">
        <v>31</v>
      </c>
      <c r="D55" s="49">
        <v>54</v>
      </c>
      <c r="E55" s="50"/>
      <c r="F55" s="6"/>
      <c r="G55" s="6"/>
      <c r="H55" s="8"/>
      <c r="I55" s="8">
        <v>298000</v>
      </c>
      <c r="J55" s="8"/>
      <c r="K55" s="8">
        <v>298700</v>
      </c>
      <c r="L55" s="5"/>
      <c r="M55" s="5"/>
      <c r="N55" s="8"/>
      <c r="O55" s="8"/>
      <c r="P55" s="6"/>
      <c r="Q55" s="281">
        <f t="shared" ref="Q55:Q69" si="3">SUM(F55:P55)</f>
        <v>596700</v>
      </c>
      <c r="R55" s="278">
        <f t="shared" si="1"/>
        <v>5.9669999999999996</v>
      </c>
    </row>
    <row r="56" spans="1:18" ht="32.4" x14ac:dyDescent="0.35">
      <c r="A56" s="6">
        <v>44</v>
      </c>
      <c r="B56" s="6" t="s">
        <v>71</v>
      </c>
      <c r="C56" s="7" t="s">
        <v>32</v>
      </c>
      <c r="D56" s="49">
        <v>55</v>
      </c>
      <c r="E56" s="50"/>
      <c r="F56" s="6"/>
      <c r="G56" s="6"/>
      <c r="H56" s="8"/>
      <c r="I56" s="8"/>
      <c r="J56" s="8"/>
      <c r="K56" s="8"/>
      <c r="L56" s="5"/>
      <c r="M56" s="5"/>
      <c r="N56" s="8"/>
      <c r="O56" s="8"/>
      <c r="P56" s="280">
        <v>100000</v>
      </c>
      <c r="Q56" s="281">
        <f t="shared" si="3"/>
        <v>100000</v>
      </c>
      <c r="R56" s="278">
        <f t="shared" si="1"/>
        <v>1</v>
      </c>
    </row>
    <row r="57" spans="1:18" ht="32.4" x14ac:dyDescent="0.35">
      <c r="A57" s="3">
        <v>45</v>
      </c>
      <c r="B57" s="3" t="s">
        <v>73</v>
      </c>
      <c r="C57" s="4" t="s">
        <v>72</v>
      </c>
      <c r="D57" s="49">
        <v>56</v>
      </c>
      <c r="E57" s="50"/>
      <c r="F57" s="3"/>
      <c r="G57" s="3"/>
      <c r="H57" s="5"/>
      <c r="I57" s="5"/>
      <c r="J57" s="5"/>
      <c r="K57" s="5"/>
      <c r="L57" s="19">
        <v>73052523.760000005</v>
      </c>
      <c r="M57" s="5"/>
      <c r="N57" s="5"/>
      <c r="O57" s="5"/>
      <c r="P57" s="284">
        <v>314937476.24000001</v>
      </c>
      <c r="Q57" s="278">
        <f t="shared" si="3"/>
        <v>387990000</v>
      </c>
      <c r="R57" s="278">
        <f t="shared" si="1"/>
        <v>3879.9</v>
      </c>
    </row>
    <row r="58" spans="1:18" ht="32.4" x14ac:dyDescent="0.35">
      <c r="A58" s="3">
        <v>46</v>
      </c>
      <c r="B58" s="3" t="s">
        <v>74</v>
      </c>
      <c r="C58" s="4" t="s">
        <v>75</v>
      </c>
      <c r="D58" s="49">
        <v>57</v>
      </c>
      <c r="E58" s="50"/>
      <c r="F58" s="3"/>
      <c r="G58" s="3"/>
      <c r="H58" s="5"/>
      <c r="I58" s="5"/>
      <c r="J58" s="5"/>
      <c r="K58" s="5"/>
      <c r="L58" s="5"/>
      <c r="M58" s="5"/>
      <c r="N58" s="5"/>
      <c r="O58" s="5"/>
      <c r="P58" s="3"/>
      <c r="Q58" s="281">
        <f t="shared" si="3"/>
        <v>0</v>
      </c>
      <c r="R58" s="278">
        <f t="shared" si="1"/>
        <v>0</v>
      </c>
    </row>
    <row r="59" spans="1:18" ht="32.4" x14ac:dyDescent="0.35">
      <c r="A59" s="3">
        <v>47</v>
      </c>
      <c r="B59" s="3" t="s">
        <v>76</v>
      </c>
      <c r="C59" s="4" t="s">
        <v>77</v>
      </c>
      <c r="D59" s="49">
        <v>58</v>
      </c>
      <c r="E59" s="50"/>
      <c r="F59" s="3"/>
      <c r="G59" s="3"/>
      <c r="H59" s="5"/>
      <c r="I59" s="5"/>
      <c r="J59" s="5"/>
      <c r="K59" s="5"/>
      <c r="L59" s="5"/>
      <c r="M59" s="5"/>
      <c r="N59" s="5"/>
      <c r="O59" s="5"/>
      <c r="P59" s="3"/>
      <c r="Q59" s="281">
        <f t="shared" si="3"/>
        <v>0</v>
      </c>
      <c r="R59" s="278">
        <f t="shared" si="1"/>
        <v>0</v>
      </c>
    </row>
    <row r="60" spans="1:18" ht="32.4" x14ac:dyDescent="0.35">
      <c r="A60" s="3">
        <v>48</v>
      </c>
      <c r="B60" s="3" t="s">
        <v>78</v>
      </c>
      <c r="C60" s="4" t="s">
        <v>79</v>
      </c>
      <c r="D60" s="49">
        <v>59</v>
      </c>
      <c r="E60" s="50"/>
      <c r="F60" s="3"/>
      <c r="G60" s="3"/>
      <c r="H60" s="5"/>
      <c r="I60" s="5"/>
      <c r="J60" s="5"/>
      <c r="K60" s="5"/>
      <c r="L60" s="5"/>
      <c r="M60" s="5"/>
      <c r="N60" s="5"/>
      <c r="O60" s="5"/>
      <c r="P60" s="3"/>
      <c r="Q60" s="281">
        <f t="shared" si="3"/>
        <v>0</v>
      </c>
      <c r="R60" s="278">
        <f t="shared" si="1"/>
        <v>0</v>
      </c>
    </row>
    <row r="61" spans="1:18" ht="32.4" x14ac:dyDescent="0.35">
      <c r="A61" s="6">
        <v>49</v>
      </c>
      <c r="B61" s="6" t="s">
        <v>76</v>
      </c>
      <c r="C61" s="7" t="s">
        <v>80</v>
      </c>
      <c r="D61" s="49">
        <v>60</v>
      </c>
      <c r="E61" s="50"/>
      <c r="F61" s="279"/>
      <c r="G61" s="279"/>
      <c r="H61" s="23"/>
      <c r="I61" s="23"/>
      <c r="J61" s="23">
        <v>3024266</v>
      </c>
      <c r="K61" s="23">
        <v>6409950.0099999998</v>
      </c>
      <c r="L61" s="19">
        <v>18129813.789999999</v>
      </c>
      <c r="M61" s="19">
        <v>18684853.859999999</v>
      </c>
      <c r="N61" s="23">
        <v>8693118.7599999998</v>
      </c>
      <c r="O61" s="23">
        <v>18782497.469999999</v>
      </c>
      <c r="P61" s="6">
        <v>4042646.48</v>
      </c>
      <c r="Q61" s="278">
        <f t="shared" si="3"/>
        <v>77767146.36999999</v>
      </c>
      <c r="R61" s="278">
        <f t="shared" si="1"/>
        <v>777.67146369999989</v>
      </c>
    </row>
    <row r="62" spans="1:18" ht="32.25" customHeight="1" x14ac:dyDescent="0.35">
      <c r="A62" s="22">
        <v>50</v>
      </c>
      <c r="B62" s="22" t="s">
        <v>210</v>
      </c>
      <c r="C62" s="4" t="s">
        <v>81</v>
      </c>
      <c r="D62" s="49">
        <v>61</v>
      </c>
      <c r="E62" s="50"/>
      <c r="F62" s="3"/>
      <c r="G62" s="276"/>
      <c r="H62" s="19"/>
      <c r="I62" s="19"/>
      <c r="J62" s="19">
        <v>1725298.82</v>
      </c>
      <c r="K62" s="19">
        <v>10220826.42</v>
      </c>
      <c r="L62" s="19">
        <v>19965856.210000001</v>
      </c>
      <c r="M62" s="19">
        <v>10391217.060000001</v>
      </c>
      <c r="N62" s="19">
        <v>6847826.8600000003</v>
      </c>
      <c r="O62" s="19">
        <v>1817779.46</v>
      </c>
      <c r="P62" s="277">
        <v>4390702.3</v>
      </c>
      <c r="Q62" s="278">
        <f t="shared" si="3"/>
        <v>55359507.130000003</v>
      </c>
      <c r="R62" s="278">
        <f t="shared" si="1"/>
        <v>553.59507129999997</v>
      </c>
    </row>
    <row r="63" spans="1:18" ht="32.4" x14ac:dyDescent="0.35">
      <c r="A63" s="75">
        <v>51</v>
      </c>
      <c r="B63" s="75"/>
      <c r="C63" s="4" t="s">
        <v>82</v>
      </c>
      <c r="D63" s="49">
        <v>62</v>
      </c>
      <c r="E63" s="50"/>
      <c r="F63" s="3"/>
      <c r="G63" s="3"/>
      <c r="H63" s="5"/>
      <c r="I63" s="5"/>
      <c r="J63" s="5"/>
      <c r="K63" s="5"/>
      <c r="L63" s="5"/>
      <c r="M63" s="5"/>
      <c r="N63" s="5"/>
      <c r="O63" s="5"/>
      <c r="P63" s="3"/>
      <c r="Q63" s="281">
        <f t="shared" si="3"/>
        <v>0</v>
      </c>
      <c r="R63" s="278">
        <f t="shared" si="1"/>
        <v>0</v>
      </c>
    </row>
    <row r="64" spans="1:18" ht="32.4" x14ac:dyDescent="0.35">
      <c r="A64" s="75">
        <v>52</v>
      </c>
      <c r="B64" s="75"/>
      <c r="C64" s="4" t="s">
        <v>83</v>
      </c>
      <c r="D64" s="49">
        <v>63</v>
      </c>
      <c r="E64" s="50"/>
      <c r="F64" s="3"/>
      <c r="G64" s="3"/>
      <c r="H64" s="5"/>
      <c r="I64" s="5"/>
      <c r="J64" s="5"/>
      <c r="K64" s="5"/>
      <c r="L64" s="5"/>
      <c r="M64" s="5"/>
      <c r="N64" s="5"/>
      <c r="O64" s="5"/>
      <c r="P64" s="3"/>
      <c r="Q64" s="281">
        <f t="shared" si="3"/>
        <v>0</v>
      </c>
      <c r="R64" s="278">
        <f t="shared" si="1"/>
        <v>0</v>
      </c>
    </row>
    <row r="65" spans="1:18" ht="32.4" x14ac:dyDescent="0.35">
      <c r="A65" s="75">
        <v>53</v>
      </c>
      <c r="B65" s="75"/>
      <c r="C65" s="4" t="s">
        <v>84</v>
      </c>
      <c r="D65" s="49">
        <v>64</v>
      </c>
      <c r="E65" s="50"/>
      <c r="F65" s="3"/>
      <c r="G65" s="3"/>
      <c r="H65" s="5"/>
      <c r="I65" s="5"/>
      <c r="J65" s="5"/>
      <c r="K65" s="5"/>
      <c r="L65" s="5"/>
      <c r="M65" s="5"/>
      <c r="N65" s="5"/>
      <c r="O65" s="5"/>
      <c r="P65" s="3"/>
      <c r="Q65" s="281">
        <f t="shared" si="3"/>
        <v>0</v>
      </c>
      <c r="R65" s="278">
        <f t="shared" si="1"/>
        <v>0</v>
      </c>
    </row>
    <row r="66" spans="1:18" ht="16.2" x14ac:dyDescent="0.35">
      <c r="A66" s="75">
        <v>54</v>
      </c>
      <c r="B66" s="75"/>
      <c r="C66" s="7" t="s">
        <v>33</v>
      </c>
      <c r="D66" s="49">
        <v>65</v>
      </c>
      <c r="E66" s="50"/>
      <c r="F66" s="6"/>
      <c r="G66" s="6"/>
      <c r="H66" s="8"/>
      <c r="I66" s="8"/>
      <c r="J66" s="8"/>
      <c r="K66" s="8"/>
      <c r="L66" s="5"/>
      <c r="M66" s="5"/>
      <c r="N66" s="8"/>
      <c r="O66" s="8"/>
      <c r="P66" s="6"/>
      <c r="Q66" s="281">
        <f t="shared" si="3"/>
        <v>0</v>
      </c>
      <c r="R66" s="278">
        <f t="shared" si="1"/>
        <v>0</v>
      </c>
    </row>
    <row r="67" spans="1:18" ht="18.75" customHeight="1" x14ac:dyDescent="0.35">
      <c r="A67" s="75">
        <v>55</v>
      </c>
      <c r="B67" s="75"/>
      <c r="C67" s="4" t="s">
        <v>85</v>
      </c>
      <c r="D67" s="49">
        <v>66</v>
      </c>
      <c r="E67" s="50"/>
      <c r="F67" s="3"/>
      <c r="G67" s="3"/>
      <c r="H67" s="5"/>
      <c r="I67" s="5"/>
      <c r="J67" s="5"/>
      <c r="K67" s="5"/>
      <c r="L67" s="5"/>
      <c r="M67" s="5"/>
      <c r="N67" s="5"/>
      <c r="O67" s="5"/>
      <c r="P67" s="3"/>
      <c r="Q67" s="281">
        <f t="shared" si="3"/>
        <v>0</v>
      </c>
      <c r="R67" s="278">
        <f t="shared" si="1"/>
        <v>0</v>
      </c>
    </row>
    <row r="68" spans="1:18" ht="16.2" x14ac:dyDescent="0.35">
      <c r="A68" s="76">
        <v>56</v>
      </c>
      <c r="B68" s="76"/>
      <c r="C68" s="4" t="s">
        <v>86</v>
      </c>
      <c r="D68" s="49">
        <v>67</v>
      </c>
      <c r="E68" s="50"/>
      <c r="F68" s="3"/>
      <c r="G68" s="3"/>
      <c r="H68" s="5"/>
      <c r="I68" s="5"/>
      <c r="J68" s="5"/>
      <c r="K68" s="5"/>
      <c r="L68" s="5"/>
      <c r="M68" s="5"/>
      <c r="N68" s="5"/>
      <c r="O68" s="5"/>
      <c r="P68" s="3"/>
      <c r="Q68" s="281">
        <f t="shared" si="3"/>
        <v>0</v>
      </c>
      <c r="R68" s="278">
        <f t="shared" si="1"/>
        <v>0</v>
      </c>
    </row>
    <row r="69" spans="1:18" ht="30.75" customHeight="1" x14ac:dyDescent="0.35">
      <c r="A69" s="3"/>
      <c r="B69" s="3"/>
      <c r="C69" s="18" t="s">
        <v>94</v>
      </c>
      <c r="D69" s="285"/>
      <c r="E69" s="18"/>
      <c r="F69" s="286">
        <f t="shared" ref="F69:P69" si="4">SUM(F1:F68)</f>
        <v>5232033</v>
      </c>
      <c r="G69" s="286">
        <f t="shared" si="4"/>
        <v>5237380</v>
      </c>
      <c r="H69" s="286">
        <f t="shared" si="4"/>
        <v>6081802</v>
      </c>
      <c r="I69" s="286">
        <f t="shared" si="4"/>
        <v>6017497</v>
      </c>
      <c r="J69" s="286">
        <f t="shared" si="4"/>
        <v>9369626.8200000003</v>
      </c>
      <c r="K69" s="286">
        <f t="shared" si="4"/>
        <v>28379982.280000001</v>
      </c>
      <c r="L69" s="286">
        <f t="shared" si="4"/>
        <v>120796396.25</v>
      </c>
      <c r="M69" s="286">
        <f t="shared" si="4"/>
        <v>33159179.920000002</v>
      </c>
      <c r="N69" s="286">
        <f t="shared" si="4"/>
        <v>19546376.620000001</v>
      </c>
      <c r="O69" s="286">
        <f t="shared" si="4"/>
        <v>33421723.670000002</v>
      </c>
      <c r="P69" s="286">
        <f t="shared" si="4"/>
        <v>337406368.09000003</v>
      </c>
      <c r="Q69" s="287">
        <f t="shared" si="3"/>
        <v>604648365.6500001</v>
      </c>
      <c r="R69" s="288">
        <f t="shared" si="1"/>
        <v>6046.4836565000005</v>
      </c>
    </row>
    <row r="70" spans="1:18" x14ac:dyDescent="0.35">
      <c r="O70" s="10"/>
    </row>
    <row r="71" spans="1:18" ht="16.2" x14ac:dyDescent="0.35">
      <c r="J71" s="16"/>
      <c r="K71" s="14"/>
      <c r="M71" s="13"/>
      <c r="N71" s="12"/>
      <c r="O71" s="10"/>
    </row>
    <row r="72" spans="1:18" x14ac:dyDescent="0.35">
      <c r="A72" s="1" t="s">
        <v>36</v>
      </c>
      <c r="K72" s="10"/>
      <c r="M72" s="12"/>
      <c r="N72" s="10"/>
      <c r="O72" s="10"/>
    </row>
    <row r="73" spans="1:18" ht="16.2" x14ac:dyDescent="0.35">
      <c r="B73" s="27" t="s">
        <v>95</v>
      </c>
      <c r="C73" s="29">
        <v>275000000</v>
      </c>
      <c r="D73" s="289"/>
      <c r="E73" s="29"/>
      <c r="K73" s="10"/>
      <c r="M73" s="10"/>
    </row>
    <row r="74" spans="1:18" ht="16.2" x14ac:dyDescent="0.35">
      <c r="B74" s="27" t="s">
        <v>96</v>
      </c>
      <c r="C74" s="29">
        <v>275000000</v>
      </c>
      <c r="D74" s="289"/>
      <c r="E74" s="29"/>
      <c r="F74" s="14"/>
      <c r="G74" s="14"/>
      <c r="M74" s="10"/>
      <c r="N74" s="10"/>
    </row>
    <row r="75" spans="1:18" ht="16.2" x14ac:dyDescent="0.35">
      <c r="B75" s="27" t="s">
        <v>97</v>
      </c>
      <c r="C75" s="319">
        <v>109250000</v>
      </c>
      <c r="D75" s="290"/>
      <c r="E75" s="73"/>
      <c r="J75" s="10"/>
    </row>
    <row r="76" spans="1:18" ht="16.2" x14ac:dyDescent="0.35">
      <c r="B76" s="28" t="s">
        <v>98</v>
      </c>
      <c r="C76" s="320"/>
      <c r="D76" s="291"/>
      <c r="E76" s="74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</row>
    <row r="77" spans="1:18" ht="16.2" x14ac:dyDescent="0.35">
      <c r="B77" s="30"/>
      <c r="C77" s="31">
        <f>SUM(C73:C76)</f>
        <v>659250000</v>
      </c>
      <c r="D77" s="292"/>
      <c r="E77" s="31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1">
        <f>C77</f>
        <v>659250000</v>
      </c>
    </row>
    <row r="78" spans="1:18" ht="16.2" x14ac:dyDescent="0.35">
      <c r="B78" s="30"/>
      <c r="C78" s="30"/>
      <c r="D78" s="293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2">
        <f>Q69</f>
        <v>604648365.6500001</v>
      </c>
      <c r="R78" s="26"/>
    </row>
    <row r="79" spans="1:18" ht="16.2" x14ac:dyDescent="0.35">
      <c r="B79" s="30"/>
      <c r="C79" s="30"/>
      <c r="D79" s="293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1">
        <f>Q77-Q78</f>
        <v>54601634.349999905</v>
      </c>
    </row>
    <row r="100" spans="9:10" x14ac:dyDescent="0.35">
      <c r="I100" s="11"/>
      <c r="J100" s="11"/>
    </row>
  </sheetData>
  <mergeCells count="2">
    <mergeCell ref="C75:C76"/>
    <mergeCell ref="A1:B1"/>
  </mergeCells>
  <printOptions horizontalCentered="1"/>
  <pageMargins left="0.5" right="0.25" top="0.25" bottom="0.25" header="0.75" footer="0.3"/>
  <pageSetup paperSize="5" scale="65" orientation="landscape" r:id="rId1"/>
  <headerFooter>
    <oddFooter>&amp;L&amp;6&amp;Z&amp;F&amp;F&amp;A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79"/>
  <sheetViews>
    <sheetView view="pageBreakPreview" zoomScale="55" zoomScaleNormal="70" zoomScaleSheetLayoutView="55" workbookViewId="0">
      <pane ySplit="2" topLeftCell="A27" activePane="bottomLeft" state="frozen"/>
      <selection activeCell="K13" sqref="K13"/>
      <selection pane="bottomLeft" activeCell="K13" sqref="K13"/>
    </sheetView>
  </sheetViews>
  <sheetFormatPr defaultColWidth="9.109375" defaultRowHeight="15" x14ac:dyDescent="0.35"/>
  <cols>
    <col min="1" max="1" width="16.6640625" style="53" customWidth="1"/>
    <col min="2" max="2" width="92.88671875" style="1" customWidth="1"/>
    <col min="3" max="3" width="20.109375" style="70" customWidth="1"/>
    <col min="4" max="6" width="18.88671875" style="72" customWidth="1"/>
    <col min="7" max="7" width="24" style="72" customWidth="1"/>
    <col min="8" max="8" width="21.44140625" style="72" customWidth="1"/>
    <col min="9" max="9" width="24.5546875" style="72" customWidth="1"/>
    <col min="10" max="10" width="22" style="72" customWidth="1"/>
    <col min="11" max="11" width="22.33203125" style="72" customWidth="1"/>
    <col min="12" max="15" width="23.33203125" style="72" customWidth="1"/>
    <col min="16" max="16" width="14.6640625" style="37" hidden="1" customWidth="1"/>
    <col min="17" max="67" width="9.109375" style="37"/>
    <col min="68" max="16384" width="9.109375" style="1"/>
  </cols>
  <sheetData>
    <row r="1" spans="1:67" ht="18" x14ac:dyDescent="0.35">
      <c r="A1" s="223" t="s">
        <v>196</v>
      </c>
      <c r="B1" s="224" t="s">
        <v>99</v>
      </c>
      <c r="C1" s="225" t="s">
        <v>295</v>
      </c>
      <c r="D1" s="200" t="s">
        <v>207</v>
      </c>
      <c r="E1" s="200" t="s">
        <v>208</v>
      </c>
      <c r="F1" s="200" t="s">
        <v>209</v>
      </c>
      <c r="G1" s="200" t="s">
        <v>197</v>
      </c>
      <c r="H1" s="200" t="s">
        <v>198</v>
      </c>
      <c r="I1" s="200" t="s">
        <v>199</v>
      </c>
      <c r="J1" s="200" t="s">
        <v>200</v>
      </c>
      <c r="K1" s="200" t="s">
        <v>201</v>
      </c>
      <c r="L1" s="200" t="s">
        <v>202</v>
      </c>
      <c r="M1" s="200" t="s">
        <v>203</v>
      </c>
      <c r="N1" s="200" t="s">
        <v>204</v>
      </c>
      <c r="O1" s="200" t="s">
        <v>205</v>
      </c>
    </row>
    <row r="2" spans="1:67" ht="21" x14ac:dyDescent="0.4">
      <c r="A2" s="201">
        <v>3111302</v>
      </c>
      <c r="B2" s="218" t="s">
        <v>100</v>
      </c>
      <c r="C2" s="63" t="s">
        <v>101</v>
      </c>
      <c r="D2" s="198"/>
      <c r="E2" s="199">
        <v>0.06</v>
      </c>
      <c r="F2" s="221">
        <v>4000</v>
      </c>
      <c r="G2" s="268"/>
      <c r="H2" s="216"/>
      <c r="I2" s="216"/>
      <c r="J2" s="216"/>
      <c r="K2" s="216"/>
      <c r="L2" s="216"/>
      <c r="M2" s="216"/>
      <c r="N2" s="216"/>
      <c r="O2" s="216"/>
      <c r="P2" s="37">
        <v>0.5</v>
      </c>
    </row>
    <row r="3" spans="1:67" ht="21" x14ac:dyDescent="0.4">
      <c r="A3" s="201">
        <v>3111327</v>
      </c>
      <c r="B3" s="218" t="s">
        <v>102</v>
      </c>
      <c r="C3" s="63" t="s">
        <v>101</v>
      </c>
      <c r="D3" s="198"/>
      <c r="E3" s="199"/>
      <c r="F3" s="221"/>
      <c r="G3" s="268"/>
      <c r="H3" s="216"/>
      <c r="I3" s="216"/>
      <c r="J3" s="216"/>
      <c r="K3" s="216"/>
      <c r="L3" s="216"/>
      <c r="M3" s="216"/>
      <c r="N3" s="216"/>
      <c r="O3" s="216"/>
      <c r="P3" s="37">
        <v>0</v>
      </c>
    </row>
    <row r="4" spans="1:67" ht="21" x14ac:dyDescent="0.4">
      <c r="A4" s="201">
        <v>3111338</v>
      </c>
      <c r="B4" s="218" t="s">
        <v>103</v>
      </c>
      <c r="C4" s="63" t="s">
        <v>101</v>
      </c>
      <c r="D4" s="198"/>
      <c r="E4" s="199">
        <v>3.53</v>
      </c>
      <c r="F4" s="215">
        <v>405843</v>
      </c>
      <c r="G4" s="268"/>
      <c r="H4" s="216"/>
      <c r="I4" s="216"/>
      <c r="J4" s="216"/>
      <c r="K4" s="216"/>
      <c r="L4" s="216"/>
      <c r="M4" s="216"/>
      <c r="N4" s="216"/>
      <c r="O4" s="216"/>
      <c r="P4" s="37">
        <v>14</v>
      </c>
    </row>
    <row r="5" spans="1:67" ht="27.75" customHeight="1" x14ac:dyDescent="0.4">
      <c r="A5" s="202">
        <v>3241101</v>
      </c>
      <c r="B5" s="219" t="s">
        <v>104</v>
      </c>
      <c r="C5" s="64" t="s">
        <v>105</v>
      </c>
      <c r="D5" s="198"/>
      <c r="E5" s="199">
        <v>3</v>
      </c>
      <c r="F5" s="215">
        <v>31150</v>
      </c>
      <c r="G5" s="268"/>
      <c r="H5" s="217"/>
      <c r="I5" s="251"/>
      <c r="J5" s="251"/>
      <c r="K5" s="216"/>
      <c r="L5" s="216"/>
      <c r="M5" s="216"/>
      <c r="N5" s="216"/>
      <c r="O5" s="216"/>
      <c r="P5" s="37">
        <v>15</v>
      </c>
    </row>
    <row r="6" spans="1:67" ht="37.5" customHeight="1" x14ac:dyDescent="0.4">
      <c r="A6" s="202">
        <v>3211129</v>
      </c>
      <c r="B6" s="219" t="s">
        <v>106</v>
      </c>
      <c r="C6" s="64" t="s">
        <v>107</v>
      </c>
      <c r="D6" s="198"/>
      <c r="E6" s="199"/>
      <c r="F6" s="221">
        <v>855210</v>
      </c>
      <c r="G6" s="268"/>
      <c r="H6" s="217"/>
      <c r="I6" s="217"/>
      <c r="J6" s="217"/>
      <c r="K6" s="216"/>
      <c r="L6" s="216"/>
      <c r="M6" s="216"/>
      <c r="N6" s="216"/>
      <c r="O6" s="216"/>
      <c r="P6" s="37">
        <v>34.25</v>
      </c>
    </row>
    <row r="7" spans="1:67" ht="24" customHeight="1" x14ac:dyDescent="0.4">
      <c r="A7" s="202">
        <v>3821103</v>
      </c>
      <c r="B7" s="254" t="s">
        <v>108</v>
      </c>
      <c r="C7" s="65" t="s">
        <v>109</v>
      </c>
      <c r="D7" s="198"/>
      <c r="E7" s="300">
        <v>28.75</v>
      </c>
      <c r="F7" s="221">
        <v>2622901</v>
      </c>
      <c r="G7" s="301"/>
      <c r="H7" s="302"/>
      <c r="I7" s="303"/>
      <c r="J7" s="217"/>
      <c r="K7" s="216"/>
      <c r="L7" s="216"/>
      <c r="M7" s="216"/>
      <c r="N7" s="216"/>
      <c r="O7" s="216"/>
      <c r="P7" s="37">
        <v>359.08</v>
      </c>
    </row>
    <row r="8" spans="1:67" s="197" customFormat="1" ht="21" x14ac:dyDescent="0.4">
      <c r="A8" s="203">
        <v>3211119</v>
      </c>
      <c r="B8" s="220" t="s">
        <v>110</v>
      </c>
      <c r="C8" s="134" t="s">
        <v>111</v>
      </c>
      <c r="D8" s="212"/>
      <c r="E8" s="212">
        <v>0.05</v>
      </c>
      <c r="F8" s="213">
        <v>311</v>
      </c>
      <c r="G8" s="304"/>
      <c r="H8" s="214"/>
      <c r="I8" s="214"/>
      <c r="J8" s="214"/>
      <c r="K8" s="216"/>
      <c r="L8" s="216"/>
      <c r="M8" s="216"/>
      <c r="N8" s="216"/>
      <c r="O8" s="216"/>
      <c r="P8" s="196">
        <v>0.5</v>
      </c>
      <c r="Q8" s="196"/>
      <c r="R8" s="196"/>
      <c r="S8" s="196"/>
      <c r="T8" s="196"/>
      <c r="U8" s="196"/>
      <c r="V8" s="196"/>
      <c r="W8" s="196"/>
      <c r="X8" s="196"/>
      <c r="Y8" s="196"/>
      <c r="Z8" s="196"/>
      <c r="AA8" s="196"/>
      <c r="AB8" s="196"/>
      <c r="AC8" s="196"/>
      <c r="AD8" s="196"/>
      <c r="AE8" s="196"/>
      <c r="AF8" s="196"/>
      <c r="AG8" s="196"/>
      <c r="AH8" s="196"/>
      <c r="AI8" s="196"/>
      <c r="AJ8" s="196"/>
      <c r="AK8" s="196"/>
      <c r="AL8" s="196"/>
      <c r="AM8" s="196"/>
      <c r="AN8" s="196"/>
      <c r="AO8" s="196"/>
      <c r="AP8" s="196"/>
      <c r="AQ8" s="196"/>
      <c r="AR8" s="196"/>
      <c r="AS8" s="196"/>
      <c r="AT8" s="196"/>
      <c r="AU8" s="196"/>
      <c r="AV8" s="196"/>
      <c r="AW8" s="196"/>
      <c r="AX8" s="196"/>
      <c r="AY8" s="196"/>
      <c r="AZ8" s="196"/>
      <c r="BA8" s="196"/>
      <c r="BB8" s="196"/>
      <c r="BC8" s="196"/>
      <c r="BD8" s="196"/>
      <c r="BE8" s="196"/>
      <c r="BF8" s="196"/>
      <c r="BG8" s="196"/>
      <c r="BH8" s="196"/>
      <c r="BI8" s="196"/>
      <c r="BJ8" s="196"/>
      <c r="BK8" s="196"/>
      <c r="BL8" s="196"/>
      <c r="BM8" s="196"/>
      <c r="BN8" s="196"/>
      <c r="BO8" s="196"/>
    </row>
    <row r="9" spans="1:67" s="195" customFormat="1" ht="21" x14ac:dyDescent="0.4">
      <c r="A9" s="204">
        <v>3211120</v>
      </c>
      <c r="B9" s="220" t="s">
        <v>112</v>
      </c>
      <c r="C9" s="134" t="s">
        <v>111</v>
      </c>
      <c r="D9" s="199"/>
      <c r="E9" s="199">
        <v>0.01</v>
      </c>
      <c r="F9" s="215"/>
      <c r="G9" s="268"/>
      <c r="H9" s="217"/>
      <c r="I9" s="217"/>
      <c r="J9" s="217"/>
      <c r="K9" s="216"/>
      <c r="L9" s="216"/>
      <c r="M9" s="216"/>
      <c r="N9" s="216"/>
      <c r="O9" s="216"/>
      <c r="P9" s="194">
        <v>0.2</v>
      </c>
      <c r="Q9" s="194"/>
      <c r="R9" s="194"/>
      <c r="S9" s="194"/>
      <c r="T9" s="194"/>
      <c r="U9" s="194"/>
      <c r="V9" s="194"/>
      <c r="W9" s="194"/>
      <c r="X9" s="194"/>
      <c r="Y9" s="194"/>
      <c r="Z9" s="194"/>
      <c r="AA9" s="194"/>
      <c r="AB9" s="194"/>
      <c r="AC9" s="194"/>
      <c r="AD9" s="194"/>
      <c r="AE9" s="194"/>
      <c r="AF9" s="194"/>
      <c r="AG9" s="194"/>
      <c r="AH9" s="194"/>
      <c r="AI9" s="194"/>
      <c r="AJ9" s="194"/>
      <c r="AK9" s="194"/>
      <c r="AL9" s="194"/>
      <c r="AM9" s="194"/>
      <c r="AN9" s="194"/>
      <c r="AO9" s="194"/>
      <c r="AP9" s="194"/>
      <c r="AQ9" s="194"/>
      <c r="AR9" s="194"/>
      <c r="AS9" s="194"/>
      <c r="AT9" s="194"/>
      <c r="AU9" s="194"/>
      <c r="AV9" s="194"/>
      <c r="AW9" s="194"/>
      <c r="AX9" s="194"/>
      <c r="AY9" s="194"/>
      <c r="AZ9" s="194"/>
      <c r="BA9" s="194"/>
      <c r="BB9" s="194"/>
      <c r="BC9" s="194"/>
      <c r="BD9" s="194"/>
      <c r="BE9" s="194"/>
      <c r="BF9" s="194"/>
      <c r="BG9" s="194"/>
      <c r="BH9" s="194"/>
      <c r="BI9" s="194"/>
      <c r="BJ9" s="194"/>
      <c r="BK9" s="194"/>
      <c r="BL9" s="194"/>
      <c r="BM9" s="194"/>
      <c r="BN9" s="194"/>
      <c r="BO9" s="194"/>
    </row>
    <row r="10" spans="1:67" ht="21" x14ac:dyDescent="0.4">
      <c r="A10" s="202">
        <v>3211117</v>
      </c>
      <c r="B10" s="219" t="s">
        <v>113</v>
      </c>
      <c r="C10" s="64" t="s">
        <v>111</v>
      </c>
      <c r="D10" s="198"/>
      <c r="E10" s="199">
        <v>0.01</v>
      </c>
      <c r="F10" s="215">
        <v>3285</v>
      </c>
      <c r="G10" s="268"/>
      <c r="H10" s="217"/>
      <c r="I10" s="217"/>
      <c r="J10" s="217"/>
      <c r="K10" s="216"/>
      <c r="L10" s="216"/>
      <c r="M10" s="216"/>
      <c r="N10" s="216"/>
      <c r="O10" s="216"/>
      <c r="P10" s="37">
        <v>0.2</v>
      </c>
    </row>
    <row r="11" spans="1:67" ht="21" x14ac:dyDescent="0.4">
      <c r="A11" s="202">
        <v>3221104</v>
      </c>
      <c r="B11" s="219" t="s">
        <v>114</v>
      </c>
      <c r="C11" s="64" t="s">
        <v>115</v>
      </c>
      <c r="D11" s="198"/>
      <c r="E11" s="199">
        <v>0.16</v>
      </c>
      <c r="F11" s="221"/>
      <c r="G11" s="268"/>
      <c r="H11" s="216"/>
      <c r="I11" s="216"/>
      <c r="J11" s="216"/>
      <c r="K11" s="216"/>
      <c r="L11" s="216"/>
      <c r="M11" s="216"/>
      <c r="N11" s="216"/>
      <c r="O11" s="216"/>
      <c r="P11" s="37">
        <v>1</v>
      </c>
    </row>
    <row r="12" spans="1:67" ht="21" x14ac:dyDescent="0.4">
      <c r="A12" s="202">
        <v>3211115</v>
      </c>
      <c r="B12" s="219" t="s">
        <v>116</v>
      </c>
      <c r="C12" s="64" t="s">
        <v>117</v>
      </c>
      <c r="D12" s="198"/>
      <c r="E12" s="199">
        <v>0.15</v>
      </c>
      <c r="F12" s="215">
        <v>40636</v>
      </c>
      <c r="G12" s="268"/>
      <c r="H12" s="217"/>
      <c r="I12" s="217"/>
      <c r="J12" s="217"/>
      <c r="K12" s="216"/>
      <c r="L12" s="216"/>
      <c r="M12" s="216"/>
      <c r="N12" s="216"/>
      <c r="O12" s="216"/>
      <c r="P12" s="37">
        <v>0.45</v>
      </c>
    </row>
    <row r="13" spans="1:67" ht="21" x14ac:dyDescent="0.4">
      <c r="A13" s="202">
        <v>3211113</v>
      </c>
      <c r="B13" s="219" t="s">
        <v>118</v>
      </c>
      <c r="C13" s="64" t="s">
        <v>117</v>
      </c>
      <c r="D13" s="198"/>
      <c r="E13" s="199">
        <v>0.75</v>
      </c>
      <c r="F13" s="215">
        <v>44045</v>
      </c>
      <c r="G13" s="268"/>
      <c r="H13" s="217"/>
      <c r="I13" s="217"/>
      <c r="J13" s="217"/>
      <c r="K13" s="216"/>
      <c r="L13" s="216"/>
      <c r="M13" s="216"/>
      <c r="N13" s="216"/>
      <c r="O13" s="216"/>
      <c r="P13" s="37">
        <v>3.5</v>
      </c>
    </row>
    <row r="14" spans="1:67" ht="21" x14ac:dyDescent="0.4">
      <c r="A14" s="202">
        <v>3243102</v>
      </c>
      <c r="B14" s="219" t="s">
        <v>119</v>
      </c>
      <c r="C14" s="64" t="s">
        <v>120</v>
      </c>
      <c r="D14" s="198"/>
      <c r="E14" s="199">
        <v>0.25</v>
      </c>
      <c r="F14" s="215">
        <v>208633</v>
      </c>
      <c r="G14" s="268"/>
      <c r="H14" s="217"/>
      <c r="I14" s="217"/>
      <c r="J14" s="217"/>
      <c r="K14" s="216"/>
      <c r="L14" s="216"/>
      <c r="M14" s="216"/>
      <c r="N14" s="216"/>
      <c r="O14" s="216"/>
      <c r="P14" s="37">
        <v>6</v>
      </c>
    </row>
    <row r="15" spans="1:67" ht="21" x14ac:dyDescent="0.4">
      <c r="A15" s="202">
        <v>3243101</v>
      </c>
      <c r="B15" s="219" t="s">
        <v>121</v>
      </c>
      <c r="C15" s="64" t="s">
        <v>120</v>
      </c>
      <c r="D15" s="198"/>
      <c r="E15" s="199">
        <v>2.9</v>
      </c>
      <c r="F15" s="215"/>
      <c r="G15" s="268"/>
      <c r="H15" s="217"/>
      <c r="I15" s="217"/>
      <c r="J15" s="217"/>
      <c r="K15" s="216"/>
      <c r="L15" s="216"/>
      <c r="M15" s="216"/>
      <c r="N15" s="216"/>
      <c r="O15" s="216"/>
      <c r="P15" s="37">
        <v>20</v>
      </c>
    </row>
    <row r="16" spans="1:67" ht="21" x14ac:dyDescent="0.4">
      <c r="A16" s="202">
        <v>3221108</v>
      </c>
      <c r="B16" s="219" t="s">
        <v>122</v>
      </c>
      <c r="C16" s="64" t="s">
        <v>123</v>
      </c>
      <c r="D16" s="198"/>
      <c r="E16" s="199">
        <v>0.13</v>
      </c>
      <c r="F16" s="221"/>
      <c r="G16" s="268"/>
      <c r="H16" s="216"/>
      <c r="I16" s="216"/>
      <c r="J16" s="216"/>
      <c r="K16" s="216"/>
      <c r="L16" s="216"/>
      <c r="M16" s="216"/>
      <c r="N16" s="216"/>
      <c r="O16" s="216"/>
      <c r="P16" s="37">
        <v>0.15</v>
      </c>
    </row>
    <row r="17" spans="1:67" ht="21" x14ac:dyDescent="0.4">
      <c r="A17" s="202">
        <v>3255102</v>
      </c>
      <c r="B17" s="219" t="s">
        <v>124</v>
      </c>
      <c r="C17" s="64" t="s">
        <v>125</v>
      </c>
      <c r="D17" s="198"/>
      <c r="E17" s="199">
        <v>0</v>
      </c>
      <c r="F17" s="215"/>
      <c r="G17" s="268"/>
      <c r="H17" s="217"/>
      <c r="I17" s="217"/>
      <c r="J17" s="217"/>
      <c r="K17" s="216"/>
      <c r="L17" s="216"/>
      <c r="M17" s="216"/>
      <c r="N17" s="216"/>
      <c r="O17" s="216"/>
      <c r="P17" s="37">
        <v>0.5</v>
      </c>
    </row>
    <row r="18" spans="1:67" ht="21" x14ac:dyDescent="0.4">
      <c r="A18" s="202">
        <v>3255104</v>
      </c>
      <c r="B18" s="219" t="s">
        <v>126</v>
      </c>
      <c r="C18" s="64" t="s">
        <v>127</v>
      </c>
      <c r="D18" s="198"/>
      <c r="E18" s="199">
        <v>1.75</v>
      </c>
      <c r="F18" s="215">
        <v>33671</v>
      </c>
      <c r="G18" s="268"/>
      <c r="H18" s="217"/>
      <c r="I18" s="217"/>
      <c r="J18" s="217"/>
      <c r="K18" s="216"/>
      <c r="L18" s="216"/>
      <c r="M18" s="216"/>
      <c r="N18" s="216"/>
      <c r="O18" s="216"/>
      <c r="P18" s="37">
        <v>20</v>
      </c>
    </row>
    <row r="19" spans="1:67" s="195" customFormat="1" ht="21" x14ac:dyDescent="0.4">
      <c r="A19" s="204">
        <v>3211127</v>
      </c>
      <c r="B19" s="220" t="s">
        <v>128</v>
      </c>
      <c r="C19" s="134" t="s">
        <v>129</v>
      </c>
      <c r="D19" s="199"/>
      <c r="E19" s="199">
        <v>0.04</v>
      </c>
      <c r="F19" s="221">
        <v>241</v>
      </c>
      <c r="G19" s="268"/>
      <c r="H19" s="216"/>
      <c r="I19" s="216"/>
      <c r="J19" s="216"/>
      <c r="K19" s="216"/>
      <c r="L19" s="216"/>
      <c r="M19" s="216"/>
      <c r="N19" s="216"/>
      <c r="O19" s="216"/>
      <c r="P19" s="194">
        <v>0.2</v>
      </c>
      <c r="Q19" s="194"/>
      <c r="R19" s="194"/>
      <c r="S19" s="194"/>
      <c r="T19" s="194"/>
      <c r="U19" s="194"/>
      <c r="V19" s="194"/>
      <c r="W19" s="194"/>
      <c r="X19" s="194"/>
      <c r="Y19" s="194"/>
      <c r="Z19" s="194"/>
      <c r="AA19" s="194"/>
      <c r="AB19" s="194"/>
      <c r="AC19" s="194"/>
      <c r="AD19" s="194"/>
      <c r="AE19" s="194"/>
      <c r="AF19" s="194"/>
      <c r="AG19" s="194"/>
      <c r="AH19" s="194"/>
      <c r="AI19" s="194"/>
      <c r="AJ19" s="194"/>
      <c r="AK19" s="194"/>
      <c r="AL19" s="194"/>
      <c r="AM19" s="194"/>
      <c r="AN19" s="194"/>
      <c r="AO19" s="194"/>
      <c r="AP19" s="194"/>
      <c r="AQ19" s="194"/>
      <c r="AR19" s="194"/>
      <c r="AS19" s="194"/>
      <c r="AT19" s="194"/>
      <c r="AU19" s="194"/>
      <c r="AV19" s="194"/>
      <c r="AW19" s="194"/>
      <c r="AX19" s="194"/>
      <c r="AY19" s="194"/>
      <c r="AZ19" s="194"/>
      <c r="BA19" s="194"/>
      <c r="BB19" s="194"/>
      <c r="BC19" s="194"/>
      <c r="BD19" s="194"/>
      <c r="BE19" s="194"/>
      <c r="BF19" s="194"/>
      <c r="BG19" s="194"/>
      <c r="BH19" s="194"/>
      <c r="BI19" s="194"/>
      <c r="BJ19" s="194"/>
      <c r="BK19" s="194"/>
      <c r="BL19" s="194"/>
      <c r="BM19" s="194"/>
      <c r="BN19" s="194"/>
      <c r="BO19" s="194"/>
    </row>
    <row r="20" spans="1:67" ht="35.25" customHeight="1" x14ac:dyDescent="0.4">
      <c r="A20" s="202">
        <v>3231201</v>
      </c>
      <c r="B20" s="219" t="s">
        <v>130</v>
      </c>
      <c r="C20" s="64" t="s">
        <v>131</v>
      </c>
      <c r="D20" s="198"/>
      <c r="E20" s="199"/>
      <c r="F20" s="215"/>
      <c r="G20" s="268"/>
      <c r="H20" s="217"/>
      <c r="I20" s="217"/>
      <c r="J20" s="217"/>
      <c r="K20" s="216"/>
      <c r="L20" s="216"/>
      <c r="M20" s="216"/>
      <c r="N20" s="216"/>
      <c r="O20" s="216"/>
      <c r="P20" s="37">
        <v>0</v>
      </c>
    </row>
    <row r="21" spans="1:67" ht="42" x14ac:dyDescent="0.4">
      <c r="A21" s="202">
        <v>3231201</v>
      </c>
      <c r="B21" s="254" t="s">
        <v>132</v>
      </c>
      <c r="C21" s="65" t="s">
        <v>133</v>
      </c>
      <c r="D21" s="198"/>
      <c r="E21" s="199">
        <v>0</v>
      </c>
      <c r="F21" s="215"/>
      <c r="G21" s="268"/>
      <c r="H21" s="217"/>
      <c r="I21" s="217"/>
      <c r="J21" s="217"/>
      <c r="K21" s="216"/>
      <c r="L21" s="216"/>
      <c r="M21" s="216"/>
      <c r="N21" s="216"/>
      <c r="O21" s="216"/>
      <c r="P21" s="37">
        <v>196.17</v>
      </c>
    </row>
    <row r="22" spans="1:67" ht="84" x14ac:dyDescent="0.4">
      <c r="A22" s="202">
        <v>3231201</v>
      </c>
      <c r="B22" s="254" t="s">
        <v>134</v>
      </c>
      <c r="C22" s="65" t="s">
        <v>133</v>
      </c>
      <c r="D22" s="198"/>
      <c r="E22" s="199"/>
      <c r="F22" s="215"/>
      <c r="G22" s="268"/>
      <c r="H22" s="217"/>
      <c r="I22" s="217"/>
      <c r="J22" s="217"/>
      <c r="K22" s="216"/>
      <c r="L22" s="216"/>
      <c r="M22" s="216"/>
      <c r="N22" s="216"/>
      <c r="O22" s="216"/>
      <c r="P22" s="37">
        <v>677.14</v>
      </c>
    </row>
    <row r="23" spans="1:67" ht="84" x14ac:dyDescent="0.4">
      <c r="A23" s="202">
        <v>3231201</v>
      </c>
      <c r="B23" s="254" t="s">
        <v>135</v>
      </c>
      <c r="C23" s="65" t="s">
        <v>133</v>
      </c>
      <c r="D23" s="198"/>
      <c r="E23" s="199"/>
      <c r="F23" s="215"/>
      <c r="G23" s="268"/>
      <c r="H23" s="217"/>
      <c r="I23" s="217"/>
      <c r="J23" s="217"/>
      <c r="K23" s="216"/>
      <c r="L23" s="216"/>
      <c r="M23" s="216"/>
      <c r="N23" s="216"/>
      <c r="O23" s="216"/>
      <c r="P23" s="37">
        <v>246.66</v>
      </c>
    </row>
    <row r="24" spans="1:67" s="195" customFormat="1" ht="21" x14ac:dyDescent="0.4">
      <c r="A24" s="204">
        <v>3211109</v>
      </c>
      <c r="B24" s="220" t="s">
        <v>136</v>
      </c>
      <c r="C24" s="134" t="s">
        <v>137</v>
      </c>
      <c r="D24" s="199"/>
      <c r="E24" s="199">
        <v>0.16</v>
      </c>
      <c r="F24" s="221"/>
      <c r="G24" s="268"/>
      <c r="H24" s="216"/>
      <c r="I24" s="216"/>
      <c r="J24" s="216"/>
      <c r="K24" s="216"/>
      <c r="L24" s="216"/>
      <c r="M24" s="216"/>
      <c r="N24" s="216"/>
      <c r="O24" s="216"/>
      <c r="P24" s="194">
        <v>3.5</v>
      </c>
      <c r="Q24" s="194"/>
      <c r="R24" s="194"/>
      <c r="S24" s="194"/>
      <c r="T24" s="194"/>
      <c r="U24" s="194"/>
      <c r="V24" s="194"/>
      <c r="W24" s="194"/>
      <c r="X24" s="194"/>
      <c r="Y24" s="194"/>
      <c r="Z24" s="194"/>
      <c r="AA24" s="194"/>
      <c r="AB24" s="194"/>
      <c r="AC24" s="194"/>
      <c r="AD24" s="194"/>
      <c r="AE24" s="194"/>
      <c r="AF24" s="194"/>
      <c r="AG24" s="194"/>
      <c r="AH24" s="194"/>
      <c r="AI24" s="194"/>
      <c r="AJ24" s="194"/>
      <c r="AK24" s="194"/>
      <c r="AL24" s="194"/>
      <c r="AM24" s="194"/>
      <c r="AN24" s="194"/>
      <c r="AO24" s="194"/>
      <c r="AP24" s="194"/>
      <c r="AQ24" s="194"/>
      <c r="AR24" s="194"/>
      <c r="AS24" s="194"/>
      <c r="AT24" s="194"/>
      <c r="AU24" s="194"/>
      <c r="AV24" s="194"/>
      <c r="AW24" s="194"/>
      <c r="AX24" s="194"/>
      <c r="AY24" s="194"/>
      <c r="AZ24" s="194"/>
      <c r="BA24" s="194"/>
      <c r="BB24" s="194"/>
      <c r="BC24" s="194"/>
      <c r="BD24" s="194"/>
      <c r="BE24" s="194"/>
      <c r="BF24" s="194"/>
      <c r="BG24" s="194"/>
      <c r="BH24" s="194"/>
      <c r="BI24" s="194"/>
      <c r="BJ24" s="194"/>
      <c r="BK24" s="194"/>
      <c r="BL24" s="194"/>
      <c r="BM24" s="194"/>
      <c r="BN24" s="194"/>
      <c r="BO24" s="194"/>
    </row>
    <row r="25" spans="1:67" ht="21" x14ac:dyDescent="0.4">
      <c r="A25" s="202">
        <v>3256103</v>
      </c>
      <c r="B25" s="219" t="s">
        <v>138</v>
      </c>
      <c r="C25" s="64" t="s">
        <v>139</v>
      </c>
      <c r="D25" s="198"/>
      <c r="E25" s="199">
        <v>0</v>
      </c>
      <c r="F25" s="215"/>
      <c r="G25" s="268"/>
      <c r="H25" s="217"/>
      <c r="I25" s="217"/>
      <c r="J25" s="217"/>
      <c r="K25" s="216"/>
      <c r="L25" s="216"/>
      <c r="M25" s="216"/>
      <c r="N25" s="216"/>
      <c r="O25" s="216"/>
      <c r="P25" s="37">
        <v>3</v>
      </c>
    </row>
    <row r="26" spans="1:67" ht="21" x14ac:dyDescent="0.4">
      <c r="A26" s="202">
        <v>3257101</v>
      </c>
      <c r="B26" s="219" t="s">
        <v>140</v>
      </c>
      <c r="C26" s="64" t="s">
        <v>141</v>
      </c>
      <c r="D26" s="198"/>
      <c r="E26" s="199"/>
      <c r="F26" s="221"/>
      <c r="G26" s="268"/>
      <c r="H26" s="216"/>
      <c r="I26" s="216"/>
      <c r="J26" s="216"/>
      <c r="K26" s="216"/>
      <c r="L26" s="216"/>
      <c r="M26" s="216"/>
      <c r="N26" s="216"/>
      <c r="O26" s="216"/>
      <c r="P26" s="37">
        <v>500</v>
      </c>
    </row>
    <row r="27" spans="1:67" ht="21" x14ac:dyDescent="0.4">
      <c r="A27" s="205">
        <v>3111332</v>
      </c>
      <c r="B27" s="254" t="s">
        <v>142</v>
      </c>
      <c r="C27" s="65" t="s">
        <v>143</v>
      </c>
      <c r="D27" s="198"/>
      <c r="E27" s="199">
        <v>0.87</v>
      </c>
      <c r="F27" s="215">
        <v>32200</v>
      </c>
      <c r="G27" s="268"/>
      <c r="H27" s="217"/>
      <c r="I27" s="217"/>
      <c r="J27" s="217"/>
      <c r="K27" s="216"/>
      <c r="L27" s="216"/>
      <c r="M27" s="216"/>
      <c r="N27" s="216"/>
      <c r="O27" s="216"/>
      <c r="P27" s="37">
        <v>5</v>
      </c>
    </row>
    <row r="28" spans="1:67" ht="21" x14ac:dyDescent="0.4">
      <c r="A28" s="205">
        <v>3111332</v>
      </c>
      <c r="B28" s="254" t="s">
        <v>144</v>
      </c>
      <c r="C28" s="65" t="s">
        <v>143</v>
      </c>
      <c r="D28" s="198"/>
      <c r="E28" s="199"/>
      <c r="F28" s="215"/>
      <c r="G28" s="268"/>
      <c r="H28" s="217"/>
      <c r="I28" s="217"/>
      <c r="J28" s="217"/>
      <c r="K28" s="216"/>
      <c r="L28" s="216"/>
      <c r="M28" s="216"/>
      <c r="N28" s="216"/>
      <c r="O28" s="216"/>
      <c r="P28" s="37">
        <v>1</v>
      </c>
    </row>
    <row r="29" spans="1:67" ht="21" x14ac:dyDescent="0.4">
      <c r="A29" s="205">
        <v>3111332</v>
      </c>
      <c r="B29" s="254" t="s">
        <v>145</v>
      </c>
      <c r="C29" s="65" t="s">
        <v>143</v>
      </c>
      <c r="D29" s="198"/>
      <c r="E29" s="199"/>
      <c r="F29" s="215"/>
      <c r="G29" s="268"/>
      <c r="H29" s="217"/>
      <c r="I29" s="217"/>
      <c r="J29" s="217"/>
      <c r="K29" s="216"/>
      <c r="L29" s="216"/>
      <c r="M29" s="216"/>
      <c r="N29" s="216"/>
      <c r="O29" s="216"/>
      <c r="P29" s="37">
        <v>1</v>
      </c>
    </row>
    <row r="30" spans="1:67" ht="21" x14ac:dyDescent="0.4">
      <c r="A30" s="202">
        <v>3257104</v>
      </c>
      <c r="B30" s="219" t="s">
        <v>146</v>
      </c>
      <c r="C30" s="64" t="s">
        <v>147</v>
      </c>
      <c r="D30" s="198"/>
      <c r="E30" s="199">
        <v>3.75</v>
      </c>
      <c r="F30" s="215"/>
      <c r="G30" s="268"/>
      <c r="H30" s="217"/>
      <c r="I30" s="217"/>
      <c r="J30" s="217"/>
      <c r="K30" s="216"/>
      <c r="L30" s="216"/>
      <c r="M30" s="216"/>
      <c r="N30" s="216"/>
      <c r="O30" s="216"/>
      <c r="P30" s="37">
        <v>50</v>
      </c>
    </row>
    <row r="31" spans="1:67" s="195" customFormat="1" ht="21" x14ac:dyDescent="0.4">
      <c r="A31" s="204">
        <v>3255101</v>
      </c>
      <c r="B31" s="220" t="s">
        <v>148</v>
      </c>
      <c r="C31" s="134" t="s">
        <v>149</v>
      </c>
      <c r="D31" s="199"/>
      <c r="E31" s="199">
        <v>1.25</v>
      </c>
      <c r="F31" s="215">
        <v>7118</v>
      </c>
      <c r="G31" s="268"/>
      <c r="H31" s="217"/>
      <c r="I31" s="216"/>
      <c r="J31" s="216"/>
      <c r="K31" s="216"/>
      <c r="L31" s="216"/>
      <c r="M31" s="216"/>
      <c r="N31" s="216"/>
      <c r="O31" s="216"/>
      <c r="P31" s="194">
        <v>10</v>
      </c>
      <c r="Q31" s="194"/>
      <c r="R31" s="194"/>
      <c r="S31" s="194"/>
      <c r="T31" s="194"/>
      <c r="U31" s="194"/>
      <c r="V31" s="194"/>
      <c r="W31" s="194"/>
      <c r="X31" s="194"/>
      <c r="Y31" s="194"/>
      <c r="Z31" s="194"/>
      <c r="AA31" s="194"/>
      <c r="AB31" s="194"/>
      <c r="AC31" s="194"/>
      <c r="AD31" s="194"/>
      <c r="AE31" s="194"/>
      <c r="AF31" s="194"/>
      <c r="AG31" s="194"/>
      <c r="AH31" s="194"/>
      <c r="AI31" s="194"/>
      <c r="AJ31" s="194"/>
      <c r="AK31" s="194"/>
      <c r="AL31" s="194"/>
      <c r="AM31" s="194"/>
      <c r="AN31" s="194"/>
      <c r="AO31" s="194"/>
      <c r="AP31" s="194"/>
      <c r="AQ31" s="194"/>
      <c r="AR31" s="194"/>
      <c r="AS31" s="194"/>
      <c r="AT31" s="194"/>
      <c r="AU31" s="194"/>
      <c r="AV31" s="194"/>
      <c r="AW31" s="194"/>
      <c r="AX31" s="194"/>
      <c r="AY31" s="194"/>
      <c r="AZ31" s="194"/>
      <c r="BA31" s="194"/>
      <c r="BB31" s="194"/>
      <c r="BC31" s="194"/>
      <c r="BD31" s="194"/>
      <c r="BE31" s="194"/>
      <c r="BF31" s="194"/>
      <c r="BG31" s="194"/>
      <c r="BH31" s="194"/>
      <c r="BI31" s="194"/>
      <c r="BJ31" s="194"/>
      <c r="BK31" s="194"/>
      <c r="BL31" s="194"/>
      <c r="BM31" s="194"/>
      <c r="BN31" s="194"/>
      <c r="BO31" s="194"/>
    </row>
    <row r="32" spans="1:67" s="195" customFormat="1" ht="26.25" customHeight="1" x14ac:dyDescent="0.4">
      <c r="A32" s="204">
        <v>3256101</v>
      </c>
      <c r="B32" s="220" t="s">
        <v>150</v>
      </c>
      <c r="C32" s="134" t="s">
        <v>151</v>
      </c>
      <c r="D32" s="199"/>
      <c r="E32" s="199">
        <v>66.25</v>
      </c>
      <c r="F32" s="215">
        <v>65365</v>
      </c>
      <c r="G32" s="268"/>
      <c r="H32" s="217"/>
      <c r="I32" s="251"/>
      <c r="J32" s="251"/>
      <c r="K32" s="216"/>
      <c r="L32" s="216"/>
      <c r="M32" s="216"/>
      <c r="N32" s="216"/>
      <c r="O32" s="216"/>
      <c r="P32" s="194">
        <v>300</v>
      </c>
      <c r="Q32" s="194"/>
      <c r="R32" s="194"/>
      <c r="S32" s="194"/>
      <c r="T32" s="194"/>
      <c r="U32" s="194"/>
      <c r="V32" s="194"/>
      <c r="W32" s="194"/>
      <c r="X32" s="194"/>
      <c r="Y32" s="194"/>
      <c r="Z32" s="194"/>
      <c r="AA32" s="194"/>
      <c r="AB32" s="194"/>
      <c r="AC32" s="194"/>
      <c r="AD32" s="194"/>
      <c r="AE32" s="194"/>
      <c r="AF32" s="194"/>
      <c r="AG32" s="194"/>
      <c r="AH32" s="194"/>
      <c r="AI32" s="194"/>
      <c r="AJ32" s="194"/>
      <c r="AK32" s="194"/>
      <c r="AL32" s="194"/>
      <c r="AM32" s="194"/>
      <c r="AN32" s="194"/>
      <c r="AO32" s="194"/>
      <c r="AP32" s="194"/>
      <c r="AQ32" s="194"/>
      <c r="AR32" s="194"/>
      <c r="AS32" s="194"/>
      <c r="AT32" s="194"/>
      <c r="AU32" s="194"/>
      <c r="AV32" s="194"/>
      <c r="AW32" s="194"/>
      <c r="AX32" s="194"/>
      <c r="AY32" s="194"/>
      <c r="AZ32" s="194"/>
      <c r="BA32" s="194"/>
      <c r="BB32" s="194"/>
      <c r="BC32" s="194"/>
      <c r="BD32" s="194"/>
      <c r="BE32" s="194"/>
      <c r="BF32" s="194"/>
      <c r="BG32" s="194"/>
      <c r="BH32" s="194"/>
      <c r="BI32" s="194"/>
      <c r="BJ32" s="194"/>
      <c r="BK32" s="194"/>
      <c r="BL32" s="194"/>
      <c r="BM32" s="194"/>
      <c r="BN32" s="194"/>
      <c r="BO32" s="194"/>
    </row>
    <row r="33" spans="1:16" ht="21" x14ac:dyDescent="0.4">
      <c r="A33" s="202">
        <v>3258101</v>
      </c>
      <c r="B33" s="219" t="s">
        <v>152</v>
      </c>
      <c r="C33" s="64" t="s">
        <v>153</v>
      </c>
      <c r="D33" s="222"/>
      <c r="E33" s="305">
        <v>1.77</v>
      </c>
      <c r="F33" s="215"/>
      <c r="G33" s="306"/>
      <c r="H33" s="217"/>
      <c r="I33" s="217"/>
      <c r="J33" s="217"/>
      <c r="K33" s="216"/>
      <c r="L33" s="216"/>
      <c r="M33" s="216"/>
      <c r="N33" s="216"/>
      <c r="O33" s="216"/>
      <c r="P33" s="37">
        <v>15</v>
      </c>
    </row>
    <row r="34" spans="1:16" ht="21" x14ac:dyDescent="0.4">
      <c r="A34" s="202">
        <v>3258102</v>
      </c>
      <c r="B34" s="219" t="s">
        <v>154</v>
      </c>
      <c r="C34" s="64" t="s">
        <v>153</v>
      </c>
      <c r="D34" s="198"/>
      <c r="E34" s="199">
        <v>0</v>
      </c>
      <c r="F34" s="221"/>
      <c r="G34" s="268"/>
      <c r="H34" s="199"/>
      <c r="I34" s="216"/>
      <c r="J34" s="217"/>
      <c r="K34" s="216"/>
      <c r="L34" s="216"/>
      <c r="M34" s="216"/>
      <c r="N34" s="216"/>
      <c r="O34" s="216"/>
      <c r="P34" s="37">
        <v>2</v>
      </c>
    </row>
    <row r="35" spans="1:16" ht="21" x14ac:dyDescent="0.4">
      <c r="A35" s="202">
        <v>3258103</v>
      </c>
      <c r="B35" s="219" t="s">
        <v>155</v>
      </c>
      <c r="C35" s="64" t="s">
        <v>153</v>
      </c>
      <c r="D35" s="198"/>
      <c r="E35" s="199">
        <v>0.4</v>
      </c>
      <c r="F35" s="221">
        <v>12527</v>
      </c>
      <c r="G35" s="268"/>
      <c r="H35" s="216"/>
      <c r="I35" s="216"/>
      <c r="J35" s="217"/>
      <c r="K35" s="216"/>
      <c r="L35" s="216"/>
      <c r="M35" s="216"/>
      <c r="N35" s="216"/>
      <c r="O35" s="216"/>
      <c r="P35" s="37">
        <v>3</v>
      </c>
    </row>
    <row r="36" spans="1:16" ht="21" x14ac:dyDescent="0.4">
      <c r="A36" s="202">
        <v>3258105</v>
      </c>
      <c r="B36" s="219" t="s">
        <v>156</v>
      </c>
      <c r="C36" s="64" t="s">
        <v>153</v>
      </c>
      <c r="D36" s="198"/>
      <c r="E36" s="199">
        <v>0.2</v>
      </c>
      <c r="F36" s="221" t="s">
        <v>36</v>
      </c>
      <c r="G36" s="268"/>
      <c r="H36" s="216"/>
      <c r="I36" s="216"/>
      <c r="J36" s="216"/>
      <c r="K36" s="216"/>
      <c r="L36" s="216"/>
      <c r="M36" s="216"/>
      <c r="N36" s="216"/>
      <c r="O36" s="216"/>
      <c r="P36" s="37">
        <v>2</v>
      </c>
    </row>
    <row r="37" spans="1:16" ht="21" x14ac:dyDescent="0.4">
      <c r="A37" s="202">
        <v>3258107</v>
      </c>
      <c r="B37" s="219" t="s">
        <v>157</v>
      </c>
      <c r="C37" s="64" t="s">
        <v>153</v>
      </c>
      <c r="D37" s="198"/>
      <c r="E37" s="199">
        <v>0</v>
      </c>
      <c r="F37" s="221"/>
      <c r="G37" s="268"/>
      <c r="H37" s="216"/>
      <c r="I37" s="216"/>
      <c r="J37" s="216"/>
      <c r="K37" s="216"/>
      <c r="L37" s="216"/>
      <c r="M37" s="216"/>
      <c r="N37" s="216"/>
      <c r="O37" s="216"/>
      <c r="P37" s="37">
        <v>0</v>
      </c>
    </row>
    <row r="38" spans="1:16" ht="21" x14ac:dyDescent="0.4">
      <c r="A38" s="202">
        <v>3258106</v>
      </c>
      <c r="B38" s="219" t="s">
        <v>158</v>
      </c>
      <c r="C38" s="64" t="s">
        <v>153</v>
      </c>
      <c r="D38" s="198"/>
      <c r="E38" s="199"/>
      <c r="F38" s="215"/>
      <c r="G38" s="268"/>
      <c r="H38" s="217"/>
      <c r="I38" s="217"/>
      <c r="J38" s="217"/>
      <c r="K38" s="216"/>
      <c r="L38" s="216"/>
      <c r="M38" s="216"/>
      <c r="N38" s="216"/>
      <c r="O38" s="216"/>
      <c r="P38" s="37">
        <v>5</v>
      </c>
    </row>
    <row r="39" spans="1:16" ht="21" x14ac:dyDescent="0.4">
      <c r="A39" s="202">
        <v>3258105</v>
      </c>
      <c r="B39" s="219" t="s">
        <v>159</v>
      </c>
      <c r="C39" s="64" t="s">
        <v>153</v>
      </c>
      <c r="D39" s="198"/>
      <c r="E39" s="199">
        <v>0</v>
      </c>
      <c r="F39" s="221"/>
      <c r="G39" s="268"/>
      <c r="H39" s="216"/>
      <c r="I39" s="216"/>
      <c r="J39" s="216"/>
      <c r="K39" s="216"/>
      <c r="L39" s="216"/>
      <c r="M39" s="216"/>
      <c r="N39" s="216"/>
      <c r="O39" s="216"/>
      <c r="P39" s="37">
        <v>2</v>
      </c>
    </row>
    <row r="40" spans="1:16" ht="42" x14ac:dyDescent="0.4">
      <c r="A40" s="201">
        <v>3258114</v>
      </c>
      <c r="B40" s="218" t="s">
        <v>160</v>
      </c>
      <c r="C40" s="63" t="s">
        <v>153</v>
      </c>
      <c r="D40" s="198"/>
      <c r="E40" s="258">
        <v>0</v>
      </c>
      <c r="F40" s="221"/>
      <c r="G40" s="268"/>
      <c r="H40" s="216"/>
      <c r="I40" s="216"/>
      <c r="J40" s="216"/>
      <c r="K40" s="193"/>
      <c r="L40" s="216"/>
      <c r="M40" s="216"/>
      <c r="N40" s="216"/>
      <c r="O40" s="216"/>
      <c r="P40" s="37">
        <v>58.25</v>
      </c>
    </row>
    <row r="41" spans="1:16" ht="21" x14ac:dyDescent="0.4">
      <c r="A41" s="202">
        <v>3258128</v>
      </c>
      <c r="B41" s="219" t="s">
        <v>161</v>
      </c>
      <c r="C41" s="64" t="s">
        <v>153</v>
      </c>
      <c r="D41" s="198"/>
      <c r="E41" s="199">
        <v>0</v>
      </c>
      <c r="F41" s="221"/>
      <c r="G41" s="268"/>
      <c r="H41" s="216"/>
      <c r="I41" s="216"/>
      <c r="J41" s="216"/>
      <c r="K41" s="193"/>
      <c r="L41" s="216"/>
      <c r="M41" s="216"/>
      <c r="N41" s="216"/>
      <c r="O41" s="216"/>
      <c r="P41" s="37">
        <v>0.75</v>
      </c>
    </row>
    <row r="42" spans="1:16" ht="21" x14ac:dyDescent="0.4">
      <c r="A42" s="202">
        <v>3258107</v>
      </c>
      <c r="B42" s="219" t="s">
        <v>162</v>
      </c>
      <c r="C42" s="64" t="s">
        <v>153</v>
      </c>
      <c r="D42" s="198"/>
      <c r="E42" s="199">
        <v>0.25</v>
      </c>
      <c r="F42" s="307"/>
      <c r="G42" s="268"/>
      <c r="H42" s="308"/>
      <c r="I42" s="308"/>
      <c r="J42" s="308"/>
      <c r="K42" s="260"/>
      <c r="L42" s="216"/>
      <c r="M42" s="216"/>
      <c r="N42" s="216"/>
      <c r="O42" s="216"/>
      <c r="P42" s="37">
        <v>3</v>
      </c>
    </row>
    <row r="43" spans="1:16" ht="126" x14ac:dyDescent="0.4">
      <c r="A43" s="206">
        <v>4112101</v>
      </c>
      <c r="B43" s="255" t="s">
        <v>163</v>
      </c>
      <c r="C43" s="66" t="s">
        <v>164</v>
      </c>
      <c r="D43" s="198"/>
      <c r="E43" s="199"/>
      <c r="F43" s="307"/>
      <c r="G43" s="268"/>
      <c r="H43" s="308"/>
      <c r="I43" s="308"/>
      <c r="J43" s="308"/>
      <c r="K43" s="260"/>
      <c r="L43" s="216"/>
      <c r="M43" s="216"/>
      <c r="N43" s="216"/>
      <c r="O43" s="216"/>
      <c r="P43" s="37">
        <v>95.6</v>
      </c>
    </row>
    <row r="44" spans="1:16" ht="42" x14ac:dyDescent="0.4">
      <c r="A44" s="206">
        <v>4112101</v>
      </c>
      <c r="B44" s="255" t="s">
        <v>165</v>
      </c>
      <c r="C44" s="67" t="s">
        <v>164</v>
      </c>
      <c r="D44" s="198"/>
      <c r="E44" s="199"/>
      <c r="F44" s="259"/>
      <c r="G44" s="268"/>
      <c r="H44" s="253"/>
      <c r="I44" s="309"/>
      <c r="J44" s="253"/>
      <c r="K44" s="260"/>
      <c r="L44" s="216"/>
      <c r="M44" s="216"/>
      <c r="N44" s="216"/>
      <c r="O44" s="216"/>
    </row>
    <row r="45" spans="1:16" ht="21" x14ac:dyDescent="0.4">
      <c r="A45" s="207">
        <v>4112102</v>
      </c>
      <c r="B45" s="254" t="s">
        <v>166</v>
      </c>
      <c r="C45" s="65" t="s">
        <v>167</v>
      </c>
      <c r="D45" s="198"/>
      <c r="E45" s="199"/>
      <c r="F45" s="259"/>
      <c r="G45" s="268"/>
      <c r="H45" s="253"/>
      <c r="I45" s="253"/>
      <c r="J45" s="253"/>
      <c r="K45" s="260"/>
      <c r="L45" s="216"/>
      <c r="M45" s="216"/>
      <c r="N45" s="216"/>
      <c r="O45" s="216"/>
    </row>
    <row r="46" spans="1:16" ht="42" x14ac:dyDescent="0.4">
      <c r="A46" s="208">
        <v>4112316</v>
      </c>
      <c r="B46" s="248" t="s">
        <v>168</v>
      </c>
      <c r="C46" s="68" t="s">
        <v>169</v>
      </c>
      <c r="D46" s="198"/>
      <c r="E46" s="199"/>
      <c r="F46" s="259"/>
      <c r="G46" s="268"/>
      <c r="H46" s="253"/>
      <c r="I46" s="253"/>
      <c r="J46" s="253"/>
      <c r="K46" s="260"/>
      <c r="L46" s="216"/>
      <c r="M46" s="216"/>
      <c r="N46" s="216"/>
      <c r="O46" s="216"/>
    </row>
    <row r="47" spans="1:16" ht="42" x14ac:dyDescent="0.4">
      <c r="A47" s="208">
        <v>4112316</v>
      </c>
      <c r="B47" s="248" t="s">
        <v>170</v>
      </c>
      <c r="C47" s="68" t="s">
        <v>169</v>
      </c>
      <c r="D47" s="198"/>
      <c r="E47" s="199"/>
      <c r="F47" s="259"/>
      <c r="G47" s="268"/>
      <c r="H47" s="253"/>
      <c r="I47" s="253"/>
      <c r="J47" s="253"/>
      <c r="K47" s="260"/>
      <c r="L47" s="216"/>
      <c r="M47" s="216"/>
      <c r="N47" s="216"/>
      <c r="O47" s="216"/>
    </row>
    <row r="48" spans="1:16" ht="42" x14ac:dyDescent="0.4">
      <c r="A48" s="207">
        <v>4112304</v>
      </c>
      <c r="B48" s="255" t="s">
        <v>171</v>
      </c>
      <c r="C48" s="67" t="s">
        <v>172</v>
      </c>
      <c r="D48" s="198"/>
      <c r="E48" s="199"/>
      <c r="F48" s="310"/>
      <c r="G48" s="268"/>
      <c r="H48" s="253"/>
      <c r="I48" s="253"/>
      <c r="J48" s="253"/>
      <c r="K48" s="260"/>
      <c r="L48" s="216"/>
      <c r="M48" s="216"/>
      <c r="N48" s="216"/>
      <c r="O48" s="216"/>
    </row>
    <row r="49" spans="1:16" ht="42" x14ac:dyDescent="0.4">
      <c r="A49" s="207">
        <v>4112304</v>
      </c>
      <c r="B49" s="254" t="s">
        <v>173</v>
      </c>
      <c r="C49" s="65" t="s">
        <v>172</v>
      </c>
      <c r="D49" s="198"/>
      <c r="E49" s="199"/>
      <c r="F49" s="310"/>
      <c r="G49" s="268"/>
      <c r="H49" s="253"/>
      <c r="I49" s="253"/>
      <c r="J49" s="253"/>
      <c r="K49" s="260"/>
      <c r="L49" s="216"/>
      <c r="M49" s="216"/>
      <c r="N49" s="216"/>
      <c r="O49" s="216"/>
    </row>
    <row r="50" spans="1:16" ht="21" x14ac:dyDescent="0.4">
      <c r="A50" s="207">
        <v>4112304</v>
      </c>
      <c r="B50" s="254" t="s">
        <v>174</v>
      </c>
      <c r="C50" s="65" t="s">
        <v>172</v>
      </c>
      <c r="D50" s="198"/>
      <c r="E50" s="199">
        <v>35</v>
      </c>
      <c r="F50" s="310"/>
      <c r="G50" s="268"/>
      <c r="H50" s="253"/>
      <c r="I50" s="253"/>
      <c r="J50" s="253"/>
      <c r="K50" s="260"/>
      <c r="L50" s="216"/>
      <c r="M50" s="216"/>
      <c r="N50" s="216"/>
      <c r="O50" s="216"/>
      <c r="P50" s="37">
        <v>5</v>
      </c>
    </row>
    <row r="51" spans="1:16" ht="84" x14ac:dyDescent="0.4">
      <c r="A51" s="207">
        <v>4112202</v>
      </c>
      <c r="B51" s="248" t="s">
        <v>175</v>
      </c>
      <c r="C51" s="69" t="s">
        <v>176</v>
      </c>
      <c r="D51" s="198"/>
      <c r="E51" s="199">
        <v>0</v>
      </c>
      <c r="F51" s="311"/>
      <c r="G51" s="268"/>
      <c r="H51" s="308"/>
      <c r="I51" s="308"/>
      <c r="J51" s="308"/>
      <c r="K51" s="260"/>
      <c r="L51" s="216"/>
      <c r="M51" s="216"/>
      <c r="N51" s="216"/>
      <c r="O51" s="216"/>
    </row>
    <row r="52" spans="1:16" ht="42" x14ac:dyDescent="0.4">
      <c r="A52" s="207">
        <v>4112202</v>
      </c>
      <c r="B52" s="254" t="s">
        <v>177</v>
      </c>
      <c r="C52" s="65" t="s">
        <v>176</v>
      </c>
      <c r="D52" s="198"/>
      <c r="E52" s="199"/>
      <c r="F52" s="311"/>
      <c r="G52" s="268"/>
      <c r="H52" s="308"/>
      <c r="I52" s="308"/>
      <c r="J52" s="308"/>
      <c r="K52" s="260"/>
      <c r="L52" s="216"/>
      <c r="M52" s="216"/>
      <c r="N52" s="216"/>
      <c r="O52" s="216"/>
    </row>
    <row r="53" spans="1:16" ht="21" x14ac:dyDescent="0.4">
      <c r="A53" s="207">
        <v>4112202</v>
      </c>
      <c r="B53" s="254" t="s">
        <v>178</v>
      </c>
      <c r="C53" s="65" t="s">
        <v>176</v>
      </c>
      <c r="D53" s="198"/>
      <c r="E53" s="199"/>
      <c r="F53" s="311"/>
      <c r="G53" s="268"/>
      <c r="H53" s="308"/>
      <c r="I53" s="308"/>
      <c r="J53" s="308"/>
      <c r="K53" s="260"/>
      <c r="L53" s="216"/>
      <c r="M53" s="216"/>
      <c r="N53" s="216"/>
      <c r="O53" s="216"/>
    </row>
    <row r="54" spans="1:16" ht="42" x14ac:dyDescent="0.4">
      <c r="A54" s="207">
        <v>4112202</v>
      </c>
      <c r="B54" s="248" t="s">
        <v>179</v>
      </c>
      <c r="C54" s="68" t="s">
        <v>176</v>
      </c>
      <c r="D54" s="198"/>
      <c r="E54" s="199"/>
      <c r="F54" s="311"/>
      <c r="G54" s="268"/>
      <c r="H54" s="308"/>
      <c r="I54" s="308"/>
      <c r="J54" s="308"/>
      <c r="K54" s="260"/>
      <c r="L54" s="216"/>
      <c r="M54" s="216"/>
      <c r="N54" s="216"/>
      <c r="O54" s="216"/>
    </row>
    <row r="55" spans="1:16" ht="21" x14ac:dyDescent="0.4">
      <c r="A55" s="206">
        <v>4112314</v>
      </c>
      <c r="B55" s="219" t="s">
        <v>154</v>
      </c>
      <c r="C55" s="64" t="s">
        <v>180</v>
      </c>
      <c r="D55" s="198"/>
      <c r="E55" s="199"/>
      <c r="F55" s="307"/>
      <c r="G55" s="268"/>
      <c r="H55" s="308"/>
      <c r="I55" s="308"/>
      <c r="J55" s="308"/>
      <c r="K55" s="260"/>
      <c r="L55" s="216"/>
      <c r="M55" s="216"/>
      <c r="N55" s="216"/>
      <c r="O55" s="216"/>
    </row>
    <row r="56" spans="1:16" ht="21" x14ac:dyDescent="0.4">
      <c r="A56" s="206">
        <v>4112303</v>
      </c>
      <c r="B56" s="219" t="s">
        <v>181</v>
      </c>
      <c r="C56" s="64" t="s">
        <v>180</v>
      </c>
      <c r="D56" s="198"/>
      <c r="E56" s="199">
        <v>0</v>
      </c>
      <c r="F56" s="307"/>
      <c r="G56" s="268"/>
      <c r="H56" s="308"/>
      <c r="I56" s="308"/>
      <c r="J56" s="308"/>
      <c r="K56" s="260"/>
      <c r="L56" s="216"/>
      <c r="M56" s="216"/>
      <c r="N56" s="216"/>
      <c r="O56" s="216"/>
      <c r="P56" s="37">
        <v>4</v>
      </c>
    </row>
    <row r="57" spans="1:16" ht="21" x14ac:dyDescent="0.4">
      <c r="A57" s="209">
        <v>4141101</v>
      </c>
      <c r="B57" s="254" t="s">
        <v>182</v>
      </c>
      <c r="C57" s="65" t="s">
        <v>183</v>
      </c>
      <c r="D57" s="198"/>
      <c r="E57" s="199"/>
      <c r="F57" s="259"/>
      <c r="G57" s="268"/>
      <c r="H57" s="253"/>
      <c r="I57" s="253"/>
      <c r="J57" s="253"/>
      <c r="K57" s="193"/>
      <c r="L57" s="216"/>
      <c r="M57" s="216"/>
      <c r="N57" s="216"/>
      <c r="O57" s="216"/>
      <c r="P57" s="37">
        <v>2049.42</v>
      </c>
    </row>
    <row r="58" spans="1:16" ht="21" x14ac:dyDescent="0.4">
      <c r="A58" s="210">
        <v>4111306</v>
      </c>
      <c r="B58" s="255" t="s">
        <v>184</v>
      </c>
      <c r="C58" s="67" t="s">
        <v>185</v>
      </c>
      <c r="D58" s="199"/>
      <c r="E58" s="258">
        <v>17.5</v>
      </c>
      <c r="F58" s="259"/>
      <c r="G58" s="268"/>
      <c r="H58" s="253"/>
      <c r="I58" s="253"/>
      <c r="J58" s="253"/>
      <c r="K58" s="260"/>
      <c r="L58" s="216"/>
      <c r="M58" s="216"/>
      <c r="N58" s="216"/>
      <c r="O58" s="216"/>
      <c r="P58" s="37">
        <v>490.33</v>
      </c>
    </row>
    <row r="59" spans="1:16" ht="42" x14ac:dyDescent="0.4">
      <c r="A59" s="210">
        <v>4111307</v>
      </c>
      <c r="B59" s="255" t="s">
        <v>186</v>
      </c>
      <c r="C59" s="67" t="s">
        <v>185</v>
      </c>
      <c r="D59" s="199"/>
      <c r="E59" s="258">
        <v>14</v>
      </c>
      <c r="F59" s="259"/>
      <c r="G59" s="268"/>
      <c r="H59" s="253"/>
      <c r="I59" s="253"/>
      <c r="J59" s="253"/>
      <c r="K59" s="260"/>
      <c r="L59" s="216"/>
      <c r="M59" s="216"/>
      <c r="N59" s="216"/>
      <c r="O59" s="216"/>
      <c r="P59" s="37">
        <v>0</v>
      </c>
    </row>
    <row r="60" spans="1:16" ht="42" x14ac:dyDescent="0.4">
      <c r="A60" s="210">
        <v>4111307</v>
      </c>
      <c r="B60" s="255" t="s">
        <v>187</v>
      </c>
      <c r="C60" s="67" t="s">
        <v>185</v>
      </c>
      <c r="D60" s="199"/>
      <c r="E60" s="258">
        <v>86.63</v>
      </c>
      <c r="F60" s="259"/>
      <c r="G60" s="268"/>
      <c r="H60" s="253"/>
      <c r="I60" s="253"/>
      <c r="J60" s="253"/>
      <c r="K60" s="253"/>
      <c r="L60" s="216"/>
      <c r="M60" s="216"/>
      <c r="N60" s="216"/>
      <c r="O60" s="216"/>
      <c r="P60" s="37">
        <v>8105.58</v>
      </c>
    </row>
    <row r="61" spans="1:16" ht="33" customHeight="1" x14ac:dyDescent="0.4">
      <c r="A61" s="210">
        <v>4111307</v>
      </c>
      <c r="B61" s="255" t="s">
        <v>188</v>
      </c>
      <c r="C61" s="67" t="s">
        <v>185</v>
      </c>
      <c r="D61" s="199"/>
      <c r="E61" s="258">
        <v>12.5</v>
      </c>
      <c r="F61" s="215"/>
      <c r="G61" s="268"/>
      <c r="H61" s="217"/>
      <c r="I61" s="217"/>
      <c r="J61" s="217"/>
      <c r="K61" s="193"/>
      <c r="L61" s="216"/>
      <c r="M61" s="216"/>
      <c r="N61" s="216"/>
      <c r="O61" s="216"/>
      <c r="P61" s="37">
        <v>3956.08</v>
      </c>
    </row>
    <row r="62" spans="1:16" ht="21" x14ac:dyDescent="0.4">
      <c r="A62" s="207">
        <v>4111201</v>
      </c>
      <c r="B62" s="255" t="s">
        <v>189</v>
      </c>
      <c r="C62" s="67" t="s">
        <v>185</v>
      </c>
      <c r="D62" s="199"/>
      <c r="E62" s="258">
        <v>15.75</v>
      </c>
      <c r="F62" s="221"/>
      <c r="G62" s="268"/>
      <c r="H62" s="216"/>
      <c r="I62" s="216"/>
      <c r="J62" s="216"/>
      <c r="K62" s="193"/>
      <c r="L62" s="216"/>
      <c r="M62" s="216"/>
      <c r="N62" s="216"/>
      <c r="O62" s="216"/>
      <c r="P62" s="37">
        <v>900.73</v>
      </c>
    </row>
    <row r="63" spans="1:16" ht="42" x14ac:dyDescent="0.4">
      <c r="A63" s="207">
        <v>4111201</v>
      </c>
      <c r="B63" s="255" t="s">
        <v>190</v>
      </c>
      <c r="C63" s="67" t="s">
        <v>185</v>
      </c>
      <c r="D63" s="199"/>
      <c r="E63" s="258">
        <v>17.5</v>
      </c>
      <c r="F63" s="259"/>
      <c r="G63" s="268"/>
      <c r="H63" s="253"/>
      <c r="I63" s="253"/>
      <c r="J63" s="253"/>
      <c r="K63" s="260"/>
      <c r="L63" s="216"/>
      <c r="M63" s="216"/>
      <c r="N63" s="216"/>
      <c r="O63" s="216"/>
      <c r="P63" s="37">
        <v>913.26</v>
      </c>
    </row>
    <row r="64" spans="1:16" ht="42" x14ac:dyDescent="0.4">
      <c r="A64" s="207">
        <v>4111201</v>
      </c>
      <c r="B64" s="255" t="s">
        <v>191</v>
      </c>
      <c r="C64" s="67" t="s">
        <v>185</v>
      </c>
      <c r="D64" s="199"/>
      <c r="E64" s="258">
        <v>17.5</v>
      </c>
      <c r="F64" s="259"/>
      <c r="G64" s="268"/>
      <c r="H64" s="253"/>
      <c r="I64" s="253"/>
      <c r="J64" s="253"/>
      <c r="K64" s="260"/>
      <c r="L64" s="216"/>
      <c r="M64" s="216"/>
      <c r="N64" s="216"/>
      <c r="O64" s="216"/>
      <c r="P64" s="37">
        <v>657.55</v>
      </c>
    </row>
    <row r="65" spans="1:16" ht="42" x14ac:dyDescent="0.4">
      <c r="A65" s="207">
        <v>4111201</v>
      </c>
      <c r="B65" s="255" t="s">
        <v>192</v>
      </c>
      <c r="C65" s="67" t="s">
        <v>185</v>
      </c>
      <c r="D65" s="199"/>
      <c r="E65" s="258">
        <v>134.75</v>
      </c>
      <c r="F65" s="259"/>
      <c r="G65" s="268"/>
      <c r="H65" s="253"/>
      <c r="I65" s="253"/>
      <c r="J65" s="253"/>
      <c r="K65" s="260"/>
      <c r="L65" s="216"/>
      <c r="M65" s="216"/>
      <c r="N65" s="216"/>
      <c r="O65" s="216"/>
      <c r="P65" s="37">
        <v>4914.3100000000004</v>
      </c>
    </row>
    <row r="66" spans="1:16" ht="21" x14ac:dyDescent="0.4">
      <c r="A66" s="207">
        <v>4111201</v>
      </c>
      <c r="B66" s="254" t="s">
        <v>193</v>
      </c>
      <c r="C66" s="65" t="s">
        <v>185</v>
      </c>
      <c r="D66" s="198"/>
      <c r="E66" s="258">
        <v>2.62</v>
      </c>
      <c r="F66" s="307"/>
      <c r="G66" s="268"/>
      <c r="H66" s="308"/>
      <c r="I66" s="308"/>
      <c r="J66" s="308"/>
      <c r="K66" s="260"/>
      <c r="L66" s="216"/>
      <c r="M66" s="216"/>
      <c r="N66" s="216"/>
      <c r="O66" s="216"/>
      <c r="P66" s="37">
        <v>0</v>
      </c>
    </row>
    <row r="67" spans="1:16" ht="21" x14ac:dyDescent="0.4">
      <c r="A67" s="207">
        <v>4111201</v>
      </c>
      <c r="B67" s="254" t="s">
        <v>194</v>
      </c>
      <c r="C67" s="65" t="s">
        <v>185</v>
      </c>
      <c r="D67" s="198"/>
      <c r="E67" s="258">
        <v>8.75</v>
      </c>
      <c r="F67" s="259"/>
      <c r="G67" s="268"/>
      <c r="H67" s="253"/>
      <c r="I67" s="253"/>
      <c r="J67" s="253"/>
      <c r="K67" s="260"/>
      <c r="L67" s="216"/>
      <c r="M67" s="216"/>
      <c r="N67" s="216"/>
      <c r="O67" s="216"/>
      <c r="P67" s="37">
        <v>348.14</v>
      </c>
    </row>
    <row r="68" spans="1:16" ht="21" x14ac:dyDescent="0.4">
      <c r="A68" s="207">
        <v>4111201</v>
      </c>
      <c r="B68" s="254" t="s">
        <v>195</v>
      </c>
      <c r="C68" s="65" t="s">
        <v>185</v>
      </c>
      <c r="D68" s="198"/>
      <c r="E68" s="199">
        <v>12.5</v>
      </c>
      <c r="F68" s="259"/>
      <c r="G68" s="268"/>
      <c r="H68" s="253"/>
      <c r="I68" s="253"/>
      <c r="J68" s="253"/>
      <c r="K68" s="260"/>
      <c r="L68" s="216"/>
      <c r="M68" s="216"/>
      <c r="N68" s="216"/>
      <c r="O68" s="216"/>
      <c r="P68" s="37">
        <v>0</v>
      </c>
    </row>
    <row r="69" spans="1:16" ht="21" x14ac:dyDescent="0.4">
      <c r="A69" s="211" t="s">
        <v>296</v>
      </c>
      <c r="B69" s="256" t="s">
        <v>292</v>
      </c>
      <c r="C69" s="49" t="s">
        <v>285</v>
      </c>
      <c r="D69" s="198"/>
      <c r="E69" s="199"/>
      <c r="F69" s="199"/>
      <c r="G69" s="312"/>
      <c r="H69" s="199"/>
      <c r="I69" s="199"/>
      <c r="J69" s="199"/>
      <c r="K69" s="229"/>
      <c r="L69" s="216"/>
      <c r="M69" s="216"/>
      <c r="N69" s="216"/>
      <c r="O69" s="216"/>
    </row>
    <row r="70" spans="1:16" ht="21" x14ac:dyDescent="0.4">
      <c r="A70" s="211" t="s">
        <v>297</v>
      </c>
      <c r="B70" s="256" t="s">
        <v>293</v>
      </c>
      <c r="C70" s="49" t="s">
        <v>286</v>
      </c>
      <c r="D70" s="198"/>
      <c r="E70" s="199"/>
      <c r="F70" s="199"/>
      <c r="G70" s="312"/>
      <c r="H70" s="199"/>
      <c r="I70" s="199"/>
      <c r="J70" s="199"/>
      <c r="K70" s="229"/>
      <c r="L70" s="216"/>
      <c r="M70" s="216"/>
      <c r="N70" s="216"/>
      <c r="O70" s="216"/>
    </row>
    <row r="71" spans="1:16" x14ac:dyDescent="0.35">
      <c r="D71" s="71"/>
      <c r="E71" s="71">
        <f>SUM(E2:E70)</f>
        <v>491.44</v>
      </c>
      <c r="F71" s="71"/>
      <c r="G71" s="71"/>
      <c r="H71" s="71"/>
      <c r="I71" s="71"/>
      <c r="J71" s="71"/>
      <c r="K71" s="71"/>
      <c r="L71" s="71"/>
      <c r="M71" s="71"/>
      <c r="N71" s="71"/>
      <c r="O71" s="71"/>
    </row>
    <row r="72" spans="1:16" s="37" customFormat="1" ht="14.4" x14ac:dyDescent="0.3">
      <c r="A72" s="186"/>
      <c r="C72" s="186"/>
      <c r="D72" s="62"/>
      <c r="E72" s="187"/>
      <c r="F72" s="71"/>
      <c r="G72" s="71"/>
      <c r="H72" s="71"/>
      <c r="I72" s="71"/>
      <c r="J72" s="71"/>
      <c r="K72" s="71"/>
      <c r="L72" s="71"/>
      <c r="M72" s="71"/>
      <c r="N72" s="71"/>
      <c r="O72" s="71"/>
    </row>
    <row r="73" spans="1:16" x14ac:dyDescent="0.35"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</row>
    <row r="74" spans="1:16" x14ac:dyDescent="0.35"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</row>
    <row r="75" spans="1:16" x14ac:dyDescent="0.35"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</row>
    <row r="76" spans="1:16" x14ac:dyDescent="0.35"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</row>
    <row r="77" spans="1:16" x14ac:dyDescent="0.35"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</row>
    <row r="78" spans="1:16" x14ac:dyDescent="0.35"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</row>
    <row r="79" spans="1:16" x14ac:dyDescent="0.35"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</row>
  </sheetData>
  <phoneticPr fontId="17" type="noConversion"/>
  <printOptions horizontalCentered="1"/>
  <pageMargins left="0.5" right="0.25" top="0.25" bottom="0.25" header="0.75" footer="0.3"/>
  <pageSetup paperSize="9" scale="65" orientation="landscape" r:id="rId1"/>
  <headerFooter>
    <oddFooter>&amp;L&amp;6&amp;Z&amp;F&amp;F&amp;A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selection activeCell="K13" sqref="K13"/>
    </sheetView>
  </sheetViews>
  <sheetFormatPr defaultRowHeight="14.4" x14ac:dyDescent="0.3"/>
  <cols>
    <col min="1" max="1" width="13.44140625" customWidth="1"/>
    <col min="2" max="2" width="70.109375" style="130" customWidth="1"/>
    <col min="5" max="5" width="9.109375" style="123"/>
  </cols>
  <sheetData>
    <row r="1" spans="1:5" x14ac:dyDescent="0.3">
      <c r="A1" s="33">
        <v>4111307</v>
      </c>
      <c r="B1" s="129" t="s">
        <v>186</v>
      </c>
    </row>
    <row r="2" spans="1:5" ht="28.8" x14ac:dyDescent="0.3">
      <c r="A2" s="33">
        <v>4111307</v>
      </c>
      <c r="B2" s="129" t="s">
        <v>187</v>
      </c>
      <c r="E2" s="316">
        <v>0.06</v>
      </c>
    </row>
    <row r="3" spans="1:5" x14ac:dyDescent="0.3">
      <c r="A3" s="33">
        <v>4111307</v>
      </c>
      <c r="B3" s="129" t="s">
        <v>188</v>
      </c>
      <c r="E3" s="316"/>
    </row>
    <row r="4" spans="1:5" x14ac:dyDescent="0.3">
      <c r="A4" s="33">
        <v>4111201</v>
      </c>
      <c r="B4" s="129" t="s">
        <v>189</v>
      </c>
      <c r="E4" s="316">
        <v>3.53</v>
      </c>
    </row>
    <row r="5" spans="1:5" ht="28.8" x14ac:dyDescent="0.3">
      <c r="A5" s="33">
        <v>4111201</v>
      </c>
      <c r="B5" s="129" t="s">
        <v>190</v>
      </c>
      <c r="E5" s="316">
        <v>3</v>
      </c>
    </row>
    <row r="6" spans="1:5" ht="28.8" x14ac:dyDescent="0.3">
      <c r="A6" s="33">
        <v>4111201</v>
      </c>
      <c r="B6" s="129" t="s">
        <v>191</v>
      </c>
      <c r="E6" s="316"/>
    </row>
    <row r="7" spans="1:5" ht="28.8" x14ac:dyDescent="0.3">
      <c r="A7" s="33">
        <v>4111201</v>
      </c>
      <c r="B7" s="129" t="s">
        <v>192</v>
      </c>
      <c r="E7" s="316">
        <v>28.75</v>
      </c>
    </row>
    <row r="8" spans="1:5" x14ac:dyDescent="0.3">
      <c r="A8" s="33">
        <v>4111201</v>
      </c>
      <c r="B8" s="129" t="s">
        <v>193</v>
      </c>
      <c r="E8" s="316">
        <v>0.05</v>
      </c>
    </row>
    <row r="9" spans="1:5" x14ac:dyDescent="0.3">
      <c r="A9" s="33">
        <v>4111201</v>
      </c>
      <c r="B9" s="129" t="s">
        <v>194</v>
      </c>
      <c r="E9" s="316">
        <v>0.01</v>
      </c>
    </row>
    <row r="10" spans="1:5" x14ac:dyDescent="0.3">
      <c r="A10" s="33">
        <v>4111201</v>
      </c>
      <c r="B10" s="129" t="s">
        <v>195</v>
      </c>
      <c r="E10" s="316">
        <v>0.01</v>
      </c>
    </row>
    <row r="11" spans="1:5" x14ac:dyDescent="0.3">
      <c r="A11" s="33" t="s">
        <v>296</v>
      </c>
      <c r="B11" s="129" t="s">
        <v>292</v>
      </c>
      <c r="E11" s="316">
        <v>0.16</v>
      </c>
    </row>
    <row r="12" spans="1:5" x14ac:dyDescent="0.3">
      <c r="A12" s="33" t="s">
        <v>297</v>
      </c>
      <c r="B12" s="129" t="s">
        <v>293</v>
      </c>
      <c r="E12" s="316">
        <v>0.15</v>
      </c>
    </row>
    <row r="13" spans="1:5" x14ac:dyDescent="0.3">
      <c r="E13" s="316">
        <v>0.75</v>
      </c>
    </row>
    <row r="14" spans="1:5" x14ac:dyDescent="0.3">
      <c r="E14" s="316">
        <v>0.25</v>
      </c>
    </row>
    <row r="15" spans="1:5" x14ac:dyDescent="0.3">
      <c r="E15" s="316">
        <v>2.9</v>
      </c>
    </row>
    <row r="16" spans="1:5" x14ac:dyDescent="0.3">
      <c r="E16" s="316">
        <v>0.13</v>
      </c>
    </row>
    <row r="17" spans="5:5" x14ac:dyDescent="0.3">
      <c r="E17" s="316">
        <v>0</v>
      </c>
    </row>
    <row r="18" spans="5:5" x14ac:dyDescent="0.3">
      <c r="E18" s="316">
        <v>1.75</v>
      </c>
    </row>
    <row r="19" spans="5:5" x14ac:dyDescent="0.3">
      <c r="E19" s="316">
        <v>0.04</v>
      </c>
    </row>
    <row r="20" spans="5:5" x14ac:dyDescent="0.3">
      <c r="E20" s="316"/>
    </row>
    <row r="21" spans="5:5" x14ac:dyDescent="0.3">
      <c r="E21" s="316">
        <v>0</v>
      </c>
    </row>
    <row r="22" spans="5:5" x14ac:dyDescent="0.3">
      <c r="E22" s="316"/>
    </row>
    <row r="23" spans="5:5" x14ac:dyDescent="0.3">
      <c r="E23" s="316"/>
    </row>
    <row r="24" spans="5:5" x14ac:dyDescent="0.3">
      <c r="E24" s="316">
        <v>0.16</v>
      </c>
    </row>
    <row r="25" spans="5:5" x14ac:dyDescent="0.3">
      <c r="E25" s="316">
        <v>0</v>
      </c>
    </row>
    <row r="26" spans="5:5" x14ac:dyDescent="0.3">
      <c r="E26" s="316"/>
    </row>
    <row r="27" spans="5:5" x14ac:dyDescent="0.3">
      <c r="E27" s="316">
        <v>0.87</v>
      </c>
    </row>
    <row r="28" spans="5:5" x14ac:dyDescent="0.3">
      <c r="E28" s="316"/>
    </row>
    <row r="29" spans="5:5" x14ac:dyDescent="0.3">
      <c r="E29" s="316"/>
    </row>
    <row r="30" spans="5:5" x14ac:dyDescent="0.3">
      <c r="E30" s="316">
        <v>3.75</v>
      </c>
    </row>
    <row r="31" spans="5:5" x14ac:dyDescent="0.3">
      <c r="E31" s="316">
        <v>1.25</v>
      </c>
    </row>
    <row r="32" spans="5:5" x14ac:dyDescent="0.3">
      <c r="E32" s="316">
        <v>66.25</v>
      </c>
    </row>
    <row r="33" spans="5:5" x14ac:dyDescent="0.3">
      <c r="E33" s="316">
        <v>1.77</v>
      </c>
    </row>
    <row r="34" spans="5:5" x14ac:dyDescent="0.3">
      <c r="E34" s="316">
        <v>0</v>
      </c>
    </row>
    <row r="35" spans="5:5" x14ac:dyDescent="0.3">
      <c r="E35" s="316">
        <v>0.4</v>
      </c>
    </row>
    <row r="36" spans="5:5" x14ac:dyDescent="0.3">
      <c r="E36" s="316">
        <v>0.2</v>
      </c>
    </row>
    <row r="37" spans="5:5" x14ac:dyDescent="0.3">
      <c r="E37" s="316">
        <v>0</v>
      </c>
    </row>
    <row r="38" spans="5:5" x14ac:dyDescent="0.3">
      <c r="E38" s="316"/>
    </row>
    <row r="39" spans="5:5" x14ac:dyDescent="0.3">
      <c r="E39" s="316">
        <v>0</v>
      </c>
    </row>
    <row r="40" spans="5:5" x14ac:dyDescent="0.3">
      <c r="E40" s="316">
        <v>0</v>
      </c>
    </row>
    <row r="41" spans="5:5" x14ac:dyDescent="0.3">
      <c r="E41" s="316">
        <v>0</v>
      </c>
    </row>
    <row r="42" spans="5:5" x14ac:dyDescent="0.3">
      <c r="E42" s="316">
        <v>0.25</v>
      </c>
    </row>
    <row r="43" spans="5:5" x14ac:dyDescent="0.3">
      <c r="E43" s="316"/>
    </row>
    <row r="44" spans="5:5" x14ac:dyDescent="0.3">
      <c r="E44" s="316"/>
    </row>
    <row r="45" spans="5:5" x14ac:dyDescent="0.3">
      <c r="E45" s="316"/>
    </row>
    <row r="46" spans="5:5" x14ac:dyDescent="0.3">
      <c r="E46" s="316"/>
    </row>
    <row r="47" spans="5:5" x14ac:dyDescent="0.3">
      <c r="E47" s="316"/>
    </row>
    <row r="48" spans="5:5" x14ac:dyDescent="0.3">
      <c r="E48" s="316"/>
    </row>
    <row r="49" spans="5:5" x14ac:dyDescent="0.3">
      <c r="E49" s="316"/>
    </row>
    <row r="50" spans="5:5" x14ac:dyDescent="0.3">
      <c r="E50" s="316">
        <v>35</v>
      </c>
    </row>
    <row r="51" spans="5:5" x14ac:dyDescent="0.3">
      <c r="E51" s="316">
        <v>0</v>
      </c>
    </row>
    <row r="52" spans="5:5" x14ac:dyDescent="0.3">
      <c r="E52" s="316"/>
    </row>
    <row r="53" spans="5:5" x14ac:dyDescent="0.3">
      <c r="E53" s="316"/>
    </row>
    <row r="54" spans="5:5" x14ac:dyDescent="0.3">
      <c r="E54" s="316"/>
    </row>
    <row r="55" spans="5:5" x14ac:dyDescent="0.3">
      <c r="E55" s="316"/>
    </row>
    <row r="56" spans="5:5" x14ac:dyDescent="0.3">
      <c r="E56" s="316">
        <v>0</v>
      </c>
    </row>
    <row r="57" spans="5:5" x14ac:dyDescent="0.3">
      <c r="E57" s="316"/>
    </row>
    <row r="58" spans="5:5" x14ac:dyDescent="0.3">
      <c r="E58" s="316">
        <v>17.5</v>
      </c>
    </row>
    <row r="59" spans="5:5" x14ac:dyDescent="0.3">
      <c r="E59" s="316">
        <v>14</v>
      </c>
    </row>
    <row r="60" spans="5:5" x14ac:dyDescent="0.3">
      <c r="E60" s="316">
        <v>86.63</v>
      </c>
    </row>
    <row r="61" spans="5:5" x14ac:dyDescent="0.3">
      <c r="E61" s="316">
        <v>12.5</v>
      </c>
    </row>
    <row r="62" spans="5:5" x14ac:dyDescent="0.3">
      <c r="E62" s="316">
        <v>15.75</v>
      </c>
    </row>
    <row r="63" spans="5:5" x14ac:dyDescent="0.3">
      <c r="E63" s="316">
        <v>17.5</v>
      </c>
    </row>
    <row r="64" spans="5:5" x14ac:dyDescent="0.3">
      <c r="E64" s="316">
        <v>17.5</v>
      </c>
    </row>
    <row r="65" spans="5:5" x14ac:dyDescent="0.3">
      <c r="E65" s="316">
        <v>134.75</v>
      </c>
    </row>
    <row r="66" spans="5:5" x14ac:dyDescent="0.3">
      <c r="E66" s="316">
        <v>2.62</v>
      </c>
    </row>
    <row r="67" spans="5:5" x14ac:dyDescent="0.3">
      <c r="E67" s="316">
        <v>8.75</v>
      </c>
    </row>
    <row r="68" spans="5:5" x14ac:dyDescent="0.3">
      <c r="E68" s="316">
        <v>12.5</v>
      </c>
    </row>
    <row r="69" spans="5:5" x14ac:dyDescent="0.3">
      <c r="E69" s="316"/>
    </row>
    <row r="70" spans="5:5" x14ac:dyDescent="0.3">
      <c r="E70" s="316"/>
    </row>
    <row r="71" spans="5:5" x14ac:dyDescent="0.3">
      <c r="E71" s="123">
        <f>SUM(E2:E70)</f>
        <v>491.44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81"/>
  <sheetViews>
    <sheetView zoomScale="85" zoomScaleNormal="85" workbookViewId="0">
      <pane ySplit="2" topLeftCell="A3" activePane="bottomLeft" state="frozen"/>
      <selection activeCell="K13" sqref="K13"/>
      <selection pane="bottomLeft" activeCell="H12" sqref="H12"/>
    </sheetView>
  </sheetViews>
  <sheetFormatPr defaultColWidth="9.109375" defaultRowHeight="15" x14ac:dyDescent="0.35"/>
  <cols>
    <col min="1" max="1" width="11.33203125" style="53" customWidth="1"/>
    <col min="2" max="2" width="40.6640625" style="1" customWidth="1"/>
    <col min="3" max="3" width="20.109375" style="70" customWidth="1"/>
    <col min="4" max="5" width="18.88671875" style="72" customWidth="1"/>
    <col min="6" max="15" width="18.88671875" style="51" customWidth="1"/>
    <col min="16" max="16" width="17.5546875" style="37" customWidth="1"/>
    <col min="17" max="17" width="14.6640625" style="37" customWidth="1"/>
    <col min="18" max="68" width="9.109375" style="37"/>
    <col min="69" max="16384" width="9.109375" style="1"/>
  </cols>
  <sheetData>
    <row r="1" spans="1:15" x14ac:dyDescent="0.35">
      <c r="A1" s="53" t="s">
        <v>196</v>
      </c>
      <c r="B1" s="37" t="s">
        <v>99</v>
      </c>
      <c r="C1" s="62" t="s">
        <v>295</v>
      </c>
      <c r="D1" s="49" t="s">
        <v>207</v>
      </c>
      <c r="E1" s="49" t="s">
        <v>208</v>
      </c>
      <c r="F1" s="49" t="s">
        <v>209</v>
      </c>
      <c r="G1" s="49" t="s">
        <v>197</v>
      </c>
      <c r="H1" s="49" t="s">
        <v>198</v>
      </c>
      <c r="I1" s="49" t="s">
        <v>199</v>
      </c>
      <c r="J1" s="49" t="s">
        <v>200</v>
      </c>
      <c r="K1" s="49" t="s">
        <v>201</v>
      </c>
      <c r="L1" s="49" t="s">
        <v>202</v>
      </c>
      <c r="M1" s="49" t="s">
        <v>203</v>
      </c>
      <c r="N1" s="49" t="s">
        <v>204</v>
      </c>
      <c r="O1" s="49" t="s">
        <v>205</v>
      </c>
    </row>
    <row r="2" spans="1:15" ht="24.9" customHeight="1" x14ac:dyDescent="0.35">
      <c r="A2" s="54">
        <v>3111302</v>
      </c>
      <c r="B2" s="38" t="s">
        <v>100</v>
      </c>
      <c r="C2" s="63" t="s">
        <v>101</v>
      </c>
      <c r="D2" s="49"/>
      <c r="E2" s="229">
        <v>0.06</v>
      </c>
      <c r="F2" s="50"/>
      <c r="G2" s="50"/>
      <c r="H2" s="50"/>
      <c r="I2" s="50"/>
      <c r="J2" s="50"/>
      <c r="K2" s="50"/>
      <c r="L2" s="50"/>
      <c r="M2" s="50"/>
      <c r="N2" s="50"/>
      <c r="O2" s="50"/>
    </row>
    <row r="3" spans="1:15" ht="24.9" customHeight="1" x14ac:dyDescent="0.35">
      <c r="A3" s="54">
        <v>3111327</v>
      </c>
      <c r="B3" s="38" t="s">
        <v>102</v>
      </c>
      <c r="C3" s="63" t="s">
        <v>101</v>
      </c>
      <c r="D3" s="49"/>
      <c r="E3" s="229">
        <v>2</v>
      </c>
      <c r="F3" s="50"/>
      <c r="G3" s="50"/>
      <c r="H3" s="50"/>
      <c r="I3" s="50"/>
      <c r="J3" s="50"/>
      <c r="K3" s="50"/>
      <c r="L3" s="50"/>
      <c r="M3" s="50"/>
      <c r="N3" s="50"/>
      <c r="O3" s="50"/>
    </row>
    <row r="4" spans="1:15" ht="24.9" customHeight="1" x14ac:dyDescent="0.35">
      <c r="A4" s="54">
        <v>3111338</v>
      </c>
      <c r="B4" s="38" t="s">
        <v>103</v>
      </c>
      <c r="C4" s="63" t="s">
        <v>101</v>
      </c>
      <c r="D4" s="49"/>
      <c r="E4" s="229">
        <v>3.53</v>
      </c>
      <c r="F4" s="50"/>
      <c r="G4" s="50"/>
      <c r="H4" s="50"/>
      <c r="I4" s="50"/>
      <c r="J4" s="50"/>
      <c r="K4" s="50"/>
      <c r="L4" s="50"/>
      <c r="M4" s="50"/>
      <c r="N4" s="50"/>
      <c r="O4" s="50"/>
    </row>
    <row r="5" spans="1:15" ht="24.9" customHeight="1" x14ac:dyDescent="0.35">
      <c r="A5" s="55">
        <v>3241101</v>
      </c>
      <c r="B5" s="39" t="s">
        <v>104</v>
      </c>
      <c r="C5" s="64" t="s">
        <v>105</v>
      </c>
      <c r="D5" s="49"/>
      <c r="E5" s="229">
        <v>3</v>
      </c>
      <c r="F5" s="50"/>
      <c r="G5" s="50"/>
      <c r="H5" s="50"/>
      <c r="I5" s="50"/>
      <c r="J5" s="50"/>
      <c r="K5" s="50"/>
      <c r="L5" s="50"/>
      <c r="M5" s="50"/>
      <c r="N5" s="50"/>
      <c r="O5" s="50"/>
    </row>
    <row r="6" spans="1:15" ht="24.9" customHeight="1" x14ac:dyDescent="0.35">
      <c r="A6" s="55">
        <v>3211129</v>
      </c>
      <c r="B6" s="40" t="s">
        <v>106</v>
      </c>
      <c r="C6" s="64" t="s">
        <v>107</v>
      </c>
      <c r="D6" s="49"/>
      <c r="E6" s="229">
        <v>5</v>
      </c>
      <c r="F6" s="50"/>
      <c r="G6" s="50"/>
      <c r="H6" s="50"/>
      <c r="I6" s="50"/>
      <c r="J6" s="50"/>
      <c r="K6" s="50"/>
      <c r="L6" s="50"/>
      <c r="M6" s="50"/>
      <c r="N6" s="50"/>
      <c r="O6" s="50"/>
    </row>
    <row r="7" spans="1:15" ht="24.9" customHeight="1" x14ac:dyDescent="0.35">
      <c r="A7" s="55">
        <v>3821103</v>
      </c>
      <c r="B7" s="41" t="s">
        <v>108</v>
      </c>
      <c r="C7" s="65" t="s">
        <v>109</v>
      </c>
      <c r="D7" s="49"/>
      <c r="E7" s="229">
        <v>28.75</v>
      </c>
      <c r="F7" s="50"/>
      <c r="G7" s="50"/>
      <c r="H7" s="50"/>
      <c r="I7" s="50"/>
      <c r="J7" s="50"/>
      <c r="K7" s="50"/>
      <c r="L7" s="50"/>
      <c r="M7" s="50"/>
      <c r="N7" s="50"/>
      <c r="O7" s="50"/>
    </row>
    <row r="8" spans="1:15" ht="24.9" customHeight="1" x14ac:dyDescent="0.35">
      <c r="A8" s="55">
        <v>3211119</v>
      </c>
      <c r="B8" s="40" t="s">
        <v>110</v>
      </c>
      <c r="C8" s="64" t="s">
        <v>111</v>
      </c>
      <c r="D8" s="49"/>
      <c r="E8" s="229">
        <v>0.05</v>
      </c>
      <c r="F8" s="50"/>
      <c r="G8" s="50"/>
      <c r="H8" s="50"/>
      <c r="I8" s="50"/>
      <c r="J8" s="50"/>
      <c r="K8" s="50"/>
      <c r="L8" s="50"/>
      <c r="M8" s="50"/>
      <c r="N8" s="50"/>
      <c r="O8" s="50"/>
    </row>
    <row r="9" spans="1:15" ht="24.9" customHeight="1" x14ac:dyDescent="0.35">
      <c r="A9" s="55">
        <v>3211120</v>
      </c>
      <c r="B9" s="39" t="s">
        <v>112</v>
      </c>
      <c r="C9" s="64" t="s">
        <v>111</v>
      </c>
      <c r="D9" s="49"/>
      <c r="E9" s="229">
        <v>0.01</v>
      </c>
      <c r="F9" s="50"/>
      <c r="G9" s="50"/>
      <c r="H9" s="50"/>
      <c r="I9" s="50"/>
      <c r="J9" s="50"/>
      <c r="K9" s="50"/>
      <c r="L9" s="50"/>
      <c r="M9" s="50"/>
      <c r="N9" s="50"/>
      <c r="O9" s="50"/>
    </row>
    <row r="10" spans="1:15" ht="24.9" customHeight="1" x14ac:dyDescent="0.35">
      <c r="A10" s="55">
        <v>3211117</v>
      </c>
      <c r="B10" s="39" t="s">
        <v>113</v>
      </c>
      <c r="C10" s="64" t="s">
        <v>111</v>
      </c>
      <c r="D10" s="49"/>
      <c r="E10" s="229">
        <v>0.01</v>
      </c>
      <c r="F10" s="50"/>
      <c r="G10" s="50"/>
      <c r="H10" s="50"/>
      <c r="I10" s="50"/>
      <c r="J10" s="50"/>
      <c r="K10" s="50"/>
      <c r="L10" s="50"/>
      <c r="M10" s="50"/>
      <c r="N10" s="50"/>
      <c r="O10" s="50"/>
    </row>
    <row r="11" spans="1:15" ht="24.9" customHeight="1" x14ac:dyDescent="0.35">
      <c r="A11" s="55">
        <v>3221104</v>
      </c>
      <c r="B11" s="39" t="s">
        <v>114</v>
      </c>
      <c r="C11" s="64" t="s">
        <v>115</v>
      </c>
      <c r="D11" s="49"/>
      <c r="E11" s="229">
        <v>0.16</v>
      </c>
      <c r="F11" s="50"/>
      <c r="G11" s="50"/>
      <c r="H11" s="50"/>
      <c r="I11" s="50"/>
      <c r="J11" s="50"/>
      <c r="K11" s="50"/>
      <c r="L11" s="50"/>
      <c r="M11" s="50"/>
      <c r="N11" s="50"/>
      <c r="O11" s="50"/>
    </row>
    <row r="12" spans="1:15" ht="24.9" customHeight="1" x14ac:dyDescent="0.35">
      <c r="A12" s="55">
        <v>3211115</v>
      </c>
      <c r="B12" s="39" t="s">
        <v>116</v>
      </c>
      <c r="C12" s="64" t="s">
        <v>117</v>
      </c>
      <c r="D12" s="49"/>
      <c r="E12" s="229">
        <v>0.15</v>
      </c>
      <c r="F12" s="50"/>
      <c r="G12" s="50"/>
      <c r="H12" s="50"/>
      <c r="I12" s="50"/>
      <c r="J12" s="50"/>
      <c r="K12" s="50"/>
      <c r="L12" s="50"/>
      <c r="M12" s="50"/>
      <c r="N12" s="50"/>
      <c r="O12" s="50"/>
    </row>
    <row r="13" spans="1:15" ht="24.9" customHeight="1" x14ac:dyDescent="0.35">
      <c r="A13" s="55">
        <v>3211113</v>
      </c>
      <c r="B13" s="39" t="s">
        <v>118</v>
      </c>
      <c r="C13" s="64" t="s">
        <v>117</v>
      </c>
      <c r="D13" s="49"/>
      <c r="E13" s="229">
        <v>0.75</v>
      </c>
      <c r="F13" s="50"/>
      <c r="G13" s="50"/>
      <c r="H13" s="50"/>
      <c r="I13" s="50"/>
      <c r="J13" s="50"/>
      <c r="K13" s="50"/>
      <c r="L13" s="50"/>
      <c r="M13" s="50"/>
      <c r="N13" s="50"/>
      <c r="O13" s="50"/>
    </row>
    <row r="14" spans="1:15" ht="24.9" customHeight="1" x14ac:dyDescent="0.35">
      <c r="A14" s="55">
        <v>3243102</v>
      </c>
      <c r="B14" s="42" t="s">
        <v>119</v>
      </c>
      <c r="C14" s="64" t="s">
        <v>120</v>
      </c>
      <c r="D14" s="49"/>
      <c r="E14" s="229">
        <v>0.25</v>
      </c>
      <c r="F14" s="50"/>
      <c r="G14" s="50"/>
      <c r="H14" s="50"/>
      <c r="I14" s="50"/>
      <c r="J14" s="50"/>
      <c r="K14" s="50"/>
      <c r="L14" s="50"/>
      <c r="M14" s="50"/>
      <c r="N14" s="50"/>
      <c r="O14" s="50"/>
    </row>
    <row r="15" spans="1:15" ht="24.9" customHeight="1" x14ac:dyDescent="0.35">
      <c r="A15" s="55">
        <v>3243101</v>
      </c>
      <c r="B15" s="42" t="s">
        <v>121</v>
      </c>
      <c r="C15" s="64" t="s">
        <v>120</v>
      </c>
      <c r="D15" s="49"/>
      <c r="E15" s="229">
        <v>2.9</v>
      </c>
      <c r="F15" s="50"/>
      <c r="G15" s="50"/>
      <c r="H15" s="50"/>
      <c r="I15" s="50"/>
      <c r="J15" s="50"/>
      <c r="K15" s="50"/>
      <c r="L15" s="50"/>
      <c r="M15" s="50"/>
      <c r="N15" s="50"/>
      <c r="O15" s="50"/>
    </row>
    <row r="16" spans="1:15" ht="24.9" customHeight="1" x14ac:dyDescent="0.35">
      <c r="A16" s="55">
        <v>3221108</v>
      </c>
      <c r="B16" s="42" t="s">
        <v>122</v>
      </c>
      <c r="C16" s="64" t="s">
        <v>123</v>
      </c>
      <c r="D16" s="49"/>
      <c r="E16" s="229">
        <v>0.13</v>
      </c>
      <c r="F16" s="50"/>
      <c r="G16" s="50"/>
      <c r="H16" s="50"/>
      <c r="I16" s="50"/>
      <c r="J16" s="50"/>
      <c r="K16" s="50"/>
      <c r="L16" s="50"/>
      <c r="M16" s="50"/>
      <c r="N16" s="50"/>
      <c r="O16" s="50"/>
    </row>
    <row r="17" spans="1:68" ht="24.9" customHeight="1" x14ac:dyDescent="0.35">
      <c r="A17" s="55">
        <v>3255102</v>
      </c>
      <c r="B17" s="42" t="s">
        <v>124</v>
      </c>
      <c r="C17" s="64" t="s">
        <v>125</v>
      </c>
      <c r="D17" s="49"/>
      <c r="E17" s="229">
        <v>0</v>
      </c>
      <c r="F17" s="50"/>
      <c r="G17" s="50"/>
      <c r="H17" s="50"/>
      <c r="I17" s="50"/>
      <c r="J17" s="50"/>
      <c r="K17" s="50"/>
      <c r="L17" s="50"/>
      <c r="M17" s="50"/>
      <c r="N17" s="50"/>
      <c r="O17" s="50"/>
    </row>
    <row r="18" spans="1:68" ht="24.9" customHeight="1" x14ac:dyDescent="0.35">
      <c r="A18" s="55">
        <v>3255104</v>
      </c>
      <c r="B18" s="42" t="s">
        <v>126</v>
      </c>
      <c r="C18" s="64" t="s">
        <v>127</v>
      </c>
      <c r="D18" s="49"/>
      <c r="E18" s="229">
        <v>1.75</v>
      </c>
      <c r="F18" s="50"/>
      <c r="G18" s="50"/>
      <c r="H18" s="50"/>
      <c r="I18" s="50"/>
      <c r="J18" s="50"/>
      <c r="K18" s="50"/>
      <c r="L18" s="50"/>
      <c r="M18" s="50"/>
      <c r="N18" s="50"/>
      <c r="O18" s="50"/>
    </row>
    <row r="19" spans="1:68" ht="24.9" customHeight="1" x14ac:dyDescent="0.35">
      <c r="A19" s="55">
        <v>3211127</v>
      </c>
      <c r="B19" s="42" t="s">
        <v>128</v>
      </c>
      <c r="C19" s="64" t="s">
        <v>129</v>
      </c>
      <c r="D19" s="49"/>
      <c r="E19" s="229">
        <v>0.04</v>
      </c>
      <c r="F19" s="50"/>
      <c r="G19" s="50"/>
      <c r="H19" s="50"/>
      <c r="I19" s="50"/>
      <c r="J19" s="50"/>
      <c r="K19" s="50"/>
      <c r="L19" s="50"/>
      <c r="M19" s="50"/>
      <c r="N19" s="50"/>
      <c r="O19" s="50"/>
    </row>
    <row r="20" spans="1:68" ht="24.9" customHeight="1" x14ac:dyDescent="0.35">
      <c r="A20" s="55">
        <v>3231201</v>
      </c>
      <c r="B20" s="42" t="s">
        <v>130</v>
      </c>
      <c r="C20" s="64" t="s">
        <v>131</v>
      </c>
      <c r="D20" s="49"/>
      <c r="E20" s="229">
        <v>19</v>
      </c>
      <c r="F20" s="50"/>
      <c r="G20" s="50"/>
      <c r="H20" s="50"/>
      <c r="I20" s="50"/>
      <c r="J20" s="50"/>
      <c r="K20" s="50"/>
      <c r="L20" s="50"/>
      <c r="M20" s="50"/>
      <c r="N20" s="50"/>
      <c r="O20" s="50"/>
    </row>
    <row r="21" spans="1:68" s="195" customFormat="1" ht="24.9" customHeight="1" x14ac:dyDescent="0.35">
      <c r="A21" s="79">
        <v>3231201</v>
      </c>
      <c r="B21" s="263" t="s">
        <v>132</v>
      </c>
      <c r="C21" s="257" t="s">
        <v>133</v>
      </c>
      <c r="D21" s="191"/>
      <c r="E21" s="229">
        <v>0</v>
      </c>
      <c r="F21" s="121"/>
      <c r="G21" s="269">
        <v>592925</v>
      </c>
      <c r="H21" s="270">
        <v>865869</v>
      </c>
      <c r="I21" s="270">
        <v>52279</v>
      </c>
      <c r="J21" s="83"/>
      <c r="K21" s="121">
        <v>0</v>
      </c>
      <c r="L21" s="121"/>
      <c r="M21" s="191">
        <v>438997</v>
      </c>
      <c r="N21" s="121"/>
      <c r="O21" s="121"/>
      <c r="P21" s="194"/>
      <c r="Q21" s="194"/>
      <c r="R21" s="194"/>
      <c r="S21" s="194"/>
      <c r="T21" s="194"/>
      <c r="U21" s="194"/>
      <c r="V21" s="194"/>
      <c r="W21" s="194"/>
      <c r="X21" s="194"/>
      <c r="Y21" s="194"/>
      <c r="Z21" s="194"/>
      <c r="AA21" s="194"/>
      <c r="AB21" s="194"/>
      <c r="AC21" s="194"/>
      <c r="AD21" s="194"/>
      <c r="AE21" s="194"/>
      <c r="AF21" s="194"/>
      <c r="AG21" s="194"/>
      <c r="AH21" s="194"/>
      <c r="AI21" s="194"/>
      <c r="AJ21" s="194"/>
      <c r="AK21" s="194"/>
      <c r="AL21" s="194"/>
      <c r="AM21" s="194"/>
      <c r="AN21" s="194"/>
      <c r="AO21" s="194"/>
      <c r="AP21" s="194"/>
      <c r="AQ21" s="194"/>
      <c r="AR21" s="194"/>
      <c r="AS21" s="194"/>
      <c r="AT21" s="194"/>
      <c r="AU21" s="194"/>
      <c r="AV21" s="194"/>
      <c r="AW21" s="194"/>
      <c r="AX21" s="194"/>
      <c r="AY21" s="194"/>
      <c r="AZ21" s="194"/>
      <c r="BA21" s="194"/>
      <c r="BB21" s="194"/>
      <c r="BC21" s="194"/>
      <c r="BD21" s="194"/>
      <c r="BE21" s="194"/>
      <c r="BF21" s="194"/>
      <c r="BG21" s="194"/>
      <c r="BH21" s="194"/>
      <c r="BI21" s="194"/>
      <c r="BJ21" s="194"/>
      <c r="BK21" s="194"/>
      <c r="BL21" s="194"/>
      <c r="BM21" s="194"/>
      <c r="BN21" s="194"/>
      <c r="BO21" s="194"/>
      <c r="BP21" s="194"/>
    </row>
    <row r="22" spans="1:68" s="195" customFormat="1" ht="24.9" customHeight="1" x14ac:dyDescent="0.35">
      <c r="A22" s="79">
        <v>3231201</v>
      </c>
      <c r="B22" s="263" t="s">
        <v>134</v>
      </c>
      <c r="C22" s="257" t="s">
        <v>133</v>
      </c>
      <c r="D22" s="191"/>
      <c r="E22" s="229">
        <v>21</v>
      </c>
      <c r="F22" s="121"/>
      <c r="G22" s="270">
        <v>2568938</v>
      </c>
      <c r="H22" s="270">
        <v>2894358</v>
      </c>
      <c r="I22" s="270">
        <v>5124064</v>
      </c>
      <c r="J22" s="264">
        <v>7441712</v>
      </c>
      <c r="K22" s="264">
        <v>6706495</v>
      </c>
      <c r="L22" s="121">
        <v>4455107</v>
      </c>
      <c r="M22" s="191">
        <v>1174698</v>
      </c>
      <c r="N22" s="121"/>
      <c r="O22" s="121"/>
      <c r="P22" s="194"/>
      <c r="Q22" s="194"/>
      <c r="R22" s="194"/>
      <c r="S22" s="194"/>
      <c r="T22" s="194"/>
      <c r="U22" s="194"/>
      <c r="V22" s="194"/>
      <c r="W22" s="194"/>
      <c r="X22" s="194"/>
      <c r="Y22" s="194"/>
      <c r="Z22" s="194"/>
      <c r="AA22" s="194"/>
      <c r="AB22" s="194"/>
      <c r="AC22" s="194"/>
      <c r="AD22" s="194"/>
      <c r="AE22" s="194"/>
      <c r="AF22" s="194"/>
      <c r="AG22" s="194"/>
      <c r="AH22" s="194"/>
      <c r="AI22" s="194"/>
      <c r="AJ22" s="194"/>
      <c r="AK22" s="194"/>
      <c r="AL22" s="194"/>
      <c r="AM22" s="194"/>
      <c r="AN22" s="194"/>
      <c r="AO22" s="194"/>
      <c r="AP22" s="194"/>
      <c r="AQ22" s="194"/>
      <c r="AR22" s="194"/>
      <c r="AS22" s="194"/>
      <c r="AT22" s="194"/>
      <c r="AU22" s="194"/>
      <c r="AV22" s="194"/>
      <c r="AW22" s="194"/>
      <c r="AX22" s="194"/>
      <c r="AY22" s="194"/>
      <c r="AZ22" s="194"/>
      <c r="BA22" s="194"/>
      <c r="BB22" s="194"/>
      <c r="BC22" s="194"/>
      <c r="BD22" s="194"/>
      <c r="BE22" s="194"/>
      <c r="BF22" s="194"/>
      <c r="BG22" s="194"/>
      <c r="BH22" s="194"/>
      <c r="BI22" s="194"/>
      <c r="BJ22" s="194"/>
      <c r="BK22" s="194"/>
      <c r="BL22" s="194"/>
      <c r="BM22" s="194"/>
      <c r="BN22" s="194"/>
      <c r="BO22" s="194"/>
      <c r="BP22" s="194"/>
    </row>
    <row r="23" spans="1:68" s="195" customFormat="1" ht="24.9" customHeight="1" x14ac:dyDescent="0.35">
      <c r="A23" s="79">
        <v>3231201</v>
      </c>
      <c r="B23" s="263" t="s">
        <v>135</v>
      </c>
      <c r="C23" s="257" t="s">
        <v>133</v>
      </c>
      <c r="D23" s="191"/>
      <c r="E23" s="229">
        <v>22</v>
      </c>
      <c r="F23" s="121"/>
      <c r="G23" s="121"/>
      <c r="H23" s="269">
        <v>750432</v>
      </c>
      <c r="I23" s="272"/>
      <c r="J23" s="264">
        <v>1622920</v>
      </c>
      <c r="K23" s="121">
        <v>1148048</v>
      </c>
      <c r="L23" s="121">
        <v>339924</v>
      </c>
      <c r="M23" s="191">
        <v>3639472</v>
      </c>
      <c r="N23" s="121"/>
      <c r="O23" s="121"/>
      <c r="P23" s="194"/>
      <c r="Q23" s="194"/>
      <c r="R23" s="194"/>
      <c r="S23" s="194"/>
      <c r="T23" s="194"/>
      <c r="U23" s="194"/>
      <c r="V23" s="194"/>
      <c r="W23" s="194"/>
      <c r="X23" s="194"/>
      <c r="Y23" s="194"/>
      <c r="Z23" s="194"/>
      <c r="AA23" s="194"/>
      <c r="AB23" s="194"/>
      <c r="AC23" s="194"/>
      <c r="AD23" s="194"/>
      <c r="AE23" s="194"/>
      <c r="AF23" s="194"/>
      <c r="AG23" s="194"/>
      <c r="AH23" s="194"/>
      <c r="AI23" s="194"/>
      <c r="AJ23" s="194"/>
      <c r="AK23" s="194"/>
      <c r="AL23" s="194"/>
      <c r="AM23" s="194"/>
      <c r="AN23" s="194"/>
      <c r="AO23" s="194"/>
      <c r="AP23" s="194"/>
      <c r="AQ23" s="194"/>
      <c r="AR23" s="194"/>
      <c r="AS23" s="194"/>
      <c r="AT23" s="194"/>
      <c r="AU23" s="194"/>
      <c r="AV23" s="194"/>
      <c r="AW23" s="194"/>
      <c r="AX23" s="194"/>
      <c r="AY23" s="194"/>
      <c r="AZ23" s="194"/>
      <c r="BA23" s="194"/>
      <c r="BB23" s="194"/>
      <c r="BC23" s="194"/>
      <c r="BD23" s="194"/>
      <c r="BE23" s="194"/>
      <c r="BF23" s="194"/>
      <c r="BG23" s="194"/>
      <c r="BH23" s="194"/>
      <c r="BI23" s="194"/>
      <c r="BJ23" s="194"/>
      <c r="BK23" s="194"/>
      <c r="BL23" s="194"/>
      <c r="BM23" s="194"/>
      <c r="BN23" s="194"/>
      <c r="BO23" s="194"/>
      <c r="BP23" s="194"/>
    </row>
    <row r="24" spans="1:68" s="195" customFormat="1" ht="24.9" customHeight="1" x14ac:dyDescent="0.35">
      <c r="A24" s="233">
        <v>3211109</v>
      </c>
      <c r="B24" s="232" t="s">
        <v>136</v>
      </c>
      <c r="C24" s="134" t="s">
        <v>137</v>
      </c>
      <c r="D24" s="229"/>
      <c r="E24" s="229">
        <v>0.16</v>
      </c>
      <c r="F24" s="228"/>
      <c r="G24" s="228"/>
      <c r="H24" s="242"/>
      <c r="I24" s="228"/>
      <c r="J24" s="228"/>
      <c r="K24" s="228"/>
      <c r="L24" s="228"/>
      <c r="M24" s="228"/>
      <c r="N24" s="228"/>
      <c r="O24" s="228"/>
      <c r="P24" s="194"/>
      <c r="Q24" s="194"/>
      <c r="R24" s="194"/>
      <c r="S24" s="194"/>
      <c r="T24" s="194"/>
      <c r="U24" s="194"/>
      <c r="V24" s="194"/>
      <c r="W24" s="194"/>
      <c r="X24" s="194"/>
      <c r="Y24" s="194"/>
      <c r="Z24" s="194"/>
      <c r="AA24" s="194"/>
      <c r="AB24" s="194"/>
      <c r="AC24" s="194"/>
      <c r="AD24" s="194"/>
      <c r="AE24" s="194"/>
      <c r="AF24" s="194"/>
      <c r="AG24" s="194"/>
      <c r="AH24" s="194"/>
      <c r="AI24" s="194"/>
      <c r="AJ24" s="194"/>
      <c r="AK24" s="194"/>
      <c r="AL24" s="194"/>
      <c r="AM24" s="194"/>
      <c r="AN24" s="194"/>
      <c r="AO24" s="194"/>
      <c r="AP24" s="194"/>
      <c r="AQ24" s="194"/>
      <c r="AR24" s="194"/>
      <c r="AS24" s="194"/>
      <c r="AT24" s="194"/>
      <c r="AU24" s="194"/>
      <c r="AV24" s="194"/>
      <c r="AW24" s="194"/>
      <c r="AX24" s="194"/>
      <c r="AY24" s="194"/>
      <c r="AZ24" s="194"/>
      <c r="BA24" s="194"/>
      <c r="BB24" s="194"/>
      <c r="BC24" s="194"/>
      <c r="BD24" s="194"/>
      <c r="BE24" s="194"/>
      <c r="BF24" s="194"/>
      <c r="BG24" s="194"/>
      <c r="BH24" s="194"/>
      <c r="BI24" s="194"/>
      <c r="BJ24" s="194"/>
      <c r="BK24" s="194"/>
      <c r="BL24" s="194"/>
      <c r="BM24" s="194"/>
      <c r="BN24" s="194"/>
      <c r="BO24" s="194"/>
      <c r="BP24" s="194"/>
    </row>
    <row r="25" spans="1:68" ht="24.9" customHeight="1" x14ac:dyDescent="0.35">
      <c r="A25" s="55">
        <v>3256103</v>
      </c>
      <c r="B25" s="42" t="s">
        <v>138</v>
      </c>
      <c r="C25" s="64" t="s">
        <v>139</v>
      </c>
      <c r="D25" s="49"/>
      <c r="E25" s="229">
        <v>0</v>
      </c>
      <c r="F25" s="50"/>
      <c r="G25" s="50"/>
      <c r="H25" s="50"/>
      <c r="I25" s="50"/>
      <c r="J25" s="50"/>
      <c r="K25" s="50"/>
      <c r="L25" s="50"/>
      <c r="M25" s="50"/>
      <c r="N25" s="50"/>
      <c r="O25" s="50"/>
    </row>
    <row r="26" spans="1:68" ht="24.9" customHeight="1" x14ac:dyDescent="0.35">
      <c r="A26" s="55">
        <v>3257101</v>
      </c>
      <c r="B26" s="42" t="s">
        <v>140</v>
      </c>
      <c r="C26" s="64" t="s">
        <v>141</v>
      </c>
      <c r="D26" s="49"/>
      <c r="E26" s="229">
        <v>25</v>
      </c>
      <c r="F26" s="50"/>
      <c r="G26" s="50"/>
      <c r="H26" s="50"/>
      <c r="I26" s="50"/>
      <c r="J26" s="50"/>
      <c r="K26" s="50"/>
      <c r="L26" s="50"/>
      <c r="M26" s="50"/>
      <c r="N26" s="50"/>
      <c r="O26" s="50"/>
    </row>
    <row r="27" spans="1:68" ht="24.9" customHeight="1" x14ac:dyDescent="0.35">
      <c r="A27" s="56">
        <v>3111332</v>
      </c>
      <c r="B27" s="41" t="s">
        <v>142</v>
      </c>
      <c r="C27" s="65" t="s">
        <v>143</v>
      </c>
      <c r="D27" s="49"/>
      <c r="E27" s="229">
        <v>0.87</v>
      </c>
      <c r="F27" s="50"/>
      <c r="G27" s="50"/>
      <c r="H27" s="50"/>
      <c r="I27" s="50"/>
      <c r="J27" s="50"/>
      <c r="K27" s="50"/>
      <c r="L27" s="50"/>
      <c r="M27" s="50"/>
      <c r="N27" s="50"/>
      <c r="O27" s="50"/>
    </row>
    <row r="28" spans="1:68" ht="24.9" customHeight="1" x14ac:dyDescent="0.35">
      <c r="A28" s="56">
        <v>3111332</v>
      </c>
      <c r="B28" s="41" t="s">
        <v>144</v>
      </c>
      <c r="C28" s="65" t="s">
        <v>143</v>
      </c>
      <c r="D28" s="49"/>
      <c r="E28" s="229">
        <v>27</v>
      </c>
      <c r="F28" s="50"/>
      <c r="G28" s="50"/>
      <c r="H28" s="50"/>
      <c r="I28" s="50"/>
      <c r="J28" s="50"/>
      <c r="K28" s="50"/>
      <c r="L28" s="50"/>
      <c r="M28" s="50"/>
      <c r="N28" s="50"/>
      <c r="O28" s="50"/>
    </row>
    <row r="29" spans="1:68" ht="24.9" customHeight="1" x14ac:dyDescent="0.35">
      <c r="A29" s="56">
        <v>3111332</v>
      </c>
      <c r="B29" s="41" t="s">
        <v>145</v>
      </c>
      <c r="C29" s="65" t="s">
        <v>143</v>
      </c>
      <c r="D29" s="49"/>
      <c r="E29" s="229">
        <v>28</v>
      </c>
      <c r="F29" s="50"/>
      <c r="G29" s="50"/>
      <c r="H29" s="50"/>
      <c r="I29" s="50"/>
      <c r="J29" s="50"/>
      <c r="K29" s="50"/>
      <c r="L29" s="50"/>
      <c r="M29" s="50"/>
      <c r="N29" s="50"/>
      <c r="O29" s="50"/>
    </row>
    <row r="30" spans="1:68" ht="24.9" customHeight="1" x14ac:dyDescent="0.35">
      <c r="A30" s="55">
        <v>3257104</v>
      </c>
      <c r="B30" s="40" t="s">
        <v>146</v>
      </c>
      <c r="C30" s="64" t="s">
        <v>147</v>
      </c>
      <c r="D30" s="49"/>
      <c r="E30" s="229">
        <v>3.75</v>
      </c>
      <c r="F30" s="50"/>
      <c r="G30" s="50"/>
      <c r="H30" s="50"/>
      <c r="I30" s="50"/>
      <c r="J30" s="50"/>
      <c r="K30" s="50"/>
      <c r="L30" s="50"/>
      <c r="M30" s="50"/>
      <c r="N30" s="50"/>
      <c r="O30" s="50"/>
    </row>
    <row r="31" spans="1:68" ht="24.9" customHeight="1" x14ac:dyDescent="0.35">
      <c r="A31" s="55">
        <v>3255101</v>
      </c>
      <c r="B31" s="42" t="s">
        <v>148</v>
      </c>
      <c r="C31" s="64" t="s">
        <v>149</v>
      </c>
      <c r="D31" s="49"/>
      <c r="E31" s="229">
        <v>1.25</v>
      </c>
      <c r="F31" s="50"/>
      <c r="G31" s="50"/>
      <c r="H31" s="50"/>
      <c r="I31" s="50"/>
      <c r="J31" s="50"/>
      <c r="K31" s="50"/>
      <c r="L31" s="50"/>
      <c r="M31" s="50"/>
      <c r="N31" s="50"/>
      <c r="O31" s="50"/>
    </row>
    <row r="32" spans="1:68" ht="24.9" customHeight="1" x14ac:dyDescent="0.35">
      <c r="A32" s="55">
        <v>3256101</v>
      </c>
      <c r="B32" s="42" t="s">
        <v>150</v>
      </c>
      <c r="C32" s="64" t="s">
        <v>151</v>
      </c>
      <c r="D32" s="49"/>
      <c r="E32" s="229">
        <v>66.25</v>
      </c>
      <c r="F32" s="50"/>
      <c r="G32" s="50"/>
      <c r="H32" s="50"/>
      <c r="I32" s="50"/>
      <c r="J32" s="50"/>
      <c r="K32" s="50"/>
      <c r="L32" s="50"/>
      <c r="M32" s="50"/>
      <c r="N32" s="50"/>
      <c r="O32" s="50"/>
    </row>
    <row r="33" spans="1:15" ht="24.9" customHeight="1" x14ac:dyDescent="0.35">
      <c r="A33" s="55">
        <v>3258101</v>
      </c>
      <c r="B33" s="42" t="s">
        <v>152</v>
      </c>
      <c r="C33" s="64" t="s">
        <v>153</v>
      </c>
      <c r="D33" s="49"/>
      <c r="E33" s="229">
        <v>1.77</v>
      </c>
      <c r="F33" s="50"/>
      <c r="G33" s="50"/>
      <c r="H33" s="50"/>
      <c r="I33" s="50"/>
      <c r="J33" s="50"/>
      <c r="K33" s="50"/>
      <c r="L33" s="50"/>
      <c r="M33" s="50"/>
      <c r="N33" s="50"/>
      <c r="O33" s="50"/>
    </row>
    <row r="34" spans="1:15" ht="24.9" customHeight="1" x14ac:dyDescent="0.35">
      <c r="A34" s="55">
        <v>3258102</v>
      </c>
      <c r="B34" s="42" t="s">
        <v>154</v>
      </c>
      <c r="C34" s="64" t="s">
        <v>153</v>
      </c>
      <c r="D34" s="49"/>
      <c r="E34" s="229">
        <v>0</v>
      </c>
      <c r="F34" s="50"/>
      <c r="G34" s="50"/>
      <c r="H34" s="50"/>
      <c r="I34" s="50"/>
      <c r="J34" s="50"/>
      <c r="K34" s="50"/>
      <c r="L34" s="50"/>
      <c r="M34" s="50"/>
      <c r="N34" s="50"/>
      <c r="O34" s="50"/>
    </row>
    <row r="35" spans="1:15" ht="24.9" customHeight="1" x14ac:dyDescent="0.35">
      <c r="A35" s="55">
        <v>3258103</v>
      </c>
      <c r="B35" s="42" t="s">
        <v>155</v>
      </c>
      <c r="C35" s="64" t="s">
        <v>153</v>
      </c>
      <c r="D35" s="49"/>
      <c r="E35" s="229">
        <v>0.4</v>
      </c>
      <c r="F35" s="50"/>
      <c r="G35" s="50"/>
      <c r="H35" s="50"/>
      <c r="I35" s="50"/>
      <c r="J35" s="50"/>
      <c r="K35" s="50"/>
      <c r="L35" s="50"/>
      <c r="M35" s="50"/>
      <c r="N35" s="50"/>
      <c r="O35" s="50"/>
    </row>
    <row r="36" spans="1:15" ht="24.9" customHeight="1" x14ac:dyDescent="0.35">
      <c r="A36" s="55">
        <v>3258105</v>
      </c>
      <c r="B36" s="42" t="s">
        <v>156</v>
      </c>
      <c r="C36" s="64" t="s">
        <v>153</v>
      </c>
      <c r="D36" s="49"/>
      <c r="E36" s="229">
        <v>0.2</v>
      </c>
      <c r="F36" s="50"/>
      <c r="G36" s="50"/>
      <c r="H36" s="50"/>
      <c r="I36" s="50"/>
      <c r="J36" s="50"/>
      <c r="K36" s="50"/>
      <c r="L36" s="50"/>
      <c r="M36" s="50"/>
      <c r="N36" s="50"/>
      <c r="O36" s="50"/>
    </row>
    <row r="37" spans="1:15" ht="24.9" customHeight="1" x14ac:dyDescent="0.35">
      <c r="A37" s="55">
        <v>3258107</v>
      </c>
      <c r="B37" s="42" t="s">
        <v>157</v>
      </c>
      <c r="C37" s="64" t="s">
        <v>153</v>
      </c>
      <c r="D37" s="49"/>
      <c r="E37" s="229">
        <v>0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</row>
    <row r="38" spans="1:15" ht="24.9" customHeight="1" x14ac:dyDescent="0.35">
      <c r="A38" s="55">
        <v>3258106</v>
      </c>
      <c r="B38" s="42" t="s">
        <v>158</v>
      </c>
      <c r="C38" s="64" t="s">
        <v>153</v>
      </c>
      <c r="D38" s="49"/>
      <c r="E38" s="229">
        <v>37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</row>
    <row r="39" spans="1:15" ht="24.9" customHeight="1" x14ac:dyDescent="0.35">
      <c r="A39" s="55">
        <v>3258105</v>
      </c>
      <c r="B39" s="42" t="s">
        <v>159</v>
      </c>
      <c r="C39" s="64" t="s">
        <v>153</v>
      </c>
      <c r="D39" s="49"/>
      <c r="E39" s="229">
        <v>0</v>
      </c>
      <c r="F39" s="50"/>
      <c r="G39" s="50"/>
      <c r="H39" s="50"/>
      <c r="I39" s="50"/>
      <c r="J39" s="50"/>
      <c r="K39" s="50"/>
      <c r="L39" s="50"/>
      <c r="M39" s="50"/>
      <c r="N39" s="50"/>
      <c r="O39" s="50"/>
    </row>
    <row r="40" spans="1:15" ht="24.9" customHeight="1" x14ac:dyDescent="0.35">
      <c r="A40" s="54">
        <v>3258114</v>
      </c>
      <c r="B40" s="43" t="s">
        <v>160</v>
      </c>
      <c r="C40" s="63" t="s">
        <v>153</v>
      </c>
      <c r="D40" s="33"/>
      <c r="E40" s="229">
        <v>0</v>
      </c>
      <c r="F40" s="104"/>
      <c r="G40" s="104"/>
      <c r="H40" s="271">
        <v>196065</v>
      </c>
      <c r="I40" s="192">
        <v>2750014</v>
      </c>
      <c r="J40" s="104"/>
      <c r="K40" s="104">
        <v>0</v>
      </c>
      <c r="L40" s="104"/>
      <c r="M40" s="104"/>
      <c r="N40" s="104"/>
      <c r="O40" s="104"/>
    </row>
    <row r="41" spans="1:15" ht="24.9" customHeight="1" x14ac:dyDescent="0.35">
      <c r="A41" s="55">
        <v>3258128</v>
      </c>
      <c r="B41" s="42" t="s">
        <v>161</v>
      </c>
      <c r="C41" s="64" t="s">
        <v>153</v>
      </c>
      <c r="D41" s="49"/>
      <c r="E41" s="229">
        <v>0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</row>
    <row r="42" spans="1:15" ht="24.9" customHeight="1" x14ac:dyDescent="0.35">
      <c r="A42" s="55">
        <v>3258107</v>
      </c>
      <c r="B42" s="39" t="s">
        <v>162</v>
      </c>
      <c r="C42" s="64" t="s">
        <v>153</v>
      </c>
      <c r="D42" s="49"/>
      <c r="E42" s="229">
        <v>0.25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</row>
    <row r="43" spans="1:15" ht="24.9" customHeight="1" x14ac:dyDescent="0.35">
      <c r="A43" s="57">
        <v>4112101</v>
      </c>
      <c r="B43" s="44" t="s">
        <v>163</v>
      </c>
      <c r="C43" s="66" t="s">
        <v>164</v>
      </c>
      <c r="D43" s="49"/>
      <c r="E43" s="229">
        <v>42</v>
      </c>
      <c r="F43" s="50"/>
      <c r="G43" s="50"/>
      <c r="H43" s="50"/>
      <c r="I43" s="50"/>
      <c r="J43" s="50"/>
      <c r="K43" s="50"/>
      <c r="L43" s="50"/>
      <c r="M43" s="50"/>
      <c r="N43" s="50"/>
      <c r="O43" s="50"/>
    </row>
    <row r="44" spans="1:15" ht="24.9" customHeight="1" x14ac:dyDescent="0.35">
      <c r="A44" s="57">
        <v>4112101</v>
      </c>
      <c r="B44" s="45" t="s">
        <v>165</v>
      </c>
      <c r="C44" s="67" t="s">
        <v>164</v>
      </c>
      <c r="D44" s="49"/>
      <c r="E44" s="229">
        <v>43</v>
      </c>
      <c r="F44" s="50"/>
      <c r="G44" s="50"/>
      <c r="H44" s="50"/>
      <c r="I44" s="50"/>
      <c r="J44" s="50"/>
      <c r="K44" s="50"/>
      <c r="L44" s="50"/>
      <c r="M44" s="50"/>
      <c r="N44" s="50"/>
      <c r="O44" s="50"/>
    </row>
    <row r="45" spans="1:15" ht="24.9" customHeight="1" x14ac:dyDescent="0.35">
      <c r="A45" s="58">
        <v>4112102</v>
      </c>
      <c r="B45" s="41" t="s">
        <v>166</v>
      </c>
      <c r="C45" s="65" t="s">
        <v>167</v>
      </c>
      <c r="D45" s="49"/>
      <c r="E45" s="229">
        <v>44</v>
      </c>
      <c r="F45" s="50"/>
      <c r="G45" s="50"/>
      <c r="H45" s="50"/>
      <c r="I45" s="50"/>
      <c r="J45" s="50"/>
      <c r="K45" s="50"/>
      <c r="L45" s="50"/>
      <c r="M45" s="50"/>
      <c r="N45" s="50"/>
      <c r="O45" s="50"/>
    </row>
    <row r="46" spans="1:15" ht="24.9" customHeight="1" x14ac:dyDescent="0.35">
      <c r="A46" s="59">
        <v>4112316</v>
      </c>
      <c r="B46" s="46" t="s">
        <v>168</v>
      </c>
      <c r="C46" s="68" t="s">
        <v>169</v>
      </c>
      <c r="D46" s="49"/>
      <c r="E46" s="229">
        <v>45</v>
      </c>
      <c r="F46" s="50"/>
      <c r="G46" s="50"/>
      <c r="H46" s="50"/>
      <c r="I46" s="50"/>
      <c r="J46" s="50"/>
      <c r="K46" s="50"/>
      <c r="L46" s="50"/>
      <c r="M46" s="50"/>
      <c r="N46" s="50"/>
      <c r="O46" s="50"/>
    </row>
    <row r="47" spans="1:15" ht="24.9" customHeight="1" x14ac:dyDescent="0.35">
      <c r="A47" s="59">
        <v>4112316</v>
      </c>
      <c r="B47" s="46" t="s">
        <v>170</v>
      </c>
      <c r="C47" s="68" t="s">
        <v>169</v>
      </c>
      <c r="D47" s="49"/>
      <c r="E47" s="229">
        <v>46</v>
      </c>
      <c r="F47" s="50"/>
      <c r="G47" s="50"/>
      <c r="H47" s="50"/>
      <c r="I47" s="50"/>
      <c r="J47" s="50"/>
      <c r="K47" s="50"/>
      <c r="L47" s="50"/>
      <c r="M47" s="50"/>
      <c r="N47" s="50"/>
      <c r="O47" s="50"/>
    </row>
    <row r="48" spans="1:15" ht="24.9" customHeight="1" x14ac:dyDescent="0.35">
      <c r="A48" s="58">
        <v>4112304</v>
      </c>
      <c r="B48" s="45" t="s">
        <v>171</v>
      </c>
      <c r="C48" s="67" t="s">
        <v>172</v>
      </c>
      <c r="D48" s="49"/>
      <c r="E48" s="229">
        <v>47</v>
      </c>
      <c r="F48" s="50"/>
      <c r="G48" s="50"/>
      <c r="H48" s="50"/>
      <c r="I48" s="50"/>
      <c r="J48" s="50"/>
      <c r="K48" s="50"/>
      <c r="L48" s="50"/>
      <c r="M48" s="50"/>
      <c r="N48" s="50"/>
      <c r="O48" s="50"/>
    </row>
    <row r="49" spans="1:15" ht="24.9" customHeight="1" x14ac:dyDescent="0.35">
      <c r="A49" s="58">
        <v>4112304</v>
      </c>
      <c r="B49" s="41" t="s">
        <v>173</v>
      </c>
      <c r="C49" s="65" t="s">
        <v>172</v>
      </c>
      <c r="D49" s="49"/>
      <c r="E49" s="229">
        <v>48</v>
      </c>
      <c r="F49" s="50"/>
      <c r="G49" s="50"/>
      <c r="H49" s="50"/>
      <c r="I49" s="50"/>
      <c r="J49" s="50"/>
      <c r="K49" s="50"/>
      <c r="L49" s="50"/>
      <c r="M49" s="50"/>
      <c r="N49" s="50"/>
      <c r="O49" s="50"/>
    </row>
    <row r="50" spans="1:15" ht="24.9" customHeight="1" x14ac:dyDescent="0.35">
      <c r="A50" s="58">
        <v>4112304</v>
      </c>
      <c r="B50" s="41" t="s">
        <v>174</v>
      </c>
      <c r="C50" s="65" t="s">
        <v>172</v>
      </c>
      <c r="D50" s="49"/>
      <c r="E50" s="229">
        <v>35</v>
      </c>
      <c r="F50" s="50"/>
      <c r="G50" s="50"/>
      <c r="H50" s="50"/>
      <c r="I50" s="50"/>
      <c r="J50" s="50"/>
      <c r="K50" s="50"/>
      <c r="L50" s="50"/>
      <c r="M50" s="50"/>
      <c r="N50" s="50"/>
      <c r="O50" s="50"/>
    </row>
    <row r="51" spans="1:15" ht="24.9" customHeight="1" x14ac:dyDescent="0.35">
      <c r="A51" s="58">
        <v>4112202</v>
      </c>
      <c r="B51" s="47" t="s">
        <v>175</v>
      </c>
      <c r="C51" s="69" t="s">
        <v>176</v>
      </c>
      <c r="D51" s="49"/>
      <c r="E51" s="229">
        <v>0</v>
      </c>
      <c r="F51" s="50"/>
      <c r="G51" s="50"/>
      <c r="H51" s="50"/>
      <c r="I51" s="50"/>
      <c r="J51" s="50"/>
      <c r="K51" s="50"/>
      <c r="L51" s="50"/>
      <c r="M51" s="50"/>
      <c r="N51" s="50"/>
      <c r="O51" s="50"/>
    </row>
    <row r="52" spans="1:15" ht="24.9" customHeight="1" x14ac:dyDescent="0.35">
      <c r="A52" s="58">
        <v>4112202</v>
      </c>
      <c r="B52" s="41" t="s">
        <v>177</v>
      </c>
      <c r="C52" s="65" t="s">
        <v>176</v>
      </c>
      <c r="D52" s="49"/>
      <c r="E52" s="229">
        <v>51</v>
      </c>
      <c r="F52" s="50"/>
      <c r="G52" s="50"/>
      <c r="H52" s="50"/>
      <c r="I52" s="50"/>
      <c r="J52" s="50"/>
      <c r="K52" s="50"/>
      <c r="L52" s="50"/>
      <c r="M52" s="50"/>
      <c r="N52" s="50"/>
      <c r="O52" s="50"/>
    </row>
    <row r="53" spans="1:15" ht="24.9" customHeight="1" x14ac:dyDescent="0.35">
      <c r="A53" s="58">
        <v>4112202</v>
      </c>
      <c r="B53" s="41" t="s">
        <v>178</v>
      </c>
      <c r="C53" s="65" t="s">
        <v>176</v>
      </c>
      <c r="D53" s="49"/>
      <c r="E53" s="229">
        <v>52</v>
      </c>
      <c r="F53" s="50"/>
      <c r="G53" s="50"/>
      <c r="H53" s="50"/>
      <c r="I53" s="50"/>
      <c r="J53" s="50"/>
      <c r="K53" s="50"/>
      <c r="L53" s="50"/>
      <c r="M53" s="50"/>
      <c r="N53" s="50"/>
      <c r="O53" s="50"/>
    </row>
    <row r="54" spans="1:15" ht="24.9" customHeight="1" x14ac:dyDescent="0.35">
      <c r="A54" s="58">
        <v>4112202</v>
      </c>
      <c r="B54" s="46" t="s">
        <v>179</v>
      </c>
      <c r="C54" s="68" t="s">
        <v>176</v>
      </c>
      <c r="D54" s="49"/>
      <c r="E54" s="229">
        <v>53</v>
      </c>
      <c r="F54" s="50"/>
      <c r="G54" s="50"/>
      <c r="H54" s="50"/>
      <c r="I54" s="50"/>
      <c r="J54" s="50"/>
      <c r="K54" s="50"/>
      <c r="L54" s="50"/>
      <c r="M54" s="50"/>
      <c r="N54" s="50"/>
      <c r="O54" s="50"/>
    </row>
    <row r="55" spans="1:15" ht="24.9" customHeight="1" x14ac:dyDescent="0.35">
      <c r="A55" s="57">
        <v>4112314</v>
      </c>
      <c r="B55" s="42" t="s">
        <v>154</v>
      </c>
      <c r="C55" s="64" t="s">
        <v>180</v>
      </c>
      <c r="D55" s="49"/>
      <c r="E55" s="229">
        <v>54</v>
      </c>
      <c r="F55" s="50"/>
      <c r="G55" s="50"/>
      <c r="H55" s="50"/>
      <c r="I55" s="50"/>
      <c r="J55" s="50"/>
      <c r="K55" s="50"/>
      <c r="L55" s="50"/>
      <c r="M55" s="50"/>
      <c r="N55" s="50"/>
      <c r="O55" s="50"/>
    </row>
    <row r="56" spans="1:15" ht="24.9" customHeight="1" x14ac:dyDescent="0.35">
      <c r="A56" s="57">
        <v>4112303</v>
      </c>
      <c r="B56" s="42" t="s">
        <v>181</v>
      </c>
      <c r="C56" s="64" t="s">
        <v>180</v>
      </c>
      <c r="D56" s="49"/>
      <c r="E56" s="229">
        <v>0</v>
      </c>
      <c r="F56" s="50"/>
      <c r="G56" s="50"/>
      <c r="H56" s="50"/>
      <c r="I56" s="50"/>
      <c r="J56" s="50"/>
      <c r="K56" s="50"/>
      <c r="L56" s="50"/>
      <c r="M56" s="50"/>
      <c r="N56" s="50"/>
      <c r="O56" s="50"/>
    </row>
    <row r="57" spans="1:15" ht="24.9" customHeight="1" x14ac:dyDescent="0.35">
      <c r="A57" s="60">
        <v>4141101</v>
      </c>
      <c r="B57" s="48" t="s">
        <v>182</v>
      </c>
      <c r="C57" s="65" t="s">
        <v>183</v>
      </c>
      <c r="D57" s="49"/>
      <c r="E57" s="229">
        <v>56</v>
      </c>
      <c r="F57" s="50"/>
      <c r="G57" s="50"/>
      <c r="H57" s="50"/>
      <c r="I57" s="50"/>
      <c r="J57" s="50"/>
      <c r="K57" s="50"/>
      <c r="L57" s="50"/>
      <c r="M57" s="50"/>
      <c r="N57" s="50"/>
      <c r="O57" s="50"/>
    </row>
    <row r="58" spans="1:15" ht="24.9" customHeight="1" x14ac:dyDescent="0.35">
      <c r="A58" s="61">
        <v>4111306</v>
      </c>
      <c r="B58" s="41" t="s">
        <v>184</v>
      </c>
      <c r="C58" s="65" t="s">
        <v>185</v>
      </c>
      <c r="D58" s="110"/>
      <c r="E58" s="229">
        <v>17.5</v>
      </c>
      <c r="F58" s="104"/>
      <c r="G58" s="104"/>
      <c r="H58" s="104"/>
      <c r="I58" s="104"/>
      <c r="J58" s="104"/>
      <c r="K58" s="262">
        <v>0</v>
      </c>
      <c r="L58" s="262">
        <v>8265000</v>
      </c>
      <c r="M58" s="262">
        <v>2342000</v>
      </c>
      <c r="N58" s="262"/>
      <c r="O58" s="261">
        <v>3738000</v>
      </c>
    </row>
    <row r="59" spans="1:15" ht="24.9" customHeight="1" x14ac:dyDescent="0.35">
      <c r="A59" s="61">
        <v>4111307</v>
      </c>
      <c r="B59" s="48" t="s">
        <v>186</v>
      </c>
      <c r="C59" s="65" t="s">
        <v>185</v>
      </c>
      <c r="D59" s="110"/>
      <c r="E59" s="229">
        <v>14</v>
      </c>
      <c r="F59" s="104"/>
      <c r="G59" s="104"/>
      <c r="H59" s="104"/>
      <c r="I59" s="104"/>
      <c r="J59" s="104">
        <v>10771949</v>
      </c>
      <c r="K59" s="262">
        <v>0</v>
      </c>
      <c r="L59" s="262"/>
      <c r="M59" s="262"/>
      <c r="N59" s="262"/>
      <c r="O59" s="261">
        <v>28690000</v>
      </c>
    </row>
    <row r="60" spans="1:15" ht="24.9" customHeight="1" x14ac:dyDescent="0.35">
      <c r="A60" s="61">
        <v>4111307</v>
      </c>
      <c r="B60" s="48" t="s">
        <v>187</v>
      </c>
      <c r="C60" s="65" t="s">
        <v>185</v>
      </c>
      <c r="D60" s="110"/>
      <c r="E60" s="229">
        <v>86.63</v>
      </c>
      <c r="F60" s="104"/>
      <c r="G60" s="104"/>
      <c r="H60" s="104"/>
      <c r="I60" s="273">
        <v>10838735.25</v>
      </c>
      <c r="J60" s="104">
        <v>10143306</v>
      </c>
      <c r="K60" s="262">
        <v>125762668</v>
      </c>
      <c r="L60" s="262">
        <v>46907000</v>
      </c>
      <c r="M60" s="262">
        <v>29002000</v>
      </c>
      <c r="N60" s="262">
        <v>49303000</v>
      </c>
      <c r="O60" s="261">
        <v>89325300</v>
      </c>
    </row>
    <row r="61" spans="1:15" ht="24.9" customHeight="1" x14ac:dyDescent="0.35">
      <c r="A61" s="61">
        <v>4111307</v>
      </c>
      <c r="B61" s="41" t="s">
        <v>188</v>
      </c>
      <c r="C61" s="65" t="s">
        <v>185</v>
      </c>
      <c r="D61" s="110"/>
      <c r="E61" s="229">
        <v>12.5</v>
      </c>
      <c r="F61" s="104"/>
      <c r="G61" s="104"/>
      <c r="H61" s="104"/>
      <c r="I61" s="104"/>
      <c r="J61" s="104">
        <v>25026881</v>
      </c>
      <c r="K61" s="262"/>
      <c r="L61" s="262">
        <v>37565000</v>
      </c>
      <c r="M61" s="262">
        <v>84111000</v>
      </c>
      <c r="N61" s="262">
        <v>35419000</v>
      </c>
      <c r="O61" s="261">
        <v>68072400</v>
      </c>
    </row>
    <row r="62" spans="1:15" ht="24.9" customHeight="1" x14ac:dyDescent="0.35">
      <c r="A62" s="58">
        <v>4111201</v>
      </c>
      <c r="B62" s="48" t="s">
        <v>189</v>
      </c>
      <c r="C62" s="65" t="s">
        <v>185</v>
      </c>
      <c r="D62" s="110"/>
      <c r="E62" s="229">
        <v>15.75</v>
      </c>
      <c r="F62" s="104"/>
      <c r="G62" s="104"/>
      <c r="H62" s="104"/>
      <c r="I62" s="104"/>
      <c r="J62" s="104"/>
      <c r="K62" s="262"/>
      <c r="L62" s="262">
        <v>0</v>
      </c>
      <c r="M62" s="262">
        <v>0</v>
      </c>
      <c r="N62" s="262">
        <v>8107000</v>
      </c>
      <c r="O62" s="261">
        <v>28162800</v>
      </c>
    </row>
    <row r="63" spans="1:15" ht="24.9" customHeight="1" x14ac:dyDescent="0.35">
      <c r="A63" s="58">
        <v>4111201</v>
      </c>
      <c r="B63" s="48" t="s">
        <v>190</v>
      </c>
      <c r="C63" s="65" t="s">
        <v>185</v>
      </c>
      <c r="D63" s="110"/>
      <c r="E63" s="229">
        <v>17.5</v>
      </c>
      <c r="F63" s="104"/>
      <c r="G63" s="104"/>
      <c r="H63" s="104"/>
      <c r="I63" s="104"/>
      <c r="J63" s="104">
        <v>5651436</v>
      </c>
      <c r="K63" s="262"/>
      <c r="L63" s="262">
        <v>12688000</v>
      </c>
      <c r="M63" s="262">
        <v>0</v>
      </c>
      <c r="N63" s="262">
        <v>19179000</v>
      </c>
      <c r="O63" s="261">
        <v>9744900</v>
      </c>
    </row>
    <row r="64" spans="1:15" ht="24.9" customHeight="1" x14ac:dyDescent="0.35">
      <c r="A64" s="58">
        <v>4111201</v>
      </c>
      <c r="B64" s="48" t="s">
        <v>191</v>
      </c>
      <c r="C64" s="65" t="s">
        <v>185</v>
      </c>
      <c r="D64" s="110"/>
      <c r="E64" s="229">
        <v>17.5</v>
      </c>
      <c r="F64" s="104"/>
      <c r="G64" s="104"/>
      <c r="H64" s="104"/>
      <c r="I64" s="104"/>
      <c r="J64" s="104">
        <v>9511648</v>
      </c>
      <c r="K64" s="262"/>
      <c r="L64" s="262">
        <v>7676000</v>
      </c>
      <c r="M64" s="262"/>
      <c r="N64" s="262">
        <v>17998000</v>
      </c>
      <c r="O64" s="261">
        <v>305095000</v>
      </c>
    </row>
    <row r="65" spans="1:15" ht="24.9" customHeight="1" x14ac:dyDescent="0.35">
      <c r="A65" s="58">
        <v>4111201</v>
      </c>
      <c r="B65" s="41" t="s">
        <v>192</v>
      </c>
      <c r="C65" s="65" t="s">
        <v>185</v>
      </c>
      <c r="D65" s="110"/>
      <c r="E65" s="229">
        <v>134.75</v>
      </c>
      <c r="F65" s="104"/>
      <c r="G65" s="104"/>
      <c r="H65" s="104"/>
      <c r="I65" s="104"/>
      <c r="J65" s="104"/>
      <c r="K65" s="262"/>
      <c r="L65" s="262">
        <v>24572000</v>
      </c>
      <c r="M65" s="262">
        <v>28877600</v>
      </c>
      <c r="N65" s="262">
        <v>25498000</v>
      </c>
      <c r="O65" s="261">
        <v>65214600</v>
      </c>
    </row>
    <row r="66" spans="1:15" ht="24.9" customHeight="1" x14ac:dyDescent="0.35">
      <c r="A66" s="58">
        <v>4111201</v>
      </c>
      <c r="B66" s="41" t="s">
        <v>193</v>
      </c>
      <c r="C66" s="65" t="s">
        <v>185</v>
      </c>
      <c r="D66" s="110"/>
      <c r="E66" s="229">
        <v>2.62</v>
      </c>
      <c r="F66" s="104"/>
      <c r="G66" s="104"/>
      <c r="H66" s="104"/>
      <c r="I66" s="104"/>
      <c r="J66" s="104"/>
      <c r="K66" s="262"/>
      <c r="L66" s="262"/>
      <c r="M66" s="262"/>
      <c r="N66" s="262"/>
      <c r="O66" s="261">
        <v>1654600</v>
      </c>
    </row>
    <row r="67" spans="1:15" ht="24.9" customHeight="1" x14ac:dyDescent="0.35">
      <c r="A67" s="58">
        <v>4111201</v>
      </c>
      <c r="B67" s="41" t="s">
        <v>194</v>
      </c>
      <c r="C67" s="65" t="s">
        <v>185</v>
      </c>
      <c r="D67" s="110"/>
      <c r="E67" s="229">
        <v>8.75</v>
      </c>
      <c r="F67" s="104"/>
      <c r="G67" s="104"/>
      <c r="H67" s="104"/>
      <c r="I67" s="104"/>
      <c r="J67" s="104"/>
      <c r="K67" s="104"/>
      <c r="L67" s="104"/>
      <c r="M67" s="104"/>
      <c r="N67" s="104"/>
      <c r="O67" s="226"/>
    </row>
    <row r="68" spans="1:15" ht="24.9" customHeight="1" x14ac:dyDescent="0.35">
      <c r="A68" s="58">
        <v>4111201</v>
      </c>
      <c r="B68" s="41" t="s">
        <v>195</v>
      </c>
      <c r="C68" s="65" t="s">
        <v>185</v>
      </c>
      <c r="D68" s="49"/>
      <c r="E68" s="229">
        <v>12.5</v>
      </c>
      <c r="F68" s="50"/>
      <c r="G68" s="50"/>
      <c r="H68" s="50"/>
      <c r="I68" s="50"/>
      <c r="J68" s="50"/>
      <c r="K68" s="50"/>
      <c r="L68" s="50"/>
      <c r="M68" s="50"/>
      <c r="N68" s="50"/>
      <c r="O68" s="50"/>
    </row>
    <row r="69" spans="1:15" x14ac:dyDescent="0.35">
      <c r="A69" s="34" t="s">
        <v>296</v>
      </c>
      <c r="B69" s="34" t="s">
        <v>292</v>
      </c>
      <c r="C69" s="172" t="s">
        <v>285</v>
      </c>
      <c r="D69" s="49"/>
      <c r="E69" s="229">
        <v>68</v>
      </c>
      <c r="F69" s="50"/>
      <c r="G69" s="50"/>
      <c r="H69" s="50"/>
      <c r="I69" s="50"/>
      <c r="J69" s="50"/>
      <c r="K69" s="50"/>
      <c r="L69" s="50"/>
      <c r="M69" s="50"/>
      <c r="N69" s="50"/>
      <c r="O69" s="50"/>
    </row>
    <row r="70" spans="1:15" x14ac:dyDescent="0.35">
      <c r="A70" s="34" t="s">
        <v>297</v>
      </c>
      <c r="B70" s="34" t="s">
        <v>293</v>
      </c>
      <c r="C70" s="172" t="s">
        <v>286</v>
      </c>
      <c r="D70" s="49"/>
      <c r="E70" s="229">
        <v>69</v>
      </c>
      <c r="F70" s="50"/>
      <c r="G70" s="50"/>
      <c r="H70" s="50"/>
      <c r="I70" s="50"/>
      <c r="J70" s="50"/>
      <c r="K70" s="50"/>
      <c r="L70" s="50"/>
      <c r="M70" s="50"/>
      <c r="N70" s="50"/>
      <c r="O70" s="50"/>
    </row>
    <row r="71" spans="1:15" x14ac:dyDescent="0.35">
      <c r="C71" s="109"/>
      <c r="D71" s="105"/>
      <c r="E71" s="105">
        <f>SUM(E2:E70)</f>
        <v>1395.4399999999998</v>
      </c>
      <c r="F71" s="106"/>
      <c r="G71" s="106"/>
      <c r="H71" s="106"/>
      <c r="I71" s="106"/>
      <c r="J71" s="105"/>
      <c r="K71" s="106"/>
      <c r="L71" s="106"/>
      <c r="M71" s="106"/>
      <c r="N71" s="106"/>
      <c r="O71" s="52"/>
    </row>
    <row r="72" spans="1:15" x14ac:dyDescent="0.35">
      <c r="C72" s="109"/>
      <c r="D72" s="105"/>
      <c r="E72" s="105"/>
      <c r="F72" s="106"/>
      <c r="G72" s="106"/>
      <c r="H72" s="106"/>
      <c r="I72" s="106"/>
      <c r="J72" s="106"/>
      <c r="K72" s="106"/>
      <c r="L72" s="106"/>
      <c r="M72" s="106"/>
      <c r="N72" s="106"/>
      <c r="O72" s="52"/>
    </row>
    <row r="73" spans="1:15" x14ac:dyDescent="0.35">
      <c r="C73" s="109"/>
      <c r="D73" s="105"/>
      <c r="E73" s="105"/>
      <c r="F73" s="106"/>
      <c r="G73" s="106"/>
      <c r="H73" s="106"/>
      <c r="I73" s="106"/>
      <c r="J73" s="106"/>
      <c r="K73" s="106"/>
      <c r="L73" s="106"/>
      <c r="M73" s="106"/>
      <c r="N73" s="106"/>
      <c r="O73" s="52"/>
    </row>
    <row r="74" spans="1:15" x14ac:dyDescent="0.35">
      <c r="C74" s="109"/>
      <c r="D74" s="105"/>
      <c r="E74" s="105"/>
      <c r="F74" s="106"/>
      <c r="G74" s="106"/>
      <c r="H74" s="106"/>
      <c r="I74" s="106"/>
      <c r="J74" s="106"/>
      <c r="K74" s="106"/>
      <c r="L74" s="106"/>
      <c r="M74" s="106"/>
      <c r="N74" s="106"/>
      <c r="O74" s="52"/>
    </row>
    <row r="75" spans="1:15" x14ac:dyDescent="0.35">
      <c r="C75" s="109"/>
      <c r="D75" s="105"/>
      <c r="E75" s="105"/>
      <c r="F75" s="106"/>
      <c r="G75" s="106"/>
      <c r="H75" s="106"/>
      <c r="I75" s="106"/>
      <c r="J75" s="106"/>
      <c r="K75" s="106"/>
      <c r="L75" s="106"/>
      <c r="M75" s="106"/>
      <c r="N75" s="106"/>
      <c r="O75" s="52"/>
    </row>
    <row r="76" spans="1:15" x14ac:dyDescent="0.35">
      <c r="C76" s="109"/>
      <c r="D76" s="105"/>
      <c r="E76" s="105"/>
      <c r="F76" s="106"/>
      <c r="G76" s="106"/>
      <c r="H76" s="106"/>
      <c r="I76" s="106"/>
      <c r="J76" s="106"/>
      <c r="K76" s="106"/>
      <c r="L76" s="106"/>
      <c r="M76" s="106"/>
      <c r="N76" s="106"/>
      <c r="O76" s="52"/>
    </row>
    <row r="77" spans="1:15" x14ac:dyDescent="0.35">
      <c r="C77" s="109"/>
      <c r="D77" s="105"/>
      <c r="E77" s="105"/>
      <c r="F77" s="106"/>
      <c r="G77" s="106"/>
      <c r="H77" s="106"/>
      <c r="I77" s="106"/>
      <c r="J77" s="106"/>
      <c r="K77" s="106"/>
      <c r="L77" s="106"/>
      <c r="M77" s="106"/>
      <c r="N77" s="106"/>
      <c r="O77" s="52"/>
    </row>
    <row r="78" spans="1:15" x14ac:dyDescent="0.35">
      <c r="C78" s="109"/>
      <c r="D78" s="105"/>
      <c r="E78" s="105"/>
      <c r="F78" s="106"/>
      <c r="G78" s="106"/>
      <c r="H78" s="106"/>
      <c r="I78" s="106"/>
      <c r="J78" s="106"/>
      <c r="K78" s="106"/>
      <c r="L78" s="106"/>
      <c r="M78" s="106"/>
      <c r="N78" s="106"/>
      <c r="O78" s="52"/>
    </row>
    <row r="79" spans="1:15" x14ac:dyDescent="0.35">
      <c r="C79" s="109"/>
      <c r="D79" s="105"/>
      <c r="E79" s="105"/>
      <c r="F79" s="106"/>
      <c r="G79" s="106"/>
      <c r="H79" s="106"/>
      <c r="I79" s="106"/>
      <c r="J79" s="106"/>
      <c r="K79" s="106"/>
      <c r="L79" s="106"/>
      <c r="M79" s="106"/>
      <c r="N79" s="106"/>
      <c r="O79" s="52"/>
    </row>
    <row r="80" spans="1:15" x14ac:dyDescent="0.35">
      <c r="C80" s="109"/>
      <c r="D80" s="107"/>
      <c r="E80" s="107"/>
      <c r="F80" s="108"/>
      <c r="G80" s="108"/>
      <c r="H80" s="108"/>
      <c r="I80" s="108"/>
      <c r="J80" s="108"/>
      <c r="K80" s="108"/>
      <c r="L80" s="108"/>
      <c r="M80" s="108"/>
      <c r="N80" s="108"/>
    </row>
    <row r="81" spans="3:3" x14ac:dyDescent="0.35">
      <c r="C81" s="109"/>
    </row>
  </sheetData>
  <printOptions horizontalCentered="1"/>
  <pageMargins left="0.5" right="0.25" top="0.25" bottom="0.25" header="0.75" footer="0.3"/>
  <pageSetup paperSize="5" scale="65" orientation="landscape" r:id="rId1"/>
  <headerFooter>
    <oddFooter>&amp;L&amp;6&amp;Z&amp;F&amp;F&amp;A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E71"/>
  <sheetViews>
    <sheetView workbookViewId="0">
      <selection activeCell="K13" sqref="K13"/>
    </sheetView>
  </sheetViews>
  <sheetFormatPr defaultRowHeight="14.4" x14ac:dyDescent="0.3"/>
  <cols>
    <col min="5" max="5" width="9.109375" style="123"/>
  </cols>
  <sheetData>
    <row r="2" spans="5:5" x14ac:dyDescent="0.3">
      <c r="E2" s="316">
        <v>0.06</v>
      </c>
    </row>
    <row r="3" spans="5:5" x14ac:dyDescent="0.3">
      <c r="E3" s="316"/>
    </row>
    <row r="4" spans="5:5" x14ac:dyDescent="0.3">
      <c r="E4" s="316">
        <v>3.53</v>
      </c>
    </row>
    <row r="5" spans="5:5" x14ac:dyDescent="0.3">
      <c r="E5" s="316">
        <v>3</v>
      </c>
    </row>
    <row r="6" spans="5:5" x14ac:dyDescent="0.3">
      <c r="E6" s="316"/>
    </row>
    <row r="7" spans="5:5" x14ac:dyDescent="0.3">
      <c r="E7" s="316">
        <v>28.75</v>
      </c>
    </row>
    <row r="8" spans="5:5" x14ac:dyDescent="0.3">
      <c r="E8" s="316">
        <v>0.05</v>
      </c>
    </row>
    <row r="9" spans="5:5" x14ac:dyDescent="0.3">
      <c r="E9" s="316">
        <v>0.01</v>
      </c>
    </row>
    <row r="10" spans="5:5" x14ac:dyDescent="0.3">
      <c r="E10" s="316">
        <v>0.01</v>
      </c>
    </row>
    <row r="11" spans="5:5" x14ac:dyDescent="0.3">
      <c r="E11" s="316">
        <v>0.16</v>
      </c>
    </row>
    <row r="12" spans="5:5" x14ac:dyDescent="0.3">
      <c r="E12" s="316">
        <v>0.15</v>
      </c>
    </row>
    <row r="13" spans="5:5" x14ac:dyDescent="0.3">
      <c r="E13" s="316">
        <v>0.75</v>
      </c>
    </row>
    <row r="14" spans="5:5" x14ac:dyDescent="0.3">
      <c r="E14" s="316">
        <v>0.25</v>
      </c>
    </row>
    <row r="15" spans="5:5" x14ac:dyDescent="0.3">
      <c r="E15" s="316">
        <v>2.9</v>
      </c>
    </row>
    <row r="16" spans="5:5" x14ac:dyDescent="0.3">
      <c r="E16" s="316">
        <v>0.13</v>
      </c>
    </row>
    <row r="17" spans="5:5" x14ac:dyDescent="0.3">
      <c r="E17" s="316">
        <v>0</v>
      </c>
    </row>
    <row r="18" spans="5:5" x14ac:dyDescent="0.3">
      <c r="E18" s="316">
        <v>1.75</v>
      </c>
    </row>
    <row r="19" spans="5:5" x14ac:dyDescent="0.3">
      <c r="E19" s="316">
        <v>0.04</v>
      </c>
    </row>
    <row r="20" spans="5:5" x14ac:dyDescent="0.3">
      <c r="E20" s="316"/>
    </row>
    <row r="21" spans="5:5" x14ac:dyDescent="0.3">
      <c r="E21" s="316">
        <v>0</v>
      </c>
    </row>
    <row r="22" spans="5:5" x14ac:dyDescent="0.3">
      <c r="E22" s="316"/>
    </row>
    <row r="23" spans="5:5" x14ac:dyDescent="0.3">
      <c r="E23" s="316"/>
    </row>
    <row r="24" spans="5:5" x14ac:dyDescent="0.3">
      <c r="E24" s="316">
        <v>0.16</v>
      </c>
    </row>
    <row r="25" spans="5:5" x14ac:dyDescent="0.3">
      <c r="E25" s="316">
        <v>0</v>
      </c>
    </row>
    <row r="26" spans="5:5" x14ac:dyDescent="0.3">
      <c r="E26" s="316"/>
    </row>
    <row r="27" spans="5:5" x14ac:dyDescent="0.3">
      <c r="E27" s="316">
        <v>0.87</v>
      </c>
    </row>
    <row r="28" spans="5:5" x14ac:dyDescent="0.3">
      <c r="E28" s="316"/>
    </row>
    <row r="29" spans="5:5" x14ac:dyDescent="0.3">
      <c r="E29" s="316"/>
    </row>
    <row r="30" spans="5:5" x14ac:dyDescent="0.3">
      <c r="E30" s="316">
        <v>3.75</v>
      </c>
    </row>
    <row r="31" spans="5:5" x14ac:dyDescent="0.3">
      <c r="E31" s="316">
        <v>1.25</v>
      </c>
    </row>
    <row r="32" spans="5:5" x14ac:dyDescent="0.3">
      <c r="E32" s="316">
        <v>66.25</v>
      </c>
    </row>
    <row r="33" spans="5:5" x14ac:dyDescent="0.3">
      <c r="E33" s="316">
        <v>1.77</v>
      </c>
    </row>
    <row r="34" spans="5:5" x14ac:dyDescent="0.3">
      <c r="E34" s="316">
        <v>0</v>
      </c>
    </row>
    <row r="35" spans="5:5" x14ac:dyDescent="0.3">
      <c r="E35" s="316">
        <v>0.4</v>
      </c>
    </row>
    <row r="36" spans="5:5" x14ac:dyDescent="0.3">
      <c r="E36" s="316">
        <v>0.2</v>
      </c>
    </row>
    <row r="37" spans="5:5" x14ac:dyDescent="0.3">
      <c r="E37" s="316">
        <v>0</v>
      </c>
    </row>
    <row r="38" spans="5:5" x14ac:dyDescent="0.3">
      <c r="E38" s="316"/>
    </row>
    <row r="39" spans="5:5" x14ac:dyDescent="0.3">
      <c r="E39" s="316">
        <v>0</v>
      </c>
    </row>
    <row r="40" spans="5:5" x14ac:dyDescent="0.3">
      <c r="E40" s="316">
        <v>0</v>
      </c>
    </row>
    <row r="41" spans="5:5" x14ac:dyDescent="0.3">
      <c r="E41" s="316">
        <v>0</v>
      </c>
    </row>
    <row r="42" spans="5:5" x14ac:dyDescent="0.3">
      <c r="E42" s="316">
        <v>0.25</v>
      </c>
    </row>
    <row r="43" spans="5:5" x14ac:dyDescent="0.3">
      <c r="E43" s="316"/>
    </row>
    <row r="44" spans="5:5" x14ac:dyDescent="0.3">
      <c r="E44" s="316"/>
    </row>
    <row r="45" spans="5:5" x14ac:dyDescent="0.3">
      <c r="E45" s="316"/>
    </row>
    <row r="46" spans="5:5" x14ac:dyDescent="0.3">
      <c r="E46" s="316"/>
    </row>
    <row r="47" spans="5:5" x14ac:dyDescent="0.3">
      <c r="E47" s="316"/>
    </row>
    <row r="48" spans="5:5" x14ac:dyDescent="0.3">
      <c r="E48" s="316"/>
    </row>
    <row r="49" spans="5:5" x14ac:dyDescent="0.3">
      <c r="E49" s="316"/>
    </row>
    <row r="50" spans="5:5" x14ac:dyDescent="0.3">
      <c r="E50" s="316">
        <v>35</v>
      </c>
    </row>
    <row r="51" spans="5:5" x14ac:dyDescent="0.3">
      <c r="E51" s="316">
        <v>0</v>
      </c>
    </row>
    <row r="52" spans="5:5" x14ac:dyDescent="0.3">
      <c r="E52" s="316"/>
    </row>
    <row r="53" spans="5:5" x14ac:dyDescent="0.3">
      <c r="E53" s="316"/>
    </row>
    <row r="54" spans="5:5" x14ac:dyDescent="0.3">
      <c r="E54" s="316"/>
    </row>
    <row r="55" spans="5:5" x14ac:dyDescent="0.3">
      <c r="E55" s="316"/>
    </row>
    <row r="56" spans="5:5" x14ac:dyDescent="0.3">
      <c r="E56" s="316">
        <v>0</v>
      </c>
    </row>
    <row r="57" spans="5:5" x14ac:dyDescent="0.3">
      <c r="E57" s="316"/>
    </row>
    <row r="58" spans="5:5" x14ac:dyDescent="0.3">
      <c r="E58" s="316">
        <v>17.5</v>
      </c>
    </row>
    <row r="59" spans="5:5" x14ac:dyDescent="0.3">
      <c r="E59" s="316">
        <v>14</v>
      </c>
    </row>
    <row r="60" spans="5:5" x14ac:dyDescent="0.3">
      <c r="E60" s="316">
        <v>86.63</v>
      </c>
    </row>
    <row r="61" spans="5:5" x14ac:dyDescent="0.3">
      <c r="E61" s="316">
        <v>12.5</v>
      </c>
    </row>
    <row r="62" spans="5:5" x14ac:dyDescent="0.3">
      <c r="E62" s="316">
        <v>15.75</v>
      </c>
    </row>
    <row r="63" spans="5:5" x14ac:dyDescent="0.3">
      <c r="E63" s="316">
        <v>17.5</v>
      </c>
    </row>
    <row r="64" spans="5:5" x14ac:dyDescent="0.3">
      <c r="E64" s="316">
        <v>17.5</v>
      </c>
    </row>
    <row r="65" spans="5:5" x14ac:dyDescent="0.3">
      <c r="E65" s="316">
        <v>134.75</v>
      </c>
    </row>
    <row r="66" spans="5:5" x14ac:dyDescent="0.3">
      <c r="E66" s="316">
        <v>2.62</v>
      </c>
    </row>
    <row r="67" spans="5:5" x14ac:dyDescent="0.3">
      <c r="E67" s="316">
        <v>8.75</v>
      </c>
    </row>
    <row r="68" spans="5:5" x14ac:dyDescent="0.3">
      <c r="E68" s="316">
        <v>12.5</v>
      </c>
    </row>
    <row r="69" spans="5:5" x14ac:dyDescent="0.3">
      <c r="E69" s="316"/>
    </row>
    <row r="70" spans="5:5" x14ac:dyDescent="0.3">
      <c r="E70" s="316"/>
    </row>
    <row r="71" spans="5:5" x14ac:dyDescent="0.3">
      <c r="E71" s="123">
        <f>SUM(E2:E70)</f>
        <v>491.44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79"/>
  <sheetViews>
    <sheetView zoomScaleNormal="100" workbookViewId="0">
      <pane ySplit="2" topLeftCell="A3" activePane="bottomLeft" state="frozen"/>
      <selection activeCell="K13" sqref="K13"/>
      <selection pane="bottomLeft" activeCell="K13" sqref="K13"/>
    </sheetView>
  </sheetViews>
  <sheetFormatPr defaultColWidth="9.109375" defaultRowHeight="15" x14ac:dyDescent="0.35"/>
  <cols>
    <col min="1" max="1" width="11.33203125" style="53" customWidth="1"/>
    <col min="2" max="2" width="40.6640625" style="1" customWidth="1"/>
    <col min="3" max="3" width="20.109375" style="70" customWidth="1"/>
    <col min="4" max="5" width="18.88671875" style="72" customWidth="1"/>
    <col min="6" max="15" width="18.88671875" style="51" customWidth="1"/>
    <col min="16" max="16" width="17" style="62" customWidth="1"/>
    <col min="17" max="17" width="17.5546875" style="37" customWidth="1"/>
    <col min="18" max="18" width="14.6640625" style="37" customWidth="1"/>
    <col min="19" max="69" width="9.109375" style="37"/>
    <col min="70" max="16384" width="9.109375" style="1"/>
  </cols>
  <sheetData>
    <row r="1" spans="1:16" x14ac:dyDescent="0.35">
      <c r="A1" s="53" t="s">
        <v>196</v>
      </c>
      <c r="B1" s="37" t="s">
        <v>99</v>
      </c>
      <c r="C1" s="62" t="s">
        <v>295</v>
      </c>
      <c r="D1" s="49" t="s">
        <v>207</v>
      </c>
      <c r="E1" s="49" t="s">
        <v>208</v>
      </c>
      <c r="F1" s="49" t="s">
        <v>209</v>
      </c>
      <c r="G1" s="49" t="s">
        <v>197</v>
      </c>
      <c r="H1" s="49" t="s">
        <v>198</v>
      </c>
      <c r="I1" s="49" t="s">
        <v>199</v>
      </c>
      <c r="J1" s="49" t="s">
        <v>200</v>
      </c>
      <c r="K1" s="49" t="s">
        <v>201</v>
      </c>
      <c r="L1" s="49" t="s">
        <v>202</v>
      </c>
      <c r="M1" s="49" t="s">
        <v>203</v>
      </c>
      <c r="N1" s="49" t="s">
        <v>204</v>
      </c>
      <c r="O1" s="49" t="s">
        <v>205</v>
      </c>
    </row>
    <row r="2" spans="1:16" x14ac:dyDescent="0.35">
      <c r="A2" s="54">
        <v>3111302</v>
      </c>
      <c r="B2" s="38" t="s">
        <v>100</v>
      </c>
      <c r="C2" s="63" t="s">
        <v>101</v>
      </c>
      <c r="D2" s="50"/>
      <c r="E2" s="229">
        <v>0.06</v>
      </c>
      <c r="F2" s="112">
        <v>0</v>
      </c>
      <c r="G2" s="86">
        <v>0</v>
      </c>
      <c r="H2" s="86"/>
      <c r="I2" s="86"/>
      <c r="J2" s="86"/>
      <c r="K2" s="86"/>
      <c r="L2" s="87"/>
      <c r="M2" s="87"/>
      <c r="N2" s="87"/>
      <c r="O2" s="88"/>
      <c r="P2" s="72"/>
    </row>
    <row r="3" spans="1:16" x14ac:dyDescent="0.35">
      <c r="A3" s="54">
        <v>3111327</v>
      </c>
      <c r="B3" s="38" t="s">
        <v>102</v>
      </c>
      <c r="C3" s="63" t="s">
        <v>101</v>
      </c>
      <c r="D3" s="50"/>
      <c r="E3" s="229">
        <v>0</v>
      </c>
      <c r="F3" s="112">
        <v>0</v>
      </c>
      <c r="G3" s="86">
        <v>0</v>
      </c>
      <c r="H3" s="86"/>
      <c r="I3" s="86"/>
      <c r="J3" s="86"/>
      <c r="K3" s="86"/>
      <c r="L3" s="87"/>
      <c r="M3" s="87"/>
      <c r="N3" s="87"/>
      <c r="O3" s="88"/>
      <c r="P3" s="72"/>
    </row>
    <row r="4" spans="1:16" x14ac:dyDescent="0.35">
      <c r="A4" s="54">
        <v>3111338</v>
      </c>
      <c r="B4" s="38" t="s">
        <v>103</v>
      </c>
      <c r="C4" s="63" t="s">
        <v>101</v>
      </c>
      <c r="D4" s="50"/>
      <c r="E4" s="229">
        <v>3.53</v>
      </c>
      <c r="F4" s="112">
        <v>0</v>
      </c>
      <c r="G4" s="86">
        <v>0</v>
      </c>
      <c r="H4" s="86"/>
      <c r="I4" s="86"/>
      <c r="J4" s="86"/>
      <c r="K4" s="86"/>
      <c r="L4" s="86"/>
      <c r="M4" s="87"/>
      <c r="N4" s="87"/>
      <c r="O4" s="88"/>
      <c r="P4" s="72"/>
    </row>
    <row r="5" spans="1:16" x14ac:dyDescent="0.35">
      <c r="A5" s="55">
        <v>3241101</v>
      </c>
      <c r="B5" s="39" t="s">
        <v>104</v>
      </c>
      <c r="C5" s="64" t="s">
        <v>105</v>
      </c>
      <c r="D5" s="50"/>
      <c r="E5" s="229">
        <v>3</v>
      </c>
      <c r="F5" s="112">
        <v>0</v>
      </c>
      <c r="G5" s="86">
        <v>0</v>
      </c>
      <c r="H5" s="90"/>
      <c r="I5" s="91"/>
      <c r="J5" s="91"/>
      <c r="K5" s="86"/>
      <c r="L5" s="92"/>
      <c r="M5" s="93"/>
      <c r="N5" s="93"/>
      <c r="O5" s="94"/>
    </row>
    <row r="6" spans="1:16" x14ac:dyDescent="0.35">
      <c r="A6" s="55">
        <v>3211129</v>
      </c>
      <c r="B6" s="40" t="s">
        <v>106</v>
      </c>
      <c r="C6" s="64" t="s">
        <v>107</v>
      </c>
      <c r="D6" s="50"/>
      <c r="E6" s="229">
        <v>0</v>
      </c>
      <c r="F6" s="112">
        <v>0</v>
      </c>
      <c r="G6" s="86">
        <v>0</v>
      </c>
      <c r="H6" s="90"/>
      <c r="I6" s="90"/>
      <c r="J6" s="90"/>
      <c r="K6" s="86"/>
      <c r="L6" s="87"/>
      <c r="M6" s="93"/>
      <c r="N6" s="93"/>
      <c r="O6" s="94"/>
    </row>
    <row r="7" spans="1:16" ht="32.25" customHeight="1" x14ac:dyDescent="0.35">
      <c r="A7" s="55">
        <v>3821103</v>
      </c>
      <c r="B7" s="41" t="s">
        <v>108</v>
      </c>
      <c r="C7" s="65" t="s">
        <v>109</v>
      </c>
      <c r="D7" s="50"/>
      <c r="E7" s="229">
        <v>28.75</v>
      </c>
      <c r="F7" s="112">
        <v>0</v>
      </c>
      <c r="G7" s="86">
        <v>0</v>
      </c>
      <c r="H7" s="90"/>
      <c r="I7" s="90"/>
      <c r="J7" s="90"/>
      <c r="K7" s="86"/>
      <c r="L7" s="95"/>
      <c r="M7" s="93"/>
      <c r="N7" s="93"/>
      <c r="O7" s="94"/>
    </row>
    <row r="8" spans="1:16" x14ac:dyDescent="0.35">
      <c r="A8" s="55">
        <v>3211119</v>
      </c>
      <c r="B8" s="40" t="s">
        <v>110</v>
      </c>
      <c r="C8" s="64" t="s">
        <v>111</v>
      </c>
      <c r="D8" s="50"/>
      <c r="E8" s="229">
        <v>0.05</v>
      </c>
      <c r="F8" s="112">
        <v>0</v>
      </c>
      <c r="G8" s="86">
        <v>0</v>
      </c>
      <c r="H8" s="90"/>
      <c r="I8" s="90"/>
      <c r="J8" s="90"/>
      <c r="K8" s="86"/>
      <c r="L8" s="87"/>
      <c r="M8" s="93"/>
      <c r="N8" s="93"/>
      <c r="O8" s="94"/>
    </row>
    <row r="9" spans="1:16" x14ac:dyDescent="0.35">
      <c r="A9" s="55">
        <v>3211120</v>
      </c>
      <c r="B9" s="39" t="s">
        <v>112</v>
      </c>
      <c r="C9" s="64" t="s">
        <v>111</v>
      </c>
      <c r="D9" s="50"/>
      <c r="E9" s="229">
        <v>0.01</v>
      </c>
      <c r="F9" s="112">
        <v>0</v>
      </c>
      <c r="G9" s="86">
        <v>0</v>
      </c>
      <c r="H9" s="90"/>
      <c r="I9" s="90"/>
      <c r="J9" s="90"/>
      <c r="K9" s="86"/>
      <c r="L9" s="87"/>
      <c r="M9" s="93"/>
      <c r="N9" s="93"/>
      <c r="O9" s="89"/>
    </row>
    <row r="10" spans="1:16" x14ac:dyDescent="0.35">
      <c r="A10" s="55">
        <v>3211117</v>
      </c>
      <c r="B10" s="39" t="s">
        <v>113</v>
      </c>
      <c r="C10" s="64" t="s">
        <v>111</v>
      </c>
      <c r="D10" s="50"/>
      <c r="E10" s="229">
        <v>0.01</v>
      </c>
      <c r="F10" s="112">
        <v>0</v>
      </c>
      <c r="G10" s="86">
        <v>0</v>
      </c>
      <c r="H10" s="90"/>
      <c r="I10" s="90"/>
      <c r="J10" s="90"/>
      <c r="K10" s="86"/>
      <c r="L10" s="86"/>
      <c r="M10" s="93"/>
      <c r="N10" s="93"/>
      <c r="O10" s="89"/>
    </row>
    <row r="11" spans="1:16" x14ac:dyDescent="0.35">
      <c r="A11" s="55">
        <v>3221104</v>
      </c>
      <c r="B11" s="39" t="s">
        <v>114</v>
      </c>
      <c r="C11" s="64" t="s">
        <v>115</v>
      </c>
      <c r="D11" s="50"/>
      <c r="E11" s="229">
        <v>0.16</v>
      </c>
      <c r="F11" s="112">
        <v>0</v>
      </c>
      <c r="G11" s="86">
        <v>0</v>
      </c>
      <c r="H11" s="86"/>
      <c r="I11" s="86"/>
      <c r="J11" s="86"/>
      <c r="K11" s="86"/>
      <c r="L11" s="87"/>
      <c r="M11" s="87"/>
      <c r="N11" s="87"/>
      <c r="O11" s="88"/>
    </row>
    <row r="12" spans="1:16" x14ac:dyDescent="0.35">
      <c r="A12" s="55">
        <v>3211115</v>
      </c>
      <c r="B12" s="39" t="s">
        <v>116</v>
      </c>
      <c r="C12" s="64" t="s">
        <v>117</v>
      </c>
      <c r="D12" s="50"/>
      <c r="E12" s="229">
        <v>0.15</v>
      </c>
      <c r="F12" s="112">
        <v>0</v>
      </c>
      <c r="G12" s="86">
        <v>0</v>
      </c>
      <c r="H12" s="90"/>
      <c r="I12" s="90"/>
      <c r="J12" s="90"/>
      <c r="K12" s="86"/>
      <c r="L12" s="87"/>
      <c r="M12" s="93"/>
      <c r="N12" s="93"/>
      <c r="O12" s="94"/>
    </row>
    <row r="13" spans="1:16" x14ac:dyDescent="0.35">
      <c r="A13" s="55">
        <v>3211113</v>
      </c>
      <c r="B13" s="39" t="s">
        <v>118</v>
      </c>
      <c r="C13" s="64" t="s">
        <v>117</v>
      </c>
      <c r="D13" s="50"/>
      <c r="E13" s="229">
        <v>0.75</v>
      </c>
      <c r="F13" s="112">
        <v>0</v>
      </c>
      <c r="G13" s="86">
        <v>0</v>
      </c>
      <c r="H13" s="90"/>
      <c r="I13" s="90"/>
      <c r="J13" s="90"/>
      <c r="K13" s="86"/>
      <c r="L13" s="87"/>
      <c r="M13" s="93"/>
      <c r="N13" s="93"/>
      <c r="O13" s="94"/>
    </row>
    <row r="14" spans="1:16" x14ac:dyDescent="0.35">
      <c r="A14" s="55">
        <v>3243102</v>
      </c>
      <c r="B14" s="42" t="s">
        <v>119</v>
      </c>
      <c r="C14" s="64" t="s">
        <v>120</v>
      </c>
      <c r="D14" s="50"/>
      <c r="E14" s="229">
        <v>0.25</v>
      </c>
      <c r="F14" s="112">
        <v>0</v>
      </c>
      <c r="G14" s="86">
        <v>0</v>
      </c>
      <c r="H14" s="90"/>
      <c r="I14" s="90"/>
      <c r="J14" s="90"/>
      <c r="K14" s="86"/>
      <c r="L14" s="87"/>
      <c r="M14" s="93"/>
      <c r="N14" s="93"/>
      <c r="O14" s="94"/>
    </row>
    <row r="15" spans="1:16" x14ac:dyDescent="0.35">
      <c r="A15" s="55">
        <v>3243101</v>
      </c>
      <c r="B15" s="42" t="s">
        <v>121</v>
      </c>
      <c r="C15" s="64" t="s">
        <v>120</v>
      </c>
      <c r="D15" s="50"/>
      <c r="E15" s="229">
        <v>2.9</v>
      </c>
      <c r="F15" s="112">
        <v>0</v>
      </c>
      <c r="G15" s="86">
        <v>0</v>
      </c>
      <c r="H15" s="90"/>
      <c r="I15" s="90"/>
      <c r="J15" s="90"/>
      <c r="K15" s="86"/>
      <c r="L15" s="92"/>
      <c r="M15" s="93"/>
      <c r="N15" s="93"/>
      <c r="O15" s="94"/>
    </row>
    <row r="16" spans="1:16" x14ac:dyDescent="0.35">
      <c r="A16" s="55">
        <v>3221108</v>
      </c>
      <c r="B16" s="42" t="s">
        <v>122</v>
      </c>
      <c r="C16" s="64" t="s">
        <v>123</v>
      </c>
      <c r="D16" s="50"/>
      <c r="E16" s="229">
        <v>0.13</v>
      </c>
      <c r="F16" s="112">
        <v>0</v>
      </c>
      <c r="G16" s="86">
        <v>0</v>
      </c>
      <c r="H16" s="86"/>
      <c r="I16" s="86"/>
      <c r="J16" s="86"/>
      <c r="K16" s="86"/>
      <c r="L16" s="86"/>
      <c r="M16" s="87"/>
      <c r="N16" s="87"/>
      <c r="O16" s="85"/>
    </row>
    <row r="17" spans="1:69" x14ac:dyDescent="0.35">
      <c r="A17" s="55">
        <v>3255102</v>
      </c>
      <c r="B17" s="42" t="s">
        <v>124</v>
      </c>
      <c r="C17" s="64" t="s">
        <v>125</v>
      </c>
      <c r="D17" s="50"/>
      <c r="E17" s="229">
        <v>0</v>
      </c>
      <c r="F17" s="112">
        <v>0</v>
      </c>
      <c r="G17" s="86">
        <v>0</v>
      </c>
      <c r="H17" s="90"/>
      <c r="I17" s="90"/>
      <c r="J17" s="90"/>
      <c r="K17" s="86"/>
      <c r="L17" s="87"/>
      <c r="M17" s="93"/>
      <c r="N17" s="93"/>
      <c r="O17" s="94"/>
    </row>
    <row r="18" spans="1:69" x14ac:dyDescent="0.35">
      <c r="A18" s="55">
        <v>3255104</v>
      </c>
      <c r="B18" s="42" t="s">
        <v>126</v>
      </c>
      <c r="C18" s="64" t="s">
        <v>127</v>
      </c>
      <c r="D18" s="50"/>
      <c r="E18" s="229">
        <v>1.75</v>
      </c>
      <c r="F18" s="112">
        <v>0</v>
      </c>
      <c r="G18" s="86">
        <v>0</v>
      </c>
      <c r="H18" s="90"/>
      <c r="I18" s="90"/>
      <c r="J18" s="90"/>
      <c r="K18" s="86"/>
      <c r="L18" s="87"/>
      <c r="M18" s="93"/>
      <c r="N18" s="93"/>
      <c r="O18" s="94"/>
    </row>
    <row r="19" spans="1:69" x14ac:dyDescent="0.35">
      <c r="A19" s="55">
        <v>3211127</v>
      </c>
      <c r="B19" s="42" t="s">
        <v>128</v>
      </c>
      <c r="C19" s="64" t="s">
        <v>129</v>
      </c>
      <c r="D19" s="50"/>
      <c r="E19" s="229">
        <v>0.04</v>
      </c>
      <c r="F19" s="112">
        <v>0</v>
      </c>
      <c r="G19" s="86">
        <v>0</v>
      </c>
      <c r="H19" s="86"/>
      <c r="I19" s="86"/>
      <c r="J19" s="86"/>
      <c r="K19" s="86"/>
      <c r="L19" s="86"/>
      <c r="M19" s="87"/>
      <c r="N19" s="87"/>
      <c r="O19" s="88"/>
    </row>
    <row r="20" spans="1:69" ht="20.399999999999999" x14ac:dyDescent="0.35">
      <c r="A20" s="55">
        <v>3231201</v>
      </c>
      <c r="B20" s="42" t="s">
        <v>130</v>
      </c>
      <c r="C20" s="64" t="s">
        <v>131</v>
      </c>
      <c r="D20" s="50"/>
      <c r="E20" s="229">
        <v>0</v>
      </c>
      <c r="F20" s="112">
        <v>0</v>
      </c>
      <c r="G20" s="86">
        <v>0</v>
      </c>
      <c r="H20" s="90"/>
      <c r="I20" s="90"/>
      <c r="J20" s="90"/>
      <c r="K20" s="86"/>
      <c r="L20" s="86"/>
      <c r="M20" s="93"/>
      <c r="N20" s="93"/>
      <c r="O20" s="94"/>
    </row>
    <row r="21" spans="1:69" ht="20.399999999999999" x14ac:dyDescent="0.35">
      <c r="A21" s="55">
        <v>3231201</v>
      </c>
      <c r="B21" s="41" t="s">
        <v>132</v>
      </c>
      <c r="C21" s="65" t="s">
        <v>133</v>
      </c>
      <c r="D21" s="50"/>
      <c r="E21" s="229">
        <v>0</v>
      </c>
      <c r="F21" s="112">
        <v>0</v>
      </c>
      <c r="G21" s="86">
        <v>0</v>
      </c>
      <c r="H21" s="90"/>
      <c r="I21" s="90"/>
      <c r="J21" s="90"/>
      <c r="K21" s="86"/>
      <c r="L21" s="86"/>
      <c r="M21" s="93"/>
      <c r="N21" s="93"/>
      <c r="O21" s="94"/>
    </row>
    <row r="22" spans="1:69" ht="40.799999999999997" x14ac:dyDescent="0.35">
      <c r="A22" s="55">
        <v>3231201</v>
      </c>
      <c r="B22" s="41" t="s">
        <v>134</v>
      </c>
      <c r="C22" s="65" t="s">
        <v>133</v>
      </c>
      <c r="D22" s="50"/>
      <c r="E22" s="229">
        <v>0</v>
      </c>
      <c r="F22" s="112">
        <v>0</v>
      </c>
      <c r="G22" s="86">
        <v>0</v>
      </c>
      <c r="H22" s="90"/>
      <c r="I22" s="90"/>
      <c r="J22" s="90"/>
      <c r="K22" s="86"/>
      <c r="L22" s="86"/>
      <c r="M22" s="93"/>
      <c r="N22" s="93"/>
      <c r="O22" s="94"/>
    </row>
    <row r="23" spans="1:69" ht="51" x14ac:dyDescent="0.35">
      <c r="A23" s="55">
        <v>3231201</v>
      </c>
      <c r="B23" s="41" t="s">
        <v>135</v>
      </c>
      <c r="C23" s="65" t="s">
        <v>133</v>
      </c>
      <c r="D23" s="50"/>
      <c r="E23" s="229">
        <v>0</v>
      </c>
      <c r="F23" s="112">
        <v>0</v>
      </c>
      <c r="G23" s="86">
        <v>0</v>
      </c>
      <c r="H23" s="90"/>
      <c r="I23" s="90"/>
      <c r="J23" s="90"/>
      <c r="K23" s="86"/>
      <c r="L23" s="86"/>
      <c r="M23" s="93"/>
      <c r="N23" s="93"/>
      <c r="O23" s="94"/>
    </row>
    <row r="24" spans="1:69" x14ac:dyDescent="0.35">
      <c r="A24" s="55">
        <v>3211109</v>
      </c>
      <c r="B24" s="42" t="s">
        <v>136</v>
      </c>
      <c r="C24" s="64" t="s">
        <v>137</v>
      </c>
      <c r="D24" s="50"/>
      <c r="E24" s="229">
        <v>0.16</v>
      </c>
      <c r="F24" s="112">
        <v>0</v>
      </c>
      <c r="G24" s="86">
        <v>0</v>
      </c>
      <c r="H24" s="86"/>
      <c r="I24" s="86"/>
      <c r="J24" s="86"/>
      <c r="K24" s="86"/>
      <c r="L24" s="87"/>
      <c r="M24" s="87"/>
      <c r="N24" s="87"/>
      <c r="O24" s="88"/>
    </row>
    <row r="25" spans="1:69" x14ac:dyDescent="0.35">
      <c r="A25" s="55">
        <v>3256103</v>
      </c>
      <c r="B25" s="42" t="s">
        <v>138</v>
      </c>
      <c r="C25" s="64" t="s">
        <v>139</v>
      </c>
      <c r="D25" s="50"/>
      <c r="E25" s="229">
        <v>0</v>
      </c>
      <c r="F25" s="112">
        <v>0</v>
      </c>
      <c r="G25" s="90">
        <v>0</v>
      </c>
      <c r="H25" s="90"/>
      <c r="I25" s="90"/>
      <c r="J25" s="90"/>
      <c r="K25" s="90"/>
      <c r="L25" s="93"/>
      <c r="M25" s="93"/>
      <c r="N25" s="93"/>
      <c r="O25" s="89"/>
    </row>
    <row r="26" spans="1:69" s="195" customFormat="1" ht="20.399999999999999" x14ac:dyDescent="0.35">
      <c r="A26" s="233">
        <v>3257101</v>
      </c>
      <c r="B26" s="232" t="s">
        <v>140</v>
      </c>
      <c r="C26" s="134" t="s">
        <v>141</v>
      </c>
      <c r="D26" s="228"/>
      <c r="E26" s="229">
        <v>0</v>
      </c>
      <c r="F26" s="252">
        <v>0</v>
      </c>
      <c r="G26" s="193">
        <v>14005955</v>
      </c>
      <c r="H26" s="193">
        <f>26238000-G26</f>
        <v>12232045</v>
      </c>
      <c r="I26" s="228"/>
      <c r="J26" s="193"/>
      <c r="K26" s="193"/>
      <c r="L26" s="193"/>
      <c r="M26" s="265"/>
      <c r="N26" s="265">
        <v>12794500</v>
      </c>
      <c r="O26" s="266">
        <v>5545143</v>
      </c>
      <c r="P26" s="267">
        <f>SUM(D26:O26)</f>
        <v>44577643</v>
      </c>
      <c r="Q26" s="37"/>
      <c r="R26" s="194"/>
      <c r="S26" s="194"/>
      <c r="T26" s="194"/>
      <c r="U26" s="194"/>
      <c r="V26" s="194"/>
      <c r="W26" s="194"/>
      <c r="X26" s="194"/>
      <c r="Y26" s="194"/>
      <c r="Z26" s="194"/>
      <c r="AA26" s="194"/>
      <c r="AB26" s="194"/>
      <c r="AC26" s="194"/>
      <c r="AD26" s="194"/>
      <c r="AE26" s="194"/>
      <c r="AF26" s="194"/>
      <c r="AG26" s="194"/>
      <c r="AH26" s="194"/>
      <c r="AI26" s="194"/>
      <c r="AJ26" s="194"/>
      <c r="AK26" s="194"/>
      <c r="AL26" s="194"/>
      <c r="AM26" s="194"/>
      <c r="AN26" s="194"/>
      <c r="AO26" s="194"/>
      <c r="AP26" s="194"/>
      <c r="AQ26" s="194"/>
      <c r="AR26" s="194"/>
      <c r="AS26" s="194"/>
      <c r="AT26" s="194"/>
      <c r="AU26" s="194"/>
      <c r="AV26" s="194"/>
      <c r="AW26" s="194"/>
      <c r="AX26" s="194"/>
      <c r="AY26" s="194"/>
      <c r="AZ26" s="194"/>
      <c r="BA26" s="194"/>
      <c r="BB26" s="194"/>
      <c r="BC26" s="194"/>
      <c r="BD26" s="194"/>
      <c r="BE26" s="194"/>
      <c r="BF26" s="194"/>
      <c r="BG26" s="194"/>
      <c r="BH26" s="194"/>
      <c r="BI26" s="194"/>
      <c r="BJ26" s="194"/>
      <c r="BK26" s="194"/>
      <c r="BL26" s="194"/>
      <c r="BM26" s="194"/>
      <c r="BN26" s="194"/>
      <c r="BO26" s="194"/>
      <c r="BP26" s="194"/>
      <c r="BQ26" s="194"/>
    </row>
    <row r="27" spans="1:69" x14ac:dyDescent="0.35">
      <c r="A27" s="56">
        <v>3111332</v>
      </c>
      <c r="B27" s="41" t="s">
        <v>142</v>
      </c>
      <c r="C27" s="65" t="s">
        <v>143</v>
      </c>
      <c r="D27" s="50"/>
      <c r="E27" s="229">
        <v>0.87</v>
      </c>
      <c r="F27" s="112">
        <v>0</v>
      </c>
      <c r="G27" s="86">
        <v>0</v>
      </c>
      <c r="H27" s="90"/>
      <c r="I27" s="90"/>
      <c r="J27" s="90"/>
      <c r="K27" s="86"/>
      <c r="L27" s="86"/>
      <c r="M27" s="93"/>
      <c r="N27" s="93"/>
      <c r="O27" s="89"/>
    </row>
    <row r="28" spans="1:69" x14ac:dyDescent="0.35">
      <c r="A28" s="56">
        <v>3111332</v>
      </c>
      <c r="B28" s="41" t="s">
        <v>144</v>
      </c>
      <c r="C28" s="65" t="s">
        <v>143</v>
      </c>
      <c r="D28" s="50"/>
      <c r="E28" s="229">
        <v>0</v>
      </c>
      <c r="F28" s="112">
        <v>0</v>
      </c>
      <c r="G28" s="86">
        <v>0</v>
      </c>
      <c r="H28" s="90"/>
      <c r="I28" s="90"/>
      <c r="J28" s="90"/>
      <c r="K28" s="86"/>
      <c r="L28" s="86"/>
      <c r="M28" s="93"/>
      <c r="N28" s="93"/>
      <c r="O28" s="89"/>
    </row>
    <row r="29" spans="1:69" x14ac:dyDescent="0.35">
      <c r="A29" s="56">
        <v>3111332</v>
      </c>
      <c r="B29" s="41" t="s">
        <v>145</v>
      </c>
      <c r="C29" s="65" t="s">
        <v>143</v>
      </c>
      <c r="D29" s="50"/>
      <c r="E29" s="229">
        <v>0</v>
      </c>
      <c r="F29" s="112">
        <v>0</v>
      </c>
      <c r="G29" s="86">
        <v>0</v>
      </c>
      <c r="H29" s="90"/>
      <c r="I29" s="90"/>
      <c r="J29" s="90"/>
      <c r="K29" s="86"/>
      <c r="L29" s="86"/>
      <c r="M29" s="93"/>
      <c r="N29" s="93"/>
      <c r="O29" s="94"/>
    </row>
    <row r="30" spans="1:69" x14ac:dyDescent="0.35">
      <c r="A30" s="55">
        <v>3257104</v>
      </c>
      <c r="B30" s="40" t="s">
        <v>146</v>
      </c>
      <c r="C30" s="64" t="s">
        <v>147</v>
      </c>
      <c r="D30" s="50"/>
      <c r="E30" s="229">
        <v>3.75</v>
      </c>
      <c r="F30" s="112">
        <v>0</v>
      </c>
      <c r="G30" s="86">
        <v>0</v>
      </c>
      <c r="H30" s="90"/>
      <c r="I30" s="90"/>
      <c r="J30" s="90"/>
      <c r="K30" s="86"/>
      <c r="L30" s="86"/>
      <c r="M30" s="93"/>
      <c r="N30" s="93"/>
      <c r="O30" s="89"/>
    </row>
    <row r="31" spans="1:69" x14ac:dyDescent="0.35">
      <c r="A31" s="55">
        <v>3255101</v>
      </c>
      <c r="B31" s="42" t="s">
        <v>148</v>
      </c>
      <c r="C31" s="64" t="s">
        <v>149</v>
      </c>
      <c r="D31" s="50"/>
      <c r="E31" s="229">
        <v>1.25</v>
      </c>
      <c r="F31" s="112">
        <v>0</v>
      </c>
      <c r="G31" s="86">
        <v>0</v>
      </c>
      <c r="H31" s="90"/>
      <c r="I31" s="86"/>
      <c r="J31" s="86"/>
      <c r="K31" s="86"/>
      <c r="L31" s="86"/>
      <c r="M31" s="93"/>
      <c r="N31" s="93"/>
      <c r="O31" s="94"/>
    </row>
    <row r="32" spans="1:69" s="83" customFormat="1" x14ac:dyDescent="0.35">
      <c r="A32" s="79">
        <v>3256101</v>
      </c>
      <c r="B32" s="80" t="s">
        <v>150</v>
      </c>
      <c r="C32" s="81" t="s">
        <v>151</v>
      </c>
      <c r="D32" s="50"/>
      <c r="E32" s="229">
        <v>66.25</v>
      </c>
      <c r="F32" s="112">
        <v>0</v>
      </c>
      <c r="G32" s="86"/>
      <c r="H32" s="90"/>
      <c r="I32" s="91"/>
      <c r="J32" s="91"/>
      <c r="K32" s="86"/>
      <c r="L32" s="86"/>
      <c r="M32" s="93"/>
      <c r="N32" s="93"/>
      <c r="O32" s="94"/>
      <c r="P32" s="103"/>
      <c r="Q32" s="37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BC32" s="82"/>
      <c r="BD32" s="82"/>
      <c r="BE32" s="82"/>
      <c r="BF32" s="82"/>
      <c r="BG32" s="82"/>
      <c r="BH32" s="82"/>
      <c r="BI32" s="82"/>
      <c r="BJ32" s="82"/>
      <c r="BK32" s="82"/>
      <c r="BL32" s="82"/>
      <c r="BM32" s="82"/>
      <c r="BN32" s="82"/>
      <c r="BO32" s="82"/>
      <c r="BP32" s="82"/>
      <c r="BQ32" s="82"/>
    </row>
    <row r="33" spans="1:15" x14ac:dyDescent="0.35">
      <c r="A33" s="55">
        <v>3258101</v>
      </c>
      <c r="B33" s="42" t="s">
        <v>152</v>
      </c>
      <c r="C33" s="64" t="s">
        <v>153</v>
      </c>
      <c r="D33" s="50"/>
      <c r="E33" s="229">
        <v>1.77</v>
      </c>
      <c r="F33" s="112">
        <v>0</v>
      </c>
      <c r="G33" s="86">
        <v>0</v>
      </c>
      <c r="H33" s="90"/>
      <c r="I33" s="90"/>
      <c r="J33" s="90"/>
      <c r="K33" s="86"/>
      <c r="L33" s="92"/>
      <c r="M33" s="93"/>
      <c r="N33" s="93"/>
      <c r="O33" s="94"/>
    </row>
    <row r="34" spans="1:15" x14ac:dyDescent="0.35">
      <c r="A34" s="55">
        <v>3258102</v>
      </c>
      <c r="B34" s="42" t="s">
        <v>154</v>
      </c>
      <c r="C34" s="64" t="s">
        <v>153</v>
      </c>
      <c r="D34" s="50"/>
      <c r="E34" s="229">
        <v>0</v>
      </c>
      <c r="F34" s="112">
        <v>0</v>
      </c>
      <c r="G34" s="86">
        <v>0</v>
      </c>
      <c r="H34" s="90"/>
      <c r="I34" s="90"/>
      <c r="J34" s="90"/>
      <c r="K34" s="86"/>
      <c r="L34" s="87"/>
      <c r="M34" s="93"/>
      <c r="N34" s="93"/>
      <c r="O34" s="94"/>
    </row>
    <row r="35" spans="1:15" x14ac:dyDescent="0.35">
      <c r="A35" s="55">
        <v>3258103</v>
      </c>
      <c r="B35" s="42" t="s">
        <v>155</v>
      </c>
      <c r="C35" s="64" t="s">
        <v>153</v>
      </c>
      <c r="D35" s="50"/>
      <c r="E35" s="229">
        <v>0.4</v>
      </c>
      <c r="F35" s="112">
        <v>0</v>
      </c>
      <c r="G35" s="86">
        <v>0</v>
      </c>
      <c r="H35" s="90"/>
      <c r="I35" s="90"/>
      <c r="J35" s="90"/>
      <c r="K35" s="86"/>
      <c r="L35" s="87"/>
      <c r="M35" s="93"/>
      <c r="N35" s="93"/>
      <c r="O35" s="94"/>
    </row>
    <row r="36" spans="1:15" x14ac:dyDescent="0.35">
      <c r="A36" s="55">
        <v>3258105</v>
      </c>
      <c r="B36" s="42" t="s">
        <v>156</v>
      </c>
      <c r="C36" s="64" t="s">
        <v>153</v>
      </c>
      <c r="D36" s="50"/>
      <c r="E36" s="229">
        <v>0.2</v>
      </c>
      <c r="F36" s="112">
        <v>0</v>
      </c>
      <c r="G36" s="86">
        <v>0</v>
      </c>
      <c r="H36" s="86"/>
      <c r="I36" s="86"/>
      <c r="J36" s="86"/>
      <c r="K36" s="86"/>
      <c r="L36" s="87"/>
      <c r="M36" s="87"/>
      <c r="N36" s="87"/>
      <c r="O36" s="88"/>
    </row>
    <row r="37" spans="1:15" x14ac:dyDescent="0.35">
      <c r="A37" s="55">
        <v>3258107</v>
      </c>
      <c r="B37" s="42" t="s">
        <v>157</v>
      </c>
      <c r="C37" s="64" t="s">
        <v>153</v>
      </c>
      <c r="D37" s="50"/>
      <c r="E37" s="229">
        <v>0</v>
      </c>
      <c r="F37" s="112">
        <v>0</v>
      </c>
      <c r="G37" s="86">
        <v>0</v>
      </c>
      <c r="H37" s="86"/>
      <c r="I37" s="86"/>
      <c r="J37" s="86"/>
      <c r="K37" s="86"/>
      <c r="L37" s="87"/>
      <c r="M37" s="87"/>
      <c r="N37" s="87"/>
      <c r="O37" s="85"/>
    </row>
    <row r="38" spans="1:15" x14ac:dyDescent="0.35">
      <c r="A38" s="55">
        <v>3258106</v>
      </c>
      <c r="B38" s="42" t="s">
        <v>158</v>
      </c>
      <c r="C38" s="64" t="s">
        <v>153</v>
      </c>
      <c r="D38" s="50"/>
      <c r="E38" s="229">
        <v>0</v>
      </c>
      <c r="F38" s="112">
        <v>0</v>
      </c>
      <c r="G38" s="86">
        <v>0</v>
      </c>
      <c r="H38" s="90"/>
      <c r="I38" s="90"/>
      <c r="J38" s="90"/>
      <c r="K38" s="86"/>
      <c r="L38" s="87"/>
      <c r="M38" s="93"/>
      <c r="N38" s="93"/>
      <c r="O38" s="89"/>
    </row>
    <row r="39" spans="1:15" x14ac:dyDescent="0.35">
      <c r="A39" s="55">
        <v>3258105</v>
      </c>
      <c r="B39" s="42" t="s">
        <v>159</v>
      </c>
      <c r="C39" s="64" t="s">
        <v>153</v>
      </c>
      <c r="D39" s="50"/>
      <c r="E39" s="229">
        <v>0</v>
      </c>
      <c r="F39" s="112">
        <v>0</v>
      </c>
      <c r="G39" s="86">
        <v>0</v>
      </c>
      <c r="H39" s="86"/>
      <c r="I39" s="86"/>
      <c r="J39" s="86"/>
      <c r="K39" s="86"/>
      <c r="L39" s="87"/>
      <c r="M39" s="87"/>
      <c r="N39" s="87"/>
      <c r="O39" s="88"/>
    </row>
    <row r="40" spans="1:15" ht="20.399999999999999" x14ac:dyDescent="0.35">
      <c r="A40" s="54">
        <v>3258114</v>
      </c>
      <c r="B40" s="43" t="s">
        <v>160</v>
      </c>
      <c r="C40" s="63" t="s">
        <v>153</v>
      </c>
      <c r="D40" s="50"/>
      <c r="E40" s="229">
        <v>0</v>
      </c>
      <c r="F40" s="112">
        <v>0</v>
      </c>
      <c r="G40" s="86">
        <v>0</v>
      </c>
      <c r="H40" s="86"/>
      <c r="I40" s="86"/>
      <c r="J40" s="86"/>
      <c r="K40" s="86"/>
      <c r="L40" s="87"/>
      <c r="M40" s="87"/>
      <c r="N40" s="87"/>
      <c r="O40" s="85"/>
    </row>
    <row r="41" spans="1:15" x14ac:dyDescent="0.35">
      <c r="A41" s="55">
        <v>3258128</v>
      </c>
      <c r="B41" s="42" t="s">
        <v>161</v>
      </c>
      <c r="C41" s="64" t="s">
        <v>153</v>
      </c>
      <c r="D41" s="50"/>
      <c r="E41" s="229">
        <v>0</v>
      </c>
      <c r="F41" s="112">
        <v>0</v>
      </c>
      <c r="G41" s="86">
        <v>0</v>
      </c>
      <c r="H41" s="86"/>
      <c r="I41" s="86"/>
      <c r="J41" s="86"/>
      <c r="K41" s="86"/>
      <c r="L41" s="87"/>
      <c r="M41" s="87"/>
      <c r="N41" s="87"/>
      <c r="O41" s="85"/>
    </row>
    <row r="42" spans="1:15" x14ac:dyDescent="0.35">
      <c r="A42" s="55">
        <v>3258107</v>
      </c>
      <c r="B42" s="39" t="s">
        <v>162</v>
      </c>
      <c r="C42" s="64" t="s">
        <v>153</v>
      </c>
      <c r="D42" s="50"/>
      <c r="E42" s="229">
        <v>0.25</v>
      </c>
      <c r="F42" s="112">
        <v>0</v>
      </c>
      <c r="G42" s="86">
        <v>0</v>
      </c>
      <c r="H42" s="98"/>
      <c r="I42" s="98"/>
      <c r="J42" s="98"/>
      <c r="K42" s="99"/>
      <c r="L42" s="100"/>
      <c r="M42" s="101"/>
      <c r="N42" s="101"/>
      <c r="O42" s="96"/>
    </row>
    <row r="43" spans="1:15" ht="67.2" x14ac:dyDescent="0.35">
      <c r="A43" s="57">
        <v>4112101</v>
      </c>
      <c r="B43" s="44" t="s">
        <v>163</v>
      </c>
      <c r="C43" s="66" t="s">
        <v>164</v>
      </c>
      <c r="D43" s="50"/>
      <c r="E43" s="229">
        <v>0</v>
      </c>
      <c r="F43" s="112">
        <v>0</v>
      </c>
      <c r="G43" s="86">
        <v>0</v>
      </c>
      <c r="H43" s="98"/>
      <c r="I43" s="98"/>
      <c r="J43" s="98"/>
      <c r="K43" s="99"/>
      <c r="L43" s="100"/>
      <c r="M43" s="101"/>
      <c r="N43" s="98"/>
      <c r="O43" s="96"/>
    </row>
    <row r="44" spans="1:15" ht="30.6" x14ac:dyDescent="0.35">
      <c r="A44" s="57">
        <v>4112101</v>
      </c>
      <c r="B44" s="45" t="s">
        <v>165</v>
      </c>
      <c r="C44" s="67" t="s">
        <v>164</v>
      </c>
      <c r="D44" s="50"/>
      <c r="E44" s="229">
        <v>0</v>
      </c>
      <c r="F44" s="112">
        <v>0</v>
      </c>
      <c r="G44" s="86">
        <v>0</v>
      </c>
      <c r="H44" s="99"/>
      <c r="I44" s="84"/>
      <c r="J44" s="99"/>
      <c r="K44" s="99"/>
      <c r="L44" s="100"/>
      <c r="M44" s="100"/>
      <c r="N44" s="99"/>
      <c r="O44" s="97"/>
    </row>
    <row r="45" spans="1:15" x14ac:dyDescent="0.35">
      <c r="A45" s="58">
        <v>4112102</v>
      </c>
      <c r="B45" s="41" t="s">
        <v>166</v>
      </c>
      <c r="C45" s="65" t="s">
        <v>167</v>
      </c>
      <c r="D45" s="50"/>
      <c r="E45" s="229">
        <v>0</v>
      </c>
      <c r="F45" s="112">
        <v>0</v>
      </c>
      <c r="G45" s="86">
        <v>0</v>
      </c>
      <c r="H45" s="99"/>
      <c r="I45" s="99"/>
      <c r="J45" s="99"/>
      <c r="K45" s="99"/>
      <c r="L45" s="100"/>
      <c r="M45" s="100"/>
      <c r="N45" s="99"/>
      <c r="O45" s="97"/>
    </row>
    <row r="46" spans="1:15" ht="20.399999999999999" x14ac:dyDescent="0.35">
      <c r="A46" s="59">
        <v>4112316</v>
      </c>
      <c r="B46" s="46" t="s">
        <v>168</v>
      </c>
      <c r="C46" s="68" t="s">
        <v>169</v>
      </c>
      <c r="D46" s="50"/>
      <c r="E46" s="229">
        <v>0</v>
      </c>
      <c r="F46" s="112">
        <v>0</v>
      </c>
      <c r="G46" s="86">
        <v>0</v>
      </c>
      <c r="H46" s="99"/>
      <c r="I46" s="99"/>
      <c r="J46" s="99"/>
      <c r="K46" s="99"/>
      <c r="L46" s="100"/>
      <c r="M46" s="100"/>
      <c r="N46" s="99"/>
      <c r="O46" s="97"/>
    </row>
    <row r="47" spans="1:15" ht="20.399999999999999" x14ac:dyDescent="0.35">
      <c r="A47" s="59">
        <v>4112316</v>
      </c>
      <c r="B47" s="46" t="s">
        <v>170</v>
      </c>
      <c r="C47" s="68" t="s">
        <v>169</v>
      </c>
      <c r="D47" s="50"/>
      <c r="E47" s="229">
        <v>0</v>
      </c>
      <c r="F47" s="112">
        <v>0</v>
      </c>
      <c r="G47" s="86">
        <v>0</v>
      </c>
      <c r="H47" s="99"/>
      <c r="I47" s="99"/>
      <c r="J47" s="99"/>
      <c r="K47" s="99"/>
      <c r="L47" s="100"/>
      <c r="M47" s="100"/>
      <c r="N47" s="99"/>
      <c r="O47" s="97"/>
    </row>
    <row r="48" spans="1:15" ht="20.399999999999999" x14ac:dyDescent="0.35">
      <c r="A48" s="58">
        <v>4112304</v>
      </c>
      <c r="B48" s="45" t="s">
        <v>171</v>
      </c>
      <c r="C48" s="67" t="s">
        <v>172</v>
      </c>
      <c r="D48" s="50"/>
      <c r="E48" s="229">
        <v>0</v>
      </c>
      <c r="F48" s="112">
        <v>0</v>
      </c>
      <c r="G48" s="86">
        <v>0</v>
      </c>
      <c r="H48" s="99"/>
      <c r="I48" s="99"/>
      <c r="J48" s="99"/>
      <c r="K48" s="99"/>
      <c r="L48" s="100"/>
      <c r="M48" s="100"/>
      <c r="N48" s="99"/>
      <c r="O48" s="97"/>
    </row>
    <row r="49" spans="1:15" ht="30.6" x14ac:dyDescent="0.35">
      <c r="A49" s="58">
        <v>4112304</v>
      </c>
      <c r="B49" s="41" t="s">
        <v>173</v>
      </c>
      <c r="C49" s="65" t="s">
        <v>172</v>
      </c>
      <c r="D49" s="50"/>
      <c r="E49" s="229">
        <v>0</v>
      </c>
      <c r="F49" s="112">
        <v>0</v>
      </c>
      <c r="G49" s="86">
        <v>0</v>
      </c>
      <c r="H49" s="99"/>
      <c r="I49" s="99"/>
      <c r="J49" s="99"/>
      <c r="K49" s="99"/>
      <c r="L49" s="100"/>
      <c r="M49" s="100"/>
      <c r="N49" s="99"/>
      <c r="O49" s="97"/>
    </row>
    <row r="50" spans="1:15" ht="20.399999999999999" x14ac:dyDescent="0.35">
      <c r="A50" s="58">
        <v>4112304</v>
      </c>
      <c r="B50" s="41" t="s">
        <v>174</v>
      </c>
      <c r="C50" s="65" t="s">
        <v>172</v>
      </c>
      <c r="D50" s="50"/>
      <c r="E50" s="229">
        <v>35</v>
      </c>
      <c r="F50" s="112">
        <v>0</v>
      </c>
      <c r="G50" s="86">
        <v>0</v>
      </c>
      <c r="H50" s="99"/>
      <c r="I50" s="99"/>
      <c r="J50" s="99"/>
      <c r="K50" s="99"/>
      <c r="L50" s="100"/>
      <c r="M50" s="100"/>
      <c r="N50" s="99"/>
      <c r="O50" s="97"/>
    </row>
    <row r="51" spans="1:15" ht="48" x14ac:dyDescent="0.35">
      <c r="A51" s="58">
        <v>4112202</v>
      </c>
      <c r="B51" s="47" t="s">
        <v>175</v>
      </c>
      <c r="C51" s="69" t="s">
        <v>176</v>
      </c>
      <c r="D51" s="50"/>
      <c r="E51" s="229">
        <v>0</v>
      </c>
      <c r="F51" s="112">
        <v>0</v>
      </c>
      <c r="G51" s="86">
        <v>0</v>
      </c>
      <c r="H51" s="98"/>
      <c r="I51" s="98"/>
      <c r="J51" s="98"/>
      <c r="K51" s="99"/>
      <c r="L51" s="100"/>
      <c r="M51" s="101"/>
      <c r="N51" s="98"/>
      <c r="O51" s="96"/>
    </row>
    <row r="52" spans="1:15" ht="30.6" x14ac:dyDescent="0.35">
      <c r="A52" s="58">
        <v>4112202</v>
      </c>
      <c r="B52" s="41" t="s">
        <v>177</v>
      </c>
      <c r="C52" s="65" t="s">
        <v>176</v>
      </c>
      <c r="D52" s="50"/>
      <c r="E52" s="229">
        <v>0</v>
      </c>
      <c r="F52" s="112">
        <v>0</v>
      </c>
      <c r="G52" s="86">
        <v>0</v>
      </c>
      <c r="H52" s="98"/>
      <c r="I52" s="98"/>
      <c r="J52" s="98"/>
      <c r="K52" s="99"/>
      <c r="L52" s="100"/>
      <c r="M52" s="101"/>
      <c r="N52" s="98"/>
      <c r="O52" s="96"/>
    </row>
    <row r="53" spans="1:15" x14ac:dyDescent="0.35">
      <c r="A53" s="58">
        <v>4112202</v>
      </c>
      <c r="B53" s="41" t="s">
        <v>178</v>
      </c>
      <c r="C53" s="65" t="s">
        <v>176</v>
      </c>
      <c r="D53" s="50"/>
      <c r="E53" s="229">
        <v>0</v>
      </c>
      <c r="F53" s="112">
        <v>0</v>
      </c>
      <c r="G53" s="86">
        <v>0</v>
      </c>
      <c r="H53" s="98"/>
      <c r="I53" s="98"/>
      <c r="J53" s="98"/>
      <c r="K53" s="99"/>
      <c r="L53" s="100"/>
      <c r="M53" s="101"/>
      <c r="N53" s="98"/>
      <c r="O53" s="96"/>
    </row>
    <row r="54" spans="1:15" ht="20.399999999999999" x14ac:dyDescent="0.35">
      <c r="A54" s="58">
        <v>4112202</v>
      </c>
      <c r="B54" s="46" t="s">
        <v>179</v>
      </c>
      <c r="C54" s="68" t="s">
        <v>176</v>
      </c>
      <c r="D54" s="50"/>
      <c r="E54" s="229">
        <v>0</v>
      </c>
      <c r="F54" s="112">
        <v>0</v>
      </c>
      <c r="G54" s="86">
        <v>0</v>
      </c>
      <c r="H54" s="98"/>
      <c r="I54" s="98"/>
      <c r="J54" s="98"/>
      <c r="K54" s="99"/>
      <c r="L54" s="100"/>
      <c r="M54" s="101"/>
      <c r="N54" s="98"/>
      <c r="O54" s="96"/>
    </row>
    <row r="55" spans="1:15" x14ac:dyDescent="0.35">
      <c r="A55" s="57">
        <v>4112314</v>
      </c>
      <c r="B55" s="42" t="s">
        <v>154</v>
      </c>
      <c r="C55" s="64" t="s">
        <v>180</v>
      </c>
      <c r="D55" s="50"/>
      <c r="E55" s="229">
        <v>0</v>
      </c>
      <c r="F55" s="112">
        <v>0</v>
      </c>
      <c r="G55" s="86">
        <v>0</v>
      </c>
      <c r="H55" s="98"/>
      <c r="I55" s="98"/>
      <c r="J55" s="98"/>
      <c r="K55" s="99"/>
      <c r="L55" s="100"/>
      <c r="M55" s="101"/>
      <c r="N55" s="98"/>
      <c r="O55" s="96"/>
    </row>
    <row r="56" spans="1:15" x14ac:dyDescent="0.35">
      <c r="A56" s="57">
        <v>4112303</v>
      </c>
      <c r="B56" s="42" t="s">
        <v>181</v>
      </c>
      <c r="C56" s="64" t="s">
        <v>180</v>
      </c>
      <c r="D56" s="50"/>
      <c r="E56" s="229">
        <v>0</v>
      </c>
      <c r="F56" s="112">
        <v>0</v>
      </c>
      <c r="G56" s="86">
        <v>0</v>
      </c>
      <c r="H56" s="98"/>
      <c r="I56" s="98"/>
      <c r="J56" s="98"/>
      <c r="K56" s="99"/>
      <c r="L56" s="100"/>
      <c r="M56" s="101"/>
      <c r="N56" s="98"/>
      <c r="O56" s="94"/>
    </row>
    <row r="57" spans="1:15" x14ac:dyDescent="0.35">
      <c r="A57" s="60">
        <v>4141101</v>
      </c>
      <c r="B57" s="48" t="s">
        <v>182</v>
      </c>
      <c r="C57" s="65" t="s">
        <v>183</v>
      </c>
      <c r="D57" s="50"/>
      <c r="E57" s="229">
        <v>0</v>
      </c>
      <c r="F57" s="112">
        <v>0</v>
      </c>
      <c r="G57" s="86">
        <v>0</v>
      </c>
      <c r="H57" s="99"/>
      <c r="I57" s="99"/>
      <c r="J57" s="99"/>
      <c r="K57" s="86"/>
      <c r="L57" s="100"/>
      <c r="M57" s="100"/>
      <c r="N57" s="99"/>
      <c r="O57" s="102"/>
    </row>
    <row r="58" spans="1:15" x14ac:dyDescent="0.35">
      <c r="A58" s="61">
        <v>4111306</v>
      </c>
      <c r="B58" s="41" t="s">
        <v>184</v>
      </c>
      <c r="C58" s="65" t="s">
        <v>185</v>
      </c>
      <c r="D58" s="50"/>
      <c r="E58" s="229">
        <v>17.5</v>
      </c>
      <c r="F58" s="112">
        <v>0</v>
      </c>
      <c r="G58" s="86">
        <v>0</v>
      </c>
      <c r="H58" s="99"/>
      <c r="I58" s="99"/>
      <c r="J58" s="99"/>
      <c r="K58" s="99"/>
      <c r="L58" s="100"/>
      <c r="M58" s="100"/>
      <c r="N58" s="99"/>
      <c r="O58" s="97"/>
    </row>
    <row r="59" spans="1:15" ht="20.399999999999999" x14ac:dyDescent="0.35">
      <c r="A59" s="61">
        <v>4111307</v>
      </c>
      <c r="B59" s="48" t="s">
        <v>186</v>
      </c>
      <c r="C59" s="65" t="s">
        <v>185</v>
      </c>
      <c r="D59" s="50"/>
      <c r="E59" s="229">
        <v>14</v>
      </c>
      <c r="F59" s="112">
        <v>0</v>
      </c>
      <c r="G59" s="86">
        <v>0</v>
      </c>
      <c r="H59" s="99"/>
      <c r="I59" s="99"/>
      <c r="J59" s="99"/>
      <c r="K59" s="99"/>
      <c r="L59" s="100"/>
      <c r="M59" s="100"/>
      <c r="N59" s="99"/>
      <c r="O59" s="97"/>
    </row>
    <row r="60" spans="1:15" ht="20.399999999999999" x14ac:dyDescent="0.35">
      <c r="A60" s="61">
        <v>4111307</v>
      </c>
      <c r="B60" s="48" t="s">
        <v>187</v>
      </c>
      <c r="C60" s="65" t="s">
        <v>185</v>
      </c>
      <c r="D60" s="50"/>
      <c r="E60" s="229">
        <v>86.63</v>
      </c>
      <c r="F60" s="112">
        <v>0</v>
      </c>
      <c r="G60" s="86">
        <v>0</v>
      </c>
      <c r="H60" s="99"/>
      <c r="I60" s="99"/>
      <c r="J60" s="99"/>
      <c r="K60" s="99"/>
      <c r="L60" s="100"/>
      <c r="M60" s="100"/>
      <c r="N60" s="99"/>
      <c r="O60" s="97"/>
    </row>
    <row r="61" spans="1:15" x14ac:dyDescent="0.35">
      <c r="A61" s="61">
        <v>4111307</v>
      </c>
      <c r="B61" s="41" t="s">
        <v>188</v>
      </c>
      <c r="C61" s="65" t="s">
        <v>185</v>
      </c>
      <c r="D61" s="50"/>
      <c r="E61" s="229">
        <v>12.5</v>
      </c>
      <c r="F61" s="112">
        <v>0</v>
      </c>
      <c r="G61" s="86">
        <v>0</v>
      </c>
      <c r="H61" s="90"/>
      <c r="I61" s="90"/>
      <c r="J61" s="90"/>
      <c r="K61" s="86"/>
      <c r="L61" s="87"/>
      <c r="M61" s="93"/>
      <c r="N61" s="90"/>
      <c r="O61" s="96"/>
    </row>
    <row r="62" spans="1:15" x14ac:dyDescent="0.35">
      <c r="A62" s="58">
        <v>4111201</v>
      </c>
      <c r="B62" s="48" t="s">
        <v>189</v>
      </c>
      <c r="C62" s="65" t="s">
        <v>185</v>
      </c>
      <c r="D62" s="50"/>
      <c r="E62" s="229">
        <v>15.75</v>
      </c>
      <c r="F62" s="112">
        <v>0</v>
      </c>
      <c r="G62" s="86">
        <v>0</v>
      </c>
      <c r="H62" s="86"/>
      <c r="I62" s="86"/>
      <c r="J62" s="86"/>
      <c r="K62" s="86"/>
      <c r="L62" s="87"/>
      <c r="M62" s="87"/>
      <c r="N62" s="86"/>
      <c r="O62" s="88"/>
    </row>
    <row r="63" spans="1:15" ht="20.399999999999999" x14ac:dyDescent="0.35">
      <c r="A63" s="58">
        <v>4111201</v>
      </c>
      <c r="B63" s="48" t="s">
        <v>190</v>
      </c>
      <c r="C63" s="65" t="s">
        <v>185</v>
      </c>
      <c r="D63" s="50"/>
      <c r="E63" s="229">
        <v>17.5</v>
      </c>
      <c r="F63" s="112">
        <v>0</v>
      </c>
      <c r="G63" s="86">
        <v>0</v>
      </c>
      <c r="H63" s="99"/>
      <c r="I63" s="99"/>
      <c r="J63" s="99"/>
      <c r="K63" s="99"/>
      <c r="L63" s="100"/>
      <c r="M63" s="100"/>
      <c r="N63" s="99"/>
      <c r="O63" s="97"/>
    </row>
    <row r="64" spans="1:15" ht="20.399999999999999" x14ac:dyDescent="0.35">
      <c r="A64" s="58">
        <v>4111201</v>
      </c>
      <c r="B64" s="48" t="s">
        <v>191</v>
      </c>
      <c r="C64" s="65" t="s">
        <v>185</v>
      </c>
      <c r="D64" s="50"/>
      <c r="E64" s="229">
        <v>17.5</v>
      </c>
      <c r="F64" s="112">
        <v>0</v>
      </c>
      <c r="G64" s="86">
        <v>0</v>
      </c>
      <c r="H64" s="99"/>
      <c r="I64" s="99"/>
      <c r="J64" s="99"/>
      <c r="K64" s="99"/>
      <c r="L64" s="100"/>
      <c r="M64" s="100"/>
      <c r="N64" s="99"/>
      <c r="O64" s="97"/>
    </row>
    <row r="65" spans="1:15" ht="20.399999999999999" x14ac:dyDescent="0.35">
      <c r="A65" s="58">
        <v>4111201</v>
      </c>
      <c r="B65" s="41" t="s">
        <v>192</v>
      </c>
      <c r="C65" s="65" t="s">
        <v>185</v>
      </c>
      <c r="D65" s="50"/>
      <c r="E65" s="229">
        <v>134.75</v>
      </c>
      <c r="F65" s="112">
        <v>0</v>
      </c>
      <c r="G65" s="86">
        <v>0</v>
      </c>
      <c r="H65" s="99"/>
      <c r="I65" s="99"/>
      <c r="J65" s="99"/>
      <c r="K65" s="99"/>
      <c r="L65" s="100"/>
      <c r="M65" s="100"/>
      <c r="N65" s="99"/>
      <c r="O65" s="97"/>
    </row>
    <row r="66" spans="1:15" x14ac:dyDescent="0.35">
      <c r="A66" s="58">
        <v>4111201</v>
      </c>
      <c r="B66" s="41" t="s">
        <v>193</v>
      </c>
      <c r="C66" s="65" t="s">
        <v>185</v>
      </c>
      <c r="D66" s="50"/>
      <c r="E66" s="229">
        <v>2.62</v>
      </c>
      <c r="F66" s="112">
        <v>0</v>
      </c>
      <c r="G66" s="86">
        <v>0</v>
      </c>
      <c r="H66" s="98"/>
      <c r="I66" s="98"/>
      <c r="J66" s="98"/>
      <c r="K66" s="99"/>
      <c r="L66" s="100"/>
      <c r="M66" s="101"/>
      <c r="N66" s="98"/>
      <c r="O66" s="96"/>
    </row>
    <row r="67" spans="1:15" x14ac:dyDescent="0.35">
      <c r="A67" s="58">
        <v>4111201</v>
      </c>
      <c r="B67" s="41" t="s">
        <v>194</v>
      </c>
      <c r="C67" s="65" t="s">
        <v>185</v>
      </c>
      <c r="D67" s="50"/>
      <c r="E67" s="229">
        <v>8.75</v>
      </c>
      <c r="F67" s="112">
        <v>0</v>
      </c>
      <c r="G67" s="86">
        <v>0</v>
      </c>
      <c r="H67" s="99"/>
      <c r="I67" s="99"/>
      <c r="J67" s="99"/>
      <c r="K67" s="99"/>
      <c r="L67" s="100"/>
      <c r="M67" s="100"/>
      <c r="N67" s="99"/>
      <c r="O67" s="97"/>
    </row>
    <row r="68" spans="1:15" x14ac:dyDescent="0.35">
      <c r="A68" s="58">
        <v>4111201</v>
      </c>
      <c r="B68" s="41" t="s">
        <v>195</v>
      </c>
      <c r="C68" s="65" t="s">
        <v>185</v>
      </c>
      <c r="D68" s="50"/>
      <c r="E68" s="229">
        <v>12.5</v>
      </c>
      <c r="F68" s="112">
        <v>0</v>
      </c>
      <c r="G68" s="86">
        <v>0</v>
      </c>
      <c r="H68" s="99"/>
      <c r="I68" s="99"/>
      <c r="J68" s="99"/>
      <c r="K68" s="99"/>
      <c r="L68" s="100"/>
      <c r="M68" s="100"/>
      <c r="N68" s="99"/>
      <c r="O68" s="97"/>
    </row>
    <row r="69" spans="1:15" x14ac:dyDescent="0.35">
      <c r="A69" s="184" t="s">
        <v>296</v>
      </c>
      <c r="B69" s="34" t="s">
        <v>292</v>
      </c>
      <c r="C69" s="172" t="s">
        <v>285</v>
      </c>
      <c r="D69" s="49"/>
      <c r="E69" s="229"/>
      <c r="F69" s="50"/>
      <c r="G69" s="50"/>
      <c r="H69" s="50"/>
      <c r="I69" s="50"/>
      <c r="J69" s="50"/>
      <c r="K69" s="50"/>
      <c r="L69" s="50"/>
      <c r="M69" s="50"/>
      <c r="N69" s="50"/>
      <c r="O69" s="50"/>
    </row>
    <row r="70" spans="1:15" x14ac:dyDescent="0.35">
      <c r="A70" s="184" t="s">
        <v>297</v>
      </c>
      <c r="B70" s="34" t="s">
        <v>293</v>
      </c>
      <c r="C70" s="172" t="s">
        <v>286</v>
      </c>
      <c r="D70" s="49"/>
      <c r="E70" s="229"/>
      <c r="F70" s="50"/>
      <c r="G70" s="50"/>
      <c r="H70" s="50"/>
      <c r="I70" s="50"/>
      <c r="J70" s="50"/>
      <c r="K70" s="50"/>
      <c r="L70" s="50"/>
      <c r="M70" s="50"/>
      <c r="N70" s="50"/>
      <c r="O70" s="50"/>
    </row>
    <row r="71" spans="1:15" x14ac:dyDescent="0.35">
      <c r="D71" s="71"/>
      <c r="E71" s="71">
        <f>SUM(E2:E70)</f>
        <v>491.44</v>
      </c>
      <c r="F71" s="52"/>
      <c r="G71" s="52"/>
      <c r="H71" s="52"/>
      <c r="I71" s="52"/>
      <c r="J71" s="52"/>
      <c r="K71" s="52"/>
      <c r="L71" s="52"/>
      <c r="M71" s="52"/>
      <c r="N71" s="52"/>
      <c r="O71" s="52"/>
    </row>
    <row r="72" spans="1:15" x14ac:dyDescent="0.35">
      <c r="D72" s="71"/>
      <c r="E72" s="71"/>
      <c r="F72" s="52"/>
      <c r="G72" s="52"/>
      <c r="H72" s="52"/>
      <c r="I72" s="52"/>
      <c r="J72" s="52"/>
      <c r="K72" s="52"/>
      <c r="L72" s="52"/>
      <c r="M72" s="52"/>
      <c r="N72" s="52"/>
      <c r="O72" s="52"/>
    </row>
    <row r="73" spans="1:15" x14ac:dyDescent="0.35">
      <c r="D73" s="71"/>
      <c r="E73" s="71"/>
      <c r="F73" s="52"/>
      <c r="G73" s="52"/>
      <c r="H73" s="52"/>
      <c r="I73" s="52"/>
      <c r="J73" s="52"/>
      <c r="K73" s="52"/>
      <c r="L73" s="52"/>
      <c r="M73" s="52"/>
      <c r="N73" s="52"/>
      <c r="O73" s="52"/>
    </row>
    <row r="74" spans="1:15" x14ac:dyDescent="0.35">
      <c r="D74" s="71"/>
      <c r="E74" s="71"/>
      <c r="F74" s="52"/>
      <c r="G74" s="52"/>
      <c r="H74" s="52"/>
      <c r="I74" s="52"/>
      <c r="J74" s="52"/>
      <c r="K74" s="52"/>
      <c r="L74" s="52"/>
      <c r="M74" s="52"/>
      <c r="N74" s="52"/>
      <c r="O74" s="52"/>
    </row>
    <row r="75" spans="1:15" x14ac:dyDescent="0.35">
      <c r="D75" s="71"/>
      <c r="E75" s="71"/>
      <c r="F75" s="52"/>
      <c r="G75" s="52"/>
      <c r="H75" s="52"/>
      <c r="I75" s="52"/>
      <c r="J75" s="52"/>
      <c r="K75" s="52"/>
      <c r="L75" s="52"/>
      <c r="M75" s="52"/>
      <c r="N75" s="52"/>
      <c r="O75" s="52"/>
    </row>
    <row r="76" spans="1:15" x14ac:dyDescent="0.35">
      <c r="D76" s="71"/>
      <c r="E76" s="71"/>
      <c r="F76" s="52"/>
      <c r="G76" s="52"/>
      <c r="H76" s="52"/>
      <c r="I76" s="52"/>
      <c r="J76" s="52"/>
      <c r="K76" s="52"/>
      <c r="L76" s="52"/>
      <c r="M76" s="52"/>
      <c r="N76" s="52"/>
      <c r="O76" s="52"/>
    </row>
    <row r="77" spans="1:15" x14ac:dyDescent="0.35">
      <c r="D77" s="71"/>
      <c r="E77" s="71"/>
      <c r="F77" s="52"/>
      <c r="G77" s="52"/>
      <c r="H77" s="52"/>
      <c r="I77" s="52"/>
      <c r="J77" s="52"/>
      <c r="K77" s="52"/>
      <c r="L77" s="52"/>
      <c r="M77" s="52"/>
      <c r="N77" s="52"/>
      <c r="O77" s="52"/>
    </row>
    <row r="78" spans="1:15" x14ac:dyDescent="0.35">
      <c r="D78" s="71"/>
      <c r="E78" s="71"/>
      <c r="F78" s="52"/>
      <c r="G78" s="52"/>
      <c r="H78" s="52"/>
      <c r="I78" s="52"/>
      <c r="J78" s="52"/>
      <c r="K78" s="52"/>
      <c r="L78" s="52"/>
      <c r="M78" s="52"/>
      <c r="N78" s="52"/>
      <c r="O78" s="52"/>
    </row>
    <row r="79" spans="1:15" x14ac:dyDescent="0.35">
      <c r="D79" s="71"/>
      <c r="E79" s="71"/>
      <c r="F79" s="52"/>
      <c r="G79" s="52"/>
      <c r="H79" s="52"/>
      <c r="I79" s="52"/>
      <c r="J79" s="52"/>
      <c r="K79" s="52"/>
      <c r="L79" s="52"/>
      <c r="M79" s="52"/>
      <c r="N79" s="52"/>
      <c r="O79" s="52"/>
    </row>
  </sheetData>
  <printOptions horizontalCentered="1"/>
  <pageMargins left="0.5" right="0.25" top="0.25" bottom="0.25" header="0.75" footer="0.3"/>
  <pageSetup paperSize="5" scale="65" orientation="landscape" r:id="rId1"/>
  <headerFooter>
    <oddFooter>&amp;L&amp;6&amp;Z&amp;F&amp;F&amp;A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79"/>
  <sheetViews>
    <sheetView tabSelected="1" zoomScaleNormal="100" workbookViewId="0">
      <pane ySplit="1" topLeftCell="A62" activePane="bottomLeft" state="frozen"/>
      <selection activeCell="K13" sqref="K13"/>
      <selection pane="bottomLeft" activeCell="D78" sqref="D78"/>
    </sheetView>
  </sheetViews>
  <sheetFormatPr defaultColWidth="9.109375" defaultRowHeight="15" x14ac:dyDescent="0.35"/>
  <cols>
    <col min="1" max="1" width="11.33203125" style="53" customWidth="1"/>
    <col min="2" max="2" width="40.6640625" style="1" customWidth="1"/>
    <col min="3" max="3" width="20.109375" style="70" customWidth="1"/>
    <col min="4" max="7" width="18.88671875" style="72" customWidth="1"/>
    <col min="8" max="8" width="21.33203125" style="72" customWidth="1"/>
    <col min="9" max="9" width="18.88671875" style="51" customWidth="1"/>
    <col min="10" max="10" width="21" style="120" customWidth="1"/>
    <col min="11" max="11" width="20.33203125" style="37" customWidth="1"/>
    <col min="12" max="12" width="25.6640625" style="297" customWidth="1"/>
    <col min="13" max="13" width="29" style="298" customWidth="1"/>
    <col min="14" max="14" width="18.88671875" style="298" customWidth="1"/>
    <col min="15" max="15" width="26.33203125" style="299" customWidth="1"/>
    <col min="16" max="63" width="9.109375" style="37"/>
    <col min="64" max="16384" width="9.109375" style="1"/>
  </cols>
  <sheetData>
    <row r="1" spans="1:15" x14ac:dyDescent="0.35">
      <c r="A1" s="53" t="s">
        <v>196</v>
      </c>
      <c r="B1" s="37" t="s">
        <v>99</v>
      </c>
      <c r="C1" s="62" t="s">
        <v>206</v>
      </c>
      <c r="D1" s="49" t="s">
        <v>211</v>
      </c>
      <c r="E1" s="49" t="s">
        <v>212</v>
      </c>
      <c r="F1" s="49" t="s">
        <v>213</v>
      </c>
      <c r="G1" s="49" t="s">
        <v>214</v>
      </c>
      <c r="H1" s="49" t="s">
        <v>215</v>
      </c>
      <c r="I1" s="49" t="s">
        <v>216</v>
      </c>
      <c r="J1" s="118" t="s">
        <v>217</v>
      </c>
      <c r="K1" s="49" t="s">
        <v>218</v>
      </c>
      <c r="L1" s="229" t="s">
        <v>219</v>
      </c>
      <c r="M1" s="229" t="s">
        <v>220</v>
      </c>
      <c r="N1" s="229" t="s">
        <v>221</v>
      </c>
      <c r="O1" s="230" t="s">
        <v>222</v>
      </c>
    </row>
    <row r="2" spans="1:15" x14ac:dyDescent="0.35">
      <c r="A2" s="54">
        <v>3111302</v>
      </c>
      <c r="B2" s="38" t="s">
        <v>100</v>
      </c>
      <c r="C2" s="63" t="s">
        <v>101</v>
      </c>
      <c r="D2" s="49">
        <v>10</v>
      </c>
      <c r="E2" s="229">
        <v>0.06</v>
      </c>
      <c r="F2" s="49"/>
      <c r="G2" s="49"/>
      <c r="H2" s="49">
        <v>1.51</v>
      </c>
      <c r="I2" s="49">
        <v>1.51</v>
      </c>
      <c r="J2" s="118">
        <v>0</v>
      </c>
      <c r="K2" s="153">
        <v>0</v>
      </c>
      <c r="L2" s="229">
        <v>0.25</v>
      </c>
      <c r="M2" s="229">
        <v>0.25</v>
      </c>
      <c r="N2" s="234"/>
      <c r="O2" s="230"/>
    </row>
    <row r="3" spans="1:15" x14ac:dyDescent="0.35">
      <c r="A3" s="54">
        <v>3111327</v>
      </c>
      <c r="B3" s="38" t="s">
        <v>102</v>
      </c>
      <c r="C3" s="63" t="s">
        <v>101</v>
      </c>
      <c r="D3" s="49">
        <v>10</v>
      </c>
      <c r="E3" s="229">
        <v>10</v>
      </c>
      <c r="F3" s="49"/>
      <c r="G3" s="49"/>
      <c r="H3" s="49">
        <v>0</v>
      </c>
      <c r="I3" s="49">
        <v>0</v>
      </c>
      <c r="J3" s="118">
        <v>0</v>
      </c>
      <c r="K3" s="153">
        <v>0</v>
      </c>
      <c r="L3" s="229">
        <v>0</v>
      </c>
      <c r="M3" s="229">
        <v>0</v>
      </c>
      <c r="N3" s="234"/>
      <c r="O3" s="230"/>
    </row>
    <row r="4" spans="1:15" x14ac:dyDescent="0.35">
      <c r="A4" s="54">
        <v>3111338</v>
      </c>
      <c r="B4" s="38" t="s">
        <v>103</v>
      </c>
      <c r="C4" s="63" t="s">
        <v>101</v>
      </c>
      <c r="D4" s="49">
        <v>140</v>
      </c>
      <c r="E4" s="229">
        <v>3.53</v>
      </c>
      <c r="F4" s="49"/>
      <c r="G4" s="49"/>
      <c r="H4" s="49">
        <v>50.6</v>
      </c>
      <c r="I4" s="49">
        <v>50.6</v>
      </c>
      <c r="J4" s="118">
        <v>0</v>
      </c>
      <c r="K4" s="153">
        <v>0</v>
      </c>
      <c r="L4" s="229">
        <v>14.1</v>
      </c>
      <c r="M4" s="229">
        <v>14.1</v>
      </c>
      <c r="N4" s="234"/>
      <c r="O4" s="230"/>
    </row>
    <row r="5" spans="1:15" x14ac:dyDescent="0.35">
      <c r="A5" s="55">
        <v>3241101</v>
      </c>
      <c r="B5" s="39" t="s">
        <v>104</v>
      </c>
      <c r="C5" s="64" t="s">
        <v>105</v>
      </c>
      <c r="D5" s="49">
        <v>100</v>
      </c>
      <c r="E5" s="229">
        <v>3</v>
      </c>
      <c r="F5" s="49"/>
      <c r="G5" s="49"/>
      <c r="H5" s="49">
        <v>73.52</v>
      </c>
      <c r="I5" s="49">
        <v>73.52</v>
      </c>
      <c r="J5" s="118">
        <v>0</v>
      </c>
      <c r="K5" s="153">
        <v>0</v>
      </c>
      <c r="L5" s="229">
        <v>12</v>
      </c>
      <c r="M5" s="229">
        <v>12</v>
      </c>
      <c r="N5" s="234"/>
      <c r="O5" s="230"/>
    </row>
    <row r="6" spans="1:15" x14ac:dyDescent="0.35">
      <c r="A6" s="55">
        <v>3211129</v>
      </c>
      <c r="B6" s="40" t="s">
        <v>106</v>
      </c>
      <c r="C6" s="64" t="s">
        <v>107</v>
      </c>
      <c r="D6" s="49">
        <v>245</v>
      </c>
      <c r="E6" s="229">
        <v>245</v>
      </c>
      <c r="F6" s="49"/>
      <c r="G6" s="49"/>
      <c r="H6" s="49">
        <v>150.88</v>
      </c>
      <c r="I6" s="49">
        <v>150.88</v>
      </c>
      <c r="J6" s="118">
        <v>0</v>
      </c>
      <c r="K6" s="153">
        <v>0</v>
      </c>
      <c r="L6" s="229">
        <v>34.25</v>
      </c>
      <c r="M6" s="229">
        <v>34.25</v>
      </c>
      <c r="N6" s="234"/>
      <c r="O6" s="230"/>
    </row>
    <row r="7" spans="1:15" ht="16.5" customHeight="1" x14ac:dyDescent="0.35">
      <c r="A7" s="55">
        <v>3821103</v>
      </c>
      <c r="B7" s="41" t="s">
        <v>108</v>
      </c>
      <c r="C7" s="65" t="s">
        <v>109</v>
      </c>
      <c r="D7" s="49">
        <v>2596.27</v>
      </c>
      <c r="E7" s="229">
        <v>28.75</v>
      </c>
      <c r="F7" s="49"/>
      <c r="G7" s="49"/>
      <c r="H7" s="49">
        <v>1780.3600000000001</v>
      </c>
      <c r="I7" s="49">
        <v>1780.3600000000001</v>
      </c>
      <c r="J7" s="118">
        <v>0</v>
      </c>
      <c r="K7" s="153">
        <v>0</v>
      </c>
      <c r="L7" s="229">
        <v>115</v>
      </c>
      <c r="M7" s="229">
        <v>115</v>
      </c>
      <c r="N7" s="234"/>
      <c r="O7" s="230"/>
    </row>
    <row r="8" spans="1:15" x14ac:dyDescent="0.35">
      <c r="A8" s="55">
        <v>3211119</v>
      </c>
      <c r="B8" s="40" t="s">
        <v>110</v>
      </c>
      <c r="C8" s="64" t="s">
        <v>111</v>
      </c>
      <c r="D8" s="49">
        <v>25</v>
      </c>
      <c r="E8" s="229">
        <v>0.05</v>
      </c>
      <c r="F8" s="49"/>
      <c r="G8" s="49"/>
      <c r="H8" s="49">
        <v>1.26</v>
      </c>
      <c r="I8" s="49">
        <v>1.26</v>
      </c>
      <c r="J8" s="118">
        <v>0</v>
      </c>
      <c r="K8" s="153">
        <v>0</v>
      </c>
      <c r="L8" s="229">
        <v>0.2</v>
      </c>
      <c r="M8" s="229">
        <v>0.2</v>
      </c>
      <c r="N8" s="234"/>
      <c r="O8" s="230"/>
    </row>
    <row r="9" spans="1:15" x14ac:dyDescent="0.35">
      <c r="A9" s="55">
        <v>3211120</v>
      </c>
      <c r="B9" s="39" t="s">
        <v>112</v>
      </c>
      <c r="C9" s="64" t="s">
        <v>111</v>
      </c>
      <c r="D9" s="49">
        <v>25</v>
      </c>
      <c r="E9" s="229">
        <v>0.01</v>
      </c>
      <c r="F9" s="49"/>
      <c r="G9" s="49"/>
      <c r="H9" s="49">
        <v>1.04</v>
      </c>
      <c r="I9" s="49">
        <v>1.04</v>
      </c>
      <c r="J9" s="118">
        <v>0</v>
      </c>
      <c r="K9" s="153">
        <v>0</v>
      </c>
      <c r="L9" s="229">
        <v>0.05</v>
      </c>
      <c r="M9" s="229">
        <v>0.05</v>
      </c>
      <c r="N9" s="234"/>
      <c r="O9" s="230"/>
    </row>
    <row r="10" spans="1:15" x14ac:dyDescent="0.35">
      <c r="A10" s="55">
        <v>3211117</v>
      </c>
      <c r="B10" s="39" t="s">
        <v>113</v>
      </c>
      <c r="C10" s="64" t="s">
        <v>111</v>
      </c>
      <c r="D10" s="49">
        <v>25</v>
      </c>
      <c r="E10" s="229">
        <v>0.01</v>
      </c>
      <c r="F10" s="49"/>
      <c r="G10" s="49"/>
      <c r="H10" s="49">
        <v>0.54</v>
      </c>
      <c r="I10" s="49">
        <v>0.54</v>
      </c>
      <c r="J10" s="118">
        <v>0</v>
      </c>
      <c r="K10" s="153">
        <v>0</v>
      </c>
      <c r="L10" s="229">
        <v>0.05</v>
      </c>
      <c r="M10" s="229">
        <v>0.05</v>
      </c>
      <c r="N10" s="234"/>
      <c r="O10" s="230"/>
    </row>
    <row r="11" spans="1:15" x14ac:dyDescent="0.35">
      <c r="A11" s="55">
        <v>3221104</v>
      </c>
      <c r="B11" s="39" t="s">
        <v>114</v>
      </c>
      <c r="C11" s="64" t="s">
        <v>115</v>
      </c>
      <c r="D11" s="49">
        <v>15</v>
      </c>
      <c r="E11" s="229">
        <v>0.16</v>
      </c>
      <c r="F11" s="49"/>
      <c r="G11" s="49"/>
      <c r="H11" s="49">
        <v>12.09</v>
      </c>
      <c r="I11" s="49">
        <v>12.09</v>
      </c>
      <c r="J11" s="118">
        <v>0</v>
      </c>
      <c r="K11" s="153">
        <v>0</v>
      </c>
      <c r="L11" s="229">
        <v>0.5</v>
      </c>
      <c r="M11" s="229">
        <v>0.5</v>
      </c>
      <c r="N11" s="234"/>
      <c r="O11" s="230"/>
    </row>
    <row r="12" spans="1:15" x14ac:dyDescent="0.35">
      <c r="A12" s="55">
        <v>3211115</v>
      </c>
      <c r="B12" s="39" t="s">
        <v>116</v>
      </c>
      <c r="C12" s="64" t="s">
        <v>117</v>
      </c>
      <c r="D12" s="49">
        <v>10</v>
      </c>
      <c r="E12" s="229">
        <v>0.15</v>
      </c>
      <c r="F12" s="49"/>
      <c r="G12" s="49"/>
      <c r="H12" s="49">
        <v>1.6600000000000001</v>
      </c>
      <c r="I12" s="49">
        <v>1.6600000000000001</v>
      </c>
      <c r="J12" s="118">
        <v>0</v>
      </c>
      <c r="K12" s="153">
        <v>0</v>
      </c>
      <c r="L12" s="229">
        <v>0.5</v>
      </c>
      <c r="M12" s="229">
        <v>0.5</v>
      </c>
      <c r="N12" s="234"/>
      <c r="O12" s="230"/>
    </row>
    <row r="13" spans="1:15" x14ac:dyDescent="0.35">
      <c r="A13" s="55">
        <v>3211113</v>
      </c>
      <c r="B13" s="39" t="s">
        <v>118</v>
      </c>
      <c r="C13" s="64" t="s">
        <v>117</v>
      </c>
      <c r="D13" s="49">
        <v>15</v>
      </c>
      <c r="E13" s="229">
        <v>0.75</v>
      </c>
      <c r="F13" s="49"/>
      <c r="G13" s="49"/>
      <c r="H13" s="49">
        <v>11.63</v>
      </c>
      <c r="I13" s="49">
        <v>11.63</v>
      </c>
      <c r="J13" s="118">
        <v>0</v>
      </c>
      <c r="K13" s="153">
        <v>0</v>
      </c>
      <c r="L13" s="229">
        <v>3</v>
      </c>
      <c r="M13" s="229">
        <v>3</v>
      </c>
      <c r="N13" s="234"/>
      <c r="O13" s="230"/>
    </row>
    <row r="14" spans="1:15" x14ac:dyDescent="0.35">
      <c r="A14" s="55">
        <v>3243102</v>
      </c>
      <c r="B14" s="42" t="s">
        <v>119</v>
      </c>
      <c r="C14" s="64" t="s">
        <v>120</v>
      </c>
      <c r="D14" s="49">
        <v>200</v>
      </c>
      <c r="E14" s="229">
        <v>0.25</v>
      </c>
      <c r="F14" s="49"/>
      <c r="G14" s="49"/>
      <c r="H14" s="49">
        <v>21.54</v>
      </c>
      <c r="I14" s="49">
        <v>21.54</v>
      </c>
      <c r="J14" s="118">
        <v>0</v>
      </c>
      <c r="K14" s="153">
        <v>0</v>
      </c>
      <c r="L14" s="229">
        <v>1</v>
      </c>
      <c r="M14" s="229">
        <v>1</v>
      </c>
      <c r="N14" s="234"/>
      <c r="O14" s="230"/>
    </row>
    <row r="15" spans="1:15" x14ac:dyDescent="0.35">
      <c r="A15" s="55">
        <v>3243101</v>
      </c>
      <c r="B15" s="42" t="s">
        <v>121</v>
      </c>
      <c r="C15" s="64" t="s">
        <v>120</v>
      </c>
      <c r="D15" s="49">
        <v>150</v>
      </c>
      <c r="E15" s="229">
        <v>2.9</v>
      </c>
      <c r="F15" s="49"/>
      <c r="G15" s="49"/>
      <c r="H15" s="49">
        <v>88.77000000000001</v>
      </c>
      <c r="I15" s="49">
        <v>88.77000000000001</v>
      </c>
      <c r="J15" s="118">
        <v>0</v>
      </c>
      <c r="K15" s="153">
        <v>0</v>
      </c>
      <c r="L15" s="229">
        <v>11</v>
      </c>
      <c r="M15" s="229">
        <v>11</v>
      </c>
      <c r="N15" s="234"/>
      <c r="O15" s="230"/>
    </row>
    <row r="16" spans="1:15" x14ac:dyDescent="0.35">
      <c r="A16" s="55">
        <v>3221108</v>
      </c>
      <c r="B16" s="42" t="s">
        <v>122</v>
      </c>
      <c r="C16" s="64" t="s">
        <v>123</v>
      </c>
      <c r="D16" s="49">
        <v>3</v>
      </c>
      <c r="E16" s="229">
        <v>0.13</v>
      </c>
      <c r="F16" s="49"/>
      <c r="G16" s="49"/>
      <c r="H16" s="49">
        <v>2.06</v>
      </c>
      <c r="I16" s="49">
        <v>2.06</v>
      </c>
      <c r="J16" s="118">
        <v>0</v>
      </c>
      <c r="K16" s="153">
        <v>0</v>
      </c>
      <c r="L16" s="229">
        <v>0.5</v>
      </c>
      <c r="M16" s="229">
        <v>0.5</v>
      </c>
      <c r="N16" s="234"/>
      <c r="O16" s="230"/>
    </row>
    <row r="17" spans="1:63" x14ac:dyDescent="0.35">
      <c r="A17" s="55">
        <v>3255102</v>
      </c>
      <c r="B17" s="42" t="s">
        <v>124</v>
      </c>
      <c r="C17" s="64" t="s">
        <v>125</v>
      </c>
      <c r="D17" s="49">
        <v>35</v>
      </c>
      <c r="E17" s="229">
        <v>0</v>
      </c>
      <c r="F17" s="49"/>
      <c r="G17" s="49"/>
      <c r="H17" s="49">
        <v>34.659999999999997</v>
      </c>
      <c r="I17" s="49">
        <v>34.659999999999997</v>
      </c>
      <c r="J17" s="118">
        <v>0</v>
      </c>
      <c r="K17" s="153">
        <v>0</v>
      </c>
      <c r="L17" s="229">
        <v>0</v>
      </c>
      <c r="M17" s="229">
        <v>0</v>
      </c>
      <c r="N17" s="234"/>
      <c r="O17" s="230"/>
    </row>
    <row r="18" spans="1:63" x14ac:dyDescent="0.35">
      <c r="A18" s="55">
        <v>3255104</v>
      </c>
      <c r="B18" s="42" t="s">
        <v>126</v>
      </c>
      <c r="C18" s="64" t="s">
        <v>127</v>
      </c>
      <c r="D18" s="49">
        <v>150</v>
      </c>
      <c r="E18" s="229">
        <v>1.75</v>
      </c>
      <c r="F18" s="49"/>
      <c r="G18" s="49"/>
      <c r="H18" s="49">
        <v>69.91</v>
      </c>
      <c r="I18" s="49">
        <v>69.91</v>
      </c>
      <c r="J18" s="118">
        <v>0</v>
      </c>
      <c r="K18" s="153">
        <v>0</v>
      </c>
      <c r="L18" s="229">
        <v>7</v>
      </c>
      <c r="M18" s="229">
        <v>7</v>
      </c>
      <c r="N18" s="234"/>
      <c r="O18" s="230"/>
    </row>
    <row r="19" spans="1:63" x14ac:dyDescent="0.35">
      <c r="A19" s="55">
        <v>3211127</v>
      </c>
      <c r="B19" s="42" t="s">
        <v>128</v>
      </c>
      <c r="C19" s="64" t="s">
        <v>129</v>
      </c>
      <c r="D19" s="49">
        <v>2</v>
      </c>
      <c r="E19" s="229">
        <v>0.04</v>
      </c>
      <c r="F19" s="49"/>
      <c r="G19" s="49"/>
      <c r="H19" s="49">
        <v>0.48000000000000004</v>
      </c>
      <c r="I19" s="49">
        <v>0.48000000000000004</v>
      </c>
      <c r="J19" s="118">
        <v>0</v>
      </c>
      <c r="K19" s="153">
        <v>0</v>
      </c>
      <c r="L19" s="229">
        <v>0.1</v>
      </c>
      <c r="M19" s="229">
        <v>0.1</v>
      </c>
      <c r="N19" s="234"/>
      <c r="O19" s="230"/>
    </row>
    <row r="20" spans="1:63" ht="17.25" customHeight="1" x14ac:dyDescent="0.35">
      <c r="A20" s="55">
        <v>3231201</v>
      </c>
      <c r="B20" s="42" t="s">
        <v>130</v>
      </c>
      <c r="C20" s="64" t="s">
        <v>131</v>
      </c>
      <c r="D20" s="49">
        <v>238.54</v>
      </c>
      <c r="E20" s="229"/>
      <c r="F20" s="49">
        <v>238.54</v>
      </c>
      <c r="G20" s="49"/>
      <c r="H20" s="72">
        <v>0</v>
      </c>
      <c r="I20" s="72">
        <v>0</v>
      </c>
      <c r="J20" s="118">
        <v>0</v>
      </c>
      <c r="K20" s="153">
        <v>0</v>
      </c>
      <c r="L20" s="229">
        <v>0</v>
      </c>
      <c r="M20" s="229">
        <v>0</v>
      </c>
      <c r="N20" s="234"/>
      <c r="O20" s="230"/>
    </row>
    <row r="21" spans="1:63" s="117" customFormat="1" ht="17.25" customHeight="1" x14ac:dyDescent="0.3">
      <c r="A21" s="55">
        <v>3231201</v>
      </c>
      <c r="B21" s="64" t="s">
        <v>132</v>
      </c>
      <c r="C21" s="64" t="s">
        <v>133</v>
      </c>
      <c r="D21" s="114">
        <v>398.41</v>
      </c>
      <c r="E21" s="294">
        <v>0</v>
      </c>
      <c r="F21" s="114">
        <v>350.6</v>
      </c>
      <c r="G21" s="114"/>
      <c r="H21" s="114">
        <v>330.39</v>
      </c>
      <c r="I21" s="114">
        <v>25.759999999999998</v>
      </c>
      <c r="J21" s="119">
        <v>304.63</v>
      </c>
      <c r="K21" s="115">
        <v>0</v>
      </c>
      <c r="L21" s="294">
        <v>0</v>
      </c>
      <c r="M21" s="294">
        <v>0</v>
      </c>
      <c r="N21" s="295">
        <v>0</v>
      </c>
      <c r="O21" s="29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  <c r="BF21" s="116"/>
      <c r="BG21" s="116"/>
      <c r="BH21" s="116"/>
      <c r="BI21" s="116"/>
      <c r="BJ21" s="116"/>
      <c r="BK21" s="116"/>
    </row>
    <row r="22" spans="1:63" s="117" customFormat="1" ht="40.799999999999997" x14ac:dyDescent="0.3">
      <c r="A22" s="55">
        <v>3231201</v>
      </c>
      <c r="B22" s="64" t="s">
        <v>134</v>
      </c>
      <c r="C22" s="64" t="s">
        <v>133</v>
      </c>
      <c r="D22" s="114">
        <v>2533.34</v>
      </c>
      <c r="E22" s="294">
        <v>304</v>
      </c>
      <c r="F22" s="114">
        <v>2229.34</v>
      </c>
      <c r="G22" s="114"/>
      <c r="H22" s="114">
        <v>1674.7800000000002</v>
      </c>
      <c r="I22" s="114">
        <v>114.08000000000001</v>
      </c>
      <c r="J22" s="119">
        <v>1560.7</v>
      </c>
      <c r="K22" s="115">
        <v>0</v>
      </c>
      <c r="L22" s="294">
        <v>0</v>
      </c>
      <c r="M22" s="294">
        <v>0</v>
      </c>
      <c r="N22" s="295">
        <v>0</v>
      </c>
      <c r="O22" s="29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  <c r="BF22" s="116"/>
      <c r="BG22" s="116"/>
      <c r="BH22" s="116"/>
      <c r="BI22" s="116"/>
      <c r="BJ22" s="116"/>
      <c r="BK22" s="116"/>
    </row>
    <row r="23" spans="1:63" s="117" customFormat="1" ht="51" x14ac:dyDescent="0.3">
      <c r="A23" s="55">
        <v>3231201</v>
      </c>
      <c r="B23" s="64" t="s">
        <v>135</v>
      </c>
      <c r="C23" s="64" t="s">
        <v>133</v>
      </c>
      <c r="D23" s="114">
        <v>1321.6799999999998</v>
      </c>
      <c r="E23" s="294">
        <v>158.6</v>
      </c>
      <c r="F23" s="114">
        <v>1163.08</v>
      </c>
      <c r="G23" s="114"/>
      <c r="H23" s="114">
        <v>659.26</v>
      </c>
      <c r="I23" s="114">
        <v>43.14</v>
      </c>
      <c r="J23" s="119">
        <v>616.12</v>
      </c>
      <c r="K23" s="115">
        <v>0</v>
      </c>
      <c r="L23" s="294">
        <v>0</v>
      </c>
      <c r="M23" s="294">
        <v>0</v>
      </c>
      <c r="N23" s="295">
        <v>0</v>
      </c>
      <c r="O23" s="29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  <c r="BF23" s="116"/>
      <c r="BG23" s="116"/>
      <c r="BH23" s="116"/>
      <c r="BI23" s="116"/>
      <c r="BJ23" s="116"/>
      <c r="BK23" s="116"/>
    </row>
    <row r="24" spans="1:63" x14ac:dyDescent="0.35">
      <c r="A24" s="55">
        <v>3211109</v>
      </c>
      <c r="B24" s="42" t="s">
        <v>136</v>
      </c>
      <c r="C24" s="64" t="s">
        <v>137</v>
      </c>
      <c r="D24" s="49">
        <v>15</v>
      </c>
      <c r="E24" s="229">
        <v>0.16</v>
      </c>
      <c r="F24" s="49"/>
      <c r="G24" s="49"/>
      <c r="H24" s="49">
        <v>14.450000000000001</v>
      </c>
      <c r="I24" s="49">
        <v>14.450000000000001</v>
      </c>
      <c r="J24" s="118">
        <v>0</v>
      </c>
      <c r="K24" s="153">
        <v>0</v>
      </c>
      <c r="L24" s="229">
        <v>0.5</v>
      </c>
      <c r="M24" s="229">
        <v>0.5</v>
      </c>
      <c r="N24" s="234"/>
      <c r="O24" s="230"/>
    </row>
    <row r="25" spans="1:63" x14ac:dyDescent="0.35">
      <c r="A25" s="55">
        <v>3256103</v>
      </c>
      <c r="B25" s="42" t="s">
        <v>138</v>
      </c>
      <c r="C25" s="64" t="s">
        <v>139</v>
      </c>
      <c r="D25" s="49">
        <v>25</v>
      </c>
      <c r="E25" s="229">
        <v>0</v>
      </c>
      <c r="F25" s="49"/>
      <c r="G25" s="49"/>
      <c r="H25" s="49">
        <v>6.74</v>
      </c>
      <c r="I25" s="49">
        <v>6.74</v>
      </c>
      <c r="J25" s="118">
        <v>0</v>
      </c>
      <c r="K25" s="153">
        <v>0</v>
      </c>
      <c r="L25" s="229">
        <v>1</v>
      </c>
      <c r="M25" s="229">
        <v>1</v>
      </c>
      <c r="N25" s="234"/>
      <c r="O25" s="230"/>
    </row>
    <row r="26" spans="1:63" ht="20.399999999999999" x14ac:dyDescent="0.35">
      <c r="A26" s="55">
        <v>3257101</v>
      </c>
      <c r="B26" s="42" t="s">
        <v>140</v>
      </c>
      <c r="C26" s="64" t="s">
        <v>141</v>
      </c>
      <c r="D26" s="49">
        <v>7901.4</v>
      </c>
      <c r="E26" s="229"/>
      <c r="F26" s="49"/>
      <c r="G26" s="49">
        <v>7901.4</v>
      </c>
      <c r="H26" s="49">
        <v>5668.01</v>
      </c>
      <c r="I26" s="49">
        <v>0</v>
      </c>
      <c r="J26" s="118">
        <v>0</v>
      </c>
      <c r="K26" s="49">
        <v>5668.01</v>
      </c>
      <c r="L26" s="229">
        <v>500</v>
      </c>
      <c r="M26" s="229">
        <v>0</v>
      </c>
      <c r="N26" s="234">
        <v>0</v>
      </c>
      <c r="O26" s="230">
        <v>500</v>
      </c>
    </row>
    <row r="27" spans="1:63" x14ac:dyDescent="0.35">
      <c r="A27" s="56">
        <v>3111332</v>
      </c>
      <c r="B27" s="41" t="s">
        <v>142</v>
      </c>
      <c r="C27" s="65" t="s">
        <v>143</v>
      </c>
      <c r="D27" s="49">
        <v>25</v>
      </c>
      <c r="E27" s="229">
        <v>0.87</v>
      </c>
      <c r="F27" s="49"/>
      <c r="G27" s="49"/>
      <c r="H27" s="49">
        <v>16.55</v>
      </c>
      <c r="I27" s="49">
        <v>16.55</v>
      </c>
      <c r="J27" s="118">
        <v>0</v>
      </c>
      <c r="K27" s="153">
        <v>0</v>
      </c>
      <c r="L27" s="229">
        <v>3</v>
      </c>
      <c r="M27" s="229">
        <v>3</v>
      </c>
      <c r="N27" s="234"/>
      <c r="O27" s="230"/>
    </row>
    <row r="28" spans="1:63" x14ac:dyDescent="0.35">
      <c r="A28" s="56">
        <v>3111332</v>
      </c>
      <c r="B28" s="41" t="s">
        <v>144</v>
      </c>
      <c r="C28" s="65" t="s">
        <v>143</v>
      </c>
      <c r="D28" s="49">
        <v>10</v>
      </c>
      <c r="E28" s="229">
        <v>10</v>
      </c>
      <c r="F28" s="49"/>
      <c r="G28" s="49"/>
      <c r="H28" s="49">
        <v>1.29</v>
      </c>
      <c r="I28" s="49">
        <v>1.29</v>
      </c>
      <c r="J28" s="118">
        <v>0</v>
      </c>
      <c r="K28" s="153">
        <v>0</v>
      </c>
      <c r="L28" s="229">
        <v>0.25</v>
      </c>
      <c r="M28" s="229">
        <v>0.25</v>
      </c>
      <c r="N28" s="234"/>
      <c r="O28" s="230"/>
    </row>
    <row r="29" spans="1:63" x14ac:dyDescent="0.35">
      <c r="A29" s="56">
        <v>3111332</v>
      </c>
      <c r="B29" s="41" t="s">
        <v>145</v>
      </c>
      <c r="C29" s="65" t="s">
        <v>143</v>
      </c>
      <c r="D29" s="49">
        <v>10</v>
      </c>
      <c r="E29" s="229">
        <v>10</v>
      </c>
      <c r="F29" s="49"/>
      <c r="G29" s="49"/>
      <c r="H29" s="49">
        <v>1.3</v>
      </c>
      <c r="I29" s="49">
        <v>1.3</v>
      </c>
      <c r="J29" s="118">
        <v>0</v>
      </c>
      <c r="K29" s="153">
        <v>0</v>
      </c>
      <c r="L29" s="229">
        <v>0.25</v>
      </c>
      <c r="M29" s="229">
        <v>0.25</v>
      </c>
      <c r="N29" s="234"/>
      <c r="O29" s="230"/>
    </row>
    <row r="30" spans="1:63" x14ac:dyDescent="0.35">
      <c r="A30" s="55">
        <v>3257104</v>
      </c>
      <c r="B30" s="40" t="s">
        <v>146</v>
      </c>
      <c r="C30" s="64" t="s">
        <v>147</v>
      </c>
      <c r="D30" s="49">
        <v>162</v>
      </c>
      <c r="E30" s="229">
        <v>3.75</v>
      </c>
      <c r="F30" s="49"/>
      <c r="G30" s="49"/>
      <c r="H30" s="49">
        <v>115.02</v>
      </c>
      <c r="I30" s="49">
        <v>115.02</v>
      </c>
      <c r="J30" s="118">
        <v>0</v>
      </c>
      <c r="K30" s="153">
        <v>0</v>
      </c>
      <c r="L30" s="229">
        <v>15</v>
      </c>
      <c r="M30" s="229">
        <v>15</v>
      </c>
      <c r="N30" s="234"/>
      <c r="O30" s="230"/>
    </row>
    <row r="31" spans="1:63" x14ac:dyDescent="0.35">
      <c r="A31" s="55">
        <v>3255101</v>
      </c>
      <c r="B31" s="42" t="s">
        <v>148</v>
      </c>
      <c r="C31" s="64" t="s">
        <v>149</v>
      </c>
      <c r="D31" s="49">
        <v>50</v>
      </c>
      <c r="E31" s="229">
        <v>1.25</v>
      </c>
      <c r="F31" s="49"/>
      <c r="G31" s="49"/>
      <c r="H31" s="49">
        <v>30.47</v>
      </c>
      <c r="I31" s="49">
        <v>30.47</v>
      </c>
      <c r="J31" s="118">
        <v>0</v>
      </c>
      <c r="K31" s="153">
        <v>0</v>
      </c>
      <c r="L31" s="229">
        <v>5</v>
      </c>
      <c r="M31" s="229">
        <v>5</v>
      </c>
      <c r="N31" s="234"/>
      <c r="O31" s="230"/>
    </row>
    <row r="32" spans="1:63" s="195" customFormat="1" x14ac:dyDescent="0.35">
      <c r="A32" s="233">
        <v>3256101</v>
      </c>
      <c r="B32" s="232" t="s">
        <v>150</v>
      </c>
      <c r="C32" s="134" t="s">
        <v>151</v>
      </c>
      <c r="D32" s="229">
        <v>1700</v>
      </c>
      <c r="E32" s="229">
        <v>66.25</v>
      </c>
      <c r="F32" s="229"/>
      <c r="G32" s="229"/>
      <c r="H32" s="229">
        <v>1175.46</v>
      </c>
      <c r="I32" s="229">
        <v>1175.46</v>
      </c>
      <c r="J32" s="230">
        <v>0</v>
      </c>
      <c r="K32" s="234">
        <v>0</v>
      </c>
      <c r="L32" s="229">
        <v>265</v>
      </c>
      <c r="M32" s="229">
        <v>265</v>
      </c>
      <c r="N32" s="234"/>
      <c r="O32" s="230"/>
      <c r="P32" s="194"/>
      <c r="Q32" s="194"/>
      <c r="R32" s="194"/>
      <c r="S32" s="194"/>
      <c r="T32" s="194"/>
      <c r="U32" s="194"/>
      <c r="V32" s="194"/>
      <c r="W32" s="194"/>
      <c r="X32" s="194"/>
      <c r="Y32" s="194"/>
      <c r="Z32" s="194"/>
      <c r="AA32" s="194"/>
      <c r="AB32" s="194"/>
      <c r="AC32" s="194"/>
      <c r="AD32" s="194"/>
      <c r="AE32" s="194"/>
      <c r="AF32" s="194"/>
      <c r="AG32" s="194"/>
      <c r="AH32" s="194"/>
      <c r="AI32" s="194"/>
      <c r="AJ32" s="194"/>
      <c r="AK32" s="194"/>
      <c r="AL32" s="194"/>
      <c r="AM32" s="194"/>
      <c r="AN32" s="194"/>
      <c r="AO32" s="194"/>
      <c r="AP32" s="194"/>
      <c r="AQ32" s="194"/>
      <c r="AR32" s="194"/>
      <c r="AS32" s="194"/>
      <c r="AT32" s="194"/>
      <c r="AU32" s="194"/>
      <c r="AV32" s="194"/>
      <c r="AW32" s="194"/>
      <c r="AX32" s="194"/>
      <c r="AY32" s="194"/>
      <c r="AZ32" s="194"/>
      <c r="BA32" s="194"/>
      <c r="BB32" s="194"/>
      <c r="BC32" s="194"/>
      <c r="BD32" s="194"/>
      <c r="BE32" s="194"/>
      <c r="BF32" s="194"/>
      <c r="BG32" s="194"/>
      <c r="BH32" s="194"/>
      <c r="BI32" s="194"/>
      <c r="BJ32" s="194"/>
      <c r="BK32" s="194"/>
    </row>
    <row r="33" spans="1:63" x14ac:dyDescent="0.35">
      <c r="A33" s="55">
        <v>3258101</v>
      </c>
      <c r="B33" s="42" t="s">
        <v>152</v>
      </c>
      <c r="C33" s="64" t="s">
        <v>153</v>
      </c>
      <c r="D33" s="49">
        <v>100</v>
      </c>
      <c r="E33" s="229">
        <v>1.77</v>
      </c>
      <c r="F33" s="49"/>
      <c r="G33" s="49"/>
      <c r="H33" s="49">
        <v>76.37</v>
      </c>
      <c r="I33" s="49">
        <v>76.37</v>
      </c>
      <c r="J33" s="118">
        <v>0</v>
      </c>
      <c r="K33" s="153">
        <v>0</v>
      </c>
      <c r="L33" s="229">
        <v>7</v>
      </c>
      <c r="M33" s="229">
        <v>7</v>
      </c>
      <c r="N33" s="234"/>
      <c r="O33" s="230"/>
    </row>
    <row r="34" spans="1:63" x14ac:dyDescent="0.35">
      <c r="A34" s="55">
        <v>3258102</v>
      </c>
      <c r="B34" s="42" t="s">
        <v>154</v>
      </c>
      <c r="C34" s="64" t="s">
        <v>153</v>
      </c>
      <c r="D34" s="49">
        <v>15</v>
      </c>
      <c r="E34" s="229">
        <v>0</v>
      </c>
      <c r="F34" s="49"/>
      <c r="G34" s="49"/>
      <c r="H34" s="49">
        <v>4.3100000000000005</v>
      </c>
      <c r="I34" s="49">
        <v>4.3100000000000005</v>
      </c>
      <c r="J34" s="118">
        <v>0</v>
      </c>
      <c r="K34" s="153">
        <v>0</v>
      </c>
      <c r="L34" s="229">
        <v>0</v>
      </c>
      <c r="M34" s="229">
        <v>0</v>
      </c>
      <c r="N34" s="234"/>
      <c r="O34" s="230"/>
    </row>
    <row r="35" spans="1:63" x14ac:dyDescent="0.35">
      <c r="A35" s="55">
        <v>3258103</v>
      </c>
      <c r="B35" s="42" t="s">
        <v>155</v>
      </c>
      <c r="C35" s="64" t="s">
        <v>153</v>
      </c>
      <c r="D35" s="49">
        <v>25</v>
      </c>
      <c r="E35" s="229">
        <v>0.4</v>
      </c>
      <c r="F35" s="49"/>
      <c r="G35" s="49"/>
      <c r="H35" s="49">
        <v>8.34</v>
      </c>
      <c r="I35" s="49">
        <v>8.34</v>
      </c>
      <c r="J35" s="118">
        <v>0</v>
      </c>
      <c r="K35" s="153">
        <v>0</v>
      </c>
      <c r="L35" s="229">
        <v>1.5</v>
      </c>
      <c r="M35" s="229">
        <v>1.5</v>
      </c>
      <c r="N35" s="234"/>
      <c r="O35" s="230"/>
    </row>
    <row r="36" spans="1:63" x14ac:dyDescent="0.35">
      <c r="A36" s="55">
        <v>3258105</v>
      </c>
      <c r="B36" s="42" t="s">
        <v>156</v>
      </c>
      <c r="C36" s="64" t="s">
        <v>153</v>
      </c>
      <c r="D36" s="49">
        <v>25</v>
      </c>
      <c r="E36" s="229">
        <v>0.2</v>
      </c>
      <c r="F36" s="49"/>
      <c r="G36" s="49"/>
      <c r="H36" s="49">
        <v>3.21</v>
      </c>
      <c r="I36" s="49">
        <v>3.21</v>
      </c>
      <c r="J36" s="118">
        <v>0</v>
      </c>
      <c r="K36" s="153">
        <v>0</v>
      </c>
      <c r="L36" s="229">
        <v>1</v>
      </c>
      <c r="M36" s="229">
        <v>1</v>
      </c>
      <c r="N36" s="234"/>
      <c r="O36" s="230"/>
    </row>
    <row r="37" spans="1:63" x14ac:dyDescent="0.35">
      <c r="A37" s="55">
        <v>3258107</v>
      </c>
      <c r="B37" s="42" t="s">
        <v>157</v>
      </c>
      <c r="C37" s="64" t="s">
        <v>153</v>
      </c>
      <c r="D37" s="49">
        <v>20</v>
      </c>
      <c r="E37" s="229">
        <v>0</v>
      </c>
      <c r="F37" s="49"/>
      <c r="G37" s="49"/>
      <c r="H37" s="49">
        <v>19.98</v>
      </c>
      <c r="I37" s="49">
        <v>19.98</v>
      </c>
      <c r="J37" s="118">
        <v>0</v>
      </c>
      <c r="K37" s="153">
        <v>0</v>
      </c>
      <c r="L37" s="229">
        <v>0</v>
      </c>
      <c r="M37" s="229">
        <v>0</v>
      </c>
      <c r="N37" s="234"/>
      <c r="O37" s="230"/>
    </row>
    <row r="38" spans="1:63" x14ac:dyDescent="0.35">
      <c r="A38" s="55">
        <v>3258106</v>
      </c>
      <c r="B38" s="42" t="s">
        <v>158</v>
      </c>
      <c r="C38" s="64" t="s">
        <v>153</v>
      </c>
      <c r="D38" s="49">
        <v>20</v>
      </c>
      <c r="E38" s="229">
        <v>20</v>
      </c>
      <c r="F38" s="49"/>
      <c r="G38" s="49"/>
      <c r="H38" s="49">
        <v>19.48</v>
      </c>
      <c r="I38" s="49">
        <v>19.48</v>
      </c>
      <c r="J38" s="118">
        <v>0</v>
      </c>
      <c r="K38" s="153">
        <v>0</v>
      </c>
      <c r="L38" s="229">
        <v>0</v>
      </c>
      <c r="M38" s="229">
        <v>0</v>
      </c>
      <c r="N38" s="234"/>
      <c r="O38" s="230"/>
    </row>
    <row r="39" spans="1:63" x14ac:dyDescent="0.35">
      <c r="A39" s="55">
        <v>3258105</v>
      </c>
      <c r="B39" s="42" t="s">
        <v>159</v>
      </c>
      <c r="C39" s="64" t="s">
        <v>153</v>
      </c>
      <c r="D39" s="49">
        <v>25</v>
      </c>
      <c r="E39" s="229">
        <v>0</v>
      </c>
      <c r="F39" s="49"/>
      <c r="G39" s="49"/>
      <c r="H39" s="49">
        <v>3.3899999999999997</v>
      </c>
      <c r="I39" s="49">
        <v>3.3899999999999997</v>
      </c>
      <c r="J39" s="118">
        <v>0</v>
      </c>
      <c r="K39" s="153">
        <v>0</v>
      </c>
      <c r="L39" s="229">
        <v>0</v>
      </c>
      <c r="M39" s="229">
        <v>0</v>
      </c>
      <c r="N39" s="234"/>
      <c r="O39" s="230"/>
    </row>
    <row r="40" spans="1:63" ht="20.399999999999999" x14ac:dyDescent="0.35">
      <c r="A40" s="54">
        <v>3258114</v>
      </c>
      <c r="B40" s="43" t="s">
        <v>160</v>
      </c>
      <c r="C40" s="63" t="s">
        <v>153</v>
      </c>
      <c r="D40" s="49">
        <v>362.5</v>
      </c>
      <c r="E40" s="229">
        <v>0</v>
      </c>
      <c r="F40" s="49">
        <v>319</v>
      </c>
      <c r="G40" s="49"/>
      <c r="H40" s="49">
        <v>128.19999999999999</v>
      </c>
      <c r="I40" s="49">
        <v>14.54</v>
      </c>
      <c r="J40" s="49">
        <v>113.66</v>
      </c>
      <c r="K40" s="153">
        <v>0</v>
      </c>
      <c r="L40" s="229">
        <v>0</v>
      </c>
      <c r="M40" s="229">
        <v>0</v>
      </c>
      <c r="N40" s="234">
        <v>0</v>
      </c>
      <c r="O40" s="230">
        <v>0</v>
      </c>
    </row>
    <row r="41" spans="1:63" x14ac:dyDescent="0.35">
      <c r="A41" s="55">
        <v>3258128</v>
      </c>
      <c r="B41" s="42" t="s">
        <v>161</v>
      </c>
      <c r="C41" s="64" t="s">
        <v>153</v>
      </c>
      <c r="D41" s="49">
        <v>10</v>
      </c>
      <c r="E41" s="229">
        <v>0</v>
      </c>
      <c r="F41" s="49"/>
      <c r="G41" s="49"/>
      <c r="H41" s="49">
        <v>2.7600000000000002</v>
      </c>
      <c r="I41" s="49">
        <v>2.7600000000000002</v>
      </c>
      <c r="J41" s="118">
        <v>0</v>
      </c>
      <c r="K41" s="153">
        <v>0</v>
      </c>
      <c r="L41" s="229">
        <v>0</v>
      </c>
      <c r="M41" s="229">
        <v>0</v>
      </c>
      <c r="N41" s="234"/>
      <c r="O41" s="230"/>
    </row>
    <row r="42" spans="1:63" x14ac:dyDescent="0.35">
      <c r="A42" s="55">
        <v>3258107</v>
      </c>
      <c r="B42" s="39" t="s">
        <v>162</v>
      </c>
      <c r="C42" s="64" t="s">
        <v>153</v>
      </c>
      <c r="D42" s="49">
        <v>25</v>
      </c>
      <c r="E42" s="229">
        <v>0.25</v>
      </c>
      <c r="F42" s="49"/>
      <c r="G42" s="49"/>
      <c r="H42" s="49">
        <v>8.9700000000000006</v>
      </c>
      <c r="I42" s="49">
        <v>8.9700000000000006</v>
      </c>
      <c r="J42" s="118">
        <v>0</v>
      </c>
      <c r="K42" s="153">
        <v>0</v>
      </c>
      <c r="L42" s="229">
        <v>1</v>
      </c>
      <c r="M42" s="229">
        <v>1</v>
      </c>
      <c r="N42" s="234"/>
      <c r="O42" s="230"/>
    </row>
    <row r="43" spans="1:63" s="195" customFormat="1" ht="67.2" x14ac:dyDescent="0.35">
      <c r="A43" s="227">
        <v>4112101</v>
      </c>
      <c r="B43" s="44" t="s">
        <v>163</v>
      </c>
      <c r="C43" s="66" t="s">
        <v>164</v>
      </c>
      <c r="D43" s="229">
        <v>702.5</v>
      </c>
      <c r="E43" s="229">
        <v>702.5</v>
      </c>
      <c r="F43" s="229"/>
      <c r="G43" s="229"/>
      <c r="H43" s="229">
        <v>606.9</v>
      </c>
      <c r="I43" s="229">
        <v>606.9</v>
      </c>
      <c r="J43" s="230">
        <v>0</v>
      </c>
      <c r="K43" s="234">
        <v>0</v>
      </c>
      <c r="L43" s="229">
        <v>0</v>
      </c>
      <c r="M43" s="229">
        <v>0</v>
      </c>
      <c r="N43" s="234"/>
      <c r="O43" s="230"/>
      <c r="P43" s="194"/>
      <c r="Q43" s="194"/>
      <c r="R43" s="194"/>
      <c r="S43" s="194"/>
      <c r="T43" s="194"/>
      <c r="U43" s="194"/>
      <c r="V43" s="194"/>
      <c r="W43" s="194"/>
      <c r="X43" s="194"/>
      <c r="Y43" s="194"/>
      <c r="Z43" s="194"/>
      <c r="AA43" s="194"/>
      <c r="AB43" s="194"/>
      <c r="AC43" s="194"/>
      <c r="AD43" s="194"/>
      <c r="AE43" s="194"/>
      <c r="AF43" s="194"/>
      <c r="AG43" s="194"/>
      <c r="AH43" s="194"/>
      <c r="AI43" s="194"/>
      <c r="AJ43" s="194"/>
      <c r="AK43" s="194"/>
      <c r="AL43" s="194"/>
      <c r="AM43" s="194"/>
      <c r="AN43" s="194"/>
      <c r="AO43" s="194"/>
      <c r="AP43" s="194"/>
      <c r="AQ43" s="194"/>
      <c r="AR43" s="194"/>
      <c r="AS43" s="194"/>
      <c r="AT43" s="194"/>
      <c r="AU43" s="194"/>
      <c r="AV43" s="194"/>
      <c r="AW43" s="194"/>
      <c r="AX43" s="194"/>
      <c r="AY43" s="194"/>
      <c r="AZ43" s="194"/>
      <c r="BA43" s="194"/>
      <c r="BB43" s="194"/>
      <c r="BC43" s="194"/>
      <c r="BD43" s="194"/>
      <c r="BE43" s="194"/>
      <c r="BF43" s="194"/>
      <c r="BG43" s="194"/>
      <c r="BH43" s="194"/>
      <c r="BI43" s="194"/>
      <c r="BJ43" s="194"/>
      <c r="BK43" s="194"/>
    </row>
    <row r="44" spans="1:63" s="195" customFormat="1" ht="30.6" x14ac:dyDescent="0.35">
      <c r="A44" s="227">
        <v>4112101</v>
      </c>
      <c r="B44" s="45" t="s">
        <v>165</v>
      </c>
      <c r="C44" s="67" t="s">
        <v>164</v>
      </c>
      <c r="D44" s="229">
        <v>68.25</v>
      </c>
      <c r="E44" s="229">
        <v>68.25</v>
      </c>
      <c r="F44" s="229"/>
      <c r="G44" s="229"/>
      <c r="H44" s="229">
        <v>50.22</v>
      </c>
      <c r="I44" s="229">
        <v>50.22</v>
      </c>
      <c r="J44" s="230">
        <v>0</v>
      </c>
      <c r="K44" s="234">
        <v>0</v>
      </c>
      <c r="L44" s="229"/>
      <c r="M44" s="229"/>
      <c r="N44" s="234"/>
      <c r="O44" s="230"/>
      <c r="P44" s="194"/>
      <c r="Q44" s="194"/>
      <c r="R44" s="194"/>
      <c r="S44" s="194"/>
      <c r="T44" s="194"/>
      <c r="U44" s="194"/>
      <c r="V44" s="194"/>
      <c r="W44" s="194"/>
      <c r="X44" s="194"/>
      <c r="Y44" s="194"/>
      <c r="Z44" s="194"/>
      <c r="AA44" s="194"/>
      <c r="AB44" s="194"/>
      <c r="AC44" s="194"/>
      <c r="AD44" s="194"/>
      <c r="AE44" s="194"/>
      <c r="AF44" s="194"/>
      <c r="AG44" s="194"/>
      <c r="AH44" s="194"/>
      <c r="AI44" s="194"/>
      <c r="AJ44" s="194"/>
      <c r="AK44" s="194"/>
      <c r="AL44" s="194"/>
      <c r="AM44" s="194"/>
      <c r="AN44" s="194"/>
      <c r="AO44" s="194"/>
      <c r="AP44" s="194"/>
      <c r="AQ44" s="194"/>
      <c r="AR44" s="194"/>
      <c r="AS44" s="194"/>
      <c r="AT44" s="194"/>
      <c r="AU44" s="194"/>
      <c r="AV44" s="194"/>
      <c r="AW44" s="194"/>
      <c r="AX44" s="194"/>
      <c r="AY44" s="194"/>
      <c r="AZ44" s="194"/>
      <c r="BA44" s="194"/>
      <c r="BB44" s="194"/>
      <c r="BC44" s="194"/>
      <c r="BD44" s="194"/>
      <c r="BE44" s="194"/>
      <c r="BF44" s="194"/>
      <c r="BG44" s="194"/>
      <c r="BH44" s="194"/>
      <c r="BI44" s="194"/>
      <c r="BJ44" s="194"/>
      <c r="BK44" s="194"/>
    </row>
    <row r="45" spans="1:63" s="195" customFormat="1" x14ac:dyDescent="0.35">
      <c r="A45" s="231">
        <v>4112102</v>
      </c>
      <c r="B45" s="45" t="s">
        <v>166</v>
      </c>
      <c r="C45" s="67" t="s">
        <v>167</v>
      </c>
      <c r="D45" s="229">
        <v>100</v>
      </c>
      <c r="E45" s="229">
        <v>100</v>
      </c>
      <c r="F45" s="229"/>
      <c r="G45" s="229"/>
      <c r="H45" s="229">
        <v>61.29</v>
      </c>
      <c r="I45" s="229">
        <v>61.29</v>
      </c>
      <c r="J45" s="230">
        <v>0</v>
      </c>
      <c r="K45" s="234">
        <v>0</v>
      </c>
      <c r="L45" s="229"/>
      <c r="M45" s="229"/>
      <c r="N45" s="234"/>
      <c r="O45" s="230"/>
      <c r="P45" s="194"/>
      <c r="Q45" s="194"/>
      <c r="R45" s="194"/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194"/>
      <c r="AP45" s="194"/>
      <c r="AQ45" s="194"/>
      <c r="AR45" s="194"/>
      <c r="AS45" s="194"/>
      <c r="AT45" s="194"/>
      <c r="AU45" s="194"/>
      <c r="AV45" s="194"/>
      <c r="AW45" s="194"/>
      <c r="AX45" s="194"/>
      <c r="AY45" s="194"/>
      <c r="AZ45" s="194"/>
      <c r="BA45" s="194"/>
      <c r="BB45" s="194"/>
      <c r="BC45" s="194"/>
      <c r="BD45" s="194"/>
      <c r="BE45" s="194"/>
      <c r="BF45" s="194"/>
      <c r="BG45" s="194"/>
      <c r="BH45" s="194"/>
      <c r="BI45" s="194"/>
      <c r="BJ45" s="194"/>
      <c r="BK45" s="194"/>
    </row>
    <row r="46" spans="1:63" s="195" customFormat="1" ht="20.399999999999999" x14ac:dyDescent="0.35">
      <c r="A46" s="231">
        <v>4112316</v>
      </c>
      <c r="B46" s="45" t="s">
        <v>168</v>
      </c>
      <c r="C46" s="67" t="s">
        <v>169</v>
      </c>
      <c r="D46" s="229">
        <v>8.9700000000000006</v>
      </c>
      <c r="E46" s="229">
        <v>8.9700000000000006</v>
      </c>
      <c r="F46" s="229"/>
      <c r="G46" s="229"/>
      <c r="H46" s="229">
        <v>8.9499999999999993</v>
      </c>
      <c r="I46" s="229">
        <v>8.9499999999999993</v>
      </c>
      <c r="J46" s="230">
        <v>0</v>
      </c>
      <c r="K46" s="234">
        <v>0</v>
      </c>
      <c r="L46" s="229"/>
      <c r="M46" s="229"/>
      <c r="N46" s="234"/>
      <c r="O46" s="230"/>
      <c r="P46" s="194"/>
      <c r="Q46" s="194"/>
      <c r="R46" s="194"/>
      <c r="S46" s="194"/>
      <c r="T46" s="194"/>
      <c r="U46" s="194"/>
      <c r="V46" s="194"/>
      <c r="W46" s="194"/>
      <c r="X46" s="194"/>
      <c r="Y46" s="194"/>
      <c r="Z46" s="194"/>
      <c r="AA46" s="194"/>
      <c r="AB46" s="194"/>
      <c r="AC46" s="194"/>
      <c r="AD46" s="194"/>
      <c r="AE46" s="194"/>
      <c r="AF46" s="194"/>
      <c r="AG46" s="194"/>
      <c r="AH46" s="194"/>
      <c r="AI46" s="194"/>
      <c r="AJ46" s="194"/>
      <c r="AK46" s="194"/>
      <c r="AL46" s="194"/>
      <c r="AM46" s="194"/>
      <c r="AN46" s="194"/>
      <c r="AO46" s="194"/>
      <c r="AP46" s="194"/>
      <c r="AQ46" s="194"/>
      <c r="AR46" s="194"/>
      <c r="AS46" s="194"/>
      <c r="AT46" s="194"/>
      <c r="AU46" s="194"/>
      <c r="AV46" s="194"/>
      <c r="AW46" s="194"/>
      <c r="AX46" s="194"/>
      <c r="AY46" s="194"/>
      <c r="AZ46" s="194"/>
      <c r="BA46" s="194"/>
      <c r="BB46" s="194"/>
      <c r="BC46" s="194"/>
      <c r="BD46" s="194"/>
      <c r="BE46" s="194"/>
      <c r="BF46" s="194"/>
      <c r="BG46" s="194"/>
      <c r="BH46" s="194"/>
      <c r="BI46" s="194"/>
      <c r="BJ46" s="194"/>
      <c r="BK46" s="194"/>
    </row>
    <row r="47" spans="1:63" s="195" customFormat="1" ht="20.399999999999999" x14ac:dyDescent="0.35">
      <c r="A47" s="231">
        <v>4112316</v>
      </c>
      <c r="B47" s="45" t="s">
        <v>170</v>
      </c>
      <c r="C47" s="67" t="s">
        <v>169</v>
      </c>
      <c r="D47" s="229">
        <v>5</v>
      </c>
      <c r="E47" s="229">
        <v>5</v>
      </c>
      <c r="F47" s="229"/>
      <c r="G47" s="229"/>
      <c r="H47" s="229">
        <v>0.79</v>
      </c>
      <c r="I47" s="229">
        <v>0.79</v>
      </c>
      <c r="J47" s="230">
        <v>0</v>
      </c>
      <c r="K47" s="234">
        <v>0</v>
      </c>
      <c r="L47" s="229"/>
      <c r="M47" s="229"/>
      <c r="N47" s="234"/>
      <c r="O47" s="230"/>
      <c r="P47" s="194"/>
      <c r="Q47" s="194"/>
      <c r="R47" s="194"/>
      <c r="S47" s="194"/>
      <c r="T47" s="194"/>
      <c r="U47" s="194"/>
      <c r="V47" s="194"/>
      <c r="W47" s="194"/>
      <c r="X47" s="194"/>
      <c r="Y47" s="194"/>
      <c r="Z47" s="194"/>
      <c r="AA47" s="194"/>
      <c r="AB47" s="194"/>
      <c r="AC47" s="194"/>
      <c r="AD47" s="194"/>
      <c r="AE47" s="194"/>
      <c r="AF47" s="194"/>
      <c r="AG47" s="194"/>
      <c r="AH47" s="194"/>
      <c r="AI47" s="194"/>
      <c r="AJ47" s="194"/>
      <c r="AK47" s="194"/>
      <c r="AL47" s="194"/>
      <c r="AM47" s="194"/>
      <c r="AN47" s="194"/>
      <c r="AO47" s="194"/>
      <c r="AP47" s="194"/>
      <c r="AQ47" s="194"/>
      <c r="AR47" s="194"/>
      <c r="AS47" s="194"/>
      <c r="AT47" s="194"/>
      <c r="AU47" s="194"/>
      <c r="AV47" s="194"/>
      <c r="AW47" s="194"/>
      <c r="AX47" s="194"/>
      <c r="AY47" s="194"/>
      <c r="AZ47" s="194"/>
      <c r="BA47" s="194"/>
      <c r="BB47" s="194"/>
      <c r="BC47" s="194"/>
      <c r="BD47" s="194"/>
      <c r="BE47" s="194"/>
      <c r="BF47" s="194"/>
      <c r="BG47" s="194"/>
      <c r="BH47" s="194"/>
      <c r="BI47" s="194"/>
      <c r="BJ47" s="194"/>
      <c r="BK47" s="194"/>
    </row>
    <row r="48" spans="1:63" s="195" customFormat="1" ht="20.399999999999999" x14ac:dyDescent="0.35">
      <c r="A48" s="231">
        <v>4112304</v>
      </c>
      <c r="B48" s="45" t="s">
        <v>171</v>
      </c>
      <c r="C48" s="67" t="s">
        <v>172</v>
      </c>
      <c r="D48" s="229">
        <v>20.5</v>
      </c>
      <c r="E48" s="229">
        <v>20.5</v>
      </c>
      <c r="F48" s="229"/>
      <c r="G48" s="229"/>
      <c r="H48" s="229">
        <v>20.18</v>
      </c>
      <c r="I48" s="229">
        <v>20.18</v>
      </c>
      <c r="J48" s="230">
        <v>0</v>
      </c>
      <c r="K48" s="234">
        <v>0</v>
      </c>
      <c r="L48" s="229"/>
      <c r="M48" s="229"/>
      <c r="N48" s="234"/>
      <c r="O48" s="230"/>
      <c r="P48" s="194"/>
      <c r="Q48" s="194"/>
      <c r="R48" s="194"/>
      <c r="S48" s="194"/>
      <c r="T48" s="194"/>
      <c r="U48" s="194"/>
      <c r="V48" s="194"/>
      <c r="W48" s="194"/>
      <c r="X48" s="194"/>
      <c r="Y48" s="194"/>
      <c r="Z48" s="194"/>
      <c r="AA48" s="194"/>
      <c r="AB48" s="194"/>
      <c r="AC48" s="194"/>
      <c r="AD48" s="194"/>
      <c r="AE48" s="194"/>
      <c r="AF48" s="194"/>
      <c r="AG48" s="194"/>
      <c r="AH48" s="194"/>
      <c r="AI48" s="194"/>
      <c r="AJ48" s="194"/>
      <c r="AK48" s="194"/>
      <c r="AL48" s="194"/>
      <c r="AM48" s="194"/>
      <c r="AN48" s="194"/>
      <c r="AO48" s="194"/>
      <c r="AP48" s="194"/>
      <c r="AQ48" s="194"/>
      <c r="AR48" s="194"/>
      <c r="AS48" s="194"/>
      <c r="AT48" s="194"/>
      <c r="AU48" s="194"/>
      <c r="AV48" s="194"/>
      <c r="AW48" s="194"/>
      <c r="AX48" s="194"/>
      <c r="AY48" s="194"/>
      <c r="AZ48" s="194"/>
      <c r="BA48" s="194"/>
      <c r="BB48" s="194"/>
      <c r="BC48" s="194"/>
      <c r="BD48" s="194"/>
      <c r="BE48" s="194"/>
      <c r="BF48" s="194"/>
      <c r="BG48" s="194"/>
      <c r="BH48" s="194"/>
      <c r="BI48" s="194"/>
      <c r="BJ48" s="194"/>
      <c r="BK48" s="194"/>
    </row>
    <row r="49" spans="1:63" s="195" customFormat="1" ht="30.6" x14ac:dyDescent="0.35">
      <c r="A49" s="231">
        <v>4112304</v>
      </c>
      <c r="B49" s="45" t="s">
        <v>173</v>
      </c>
      <c r="C49" s="67" t="s">
        <v>172</v>
      </c>
      <c r="D49" s="229">
        <v>6</v>
      </c>
      <c r="E49" s="229">
        <v>6</v>
      </c>
      <c r="F49" s="229"/>
      <c r="G49" s="229"/>
      <c r="H49" s="229">
        <v>2.13</v>
      </c>
      <c r="I49" s="229">
        <v>2.13</v>
      </c>
      <c r="J49" s="230">
        <v>0</v>
      </c>
      <c r="K49" s="234">
        <v>0</v>
      </c>
      <c r="L49" s="229"/>
      <c r="M49" s="229"/>
      <c r="N49" s="234"/>
      <c r="O49" s="230"/>
      <c r="P49" s="194"/>
      <c r="Q49" s="194"/>
      <c r="R49" s="194"/>
      <c r="S49" s="194"/>
      <c r="T49" s="194"/>
      <c r="U49" s="194"/>
      <c r="V49" s="194"/>
      <c r="W49" s="194"/>
      <c r="X49" s="194"/>
      <c r="Y49" s="194"/>
      <c r="Z49" s="194"/>
      <c r="AA49" s="194"/>
      <c r="AB49" s="194"/>
      <c r="AC49" s="194"/>
      <c r="AD49" s="194"/>
      <c r="AE49" s="194"/>
      <c r="AF49" s="194"/>
      <c r="AG49" s="194"/>
      <c r="AH49" s="194"/>
      <c r="AI49" s="194"/>
      <c r="AJ49" s="194"/>
      <c r="AK49" s="194"/>
      <c r="AL49" s="194"/>
      <c r="AM49" s="194"/>
      <c r="AN49" s="194"/>
      <c r="AO49" s="194"/>
      <c r="AP49" s="194"/>
      <c r="AQ49" s="194"/>
      <c r="AR49" s="194"/>
      <c r="AS49" s="194"/>
      <c r="AT49" s="194"/>
      <c r="AU49" s="194"/>
      <c r="AV49" s="194"/>
      <c r="AW49" s="194"/>
      <c r="AX49" s="194"/>
      <c r="AY49" s="194"/>
      <c r="AZ49" s="194"/>
      <c r="BA49" s="194"/>
      <c r="BB49" s="194"/>
      <c r="BC49" s="194"/>
      <c r="BD49" s="194"/>
      <c r="BE49" s="194"/>
      <c r="BF49" s="194"/>
      <c r="BG49" s="194"/>
      <c r="BH49" s="194"/>
      <c r="BI49" s="194"/>
      <c r="BJ49" s="194"/>
      <c r="BK49" s="194"/>
    </row>
    <row r="50" spans="1:63" s="195" customFormat="1" ht="20.399999999999999" x14ac:dyDescent="0.35">
      <c r="A50" s="231">
        <v>4112304</v>
      </c>
      <c r="B50" s="45" t="s">
        <v>174</v>
      </c>
      <c r="C50" s="67" t="s">
        <v>172</v>
      </c>
      <c r="D50" s="229">
        <v>50</v>
      </c>
      <c r="E50" s="229">
        <v>35</v>
      </c>
      <c r="F50" s="229"/>
      <c r="G50" s="229"/>
      <c r="H50" s="229">
        <v>14.49</v>
      </c>
      <c r="I50" s="229">
        <v>14.49</v>
      </c>
      <c r="J50" s="230">
        <v>0</v>
      </c>
      <c r="K50" s="234">
        <v>0</v>
      </c>
      <c r="L50" s="229">
        <v>35</v>
      </c>
      <c r="M50" s="229">
        <v>35</v>
      </c>
      <c r="N50" s="234"/>
      <c r="O50" s="230"/>
      <c r="P50" s="194"/>
      <c r="Q50" s="194"/>
      <c r="R50" s="194"/>
      <c r="S50" s="194"/>
      <c r="T50" s="194"/>
      <c r="U50" s="194"/>
      <c r="V50" s="194"/>
      <c r="W50" s="194"/>
      <c r="X50" s="194"/>
      <c r="Y50" s="194"/>
      <c r="Z50" s="194"/>
      <c r="AA50" s="194"/>
      <c r="AB50" s="194"/>
      <c r="AC50" s="194"/>
      <c r="AD50" s="194"/>
      <c r="AE50" s="194"/>
      <c r="AF50" s="194"/>
      <c r="AG50" s="194"/>
      <c r="AH50" s="194"/>
      <c r="AI50" s="194"/>
      <c r="AJ50" s="194"/>
      <c r="AK50" s="194"/>
      <c r="AL50" s="194"/>
      <c r="AM50" s="194"/>
      <c r="AN50" s="194"/>
      <c r="AO50" s="194"/>
      <c r="AP50" s="194"/>
      <c r="AQ50" s="194"/>
      <c r="AR50" s="194"/>
      <c r="AS50" s="194"/>
      <c r="AT50" s="194"/>
      <c r="AU50" s="194"/>
      <c r="AV50" s="194"/>
      <c r="AW50" s="194"/>
      <c r="AX50" s="194"/>
      <c r="AY50" s="194"/>
      <c r="AZ50" s="194"/>
      <c r="BA50" s="194"/>
      <c r="BB50" s="194"/>
      <c r="BC50" s="194"/>
      <c r="BD50" s="194"/>
      <c r="BE50" s="194"/>
      <c r="BF50" s="194"/>
      <c r="BG50" s="194"/>
      <c r="BH50" s="194"/>
      <c r="BI50" s="194"/>
      <c r="BJ50" s="194"/>
      <c r="BK50" s="194"/>
    </row>
    <row r="51" spans="1:63" s="195" customFormat="1" ht="48" x14ac:dyDescent="0.35">
      <c r="A51" s="231">
        <v>4112202</v>
      </c>
      <c r="B51" s="44" t="s">
        <v>175</v>
      </c>
      <c r="C51" s="66" t="s">
        <v>176</v>
      </c>
      <c r="D51" s="229">
        <v>19.5</v>
      </c>
      <c r="E51" s="229">
        <v>0</v>
      </c>
      <c r="F51" s="229"/>
      <c r="G51" s="229"/>
      <c r="H51" s="229">
        <v>19.47</v>
      </c>
      <c r="I51" s="229">
        <v>19.47</v>
      </c>
      <c r="J51" s="230">
        <v>0</v>
      </c>
      <c r="K51" s="234">
        <v>0</v>
      </c>
      <c r="L51" s="229"/>
      <c r="M51" s="229"/>
      <c r="N51" s="234"/>
      <c r="O51" s="230"/>
      <c r="P51" s="194"/>
      <c r="Q51" s="194"/>
      <c r="R51" s="194"/>
      <c r="S51" s="194"/>
      <c r="T51" s="194"/>
      <c r="U51" s="194"/>
      <c r="V51" s="194"/>
      <c r="W51" s="194"/>
      <c r="X51" s="194"/>
      <c r="Y51" s="194"/>
      <c r="Z51" s="194"/>
      <c r="AA51" s="194"/>
      <c r="AB51" s="194"/>
      <c r="AC51" s="194"/>
      <c r="AD51" s="194"/>
      <c r="AE51" s="194"/>
      <c r="AF51" s="194"/>
      <c r="AG51" s="194"/>
      <c r="AH51" s="194"/>
      <c r="AI51" s="194"/>
      <c r="AJ51" s="194"/>
      <c r="AK51" s="194"/>
      <c r="AL51" s="194"/>
      <c r="AM51" s="194"/>
      <c r="AN51" s="194"/>
      <c r="AO51" s="194"/>
      <c r="AP51" s="194"/>
      <c r="AQ51" s="194"/>
      <c r="AR51" s="194"/>
      <c r="AS51" s="194"/>
      <c r="AT51" s="194"/>
      <c r="AU51" s="194"/>
      <c r="AV51" s="194"/>
      <c r="AW51" s="194"/>
      <c r="AX51" s="194"/>
      <c r="AY51" s="194"/>
      <c r="AZ51" s="194"/>
      <c r="BA51" s="194"/>
      <c r="BB51" s="194"/>
      <c r="BC51" s="194"/>
      <c r="BD51" s="194"/>
      <c r="BE51" s="194"/>
      <c r="BF51" s="194"/>
      <c r="BG51" s="194"/>
      <c r="BH51" s="194"/>
      <c r="BI51" s="194"/>
      <c r="BJ51" s="194"/>
      <c r="BK51" s="194"/>
    </row>
    <row r="52" spans="1:63" s="195" customFormat="1" ht="30.6" x14ac:dyDescent="0.35">
      <c r="A52" s="231">
        <v>4112202</v>
      </c>
      <c r="B52" s="45" t="s">
        <v>177</v>
      </c>
      <c r="C52" s="67" t="s">
        <v>176</v>
      </c>
      <c r="D52" s="229">
        <v>13.75</v>
      </c>
      <c r="E52" s="229">
        <v>13.75</v>
      </c>
      <c r="F52" s="229"/>
      <c r="G52" s="229"/>
      <c r="H52" s="229">
        <v>9.8800000000000008</v>
      </c>
      <c r="I52" s="229">
        <v>9.8800000000000008</v>
      </c>
      <c r="J52" s="230">
        <v>0</v>
      </c>
      <c r="K52" s="234">
        <v>0</v>
      </c>
      <c r="L52" s="229"/>
      <c r="M52" s="229"/>
      <c r="N52" s="234"/>
      <c r="O52" s="230"/>
      <c r="P52" s="194"/>
      <c r="Q52" s="194"/>
      <c r="R52" s="194"/>
      <c r="S52" s="194"/>
      <c r="T52" s="194"/>
      <c r="U52" s="194"/>
      <c r="V52" s="194"/>
      <c r="W52" s="194"/>
      <c r="X52" s="194"/>
      <c r="Y52" s="194"/>
      <c r="Z52" s="194"/>
      <c r="AA52" s="194"/>
      <c r="AB52" s="194"/>
      <c r="AC52" s="194"/>
      <c r="AD52" s="194"/>
      <c r="AE52" s="194"/>
      <c r="AF52" s="194"/>
      <c r="AG52" s="194"/>
      <c r="AH52" s="194"/>
      <c r="AI52" s="194"/>
      <c r="AJ52" s="194"/>
      <c r="AK52" s="194"/>
      <c r="AL52" s="194"/>
      <c r="AM52" s="194"/>
      <c r="AN52" s="194"/>
      <c r="AO52" s="194"/>
      <c r="AP52" s="194"/>
      <c r="AQ52" s="194"/>
      <c r="AR52" s="194"/>
      <c r="AS52" s="194"/>
      <c r="AT52" s="194"/>
      <c r="AU52" s="194"/>
      <c r="AV52" s="194"/>
      <c r="AW52" s="194"/>
      <c r="AX52" s="194"/>
      <c r="AY52" s="194"/>
      <c r="AZ52" s="194"/>
      <c r="BA52" s="194"/>
      <c r="BB52" s="194"/>
      <c r="BC52" s="194"/>
      <c r="BD52" s="194"/>
      <c r="BE52" s="194"/>
      <c r="BF52" s="194"/>
      <c r="BG52" s="194"/>
      <c r="BH52" s="194"/>
      <c r="BI52" s="194"/>
      <c r="BJ52" s="194"/>
      <c r="BK52" s="194"/>
    </row>
    <row r="53" spans="1:63" s="195" customFormat="1" x14ac:dyDescent="0.35">
      <c r="A53" s="231">
        <v>4112202</v>
      </c>
      <c r="B53" s="45" t="s">
        <v>178</v>
      </c>
      <c r="C53" s="67" t="s">
        <v>176</v>
      </c>
      <c r="D53" s="229">
        <v>1.5</v>
      </c>
      <c r="E53" s="229">
        <v>1.5</v>
      </c>
      <c r="F53" s="229"/>
      <c r="G53" s="229"/>
      <c r="H53" s="229">
        <v>0.2</v>
      </c>
      <c r="I53" s="229">
        <v>0.2</v>
      </c>
      <c r="J53" s="230">
        <v>0</v>
      </c>
      <c r="K53" s="234">
        <v>0</v>
      </c>
      <c r="L53" s="229"/>
      <c r="M53" s="229"/>
      <c r="N53" s="234"/>
      <c r="O53" s="230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4"/>
      <c r="AA53" s="194"/>
      <c r="AB53" s="194"/>
      <c r="AC53" s="194"/>
      <c r="AD53" s="194"/>
      <c r="AE53" s="194"/>
      <c r="AF53" s="194"/>
      <c r="AG53" s="194"/>
      <c r="AH53" s="194"/>
      <c r="AI53" s="194"/>
      <c r="AJ53" s="194"/>
      <c r="AK53" s="194"/>
      <c r="AL53" s="194"/>
      <c r="AM53" s="194"/>
      <c r="AN53" s="194"/>
      <c r="AO53" s="194"/>
      <c r="AP53" s="194"/>
      <c r="AQ53" s="194"/>
      <c r="AR53" s="194"/>
      <c r="AS53" s="194"/>
      <c r="AT53" s="194"/>
      <c r="AU53" s="194"/>
      <c r="AV53" s="194"/>
      <c r="AW53" s="194"/>
      <c r="AX53" s="194"/>
      <c r="AY53" s="194"/>
      <c r="AZ53" s="194"/>
      <c r="BA53" s="194"/>
      <c r="BB53" s="194"/>
      <c r="BC53" s="194"/>
      <c r="BD53" s="194"/>
      <c r="BE53" s="194"/>
      <c r="BF53" s="194"/>
      <c r="BG53" s="194"/>
      <c r="BH53" s="194"/>
      <c r="BI53" s="194"/>
      <c r="BJ53" s="194"/>
      <c r="BK53" s="194"/>
    </row>
    <row r="54" spans="1:63" s="195" customFormat="1" ht="20.399999999999999" x14ac:dyDescent="0.35">
      <c r="A54" s="231">
        <v>4112202</v>
      </c>
      <c r="B54" s="45" t="s">
        <v>179</v>
      </c>
      <c r="C54" s="67" t="s">
        <v>176</v>
      </c>
      <c r="D54" s="229">
        <v>5.25</v>
      </c>
      <c r="E54" s="229">
        <v>5.25</v>
      </c>
      <c r="F54" s="229"/>
      <c r="G54" s="229"/>
      <c r="H54" s="229">
        <v>4.08</v>
      </c>
      <c r="I54" s="229">
        <v>4.08</v>
      </c>
      <c r="J54" s="230">
        <v>0</v>
      </c>
      <c r="K54" s="234">
        <v>0</v>
      </c>
      <c r="L54" s="229"/>
      <c r="M54" s="229"/>
      <c r="N54" s="234"/>
      <c r="O54" s="230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4"/>
      <c r="AA54" s="194"/>
      <c r="AB54" s="194"/>
      <c r="AC54" s="194"/>
      <c r="AD54" s="194"/>
      <c r="AE54" s="194"/>
      <c r="AF54" s="194"/>
      <c r="AG54" s="194"/>
      <c r="AH54" s="194"/>
      <c r="AI54" s="194"/>
      <c r="AJ54" s="194"/>
      <c r="AK54" s="194"/>
      <c r="AL54" s="194"/>
      <c r="AM54" s="194"/>
      <c r="AN54" s="194"/>
      <c r="AO54" s="194"/>
      <c r="AP54" s="194"/>
      <c r="AQ54" s="194"/>
      <c r="AR54" s="194"/>
      <c r="AS54" s="194"/>
      <c r="AT54" s="194"/>
      <c r="AU54" s="194"/>
      <c r="AV54" s="194"/>
      <c r="AW54" s="194"/>
      <c r="AX54" s="194"/>
      <c r="AY54" s="194"/>
      <c r="AZ54" s="194"/>
      <c r="BA54" s="194"/>
      <c r="BB54" s="194"/>
      <c r="BC54" s="194"/>
      <c r="BD54" s="194"/>
      <c r="BE54" s="194"/>
      <c r="BF54" s="194"/>
      <c r="BG54" s="194"/>
      <c r="BH54" s="194"/>
      <c r="BI54" s="194"/>
      <c r="BJ54" s="194"/>
      <c r="BK54" s="194"/>
    </row>
    <row r="55" spans="1:63" s="195" customFormat="1" x14ac:dyDescent="0.35">
      <c r="A55" s="227">
        <v>4112314</v>
      </c>
      <c r="B55" s="232" t="s">
        <v>154</v>
      </c>
      <c r="C55" s="134" t="s">
        <v>180</v>
      </c>
      <c r="D55" s="229">
        <v>50</v>
      </c>
      <c r="E55" s="229">
        <v>50</v>
      </c>
      <c r="F55" s="229"/>
      <c r="G55" s="229"/>
      <c r="H55" s="229">
        <v>45.32</v>
      </c>
      <c r="I55" s="229">
        <v>45.32</v>
      </c>
      <c r="J55" s="230">
        <v>0</v>
      </c>
      <c r="K55" s="234">
        <v>0</v>
      </c>
      <c r="L55" s="229"/>
      <c r="M55" s="229"/>
      <c r="N55" s="234"/>
      <c r="O55" s="230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4"/>
      <c r="AA55" s="194"/>
      <c r="AB55" s="194"/>
      <c r="AC55" s="194"/>
      <c r="AD55" s="194"/>
      <c r="AE55" s="194"/>
      <c r="AF55" s="194"/>
      <c r="AG55" s="194"/>
      <c r="AH55" s="194"/>
      <c r="AI55" s="194"/>
      <c r="AJ55" s="194"/>
      <c r="AK55" s="194"/>
      <c r="AL55" s="194"/>
      <c r="AM55" s="194"/>
      <c r="AN55" s="194"/>
      <c r="AO55" s="194"/>
      <c r="AP55" s="194"/>
      <c r="AQ55" s="194"/>
      <c r="AR55" s="194"/>
      <c r="AS55" s="194"/>
      <c r="AT55" s="194"/>
      <c r="AU55" s="194"/>
      <c r="AV55" s="194"/>
      <c r="AW55" s="194"/>
      <c r="AX55" s="194"/>
      <c r="AY55" s="194"/>
      <c r="AZ55" s="194"/>
      <c r="BA55" s="194"/>
      <c r="BB55" s="194"/>
      <c r="BC55" s="194"/>
      <c r="BD55" s="194"/>
      <c r="BE55" s="194"/>
      <c r="BF55" s="194"/>
      <c r="BG55" s="194"/>
      <c r="BH55" s="194"/>
      <c r="BI55" s="194"/>
      <c r="BJ55" s="194"/>
      <c r="BK55" s="194"/>
    </row>
    <row r="56" spans="1:63" s="195" customFormat="1" x14ac:dyDescent="0.35">
      <c r="A56" s="227">
        <v>4112303</v>
      </c>
      <c r="B56" s="232" t="s">
        <v>181</v>
      </c>
      <c r="C56" s="134" t="s">
        <v>180</v>
      </c>
      <c r="D56" s="229">
        <v>15</v>
      </c>
      <c r="E56" s="229">
        <v>0</v>
      </c>
      <c r="F56" s="229"/>
      <c r="G56" s="229"/>
      <c r="H56" s="229">
        <v>12.72</v>
      </c>
      <c r="I56" s="229">
        <v>12.72</v>
      </c>
      <c r="J56" s="230">
        <v>0</v>
      </c>
      <c r="K56" s="234">
        <v>0</v>
      </c>
      <c r="L56" s="229">
        <v>0</v>
      </c>
      <c r="M56" s="229">
        <v>0</v>
      </c>
      <c r="N56" s="234"/>
      <c r="O56" s="230"/>
      <c r="P56" s="194"/>
      <c r="Q56" s="194"/>
      <c r="R56" s="194"/>
      <c r="S56" s="194"/>
      <c r="T56" s="194"/>
      <c r="U56" s="194"/>
      <c r="V56" s="194"/>
      <c r="W56" s="194"/>
      <c r="X56" s="194"/>
      <c r="Y56" s="194"/>
      <c r="Z56" s="194"/>
      <c r="AA56" s="194"/>
      <c r="AB56" s="194"/>
      <c r="AC56" s="194"/>
      <c r="AD56" s="194"/>
      <c r="AE56" s="194"/>
      <c r="AF56" s="194"/>
      <c r="AG56" s="194"/>
      <c r="AH56" s="194"/>
      <c r="AI56" s="194"/>
      <c r="AJ56" s="194"/>
      <c r="AK56" s="194"/>
      <c r="AL56" s="194"/>
      <c r="AM56" s="194"/>
      <c r="AN56" s="194"/>
      <c r="AO56" s="194"/>
      <c r="AP56" s="194"/>
      <c r="AQ56" s="194"/>
      <c r="AR56" s="194"/>
      <c r="AS56" s="194"/>
      <c r="AT56" s="194"/>
      <c r="AU56" s="194"/>
      <c r="AV56" s="194"/>
      <c r="AW56" s="194"/>
      <c r="AX56" s="194"/>
      <c r="AY56" s="194"/>
      <c r="AZ56" s="194"/>
      <c r="BA56" s="194"/>
      <c r="BB56" s="194"/>
      <c r="BC56" s="194"/>
      <c r="BD56" s="194"/>
      <c r="BE56" s="194"/>
      <c r="BF56" s="194"/>
      <c r="BG56" s="194"/>
      <c r="BH56" s="194"/>
      <c r="BI56" s="194"/>
      <c r="BJ56" s="194"/>
      <c r="BK56" s="194"/>
    </row>
    <row r="57" spans="1:63" x14ac:dyDescent="0.35">
      <c r="A57" s="60">
        <v>4141101</v>
      </c>
      <c r="B57" s="48" t="s">
        <v>182</v>
      </c>
      <c r="C57" s="65" t="s">
        <v>183</v>
      </c>
      <c r="D57" s="49">
        <v>24000</v>
      </c>
      <c r="E57" s="229">
        <v>24000</v>
      </c>
      <c r="F57" s="49"/>
      <c r="G57" s="49"/>
      <c r="H57" s="49">
        <v>15323.6</v>
      </c>
      <c r="I57" s="49">
        <v>15323.6</v>
      </c>
      <c r="J57" s="118">
        <v>0</v>
      </c>
      <c r="K57" s="153">
        <v>0</v>
      </c>
      <c r="L57" s="229">
        <v>0</v>
      </c>
      <c r="M57" s="229">
        <v>0</v>
      </c>
      <c r="N57" s="234"/>
      <c r="O57" s="230"/>
    </row>
    <row r="58" spans="1:63" x14ac:dyDescent="0.35">
      <c r="A58" s="61">
        <v>4111306</v>
      </c>
      <c r="B58" s="41" t="s">
        <v>184</v>
      </c>
      <c r="C58" s="65" t="s">
        <v>185</v>
      </c>
      <c r="D58" s="49">
        <v>1261</v>
      </c>
      <c r="E58" s="229">
        <v>17.5</v>
      </c>
      <c r="F58" s="49">
        <v>1109.68</v>
      </c>
      <c r="G58" s="49"/>
      <c r="H58" s="49">
        <v>270.55</v>
      </c>
      <c r="I58" s="49">
        <v>35.57</v>
      </c>
      <c r="J58" s="49">
        <v>234.98</v>
      </c>
      <c r="K58" s="153">
        <v>0</v>
      </c>
      <c r="L58" s="229">
        <v>558</v>
      </c>
      <c r="M58" s="229">
        <v>70</v>
      </c>
      <c r="N58" s="234">
        <v>430</v>
      </c>
      <c r="O58" s="230">
        <v>58</v>
      </c>
    </row>
    <row r="59" spans="1:63" ht="20.399999999999999" x14ac:dyDescent="0.35">
      <c r="A59" s="61">
        <v>4111307</v>
      </c>
      <c r="B59" s="48" t="s">
        <v>186</v>
      </c>
      <c r="C59" s="65" t="s">
        <v>185</v>
      </c>
      <c r="D59" s="49">
        <v>1515</v>
      </c>
      <c r="E59" s="229">
        <v>14</v>
      </c>
      <c r="F59" s="49">
        <v>1333.2</v>
      </c>
      <c r="G59" s="49"/>
      <c r="H59" s="49">
        <v>0</v>
      </c>
      <c r="I59" s="49">
        <v>0</v>
      </c>
      <c r="J59" s="49">
        <v>0</v>
      </c>
      <c r="K59" s="153">
        <v>0</v>
      </c>
      <c r="L59" s="229">
        <v>400</v>
      </c>
      <c r="M59" s="229">
        <v>56</v>
      </c>
      <c r="N59" s="234">
        <v>344</v>
      </c>
      <c r="O59" s="230">
        <v>0</v>
      </c>
    </row>
    <row r="60" spans="1:63" ht="20.399999999999999" x14ac:dyDescent="0.35">
      <c r="A60" s="61">
        <v>4111307</v>
      </c>
      <c r="B60" s="48" t="s">
        <v>187</v>
      </c>
      <c r="C60" s="65" t="s">
        <v>185</v>
      </c>
      <c r="D60" s="49">
        <v>20311</v>
      </c>
      <c r="E60" s="229">
        <v>86.63</v>
      </c>
      <c r="F60" s="49">
        <v>17873.68</v>
      </c>
      <c r="G60" s="49"/>
      <c r="H60" s="49">
        <v>10198.61</v>
      </c>
      <c r="I60" s="49">
        <v>1397.13</v>
      </c>
      <c r="J60" s="49">
        <v>8801.48</v>
      </c>
      <c r="K60" s="153">
        <v>0</v>
      </c>
      <c r="L60" s="229">
        <v>2475</v>
      </c>
      <c r="M60" s="229">
        <v>346.5</v>
      </c>
      <c r="N60" s="234">
        <v>2128.5</v>
      </c>
      <c r="O60" s="230">
        <v>0</v>
      </c>
    </row>
    <row r="61" spans="1:63" x14ac:dyDescent="0.35">
      <c r="A61" s="61">
        <v>4111307</v>
      </c>
      <c r="B61" s="41" t="s">
        <v>188</v>
      </c>
      <c r="C61" s="65" t="s">
        <v>185</v>
      </c>
      <c r="D61" s="49">
        <v>9729</v>
      </c>
      <c r="E61" s="229">
        <v>12.5</v>
      </c>
      <c r="F61" s="49">
        <v>8561.52</v>
      </c>
      <c r="G61" s="49"/>
      <c r="H61" s="49">
        <v>8249.27</v>
      </c>
      <c r="I61" s="49">
        <v>1070.8000000000002</v>
      </c>
      <c r="J61" s="49">
        <v>7188.4699999999993</v>
      </c>
      <c r="K61" s="153">
        <v>0</v>
      </c>
      <c r="L61" s="229">
        <v>480</v>
      </c>
      <c r="M61" s="229">
        <v>50</v>
      </c>
      <c r="N61" s="234">
        <v>430</v>
      </c>
      <c r="O61" s="230">
        <v>0</v>
      </c>
    </row>
    <row r="62" spans="1:63" x14ac:dyDescent="0.35">
      <c r="A62" s="58">
        <v>4111201</v>
      </c>
      <c r="B62" s="48" t="s">
        <v>189</v>
      </c>
      <c r="C62" s="65" t="s">
        <v>185</v>
      </c>
      <c r="D62" s="49">
        <v>2515</v>
      </c>
      <c r="E62" s="229">
        <v>15.75</v>
      </c>
      <c r="F62" s="49">
        <v>2213.1999999999998</v>
      </c>
      <c r="G62" s="49"/>
      <c r="H62" s="49">
        <v>895.8900000000001</v>
      </c>
      <c r="I62" s="49">
        <v>119.47</v>
      </c>
      <c r="J62" s="49">
        <v>776.42000000000007</v>
      </c>
      <c r="K62" s="153">
        <v>0</v>
      </c>
      <c r="L62" s="229">
        <v>450</v>
      </c>
      <c r="M62" s="234">
        <v>63</v>
      </c>
      <c r="N62" s="230">
        <v>387</v>
      </c>
      <c r="O62" s="230">
        <v>0</v>
      </c>
    </row>
    <row r="63" spans="1:63" ht="20.399999999999999" x14ac:dyDescent="0.35">
      <c r="A63" s="58">
        <v>4111201</v>
      </c>
      <c r="B63" s="48" t="s">
        <v>190</v>
      </c>
      <c r="C63" s="65" t="s">
        <v>185</v>
      </c>
      <c r="D63" s="49">
        <v>2550</v>
      </c>
      <c r="E63" s="229">
        <v>17.5</v>
      </c>
      <c r="F63" s="49">
        <v>2244</v>
      </c>
      <c r="G63" s="49"/>
      <c r="H63" s="49">
        <v>1070.54</v>
      </c>
      <c r="I63" s="49">
        <v>140.75</v>
      </c>
      <c r="J63" s="49">
        <v>929.79000000000008</v>
      </c>
      <c r="K63" s="153">
        <v>0</v>
      </c>
      <c r="L63" s="229">
        <v>500</v>
      </c>
      <c r="M63" s="234">
        <v>70</v>
      </c>
      <c r="N63" s="230">
        <v>430</v>
      </c>
      <c r="O63" s="230">
        <v>0</v>
      </c>
    </row>
    <row r="64" spans="1:63" ht="20.399999999999999" x14ac:dyDescent="0.35">
      <c r="A64" s="58">
        <v>4111201</v>
      </c>
      <c r="B64" s="48" t="s">
        <v>191</v>
      </c>
      <c r="C64" s="65" t="s">
        <v>185</v>
      </c>
      <c r="D64" s="49">
        <v>1785</v>
      </c>
      <c r="E64" s="229">
        <v>17.5</v>
      </c>
      <c r="F64" s="49">
        <v>1570.8</v>
      </c>
      <c r="G64" s="49"/>
      <c r="H64" s="49">
        <v>375.5</v>
      </c>
      <c r="I64" s="49">
        <v>53.050000000000004</v>
      </c>
      <c r="J64" s="49">
        <v>322.45999999999998</v>
      </c>
      <c r="K64" s="153">
        <v>0</v>
      </c>
      <c r="L64" s="229">
        <v>500</v>
      </c>
      <c r="M64" s="229">
        <v>70</v>
      </c>
      <c r="N64" s="234">
        <v>430</v>
      </c>
      <c r="O64" s="230">
        <v>0</v>
      </c>
    </row>
    <row r="65" spans="1:15" ht="20.399999999999999" x14ac:dyDescent="0.35">
      <c r="A65" s="58">
        <v>4111201</v>
      </c>
      <c r="B65" s="41" t="s">
        <v>192</v>
      </c>
      <c r="C65" s="65" t="s">
        <v>185</v>
      </c>
      <c r="D65" s="49">
        <v>11952.5</v>
      </c>
      <c r="E65" s="229">
        <v>134.75</v>
      </c>
      <c r="F65" s="49">
        <v>10518.2</v>
      </c>
      <c r="G65" s="49"/>
      <c r="H65" s="49">
        <v>8859.41</v>
      </c>
      <c r="I65" s="49">
        <v>1120.56</v>
      </c>
      <c r="J65" s="49">
        <v>7738.85</v>
      </c>
      <c r="K65" s="153">
        <v>0</v>
      </c>
      <c r="L65" s="229">
        <v>1785</v>
      </c>
      <c r="M65" s="229">
        <v>644</v>
      </c>
      <c r="N65" s="234">
        <v>1141</v>
      </c>
      <c r="O65" s="230">
        <v>0</v>
      </c>
    </row>
    <row r="66" spans="1:15" x14ac:dyDescent="0.35">
      <c r="A66" s="58">
        <v>4111201</v>
      </c>
      <c r="B66" s="41" t="s">
        <v>193</v>
      </c>
      <c r="C66" s="65" t="s">
        <v>185</v>
      </c>
      <c r="D66" s="49">
        <v>166</v>
      </c>
      <c r="E66" s="229">
        <v>2.62</v>
      </c>
      <c r="F66" s="49">
        <v>146.08000000000001</v>
      </c>
      <c r="G66" s="49"/>
      <c r="H66" s="49">
        <v>691.11</v>
      </c>
      <c r="I66" s="49">
        <v>87</v>
      </c>
      <c r="J66" s="49">
        <v>604.11</v>
      </c>
      <c r="K66" s="153">
        <v>0</v>
      </c>
      <c r="L66" s="229">
        <v>75</v>
      </c>
      <c r="M66" s="229">
        <v>10.5</v>
      </c>
      <c r="N66" s="234">
        <v>64.5</v>
      </c>
      <c r="O66" s="230">
        <v>0</v>
      </c>
    </row>
    <row r="67" spans="1:15" x14ac:dyDescent="0.35">
      <c r="A67" s="58">
        <v>4111201</v>
      </c>
      <c r="B67" s="41" t="s">
        <v>194</v>
      </c>
      <c r="C67" s="65" t="s">
        <v>185</v>
      </c>
      <c r="D67" s="49">
        <v>1380</v>
      </c>
      <c r="E67" s="229">
        <v>8.75</v>
      </c>
      <c r="F67" s="49">
        <v>1214.4000000000001</v>
      </c>
      <c r="G67" s="49"/>
      <c r="H67" s="49">
        <v>135.41</v>
      </c>
      <c r="I67" s="49">
        <v>17.13</v>
      </c>
      <c r="J67" s="49">
        <v>118.27000000000001</v>
      </c>
      <c r="K67" s="153">
        <v>0</v>
      </c>
      <c r="L67" s="229">
        <v>250</v>
      </c>
      <c r="M67" s="229">
        <v>35</v>
      </c>
      <c r="N67" s="234">
        <v>215</v>
      </c>
      <c r="O67" s="230">
        <v>0</v>
      </c>
    </row>
    <row r="68" spans="1:15" x14ac:dyDescent="0.35">
      <c r="A68" s="58">
        <v>4111201</v>
      </c>
      <c r="B68" s="41" t="s">
        <v>195</v>
      </c>
      <c r="C68" s="65" t="s">
        <v>185</v>
      </c>
      <c r="D68" s="49">
        <v>200</v>
      </c>
      <c r="E68" s="229">
        <v>12.5</v>
      </c>
      <c r="F68" s="49">
        <v>0</v>
      </c>
      <c r="G68" s="49"/>
      <c r="H68" s="49">
        <v>0</v>
      </c>
      <c r="I68" s="49">
        <v>0</v>
      </c>
      <c r="J68" s="118">
        <v>0</v>
      </c>
      <c r="K68" s="153">
        <v>0</v>
      </c>
      <c r="L68" s="229">
        <v>50</v>
      </c>
      <c r="M68" s="229">
        <v>50</v>
      </c>
      <c r="N68" s="234">
        <v>0</v>
      </c>
      <c r="O68" s="230">
        <v>0</v>
      </c>
    </row>
    <row r="69" spans="1:15" x14ac:dyDescent="0.35">
      <c r="A69" s="34" t="s">
        <v>296</v>
      </c>
      <c r="B69" s="34" t="s">
        <v>292</v>
      </c>
      <c r="C69" s="172" t="s">
        <v>285</v>
      </c>
      <c r="D69" s="49">
        <v>258</v>
      </c>
      <c r="E69" s="229">
        <v>100</v>
      </c>
      <c r="F69" s="49">
        <v>158</v>
      </c>
      <c r="G69" s="49">
        <v>0</v>
      </c>
      <c r="H69" s="49">
        <v>0</v>
      </c>
      <c r="I69" s="49">
        <v>0</v>
      </c>
      <c r="J69" s="118">
        <v>0</v>
      </c>
      <c r="K69" s="153">
        <v>0</v>
      </c>
      <c r="L69" s="229"/>
      <c r="M69" s="234"/>
      <c r="N69" s="234"/>
      <c r="O69" s="230"/>
    </row>
    <row r="70" spans="1:15" x14ac:dyDescent="0.35">
      <c r="A70" s="34" t="s">
        <v>297</v>
      </c>
      <c r="B70" s="34" t="s">
        <v>293</v>
      </c>
      <c r="C70" s="172" t="s">
        <v>286</v>
      </c>
      <c r="D70" s="49">
        <v>402.14</v>
      </c>
      <c r="E70" s="229">
        <v>100.76</v>
      </c>
      <c r="F70" s="49">
        <v>301.38</v>
      </c>
      <c r="G70" s="49">
        <v>0</v>
      </c>
      <c r="H70" s="49">
        <v>0</v>
      </c>
      <c r="I70" s="49">
        <v>0</v>
      </c>
      <c r="J70" s="118">
        <v>0</v>
      </c>
      <c r="K70" s="153">
        <v>0</v>
      </c>
      <c r="L70" s="229"/>
      <c r="M70" s="234"/>
      <c r="N70" s="234"/>
      <c r="O70" s="230"/>
    </row>
    <row r="71" spans="1:15" x14ac:dyDescent="0.35">
      <c r="D71" s="71"/>
      <c r="E71" s="71"/>
      <c r="F71" s="71"/>
      <c r="G71" s="71"/>
      <c r="H71" s="71"/>
      <c r="I71" s="52"/>
      <c r="M71" s="297"/>
      <c r="N71" s="297"/>
      <c r="O71" s="297"/>
    </row>
    <row r="72" spans="1:15" x14ac:dyDescent="0.35">
      <c r="H72" s="71"/>
      <c r="I72" s="52"/>
    </row>
    <row r="73" spans="1:15" x14ac:dyDescent="0.35">
      <c r="H73" s="71"/>
      <c r="I73" s="52"/>
    </row>
    <row r="74" spans="1:15" x14ac:dyDescent="0.35">
      <c r="D74" s="71"/>
      <c r="E74" s="71"/>
      <c r="F74" s="71"/>
      <c r="G74" s="71"/>
      <c r="H74" s="71"/>
      <c r="I74" s="52"/>
    </row>
    <row r="75" spans="1:15" x14ac:dyDescent="0.35">
      <c r="D75" s="71"/>
      <c r="E75" s="71"/>
      <c r="F75" s="71"/>
      <c r="G75" s="71"/>
      <c r="H75" s="71"/>
      <c r="I75" s="52"/>
    </row>
    <row r="76" spans="1:15" x14ac:dyDescent="0.35">
      <c r="D76" s="71"/>
      <c r="E76" s="71"/>
      <c r="F76" s="71"/>
      <c r="G76" s="71"/>
      <c r="H76" s="71"/>
      <c r="I76" s="52"/>
    </row>
    <row r="77" spans="1:15" x14ac:dyDescent="0.35">
      <c r="D77" s="71"/>
      <c r="E77" s="71"/>
      <c r="F77" s="71"/>
      <c r="G77" s="71"/>
      <c r="H77" s="71"/>
      <c r="I77" s="52"/>
    </row>
    <row r="78" spans="1:15" x14ac:dyDescent="0.35">
      <c r="D78" s="71"/>
      <c r="E78" s="71"/>
      <c r="F78" s="71"/>
      <c r="G78" s="71"/>
      <c r="H78" s="71"/>
      <c r="I78" s="52"/>
    </row>
    <row r="79" spans="1:15" x14ac:dyDescent="0.35">
      <c r="D79" s="71"/>
      <c r="E79" s="71"/>
      <c r="F79" s="71"/>
      <c r="G79" s="71"/>
      <c r="H79" s="71"/>
      <c r="I79" s="52"/>
    </row>
  </sheetData>
  <printOptions horizontalCentered="1"/>
  <pageMargins left="0.5" right="0.25" top="0.25" bottom="0.25" header="0.75" footer="0.3"/>
  <pageSetup paperSize="5" scale="65" orientation="landscape" r:id="rId1"/>
  <headerFooter>
    <oddFooter>&amp;L&amp;6&amp;Z&amp;F&amp;F&amp;A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opLeftCell="A13" zoomScale="85" zoomScaleNormal="85" workbookViewId="0">
      <selection activeCell="K13" sqref="K13"/>
    </sheetView>
  </sheetViews>
  <sheetFormatPr defaultRowHeight="14.4" x14ac:dyDescent="0.3"/>
  <cols>
    <col min="1" max="1" width="19.5546875" customWidth="1"/>
    <col min="2" max="2" width="20.88671875" customWidth="1"/>
    <col min="5" max="5" width="9.109375" style="123"/>
  </cols>
  <sheetData>
    <row r="1" spans="1:5" x14ac:dyDescent="0.3">
      <c r="A1" s="33" t="s">
        <v>223</v>
      </c>
      <c r="B1" s="33" t="s">
        <v>224</v>
      </c>
    </row>
    <row r="2" spans="1:5" x14ac:dyDescent="0.3">
      <c r="A2" s="33" t="s">
        <v>101</v>
      </c>
      <c r="B2" s="33">
        <v>5</v>
      </c>
      <c r="C2">
        <v>0</v>
      </c>
      <c r="E2" s="316">
        <v>0.06</v>
      </c>
    </row>
    <row r="3" spans="1:5" x14ac:dyDescent="0.3">
      <c r="A3" s="33" t="s">
        <v>105</v>
      </c>
      <c r="B3" s="33">
        <v>6</v>
      </c>
      <c r="C3">
        <v>1</v>
      </c>
      <c r="E3" s="316"/>
    </row>
    <row r="4" spans="1:5" x14ac:dyDescent="0.3">
      <c r="A4" s="33" t="s">
        <v>107</v>
      </c>
      <c r="B4" s="33">
        <v>7</v>
      </c>
      <c r="C4">
        <v>2</v>
      </c>
      <c r="E4" s="316">
        <v>3.53</v>
      </c>
    </row>
    <row r="5" spans="1:5" x14ac:dyDescent="0.3">
      <c r="A5" s="33" t="s">
        <v>109</v>
      </c>
      <c r="B5" s="33">
        <v>8</v>
      </c>
      <c r="C5">
        <v>3</v>
      </c>
      <c r="E5" s="316">
        <v>3</v>
      </c>
    </row>
    <row r="6" spans="1:5" x14ac:dyDescent="0.3">
      <c r="A6" s="33" t="s">
        <v>111</v>
      </c>
      <c r="B6" s="33">
        <v>9</v>
      </c>
      <c r="C6">
        <v>4</v>
      </c>
      <c r="E6" s="316"/>
    </row>
    <row r="7" spans="1:5" x14ac:dyDescent="0.3">
      <c r="A7" s="33" t="s">
        <v>115</v>
      </c>
      <c r="B7" s="33">
        <v>10</v>
      </c>
      <c r="C7">
        <v>5</v>
      </c>
      <c r="E7" s="316">
        <v>28.75</v>
      </c>
    </row>
    <row r="8" spans="1:5" x14ac:dyDescent="0.3">
      <c r="A8" s="33" t="s">
        <v>117</v>
      </c>
      <c r="B8" s="33">
        <v>11</v>
      </c>
      <c r="C8">
        <v>6</v>
      </c>
      <c r="E8" s="316">
        <v>0.05</v>
      </c>
    </row>
    <row r="9" spans="1:5" x14ac:dyDescent="0.3">
      <c r="A9" s="33" t="s">
        <v>120</v>
      </c>
      <c r="B9" s="33">
        <v>12</v>
      </c>
      <c r="C9">
        <v>7</v>
      </c>
      <c r="E9" s="316">
        <v>0.01</v>
      </c>
    </row>
    <row r="10" spans="1:5" x14ac:dyDescent="0.3">
      <c r="A10" s="33" t="s">
        <v>123</v>
      </c>
      <c r="B10" s="33">
        <v>13</v>
      </c>
      <c r="C10">
        <v>8</v>
      </c>
      <c r="E10" s="316">
        <v>0.01</v>
      </c>
    </row>
    <row r="11" spans="1:5" x14ac:dyDescent="0.3">
      <c r="A11" s="33" t="s">
        <v>125</v>
      </c>
      <c r="B11" s="33">
        <v>14</v>
      </c>
      <c r="C11">
        <v>9</v>
      </c>
      <c r="E11" s="316">
        <v>0.16</v>
      </c>
    </row>
    <row r="12" spans="1:5" x14ac:dyDescent="0.3">
      <c r="A12" s="33" t="s">
        <v>127</v>
      </c>
      <c r="B12" s="33">
        <v>15</v>
      </c>
      <c r="C12">
        <v>10</v>
      </c>
      <c r="E12" s="316">
        <v>0.15</v>
      </c>
    </row>
    <row r="13" spans="1:5" x14ac:dyDescent="0.3">
      <c r="A13" s="33" t="s">
        <v>129</v>
      </c>
      <c r="B13" s="33">
        <v>16</v>
      </c>
      <c r="C13">
        <v>11</v>
      </c>
      <c r="E13" s="316">
        <v>0.75</v>
      </c>
    </row>
    <row r="14" spans="1:5" x14ac:dyDescent="0.3">
      <c r="A14" s="33" t="s">
        <v>131</v>
      </c>
      <c r="B14" s="33">
        <v>17</v>
      </c>
      <c r="C14">
        <v>12</v>
      </c>
      <c r="E14" s="316">
        <v>0.25</v>
      </c>
    </row>
    <row r="15" spans="1:5" x14ac:dyDescent="0.3">
      <c r="A15" s="33" t="s">
        <v>133</v>
      </c>
      <c r="B15" s="33">
        <v>18</v>
      </c>
      <c r="C15">
        <v>13</v>
      </c>
      <c r="E15" s="316">
        <v>2.9</v>
      </c>
    </row>
    <row r="16" spans="1:5" x14ac:dyDescent="0.3">
      <c r="A16" s="33" t="s">
        <v>137</v>
      </c>
      <c r="B16" s="33">
        <v>19</v>
      </c>
      <c r="C16">
        <v>14</v>
      </c>
      <c r="E16" s="316">
        <v>0.13</v>
      </c>
    </row>
    <row r="17" spans="1:5" x14ac:dyDescent="0.3">
      <c r="A17" s="33" t="s">
        <v>139</v>
      </c>
      <c r="B17" s="33">
        <v>20</v>
      </c>
      <c r="C17">
        <v>15</v>
      </c>
      <c r="E17" s="316">
        <v>0</v>
      </c>
    </row>
    <row r="18" spans="1:5" x14ac:dyDescent="0.3">
      <c r="A18" s="33" t="s">
        <v>141</v>
      </c>
      <c r="B18" s="33">
        <v>21</v>
      </c>
      <c r="C18">
        <v>16</v>
      </c>
      <c r="E18" s="316">
        <v>1.75</v>
      </c>
    </row>
    <row r="19" spans="1:5" x14ac:dyDescent="0.3">
      <c r="A19" s="33" t="s">
        <v>143</v>
      </c>
      <c r="B19" s="33">
        <v>22</v>
      </c>
      <c r="C19">
        <v>17</v>
      </c>
      <c r="E19" s="316">
        <v>0.04</v>
      </c>
    </row>
    <row r="20" spans="1:5" x14ac:dyDescent="0.3">
      <c r="A20" s="33" t="s">
        <v>147</v>
      </c>
      <c r="B20" s="33">
        <v>23</v>
      </c>
      <c r="C20">
        <v>18</v>
      </c>
      <c r="E20" s="316"/>
    </row>
    <row r="21" spans="1:5" x14ac:dyDescent="0.3">
      <c r="A21" s="33" t="s">
        <v>149</v>
      </c>
      <c r="B21" s="33">
        <v>24</v>
      </c>
      <c r="C21">
        <v>19</v>
      </c>
      <c r="E21" s="316">
        <v>0</v>
      </c>
    </row>
    <row r="22" spans="1:5" x14ac:dyDescent="0.3">
      <c r="A22" s="33" t="s">
        <v>151</v>
      </c>
      <c r="B22" s="33">
        <v>25</v>
      </c>
      <c r="C22">
        <v>20</v>
      </c>
      <c r="E22" s="316"/>
    </row>
    <row r="23" spans="1:5" x14ac:dyDescent="0.3">
      <c r="A23" s="33" t="s">
        <v>153</v>
      </c>
      <c r="B23" s="33">
        <v>26</v>
      </c>
      <c r="C23">
        <v>21</v>
      </c>
      <c r="E23" s="316"/>
    </row>
    <row r="24" spans="1:5" x14ac:dyDescent="0.3">
      <c r="A24" s="33" t="s">
        <v>164</v>
      </c>
      <c r="B24" s="33">
        <v>29</v>
      </c>
      <c r="C24">
        <v>22</v>
      </c>
      <c r="E24" s="316">
        <v>0.16</v>
      </c>
    </row>
    <row r="25" spans="1:5" x14ac:dyDescent="0.3">
      <c r="A25" s="33" t="s">
        <v>167</v>
      </c>
      <c r="B25" s="33">
        <v>30</v>
      </c>
      <c r="C25">
        <v>23</v>
      </c>
      <c r="E25" s="316">
        <v>0</v>
      </c>
    </row>
    <row r="26" spans="1:5" x14ac:dyDescent="0.3">
      <c r="A26" s="33" t="s">
        <v>169</v>
      </c>
      <c r="B26" s="33">
        <v>31</v>
      </c>
      <c r="C26">
        <v>24</v>
      </c>
      <c r="E26" s="316"/>
    </row>
    <row r="27" spans="1:5" x14ac:dyDescent="0.3">
      <c r="A27" s="33" t="s">
        <v>172</v>
      </c>
      <c r="B27" s="33">
        <v>32</v>
      </c>
      <c r="C27">
        <v>25</v>
      </c>
      <c r="E27" s="316">
        <v>0.87</v>
      </c>
    </row>
    <row r="28" spans="1:5" x14ac:dyDescent="0.3">
      <c r="A28" s="33" t="s">
        <v>176</v>
      </c>
      <c r="B28" s="33">
        <v>33</v>
      </c>
      <c r="C28">
        <v>26</v>
      </c>
      <c r="E28" s="316"/>
    </row>
    <row r="29" spans="1:5" x14ac:dyDescent="0.3">
      <c r="A29" s="33" t="s">
        <v>180</v>
      </c>
      <c r="B29" s="33">
        <v>34</v>
      </c>
      <c r="C29">
        <v>27</v>
      </c>
      <c r="E29" s="316"/>
    </row>
    <row r="30" spans="1:5" x14ac:dyDescent="0.3">
      <c r="A30" s="33" t="s">
        <v>183</v>
      </c>
      <c r="B30" s="33">
        <v>35</v>
      </c>
      <c r="C30">
        <v>28</v>
      </c>
      <c r="E30" s="316">
        <v>3.75</v>
      </c>
    </row>
    <row r="31" spans="1:5" x14ac:dyDescent="0.3">
      <c r="A31" s="33" t="s">
        <v>185</v>
      </c>
      <c r="B31" s="33">
        <v>36</v>
      </c>
      <c r="C31">
        <v>29</v>
      </c>
      <c r="E31" s="316">
        <v>1.25</v>
      </c>
    </row>
    <row r="32" spans="1:5" x14ac:dyDescent="0.3">
      <c r="A32" s="33" t="s">
        <v>285</v>
      </c>
      <c r="B32" s="33">
        <v>42</v>
      </c>
      <c r="C32">
        <v>30</v>
      </c>
      <c r="E32" s="316">
        <v>66.25</v>
      </c>
    </row>
    <row r="33" spans="1:5" x14ac:dyDescent="0.3">
      <c r="A33" s="33" t="s">
        <v>286</v>
      </c>
      <c r="B33" s="33">
        <v>43</v>
      </c>
      <c r="C33">
        <v>31</v>
      </c>
      <c r="E33" s="316">
        <v>1.77</v>
      </c>
    </row>
    <row r="34" spans="1:5" x14ac:dyDescent="0.3">
      <c r="E34" s="316">
        <v>0</v>
      </c>
    </row>
    <row r="35" spans="1:5" x14ac:dyDescent="0.3">
      <c r="E35" s="316">
        <v>0.4</v>
      </c>
    </row>
    <row r="36" spans="1:5" x14ac:dyDescent="0.3">
      <c r="E36" s="316">
        <v>0.2</v>
      </c>
    </row>
    <row r="37" spans="1:5" x14ac:dyDescent="0.3">
      <c r="E37" s="316">
        <v>0</v>
      </c>
    </row>
    <row r="38" spans="1:5" x14ac:dyDescent="0.3">
      <c r="E38" s="316"/>
    </row>
    <row r="39" spans="1:5" x14ac:dyDescent="0.3">
      <c r="E39" s="316">
        <v>0</v>
      </c>
    </row>
    <row r="40" spans="1:5" x14ac:dyDescent="0.3">
      <c r="E40" s="316">
        <v>0</v>
      </c>
    </row>
    <row r="41" spans="1:5" x14ac:dyDescent="0.3">
      <c r="E41" s="316">
        <v>0</v>
      </c>
    </row>
    <row r="42" spans="1:5" x14ac:dyDescent="0.3">
      <c r="E42" s="316">
        <v>0.25</v>
      </c>
    </row>
    <row r="43" spans="1:5" x14ac:dyDescent="0.3">
      <c r="E43" s="316"/>
    </row>
    <row r="44" spans="1:5" x14ac:dyDescent="0.3">
      <c r="E44" s="316"/>
    </row>
    <row r="45" spans="1:5" x14ac:dyDescent="0.3">
      <c r="E45" s="316"/>
    </row>
    <row r="46" spans="1:5" x14ac:dyDescent="0.3">
      <c r="E46" s="316"/>
    </row>
    <row r="47" spans="1:5" x14ac:dyDescent="0.3">
      <c r="E47" s="316"/>
    </row>
    <row r="48" spans="1:5" x14ac:dyDescent="0.3">
      <c r="E48" s="316"/>
    </row>
    <row r="49" spans="5:5" x14ac:dyDescent="0.3">
      <c r="E49" s="316"/>
    </row>
    <row r="50" spans="5:5" x14ac:dyDescent="0.3">
      <c r="E50" s="316">
        <v>35</v>
      </c>
    </row>
    <row r="51" spans="5:5" x14ac:dyDescent="0.3">
      <c r="E51" s="316">
        <v>0</v>
      </c>
    </row>
    <row r="52" spans="5:5" x14ac:dyDescent="0.3">
      <c r="E52" s="316"/>
    </row>
    <row r="53" spans="5:5" x14ac:dyDescent="0.3">
      <c r="E53" s="316"/>
    </row>
    <row r="54" spans="5:5" x14ac:dyDescent="0.3">
      <c r="E54" s="316"/>
    </row>
    <row r="55" spans="5:5" x14ac:dyDescent="0.3">
      <c r="E55" s="316"/>
    </row>
    <row r="56" spans="5:5" x14ac:dyDescent="0.3">
      <c r="E56" s="316">
        <v>0</v>
      </c>
    </row>
    <row r="57" spans="5:5" x14ac:dyDescent="0.3">
      <c r="E57" s="316"/>
    </row>
    <row r="58" spans="5:5" x14ac:dyDescent="0.3">
      <c r="E58" s="316">
        <v>17.5</v>
      </c>
    </row>
    <row r="59" spans="5:5" x14ac:dyDescent="0.3">
      <c r="E59" s="316">
        <v>14</v>
      </c>
    </row>
    <row r="60" spans="5:5" x14ac:dyDescent="0.3">
      <c r="E60" s="316">
        <v>86.63</v>
      </c>
    </row>
    <row r="61" spans="5:5" x14ac:dyDescent="0.3">
      <c r="E61" s="316">
        <v>12.5</v>
      </c>
    </row>
    <row r="62" spans="5:5" x14ac:dyDescent="0.3">
      <c r="E62" s="316">
        <v>15.75</v>
      </c>
    </row>
    <row r="63" spans="5:5" x14ac:dyDescent="0.3">
      <c r="E63" s="316">
        <v>17.5</v>
      </c>
    </row>
    <row r="64" spans="5:5" x14ac:dyDescent="0.3">
      <c r="E64" s="316">
        <v>17.5</v>
      </c>
    </row>
    <row r="65" spans="5:5" x14ac:dyDescent="0.3">
      <c r="E65" s="316">
        <v>134.75</v>
      </c>
    </row>
    <row r="66" spans="5:5" x14ac:dyDescent="0.3">
      <c r="E66" s="316">
        <v>2.62</v>
      </c>
    </row>
    <row r="67" spans="5:5" x14ac:dyDescent="0.3">
      <c r="E67" s="316">
        <v>8.75</v>
      </c>
    </row>
    <row r="68" spans="5:5" x14ac:dyDescent="0.3">
      <c r="E68" s="316">
        <v>12.5</v>
      </c>
    </row>
    <row r="69" spans="5:5" x14ac:dyDescent="0.3">
      <c r="E69" s="316"/>
    </row>
    <row r="70" spans="5:5" x14ac:dyDescent="0.3">
      <c r="E70" s="316"/>
    </row>
    <row r="71" spans="5:5" x14ac:dyDescent="0.3">
      <c r="E71" s="123">
        <f>SUM(E2:E70)</f>
        <v>491.44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4</vt:i4>
      </vt:variant>
    </vt:vector>
  </HeadingPairs>
  <TitlesOfParts>
    <vt:vector size="22" baseType="lpstr">
      <vt:lpstr>DPP_ALLOC</vt:lpstr>
      <vt:lpstr>Modified</vt:lpstr>
      <vt:lpstr>Monthly_GOB</vt:lpstr>
      <vt:lpstr>Sheet2</vt:lpstr>
      <vt:lpstr>Monthly_RPA</vt:lpstr>
      <vt:lpstr>Sheet3</vt:lpstr>
      <vt:lpstr>Monthly_DPA</vt:lpstr>
      <vt:lpstr>Monthly_19_20_Target</vt:lpstr>
      <vt:lpstr>Codes</vt:lpstr>
      <vt:lpstr>Physical</vt:lpstr>
      <vt:lpstr>Fund_releasae</vt:lpstr>
      <vt:lpstr>Sheet4</vt:lpstr>
      <vt:lpstr>DPP_TO_IMED</vt:lpstr>
      <vt:lpstr>Imed_df</vt:lpstr>
      <vt:lpstr>Quaterly_df</vt:lpstr>
      <vt:lpstr>Category_cost</vt:lpstr>
      <vt:lpstr>Monthly_19_20_Total</vt:lpstr>
      <vt:lpstr>Sheet1</vt:lpstr>
      <vt:lpstr>DPP_ALLOC!Print_Area</vt:lpstr>
      <vt:lpstr>DPP_TO_IMED!Print_Area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2020-10-13T15:10:42Z</dcterms:modified>
</cp:coreProperties>
</file>