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firstSheet="18" activeTab="22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2" sheetId="36" r:id="rId36"/>
    <sheet name="Detail_9_input" sheetId="37" r:id="rId37"/>
    <sheet name="Economic_Factor_Input" sheetId="38" r:id="rId38"/>
    <sheet name="FIRR_EIRR_Input" sheetId="39" r:id="rId39"/>
    <sheet name="distribution_of_cost" sheetId="40" r:id="rId40"/>
    <sheet name="Comparision_proforma" sheetId="41" r:id="rId41"/>
  </sheets>
  <definedNames>
    <definedName name="_xlnm.Print_Area" localSheetId="40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40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H71" i="36" l="1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I77" i="35"/>
  <c r="H77" i="35"/>
  <c r="M72" i="35"/>
  <c r="L72" i="35"/>
  <c r="K72" i="35"/>
  <c r="J72" i="35"/>
  <c r="I72" i="35"/>
  <c r="H72" i="35"/>
  <c r="H73" i="35" s="1"/>
  <c r="I73" i="35" s="1"/>
  <c r="J73" i="35" s="1"/>
  <c r="K73" i="35" s="1"/>
  <c r="L73" i="35" s="1"/>
  <c r="M73" i="35" s="1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S72" i="35" s="1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13" i="33" s="1"/>
  <c r="D2" i="33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7" i="27" s="1"/>
  <c r="T2" i="27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32" i="20" s="1"/>
  <c r="T2" i="20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F52" i="17"/>
  <c r="F54" i="17" s="1"/>
  <c r="D52" i="17"/>
  <c r="D54" i="17" s="1"/>
  <c r="B52" i="17"/>
  <c r="B54" i="17" s="1"/>
  <c r="F51" i="17"/>
  <c r="E51" i="17"/>
  <c r="E52" i="17" s="1"/>
  <c r="E54" i="17" s="1"/>
  <c r="D51" i="17"/>
  <c r="C51" i="17"/>
  <c r="C52" i="17" s="1"/>
  <c r="C54" i="17" s="1"/>
  <c r="B51" i="17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D16" i="14"/>
  <c r="C16" i="14"/>
  <c r="F17" i="14" s="1"/>
  <c r="N15" i="14"/>
  <c r="K15" i="14"/>
  <c r="I15" i="14"/>
  <c r="H15" i="14"/>
  <c r="L15" i="14" s="1"/>
  <c r="G15" i="14"/>
  <c r="E15" i="14"/>
  <c r="M15" i="14" s="1"/>
  <c r="D15" i="14"/>
  <c r="C15" i="14"/>
  <c r="U14" i="14"/>
  <c r="T14" i="14"/>
  <c r="N14" i="14"/>
  <c r="L14" i="14"/>
  <c r="I14" i="14"/>
  <c r="M14" i="14" s="1"/>
  <c r="H14" i="14"/>
  <c r="G14" i="14"/>
  <c r="K14" i="14" s="1"/>
  <c r="E14" i="14"/>
  <c r="N13" i="14"/>
  <c r="L13" i="14"/>
  <c r="I13" i="14"/>
  <c r="M13" i="14" s="1"/>
  <c r="H13" i="14"/>
  <c r="G13" i="14"/>
  <c r="K13" i="14" s="1"/>
  <c r="E13" i="14"/>
  <c r="V12" i="14"/>
  <c r="N12" i="14"/>
  <c r="L12" i="14"/>
  <c r="K12" i="14"/>
  <c r="I12" i="14"/>
  <c r="E12" i="14"/>
  <c r="M12" i="14" s="1"/>
  <c r="V11" i="14"/>
  <c r="N11" i="14"/>
  <c r="L11" i="14"/>
  <c r="I11" i="14"/>
  <c r="M11" i="14" s="1"/>
  <c r="H11" i="14"/>
  <c r="G11" i="14"/>
  <c r="K11" i="14" s="1"/>
  <c r="E11" i="14"/>
  <c r="V10" i="14"/>
  <c r="N10" i="14"/>
  <c r="M10" i="14"/>
  <c r="K10" i="14"/>
  <c r="I10" i="14"/>
  <c r="H10" i="14"/>
  <c r="L10" i="14" s="1"/>
  <c r="G10" i="14"/>
  <c r="E10" i="14"/>
  <c r="V9" i="14"/>
  <c r="N9" i="14"/>
  <c r="L9" i="14"/>
  <c r="I9" i="14"/>
  <c r="M9" i="14" s="1"/>
  <c r="H9" i="14"/>
  <c r="G9" i="14"/>
  <c r="K9" i="14" s="1"/>
  <c r="E9" i="14"/>
  <c r="V8" i="14"/>
  <c r="N8" i="14"/>
  <c r="K8" i="14"/>
  <c r="I8" i="14"/>
  <c r="H8" i="14"/>
  <c r="L8" i="14" s="1"/>
  <c r="G8" i="14"/>
  <c r="E8" i="14"/>
  <c r="M8" i="14" s="1"/>
  <c r="V7" i="14"/>
  <c r="N7" i="14"/>
  <c r="L7" i="14"/>
  <c r="I7" i="14"/>
  <c r="M7" i="14" s="1"/>
  <c r="H7" i="14"/>
  <c r="G7" i="14"/>
  <c r="K7" i="14" s="1"/>
  <c r="E7" i="14"/>
  <c r="V6" i="14"/>
  <c r="N6" i="14"/>
  <c r="M6" i="14"/>
  <c r="K6" i="14"/>
  <c r="I6" i="14"/>
  <c r="H6" i="14"/>
  <c r="L6" i="14" s="1"/>
  <c r="G6" i="14"/>
  <c r="E6" i="14"/>
  <c r="V5" i="14"/>
  <c r="N5" i="14"/>
  <c r="L5" i="14"/>
  <c r="I5" i="14"/>
  <c r="M5" i="14" s="1"/>
  <c r="H5" i="14"/>
  <c r="G5" i="14"/>
  <c r="K5" i="14" s="1"/>
  <c r="E5" i="14"/>
  <c r="V4" i="14"/>
  <c r="N4" i="14"/>
  <c r="K4" i="14"/>
  <c r="I4" i="14"/>
  <c r="H4" i="14"/>
  <c r="L4" i="14" s="1"/>
  <c r="G4" i="14"/>
  <c r="E4" i="14"/>
  <c r="M4" i="14" s="1"/>
  <c r="V3" i="14"/>
  <c r="N3" i="14"/>
  <c r="N16" i="14" s="1"/>
  <c r="L3" i="14"/>
  <c r="I3" i="14"/>
  <c r="I16" i="14" s="1"/>
  <c r="H3" i="14"/>
  <c r="H16" i="14" s="1"/>
  <c r="G3" i="14"/>
  <c r="K3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P50" i="11" s="1"/>
  <c r="B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P49" i="11" s="1"/>
  <c r="B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P47" i="11" s="1"/>
  <c r="B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P45" i="11" s="1"/>
  <c r="B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P44" i="11" s="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P43" i="11" s="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P38" i="11" s="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P32" i="11" s="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P28" i="11" s="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P26" i="11" s="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P22" i="11" s="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P20" i="11" s="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P16" i="11" s="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P14" i="11" s="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P10" i="11" s="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P8" i="11" s="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P4" i="11" s="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P2" i="11" s="1"/>
  <c r="B2" i="1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L51" i="10" s="1"/>
  <c r="K3" i="10"/>
  <c r="J3" i="10"/>
  <c r="I3" i="10"/>
  <c r="H3" i="10"/>
  <c r="H51" i="10" s="1"/>
  <c r="G3" i="10"/>
  <c r="F3" i="10"/>
  <c r="E3" i="10"/>
  <c r="D3" i="10"/>
  <c r="D51" i="10" s="1"/>
  <c r="C3" i="10"/>
  <c r="B3" i="10"/>
  <c r="N2" i="10"/>
  <c r="N51" i="10" s="1"/>
  <c r="M2" i="10"/>
  <c r="M51" i="10" s="1"/>
  <c r="L2" i="10"/>
  <c r="K2" i="10"/>
  <c r="K51" i="10" s="1"/>
  <c r="J2" i="10"/>
  <c r="J51" i="10" s="1"/>
  <c r="I2" i="10"/>
  <c r="I51" i="10" s="1"/>
  <c r="H2" i="10"/>
  <c r="G2" i="10"/>
  <c r="G51" i="10" s="1"/>
  <c r="F2" i="10"/>
  <c r="F51" i="10" s="1"/>
  <c r="E2" i="10"/>
  <c r="E51" i="10" s="1"/>
  <c r="D2" i="10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L16" i="14" l="1"/>
  <c r="K16" i="14"/>
  <c r="G16" i="14"/>
  <c r="M3" i="14"/>
  <c r="M16" i="14" s="1"/>
</calcChain>
</file>

<file path=xl/sharedStrings.xml><?xml version="1.0" encoding="utf-8"?>
<sst xmlns="http://schemas.openxmlformats.org/spreadsheetml/2006/main" count="3516" uniqueCount="572">
  <si>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</si>
  <si>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</si>
  <si>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</si>
  <si>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</si>
  <si>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</si>
  <si>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</si>
  <si>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</si>
  <si>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</si>
  <si>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</si>
  <si>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</si>
  <si>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</si>
  <si>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</si>
  <si>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</si>
  <si>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</si>
  <si>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</si>
  <si>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</si>
  <si>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</si>
  <si>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</si>
  <si>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</si>
  <si>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</si>
  <si>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</si>
  <si>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</si>
  <si>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</si>
  <si>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</si>
  <si>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</si>
  <si>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</si>
  <si>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</si>
  <si>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</si>
  <si>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</si>
  <si>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</si>
  <si>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</si>
  <si>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</si>
  <si>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</si>
  <si>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</si>
  <si>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</si>
  <si>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</si>
  <si>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</si>
  <si>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</si>
  <si>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</si>
  <si>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</si>
  <si>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</si>
  <si>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</si>
  <si>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</si>
  <si>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</si>
  <si>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</si>
  <si>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</si>
  <si>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</si>
  <si>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</si>
  <si>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</si>
  <si>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</si>
  <si>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</si>
  <si>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</si>
  <si>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</si>
  <si>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</si>
  <si>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</si>
  <si>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</si>
  <si>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</si>
  <si>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</si>
  <si>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</si>
  <si>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</si>
  <si>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</si>
  <si>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</si>
  <si>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</si>
  <si>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</si>
  <si>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</si>
  <si>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</si>
  <si>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</si>
  <si>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</si>
  <si>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</si>
  <si>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</si>
  <si>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</si>
  <si>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</si>
  <si>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</si>
  <si>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</si>
  <si>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</si>
  <si>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</si>
  <si>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</si>
  <si>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</si>
  <si>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</si>
  <si>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</si>
  <si>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</si>
  <si>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</si>
  <si>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</si>
  <si>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</si>
  <si>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</si>
  <si>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</si>
  <si>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</si>
  <si>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</si>
  <si>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</si>
  <si>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</si>
  <si>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</si>
  <si>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</si>
  <si>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</si>
  <si>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</si>
  <si>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</si>
  <si>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</si>
  <si>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</si>
  <si>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</si>
  <si>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</si>
  <si>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</si>
  <si>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</si>
  <si>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</si>
  <si>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</si>
  <si>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</si>
  <si>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</si>
  <si>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</si>
  <si>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</si>
  <si>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</si>
  <si>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</si>
  <si>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</si>
  <si>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</si>
  <si>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</si>
  <si>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</si>
  <si>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</si>
  <si>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</si>
  <si>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</si>
  <si>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</si>
  <si>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</si>
  <si>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</si>
  <si>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</si>
  <si>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</si>
  <si>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</si>
  <si>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</si>
  <si>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</si>
  <si>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</si>
  <si>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</si>
  <si>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</si>
  <si>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</si>
  <si>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</si>
  <si>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</si>
  <si>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</si>
  <si>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</si>
  <si>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</si>
  <si>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</si>
  <si>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</si>
  <si>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</si>
  <si>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</si>
  <si>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</si>
  <si>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</si>
  <si>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</si>
  <si>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</si>
  <si>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</si>
  <si>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</si>
  <si>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</si>
  <si>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</si>
  <si>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</si>
  <si>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</si>
  <si>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</si>
  <si>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</si>
  <si>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</si>
  <si>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</si>
  <si>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</si>
  <si>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</si>
  <si>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</si>
  <si>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</si>
  <si>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</si>
  <si>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</si>
  <si>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</si>
  <si>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</si>
  <si>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</si>
  <si>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</si>
  <si>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</si>
  <si>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</si>
  <si>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</si>
  <si>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</si>
  <si>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</si>
  <si>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</si>
  <si>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</si>
  <si>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</si>
  <si>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</si>
  <si>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</si>
  <si>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</si>
  <si>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</si>
  <si>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</si>
  <si>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</si>
  <si>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</si>
  <si>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</si>
  <si>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</si>
  <si>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</si>
  <si>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</si>
  <si>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</si>
  <si>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</si>
  <si>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</si>
  <si>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</si>
  <si>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</si>
  <si>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</si>
  <si>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</si>
  <si>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</si>
  <si>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</si>
  <si>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</si>
  <si>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</si>
  <si>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</si>
  <si>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</si>
  <si>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</si>
  <si>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</si>
  <si>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</si>
  <si>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</si>
  <si>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</si>
  <si>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</si>
  <si>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</si>
  <si>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</si>
  <si>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</si>
  <si>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</si>
  <si>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</si>
  <si>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</si>
  <si>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</si>
  <si>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</si>
  <si>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</si>
  <si>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</si>
  <si>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</si>
  <si>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</si>
  <si>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</si>
  <si>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</si>
  <si>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</si>
  <si>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</si>
  <si>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</si>
  <si>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</si>
  <si>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</si>
  <si>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</si>
  <si>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</si>
  <si>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</si>
  <si>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</si>
  <si>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</si>
  <si>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</si>
  <si>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</si>
  <si>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</si>
  <si>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</si>
  <si>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</si>
  <si>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</si>
  <si>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</si>
  <si>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</si>
  <si>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</si>
  <si>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</si>
  <si>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</si>
  <si>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</si>
  <si>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</si>
  <si>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</si>
  <si>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</si>
  <si>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</si>
  <si>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</si>
  <si>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</si>
  <si>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</si>
  <si>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</si>
  <si>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</si>
  <si>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</si>
  <si>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</si>
  <si>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</si>
  <si>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</si>
  <si>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</si>
  <si>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</si>
  <si>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</si>
  <si>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</si>
  <si>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</si>
  <si>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</si>
  <si>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</si>
  <si>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</si>
  <si>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</si>
  <si>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</si>
  <si>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</si>
  <si>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</si>
  <si>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</si>
  <si>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</si>
  <si>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</si>
  <si>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</si>
  <si>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</si>
  <si>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</si>
  <si>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</si>
  <si>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</si>
  <si>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</si>
  <si>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</si>
  <si>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</si>
  <si>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</si>
  <si>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</si>
  <si>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</si>
  <si>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</si>
  <si>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</si>
  <si>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</si>
  <si>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</si>
  <si>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</si>
  <si>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</si>
  <si>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</si>
  <si>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</si>
  <si>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</si>
  <si>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</si>
  <si>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</si>
  <si>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</si>
  <si>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</si>
  <si>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</si>
  <si>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</si>
  <si>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</si>
  <si>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</si>
  <si>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</si>
  <si>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</si>
  <si>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</si>
  <si>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</si>
  <si>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</si>
  <si>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</si>
  <si>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</si>
  <si>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</si>
  <si>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</si>
  <si>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</si>
  <si>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</si>
  <si>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</si>
  <si>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</si>
  <si>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</si>
  <si>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</si>
  <si>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</si>
  <si>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</si>
  <si>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</si>
  <si>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</si>
  <si>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</si>
  <si>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</si>
  <si>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</si>
  <si>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</si>
  <si>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</si>
  <si>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</si>
  <si>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</si>
  <si>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</si>
  <si>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</si>
  <si>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</si>
  <si>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</si>
  <si>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</si>
  <si>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</si>
  <si>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</si>
  <si>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</si>
  <si>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</si>
  <si>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</si>
  <si>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</si>
  <si>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</si>
  <si>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Npagaon Haor Sub-Project</t>
  </si>
  <si>
    <t>KISH/PW-29</t>
  </si>
  <si>
    <t>KISH/PW-31</t>
  </si>
  <si>
    <t>KISH/PW-32</t>
  </si>
  <si>
    <t>KISH/PW-34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</si>
  <si>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</si>
  <si>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</si>
  <si>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</si>
  <si>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</si>
  <si>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</si>
  <si>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</si>
  <si>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</si>
  <si>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</si>
  <si>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</si>
  <si>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</si>
  <si>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</si>
  <si>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</si>
  <si>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</si>
  <si>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</si>
  <si>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</si>
  <si>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</si>
  <si>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</si>
  <si>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</si>
  <si>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</si>
  <si>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</si>
  <si>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</si>
  <si>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</si>
  <si>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</si>
  <si>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</si>
  <si>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</si>
  <si>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</si>
  <si>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</si>
  <si>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</si>
  <si>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</si>
  <si>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</si>
  <si>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</si>
  <si>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</si>
  <si>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</si>
  <si>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</si>
  <si>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</si>
  <si>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</si>
  <si>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</si>
  <si>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</si>
  <si>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</si>
  <si>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</si>
  <si>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</si>
  <si>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</si>
  <si>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</si>
  <si>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</si>
  <si>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</si>
  <si>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</si>
  <si>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</si>
  <si>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</si>
  <si>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</si>
  <si>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</si>
  <si>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</si>
  <si>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</si>
  <si>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</si>
  <si>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</si>
  <si>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</si>
  <si>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</si>
  <si>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</si>
  <si>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</si>
  <si>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</si>
  <si>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</si>
  <si>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</si>
  <si>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</si>
  <si>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</si>
  <si>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</si>
  <si>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</si>
  <si>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</si>
  <si>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</si>
  <si>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</si>
  <si>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</si>
  <si>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</si>
  <si>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</si>
  <si>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</si>
  <si>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</si>
  <si>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</si>
  <si>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</si>
  <si>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</si>
  <si>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</si>
  <si>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</si>
  <si>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</si>
  <si>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</si>
  <si>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</si>
  <si>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</si>
  <si>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</si>
  <si>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</si>
  <si>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</si>
  <si>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</si>
  <si>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</si>
  <si>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</si>
  <si>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</si>
  <si>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</si>
  <si>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</si>
  <si>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</si>
  <si>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</si>
  <si>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</si>
  <si>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</si>
  <si>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</si>
  <si>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</si>
  <si>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</si>
  <si>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</si>
  <si>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</si>
  <si>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</si>
  <si>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</si>
  <si>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</si>
  <si>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</si>
  <si>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</si>
  <si>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</si>
  <si>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</si>
  <si>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</si>
  <si>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</si>
  <si>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</si>
  <si>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</si>
  <si>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</si>
  <si>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</si>
  <si>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</si>
  <si>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</si>
  <si>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</si>
  <si>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</si>
  <si>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</si>
  <si>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</si>
  <si>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</si>
  <si>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</si>
  <si>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</si>
  <si>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</si>
  <si>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</si>
  <si>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</si>
  <si>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</si>
  <si>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</si>
  <si>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</si>
  <si>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</si>
  <si>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</si>
  <si>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</si>
  <si>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</si>
  <si>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</si>
  <si>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</si>
  <si>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</si>
  <si>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</si>
  <si>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</si>
  <si>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</si>
  <si>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</si>
  <si>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</si>
  <si>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</si>
  <si>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</si>
  <si>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</si>
  <si>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</si>
  <si>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</si>
  <si>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</si>
  <si>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</si>
  <si>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</si>
  <si>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</si>
  <si>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</si>
  <si>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</si>
  <si>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</si>
  <si>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</si>
  <si>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</si>
  <si>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</si>
  <si>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</si>
  <si>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</si>
  <si>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</si>
  <si>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</si>
  <si>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</si>
  <si>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</si>
  <si>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</si>
  <si>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</si>
  <si>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</si>
  <si>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</si>
  <si>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</si>
  <si>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</si>
  <si>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</si>
  <si>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</si>
  <si>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</si>
  <si>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</si>
  <si>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</si>
  <si>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</si>
  <si>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</si>
  <si>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</si>
  <si>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</si>
  <si>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</si>
  <si>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</si>
  <si>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</si>
  <si>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</si>
  <si>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</si>
  <si>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</si>
  <si>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</si>
  <si>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</si>
  <si>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</si>
  <si>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</si>
  <si>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</si>
  <si>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</si>
  <si>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</si>
  <si>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</si>
  <si>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</si>
  <si>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</si>
  <si>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</si>
  <si>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</si>
  <si>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</si>
  <si>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</si>
  <si>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</si>
  <si>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</si>
  <si>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</si>
  <si>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</si>
  <si>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</si>
  <si>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</si>
  <si>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</si>
  <si>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</si>
  <si>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</si>
  <si>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</si>
  <si>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</si>
  <si>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</si>
  <si>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</si>
  <si>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</si>
  <si>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</si>
  <si>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</si>
  <si>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</si>
  <si>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</si>
  <si>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</si>
  <si>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</si>
  <si>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</si>
  <si>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</si>
  <si>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</si>
  <si>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</si>
  <si>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</si>
  <si>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</si>
  <si>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</si>
  <si>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</si>
  <si>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</si>
  <si>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</si>
  <si>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</si>
  <si>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</si>
  <si>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</si>
  <si>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</si>
  <si>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</si>
  <si>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</si>
  <si>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</si>
  <si>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</si>
  <si>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KISH/PW-30</t>
  </si>
  <si>
    <t>KISH/PW-33</t>
  </si>
  <si>
    <t>KISH/PW-35</t>
  </si>
  <si>
    <t>KISH/PW-36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</si>
</sst>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"/>
  </numFmts>
  <fonts count="4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</cellStyleXfs>
  <cellXfs count="396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</cellXfs>
  <cellStyles count="5">
    <cellStyle name="Bad" xfId="2" builtinId="27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72" customWidth="1"/>
    <col min="6" max="6" width="11.88671875" style="372" customWidth="1"/>
    <col min="7" max="7" width="9.109375" style="326" customWidth="1"/>
  </cols>
  <sheetData>
    <row r="1" spans="1:11" ht="28.5" customHeight="1" x14ac:dyDescent="0.3">
      <c r="A1" s="375" t="s">
        <v>0</v>
      </c>
      <c r="B1" s="375" t="s">
        <v>1</v>
      </c>
      <c r="C1" s="375" t="s">
        <v>2</v>
      </c>
      <c r="D1" s="375" t="s">
        <v>3</v>
      </c>
      <c r="E1" s="375" t="s">
        <v>4</v>
      </c>
      <c r="F1" s="375" t="s">
        <v>5</v>
      </c>
      <c r="G1" s="375" t="s">
        <v>6</v>
      </c>
    </row>
    <row r="2" spans="1:11" ht="28.5" customHeight="1" x14ac:dyDescent="0.3">
      <c r="A2" s="362">
        <v>3111302</v>
      </c>
      <c r="B2" s="1" t="s">
        <v>7</v>
      </c>
      <c r="C2" s="157">
        <v>10</v>
      </c>
      <c r="D2" s="157"/>
      <c r="E2" s="2"/>
      <c r="F2" s="157">
        <v>10</v>
      </c>
      <c r="G2" s="375">
        <v>12</v>
      </c>
      <c r="K2" s="122"/>
    </row>
    <row r="3" spans="1:11" ht="28.5" customHeight="1" x14ac:dyDescent="0.3">
      <c r="A3" s="362">
        <v>3111327</v>
      </c>
      <c r="B3" s="1" t="s">
        <v>8</v>
      </c>
      <c r="C3" s="157">
        <v>10</v>
      </c>
      <c r="D3" s="157"/>
      <c r="E3" s="2"/>
      <c r="F3" s="157">
        <v>10</v>
      </c>
      <c r="G3" s="375">
        <v>13</v>
      </c>
      <c r="K3" s="122"/>
    </row>
    <row r="4" spans="1:11" ht="28.5" customHeight="1" x14ac:dyDescent="0.3">
      <c r="A4" s="362">
        <v>3111338</v>
      </c>
      <c r="B4" s="1" t="s">
        <v>9</v>
      </c>
      <c r="C4" s="157">
        <v>140</v>
      </c>
      <c r="D4" s="157"/>
      <c r="E4" s="2"/>
      <c r="F4" s="157">
        <v>140</v>
      </c>
      <c r="G4" s="375">
        <v>14</v>
      </c>
      <c r="K4" s="122"/>
    </row>
    <row r="5" spans="1:11" ht="28.5" customHeight="1" x14ac:dyDescent="0.3">
      <c r="A5" s="362">
        <v>3241101</v>
      </c>
      <c r="B5" s="3" t="s">
        <v>10</v>
      </c>
      <c r="C5" s="157">
        <v>100</v>
      </c>
      <c r="D5" s="157"/>
      <c r="E5" s="2"/>
      <c r="F5" s="157">
        <v>100</v>
      </c>
      <c r="G5" s="375">
        <v>16</v>
      </c>
      <c r="K5" s="122"/>
    </row>
    <row r="6" spans="1:11" ht="28.5" customHeight="1" x14ac:dyDescent="0.3">
      <c r="A6" s="362">
        <v>3211129</v>
      </c>
      <c r="B6" s="4" t="s">
        <v>11</v>
      </c>
      <c r="C6" s="157">
        <v>245</v>
      </c>
      <c r="D6" s="157"/>
      <c r="E6" s="2"/>
      <c r="F6" s="157">
        <v>245</v>
      </c>
      <c r="G6" s="375">
        <v>17</v>
      </c>
      <c r="K6" s="122"/>
    </row>
    <row r="7" spans="1:11" ht="28.5" customHeight="1" x14ac:dyDescent="0.3">
      <c r="A7" s="362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75">
        <v>18</v>
      </c>
      <c r="K7" s="122"/>
    </row>
    <row r="8" spans="1:11" ht="28.5" customHeight="1" x14ac:dyDescent="0.3">
      <c r="A8" s="362">
        <v>3211119</v>
      </c>
      <c r="B8" s="4" t="s">
        <v>13</v>
      </c>
      <c r="C8" s="157">
        <v>25</v>
      </c>
      <c r="D8" s="157"/>
      <c r="E8" s="2"/>
      <c r="F8" s="157">
        <v>25</v>
      </c>
      <c r="G8" s="375">
        <v>19</v>
      </c>
      <c r="K8" s="122"/>
    </row>
    <row r="9" spans="1:11" ht="28.5" customHeight="1" x14ac:dyDescent="0.3">
      <c r="A9" s="362">
        <v>3211120</v>
      </c>
      <c r="B9" s="3" t="s">
        <v>14</v>
      </c>
      <c r="C9" s="157">
        <v>25</v>
      </c>
      <c r="D9" s="157"/>
      <c r="E9" s="2"/>
      <c r="F9" s="157">
        <v>25</v>
      </c>
      <c r="G9" s="375">
        <v>20</v>
      </c>
      <c r="K9" s="122"/>
    </row>
    <row r="10" spans="1:11" ht="28.5" customHeight="1" x14ac:dyDescent="0.3">
      <c r="A10" s="362">
        <v>3211117</v>
      </c>
      <c r="B10" s="3" t="s">
        <v>15</v>
      </c>
      <c r="C10" s="157">
        <v>25</v>
      </c>
      <c r="D10" s="157"/>
      <c r="E10" s="2"/>
      <c r="F10" s="157">
        <v>25</v>
      </c>
      <c r="G10" s="375">
        <v>21</v>
      </c>
      <c r="K10" s="122"/>
    </row>
    <row r="11" spans="1:11" ht="28.5" customHeight="1" x14ac:dyDescent="0.3">
      <c r="A11" s="362">
        <v>3221104</v>
      </c>
      <c r="B11" s="3" t="s">
        <v>16</v>
      </c>
      <c r="C11" s="157">
        <v>15</v>
      </c>
      <c r="D11" s="157"/>
      <c r="E11" s="2"/>
      <c r="F11" s="157">
        <v>15</v>
      </c>
      <c r="G11" s="375">
        <v>22</v>
      </c>
      <c r="K11" s="122"/>
    </row>
    <row r="12" spans="1:11" ht="28.5" customHeight="1" x14ac:dyDescent="0.3">
      <c r="A12" s="362">
        <v>3211115</v>
      </c>
      <c r="B12" s="3" t="s">
        <v>17</v>
      </c>
      <c r="C12" s="157">
        <v>10</v>
      </c>
      <c r="D12" s="157"/>
      <c r="E12" s="2"/>
      <c r="F12" s="157">
        <v>10</v>
      </c>
      <c r="G12" s="375">
        <v>23</v>
      </c>
      <c r="K12" s="122"/>
    </row>
    <row r="13" spans="1:11" ht="28.5" customHeight="1" x14ac:dyDescent="0.3">
      <c r="A13" s="362">
        <v>3211113</v>
      </c>
      <c r="B13" s="3" t="s">
        <v>18</v>
      </c>
      <c r="C13" s="157">
        <v>15</v>
      </c>
      <c r="D13" s="157"/>
      <c r="E13" s="2"/>
      <c r="F13" s="157">
        <v>15</v>
      </c>
      <c r="G13" s="375">
        <v>24</v>
      </c>
      <c r="K13" s="122"/>
    </row>
    <row r="14" spans="1:11" ht="28.5" customHeight="1" x14ac:dyDescent="0.3">
      <c r="A14" s="362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75">
        <v>25</v>
      </c>
      <c r="K14" s="122"/>
    </row>
    <row r="15" spans="1:11" ht="28.5" customHeight="1" x14ac:dyDescent="0.3">
      <c r="A15" s="362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75">
        <v>26</v>
      </c>
      <c r="K15" s="122"/>
    </row>
    <row r="16" spans="1:11" ht="28.5" customHeight="1" x14ac:dyDescent="0.3">
      <c r="A16" s="362">
        <v>3221108</v>
      </c>
      <c r="B16" s="1" t="s">
        <v>21</v>
      </c>
      <c r="C16" s="157">
        <v>3</v>
      </c>
      <c r="D16" s="157"/>
      <c r="E16" s="2"/>
      <c r="F16" s="157">
        <v>3</v>
      </c>
      <c r="G16" s="375">
        <v>27</v>
      </c>
      <c r="K16" s="122"/>
    </row>
    <row r="17" spans="1:11" ht="28.5" customHeight="1" x14ac:dyDescent="0.3">
      <c r="A17" s="362">
        <v>3255102</v>
      </c>
      <c r="B17" s="1" t="s">
        <v>22</v>
      </c>
      <c r="C17" s="157">
        <v>35</v>
      </c>
      <c r="D17" s="157"/>
      <c r="E17" s="2"/>
      <c r="F17" s="157">
        <v>35</v>
      </c>
      <c r="G17" s="375">
        <v>28</v>
      </c>
      <c r="K17" s="122"/>
    </row>
    <row r="18" spans="1:11" ht="28.5" customHeight="1" x14ac:dyDescent="0.3">
      <c r="A18" s="362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75">
        <v>29</v>
      </c>
      <c r="K18" s="122"/>
    </row>
    <row r="19" spans="1:11" ht="28.5" customHeight="1" x14ac:dyDescent="0.3">
      <c r="A19" s="362">
        <v>3211127</v>
      </c>
      <c r="B19" s="1" t="s">
        <v>24</v>
      </c>
      <c r="C19" s="157">
        <v>2</v>
      </c>
      <c r="D19" s="157"/>
      <c r="E19" s="2"/>
      <c r="F19" s="157">
        <v>2</v>
      </c>
      <c r="G19" s="375">
        <v>30</v>
      </c>
      <c r="K19" s="122"/>
    </row>
    <row r="20" spans="1:11" ht="28.5" customHeight="1" x14ac:dyDescent="0.3">
      <c r="A20" s="362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75">
        <v>32</v>
      </c>
    </row>
    <row r="21" spans="1:11" ht="28.5" customHeight="1" x14ac:dyDescent="0.3">
      <c r="A21" s="362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75">
        <v>33</v>
      </c>
    </row>
    <row r="22" spans="1:11" ht="54" customHeight="1" x14ac:dyDescent="0.3">
      <c r="A22" s="362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75">
        <v>34</v>
      </c>
    </row>
    <row r="23" spans="1:11" ht="45" customHeight="1" x14ac:dyDescent="0.3">
      <c r="A23" s="362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75">
        <v>35</v>
      </c>
    </row>
    <row r="24" spans="1:11" ht="28.5" customHeight="1" x14ac:dyDescent="0.3">
      <c r="A24" s="362">
        <v>3211109</v>
      </c>
      <c r="B24" s="1" t="s">
        <v>29</v>
      </c>
      <c r="C24" s="157">
        <v>15</v>
      </c>
      <c r="D24" s="157"/>
      <c r="E24" s="2"/>
      <c r="F24" s="157">
        <v>15</v>
      </c>
      <c r="G24" s="375">
        <v>36</v>
      </c>
      <c r="K24" s="122"/>
    </row>
    <row r="25" spans="1:11" ht="28.5" customHeight="1" x14ac:dyDescent="0.3">
      <c r="A25" s="362">
        <v>3256103</v>
      </c>
      <c r="B25" s="1" t="s">
        <v>30</v>
      </c>
      <c r="C25" s="157">
        <v>25</v>
      </c>
      <c r="D25" s="157"/>
      <c r="E25" s="2"/>
      <c r="F25" s="157">
        <v>25</v>
      </c>
      <c r="G25" s="375">
        <v>37</v>
      </c>
      <c r="K25" s="122"/>
    </row>
    <row r="26" spans="1:11" ht="28.5" customHeight="1" x14ac:dyDescent="0.3">
      <c r="A26" s="362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75">
        <v>38</v>
      </c>
      <c r="K26" s="122"/>
    </row>
    <row r="27" spans="1:11" ht="28.5" customHeight="1" x14ac:dyDescent="0.3">
      <c r="A27" s="362">
        <v>3111332</v>
      </c>
      <c r="B27" s="5" t="s">
        <v>32</v>
      </c>
      <c r="C27" s="157">
        <v>25</v>
      </c>
      <c r="D27" s="157"/>
      <c r="E27" s="2"/>
      <c r="F27" s="157">
        <v>25</v>
      </c>
      <c r="G27" s="375">
        <v>39</v>
      </c>
      <c r="K27" s="122"/>
    </row>
    <row r="28" spans="1:11" ht="28.5" customHeight="1" x14ac:dyDescent="0.3">
      <c r="A28" s="362">
        <v>3111332</v>
      </c>
      <c r="B28" s="5" t="s">
        <v>33</v>
      </c>
      <c r="C28" s="157">
        <v>10</v>
      </c>
      <c r="D28" s="157"/>
      <c r="E28" s="2"/>
      <c r="F28" s="157">
        <v>10</v>
      </c>
      <c r="G28" s="375">
        <v>40</v>
      </c>
      <c r="K28" s="122"/>
    </row>
    <row r="29" spans="1:11" ht="28.5" customHeight="1" x14ac:dyDescent="0.3">
      <c r="A29" s="362">
        <v>3111332</v>
      </c>
      <c r="B29" s="5" t="s">
        <v>34</v>
      </c>
      <c r="C29" s="157">
        <v>10</v>
      </c>
      <c r="D29" s="157"/>
      <c r="E29" s="2"/>
      <c r="F29" s="157">
        <v>10</v>
      </c>
      <c r="G29" s="375">
        <v>41</v>
      </c>
      <c r="K29" s="122"/>
    </row>
    <row r="30" spans="1:11" ht="28.5" customHeight="1" x14ac:dyDescent="0.3">
      <c r="A30" s="362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75">
        <v>42</v>
      </c>
      <c r="K30" s="122"/>
    </row>
    <row r="31" spans="1:11" ht="28.5" customHeight="1" x14ac:dyDescent="0.3">
      <c r="A31" s="362">
        <v>3255101</v>
      </c>
      <c r="B31" s="1" t="s">
        <v>36</v>
      </c>
      <c r="C31" s="157">
        <v>50</v>
      </c>
      <c r="D31" s="157"/>
      <c r="E31" s="2"/>
      <c r="F31" s="157">
        <v>50</v>
      </c>
      <c r="G31" s="375">
        <v>43</v>
      </c>
      <c r="K31" s="122"/>
    </row>
    <row r="32" spans="1:11" ht="28.5" customHeight="1" x14ac:dyDescent="0.3">
      <c r="A32" s="362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75">
        <v>44</v>
      </c>
      <c r="K32" s="122"/>
    </row>
    <row r="33" spans="1:11" ht="28.5" customHeight="1" x14ac:dyDescent="0.3">
      <c r="A33" s="362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75">
        <v>46</v>
      </c>
      <c r="K33" s="122"/>
    </row>
    <row r="34" spans="1:11" ht="28.5" customHeight="1" x14ac:dyDescent="0.3">
      <c r="A34" s="362">
        <v>3258102</v>
      </c>
      <c r="B34" s="1" t="s">
        <v>39</v>
      </c>
      <c r="C34" s="157">
        <v>15</v>
      </c>
      <c r="D34" s="157"/>
      <c r="E34" s="2"/>
      <c r="F34" s="157">
        <v>15</v>
      </c>
      <c r="G34" s="375">
        <v>47</v>
      </c>
      <c r="K34" s="122"/>
    </row>
    <row r="35" spans="1:11" ht="28.5" customHeight="1" x14ac:dyDescent="0.3">
      <c r="A35" s="362">
        <v>3258103</v>
      </c>
      <c r="B35" s="1" t="s">
        <v>40</v>
      </c>
      <c r="C35" s="157">
        <v>25</v>
      </c>
      <c r="D35" s="157"/>
      <c r="E35" s="2"/>
      <c r="F35" s="157">
        <v>25</v>
      </c>
      <c r="G35" s="375">
        <v>48</v>
      </c>
      <c r="K35" s="122"/>
    </row>
    <row r="36" spans="1:11" ht="28.5" customHeight="1" x14ac:dyDescent="0.3">
      <c r="A36" s="362">
        <v>3258105</v>
      </c>
      <c r="B36" s="1" t="s">
        <v>41</v>
      </c>
      <c r="C36" s="157">
        <v>25</v>
      </c>
      <c r="D36" s="157"/>
      <c r="E36" s="2"/>
      <c r="F36" s="157">
        <v>25</v>
      </c>
      <c r="G36" s="375">
        <v>49</v>
      </c>
      <c r="K36" s="122"/>
    </row>
    <row r="37" spans="1:11" ht="28.5" customHeight="1" x14ac:dyDescent="0.3">
      <c r="A37" s="362">
        <v>3258107</v>
      </c>
      <c r="B37" s="1" t="s">
        <v>42</v>
      </c>
      <c r="C37" s="157">
        <v>20</v>
      </c>
      <c r="D37" s="157"/>
      <c r="E37" s="2"/>
      <c r="F37" s="157">
        <v>20</v>
      </c>
      <c r="G37" s="375">
        <v>50</v>
      </c>
      <c r="K37" s="122"/>
    </row>
    <row r="38" spans="1:11" ht="28.5" customHeight="1" x14ac:dyDescent="0.3">
      <c r="A38" s="362">
        <v>3258106</v>
      </c>
      <c r="B38" s="1" t="s">
        <v>43</v>
      </c>
      <c r="C38" s="157">
        <v>20</v>
      </c>
      <c r="D38" s="157"/>
      <c r="E38" s="2"/>
      <c r="F38" s="157">
        <v>20</v>
      </c>
      <c r="G38" s="375">
        <v>51</v>
      </c>
      <c r="K38" s="122"/>
    </row>
    <row r="39" spans="1:11" ht="28.5" customHeight="1" x14ac:dyDescent="0.3">
      <c r="A39" s="362">
        <v>3258105</v>
      </c>
      <c r="B39" s="1" t="s">
        <v>44</v>
      </c>
      <c r="C39" s="157">
        <v>25</v>
      </c>
      <c r="D39" s="157"/>
      <c r="E39" s="2"/>
      <c r="F39" s="157">
        <v>25</v>
      </c>
      <c r="G39" s="375">
        <v>52</v>
      </c>
      <c r="K39" s="122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75">
        <v>54</v>
      </c>
      <c r="K40" s="122"/>
    </row>
    <row r="41" spans="1:11" ht="28.5" customHeight="1" x14ac:dyDescent="0.3">
      <c r="A41" s="362">
        <v>3258128</v>
      </c>
      <c r="B41" s="1" t="s">
        <v>46</v>
      </c>
      <c r="C41" s="157">
        <v>10</v>
      </c>
      <c r="D41" s="157"/>
      <c r="E41" s="2"/>
      <c r="F41" s="157">
        <v>10</v>
      </c>
      <c r="G41" s="375">
        <v>55</v>
      </c>
      <c r="K41" s="122"/>
    </row>
    <row r="42" spans="1:11" ht="28.5" customHeight="1" x14ac:dyDescent="0.3">
      <c r="A42" s="362">
        <v>3258107</v>
      </c>
      <c r="B42" s="3" t="s">
        <v>47</v>
      </c>
      <c r="C42" s="157">
        <v>25</v>
      </c>
      <c r="D42" s="157"/>
      <c r="E42" s="2"/>
      <c r="F42" s="157">
        <v>25</v>
      </c>
      <c r="G42" s="375">
        <v>56</v>
      </c>
      <c r="K42" s="122"/>
    </row>
    <row r="43" spans="1:11" ht="28.5" customHeight="1" x14ac:dyDescent="0.3">
      <c r="A43" s="367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75">
        <v>68</v>
      </c>
      <c r="K43" s="122"/>
    </row>
    <row r="44" spans="1:11" ht="36.75" customHeight="1" x14ac:dyDescent="0.3">
      <c r="A44" s="367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75">
        <v>69</v>
      </c>
      <c r="K44" s="122"/>
    </row>
    <row r="45" spans="1:11" ht="28.5" customHeight="1" x14ac:dyDescent="0.3">
      <c r="A45" s="368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75">
        <v>71</v>
      </c>
      <c r="K45" s="122"/>
    </row>
    <row r="46" spans="1:11" ht="36.75" customHeight="1" x14ac:dyDescent="0.3">
      <c r="A46" s="368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75">
        <v>73</v>
      </c>
      <c r="K46" s="122"/>
    </row>
    <row r="47" spans="1:11" ht="36" customHeight="1" x14ac:dyDescent="0.3">
      <c r="A47" s="368">
        <v>4112316</v>
      </c>
      <c r="B47" s="5" t="s">
        <v>52</v>
      </c>
      <c r="C47" s="157">
        <v>5</v>
      </c>
      <c r="D47" s="155"/>
      <c r="E47" s="156"/>
      <c r="F47" s="157">
        <v>5</v>
      </c>
      <c r="G47" s="375">
        <v>74</v>
      </c>
      <c r="K47" s="122"/>
    </row>
    <row r="48" spans="1:11" ht="28.5" customHeight="1" x14ac:dyDescent="0.3">
      <c r="A48" s="368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75">
        <v>76</v>
      </c>
      <c r="K48" s="122"/>
    </row>
    <row r="49" spans="1:11" ht="37.5" customHeight="1" x14ac:dyDescent="0.3">
      <c r="A49" s="368">
        <v>4112304</v>
      </c>
      <c r="B49" s="5" t="s">
        <v>54</v>
      </c>
      <c r="C49" s="157">
        <v>6</v>
      </c>
      <c r="D49" s="155"/>
      <c r="E49" s="156"/>
      <c r="F49" s="157">
        <v>6</v>
      </c>
      <c r="G49" s="375">
        <v>77</v>
      </c>
      <c r="K49" s="122"/>
    </row>
    <row r="50" spans="1:11" ht="28.5" customHeight="1" x14ac:dyDescent="0.3">
      <c r="A50" s="368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75">
        <v>78</v>
      </c>
      <c r="K50" s="122"/>
    </row>
    <row r="51" spans="1:11" ht="28.5" customHeight="1" x14ac:dyDescent="0.3">
      <c r="A51" s="368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75">
        <v>80</v>
      </c>
      <c r="K51" s="122"/>
    </row>
    <row r="52" spans="1:11" ht="34.5" customHeight="1" x14ac:dyDescent="0.3">
      <c r="A52" s="36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75">
        <v>81</v>
      </c>
      <c r="K52" s="122"/>
    </row>
    <row r="53" spans="1:11" ht="17.25" customHeight="1" x14ac:dyDescent="0.3">
      <c r="A53" s="36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75">
        <v>82</v>
      </c>
      <c r="K53" s="122"/>
    </row>
    <row r="54" spans="1:11" ht="33.75" customHeight="1" x14ac:dyDescent="0.3">
      <c r="A54" s="36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75">
        <v>83</v>
      </c>
      <c r="K54" s="122"/>
    </row>
    <row r="55" spans="1:11" ht="28.5" customHeight="1" x14ac:dyDescent="0.3">
      <c r="A55" s="367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75">
        <v>84</v>
      </c>
      <c r="K55" s="122"/>
    </row>
    <row r="56" spans="1:11" ht="28.5" customHeight="1" x14ac:dyDescent="0.3">
      <c r="A56" s="367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75">
        <v>85</v>
      </c>
      <c r="K56" s="122"/>
    </row>
    <row r="57" spans="1:11" ht="28.5" customHeight="1" x14ac:dyDescent="0.3">
      <c r="A57" s="226">
        <v>4141101</v>
      </c>
      <c r="B57" s="216" t="s">
        <v>61</v>
      </c>
      <c r="C57" s="222">
        <v>24000</v>
      </c>
      <c r="D57" s="222"/>
      <c r="E57" s="228"/>
      <c r="F57" s="227">
        <v>24000</v>
      </c>
      <c r="G57" s="22">
        <v>87</v>
      </c>
      <c r="K57" s="122"/>
    </row>
    <row r="58" spans="1:11" ht="28.5" customHeight="1" x14ac:dyDescent="0.3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75">
        <v>90</v>
      </c>
      <c r="K58" s="122"/>
    </row>
    <row r="59" spans="1:11" ht="28.5" customHeight="1" x14ac:dyDescent="0.3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75">
        <v>92</v>
      </c>
      <c r="K59" s="122"/>
    </row>
    <row r="60" spans="1:11" ht="28.5" customHeight="1" x14ac:dyDescent="0.3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75">
        <v>93</v>
      </c>
      <c r="K60" s="122"/>
    </row>
    <row r="61" spans="1:11" ht="28.5" customHeight="1" x14ac:dyDescent="0.3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75">
        <v>94</v>
      </c>
      <c r="K61" s="122"/>
    </row>
    <row r="62" spans="1:11" ht="28.5" customHeight="1" x14ac:dyDescent="0.3">
      <c r="A62" s="368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75">
        <v>96</v>
      </c>
      <c r="K62" s="122"/>
    </row>
    <row r="63" spans="1:11" ht="28.5" customHeight="1" x14ac:dyDescent="0.3">
      <c r="A63" s="368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75">
        <v>97</v>
      </c>
      <c r="K63" s="122"/>
    </row>
    <row r="64" spans="1:11" ht="28.5" customHeight="1" x14ac:dyDescent="0.3">
      <c r="A64" s="368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75">
        <v>98</v>
      </c>
      <c r="K64" s="122"/>
    </row>
    <row r="65" spans="1:11" ht="28.5" customHeight="1" x14ac:dyDescent="0.3">
      <c r="A65" s="368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75">
        <v>99</v>
      </c>
      <c r="K65" s="122"/>
    </row>
    <row r="66" spans="1:11" ht="28.5" customHeight="1" x14ac:dyDescent="0.3">
      <c r="A66" s="368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75">
        <v>100</v>
      </c>
      <c r="K66" s="122"/>
    </row>
    <row r="67" spans="1:11" ht="28.5" customHeight="1" x14ac:dyDescent="0.3">
      <c r="A67" s="368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75">
        <v>102</v>
      </c>
      <c r="K67" s="122"/>
    </row>
    <row r="68" spans="1:11" ht="28.5" customHeight="1" x14ac:dyDescent="0.3">
      <c r="A68" s="368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75">
        <v>103</v>
      </c>
      <c r="K68" s="122"/>
    </row>
    <row r="69" spans="1:11" ht="28.5" customHeight="1" x14ac:dyDescent="0.3">
      <c r="A69" s="368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75">
        <v>104</v>
      </c>
      <c r="K69" s="122"/>
    </row>
    <row r="70" spans="1:11" ht="28.5" customHeight="1" x14ac:dyDescent="0.3">
      <c r="A70" s="220"/>
      <c r="B70" s="15" t="s">
        <v>74</v>
      </c>
      <c r="C70" s="16">
        <v>100</v>
      </c>
      <c r="D70" s="16">
        <v>158</v>
      </c>
      <c r="E70" s="17"/>
      <c r="F70" s="16">
        <v>258</v>
      </c>
      <c r="G70" s="375">
        <v>107</v>
      </c>
      <c r="K70" s="122"/>
    </row>
    <row r="71" spans="1:11" s="23" customFormat="1" ht="28.5" customHeight="1" x14ac:dyDescent="0.3">
      <c r="A71" s="222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4.4" x14ac:dyDescent="0.3"/>
  <cols>
    <col min="1" max="1" width="17.33203125" style="372" customWidth="1"/>
  </cols>
  <sheetData>
    <row r="1" spans="1:14" x14ac:dyDescent="0.3">
      <c r="A1" s="181" t="s">
        <v>105</v>
      </c>
      <c r="B1" s="375">
        <v>1</v>
      </c>
      <c r="C1" s="375">
        <v>2</v>
      </c>
      <c r="D1" s="375">
        <v>3</v>
      </c>
      <c r="E1" s="375">
        <v>4</v>
      </c>
      <c r="F1" s="375">
        <v>5</v>
      </c>
      <c r="G1" s="375">
        <v>6</v>
      </c>
      <c r="H1" s="375">
        <v>7</v>
      </c>
      <c r="I1" s="375">
        <v>8</v>
      </c>
      <c r="J1" s="375">
        <v>9</v>
      </c>
      <c r="K1" s="375">
        <v>10</v>
      </c>
      <c r="L1" s="375">
        <v>11</v>
      </c>
      <c r="M1" s="375">
        <v>12</v>
      </c>
      <c r="N1" s="375">
        <v>13</v>
      </c>
    </row>
    <row r="2" spans="1:14" x14ac:dyDescent="0.3">
      <c r="A2" s="181" t="s">
        <v>106</v>
      </c>
      <c r="B2" s="375">
        <f>Q_revised!B2-Q_tendered!B2</f>
        <v>0</v>
      </c>
      <c r="C2" s="375">
        <f>Q_revised!C2-Q_tendered!C2</f>
        <v>-12</v>
      </c>
      <c r="D2" s="375">
        <f>Q_revised!D2-Q_tendered!D2</f>
        <v>0</v>
      </c>
      <c r="E2" s="375">
        <f>Q_revised!E2-Q_tendered!E2</f>
        <v>0</v>
      </c>
      <c r="F2" s="375">
        <f>Q_revised!F2-Q_tendered!F2</f>
        <v>0</v>
      </c>
      <c r="G2" s="375">
        <f>Q_revised!G2-Q_tendered!G2</f>
        <v>0</v>
      </c>
      <c r="H2" s="375">
        <f>Q_revised!H2-Q_tendered!H2</f>
        <v>0</v>
      </c>
      <c r="I2" s="375">
        <f>Q_revised!I2-Q_tendered!I2</f>
        <v>-2.4540000000000006</v>
      </c>
      <c r="J2" s="375">
        <f>Q_revised!J2-Q_tendered!J2</f>
        <v>-5</v>
      </c>
      <c r="K2" s="375">
        <f>Q_revised!K2-Q_tendered!K2</f>
        <v>0</v>
      </c>
      <c r="L2" s="375">
        <f>Q_revised!L2-Q_tendered!L2</f>
        <v>0</v>
      </c>
      <c r="M2" s="375">
        <f>Q_revised!M2-Q_tendered!M2</f>
        <v>0</v>
      </c>
      <c r="N2" s="375">
        <f>Q_revised!N2-Q_tendered!N2</f>
        <v>0</v>
      </c>
    </row>
    <row r="3" spans="1:14" x14ac:dyDescent="0.3">
      <c r="A3" s="181" t="s">
        <v>107</v>
      </c>
      <c r="B3" s="375">
        <f>Q_revised!B3-Q_tendered!B3</f>
        <v>0</v>
      </c>
      <c r="C3" s="375">
        <f>Q_revised!C3-Q_tendered!C3</f>
        <v>0</v>
      </c>
      <c r="D3" s="375">
        <f>Q_revised!D3-Q_tendered!D3</f>
        <v>0</v>
      </c>
      <c r="E3" s="375">
        <f>Q_revised!E3-Q_tendered!E3</f>
        <v>0</v>
      </c>
      <c r="F3" s="375">
        <f>Q_revised!F3-Q_tendered!F3</f>
        <v>0</v>
      </c>
      <c r="G3" s="375">
        <f>Q_revised!G3-Q_tendered!G3</f>
        <v>0</v>
      </c>
      <c r="H3" s="375">
        <f>Q_revised!H3-Q_tendered!H3</f>
        <v>0</v>
      </c>
      <c r="I3" s="375">
        <f>Q_revised!I3-Q_tendered!I3</f>
        <v>0</v>
      </c>
      <c r="J3" s="375">
        <f>Q_revised!J3-Q_tendered!J3</f>
        <v>0</v>
      </c>
      <c r="K3" s="375">
        <f>Q_revised!K3-Q_tendered!K3</f>
        <v>0</v>
      </c>
      <c r="L3" s="375">
        <f>Q_revised!L3-Q_tendered!L3</f>
        <v>0</v>
      </c>
      <c r="M3" s="375">
        <f>Q_revised!M3-Q_tendered!M3</f>
        <v>0</v>
      </c>
      <c r="N3" s="375">
        <f>Q_revised!N3-Q_tendered!N3</f>
        <v>0</v>
      </c>
    </row>
    <row r="4" spans="1:14" x14ac:dyDescent="0.3">
      <c r="A4" s="181" t="s">
        <v>108</v>
      </c>
      <c r="B4" s="375">
        <f>Q_revised!B4-Q_tendered!B4</f>
        <v>0</v>
      </c>
      <c r="C4" s="375">
        <f>Q_revised!C4-Q_tendered!C4</f>
        <v>0</v>
      </c>
      <c r="D4" s="375">
        <f>Q_revised!D4-Q_tendered!D4</f>
        <v>0</v>
      </c>
      <c r="E4" s="375">
        <f>Q_revised!E4-Q_tendered!E4</f>
        <v>0</v>
      </c>
      <c r="F4" s="375">
        <f>Q_revised!F4-Q_tendered!F4</f>
        <v>0</v>
      </c>
      <c r="G4" s="375">
        <f>Q_revised!G4-Q_tendered!G4</f>
        <v>0</v>
      </c>
      <c r="H4" s="375">
        <f>Q_revised!H4-Q_tendered!H4</f>
        <v>0</v>
      </c>
      <c r="I4" s="375">
        <f>Q_revised!I4-Q_tendered!I4</f>
        <v>0</v>
      </c>
      <c r="J4" s="375">
        <f>Q_revised!J4-Q_tendered!J4</f>
        <v>0</v>
      </c>
      <c r="K4" s="375">
        <f>Q_revised!K4-Q_tendered!K4</f>
        <v>0</v>
      </c>
      <c r="L4" s="375">
        <f>Q_revised!L4-Q_tendered!L4</f>
        <v>0</v>
      </c>
      <c r="M4" s="375">
        <f>Q_revised!M4-Q_tendered!M4</f>
        <v>0</v>
      </c>
      <c r="N4" s="375">
        <f>Q_revised!N4-Q_tendered!N4</f>
        <v>0</v>
      </c>
    </row>
    <row r="5" spans="1:14" x14ac:dyDescent="0.3">
      <c r="A5" s="181" t="s">
        <v>109</v>
      </c>
      <c r="B5" s="375">
        <f>Q_revised!B5-Q_tendered!B5</f>
        <v>0</v>
      </c>
      <c r="C5" s="375">
        <f>Q_revised!C5-Q_tendered!C5</f>
        <v>0</v>
      </c>
      <c r="D5" s="375">
        <f>Q_revised!D5-Q_tendered!D5</f>
        <v>0</v>
      </c>
      <c r="E5" s="375">
        <f>Q_revised!E5-Q_tendered!E5</f>
        <v>0</v>
      </c>
      <c r="F5" s="375">
        <f>Q_revised!F5-Q_tendered!F5</f>
        <v>0</v>
      </c>
      <c r="G5" s="375">
        <f>Q_revised!G5-Q_tendered!G5</f>
        <v>0</v>
      </c>
      <c r="H5" s="375">
        <f>Q_revised!H5-Q_tendered!H5</f>
        <v>0</v>
      </c>
      <c r="I5" s="375">
        <f>Q_revised!I5-Q_tendered!I5</f>
        <v>0</v>
      </c>
      <c r="J5" s="375">
        <f>Q_revised!J5-Q_tendered!J5</f>
        <v>0</v>
      </c>
      <c r="K5" s="375">
        <f>Q_revised!K5-Q_tendered!K5</f>
        <v>0</v>
      </c>
      <c r="L5" s="375">
        <f>Q_revised!L5-Q_tendered!L5</f>
        <v>0</v>
      </c>
      <c r="M5" s="375">
        <f>Q_revised!M5-Q_tendered!M5</f>
        <v>0</v>
      </c>
      <c r="N5" s="375">
        <f>Q_revised!N5-Q_tendered!N5</f>
        <v>0</v>
      </c>
    </row>
    <row r="6" spans="1:14" x14ac:dyDescent="0.3">
      <c r="A6" s="181" t="s">
        <v>110</v>
      </c>
      <c r="B6" s="375">
        <f>Q_revised!B6-Q_tendered!B6</f>
        <v>0</v>
      </c>
      <c r="C6" s="375">
        <f>Q_revised!C6-Q_tendered!C6</f>
        <v>0</v>
      </c>
      <c r="D6" s="375">
        <f>Q_revised!D6-Q_tendered!D6</f>
        <v>0</v>
      </c>
      <c r="E6" s="375">
        <f>Q_revised!E6-Q_tendered!E6</f>
        <v>0</v>
      </c>
      <c r="F6" s="375">
        <f>Q_revised!F6-Q_tendered!F6</f>
        <v>0</v>
      </c>
      <c r="G6" s="375">
        <f>Q_revised!G6-Q_tendered!G6</f>
        <v>0</v>
      </c>
      <c r="H6" s="375">
        <f>Q_revised!H6-Q_tendered!H6</f>
        <v>0</v>
      </c>
      <c r="I6" s="375">
        <f>Q_revised!I6-Q_tendered!I6</f>
        <v>0</v>
      </c>
      <c r="J6" s="375">
        <f>Q_revised!J6-Q_tendered!J6</f>
        <v>0</v>
      </c>
      <c r="K6" s="375">
        <f>Q_revised!K6-Q_tendered!K6</f>
        <v>0</v>
      </c>
      <c r="L6" s="375">
        <f>Q_revised!L6-Q_tendered!L6</f>
        <v>0</v>
      </c>
      <c r="M6" s="375">
        <f>Q_revised!M6-Q_tendered!M6</f>
        <v>0</v>
      </c>
      <c r="N6" s="375">
        <f>Q_revised!N6-Q_tendered!N6</f>
        <v>0</v>
      </c>
    </row>
    <row r="7" spans="1:14" x14ac:dyDescent="0.3">
      <c r="A7" s="181" t="s">
        <v>111</v>
      </c>
      <c r="B7" s="375">
        <f>Q_revised!B7-Q_tendered!B7</f>
        <v>0</v>
      </c>
      <c r="C7" s="375">
        <f>Q_revised!C7-Q_tendered!C7</f>
        <v>0</v>
      </c>
      <c r="D7" s="375">
        <f>Q_revised!D7-Q_tendered!D7</f>
        <v>0</v>
      </c>
      <c r="E7" s="375">
        <f>Q_revised!E7-Q_tendered!E7</f>
        <v>0</v>
      </c>
      <c r="F7" s="375">
        <f>Q_revised!F7-Q_tendered!F7</f>
        <v>0</v>
      </c>
      <c r="G7" s="375">
        <f>Q_revised!G7-Q_tendered!G7</f>
        <v>0</v>
      </c>
      <c r="H7" s="375">
        <f>Q_revised!H7-Q_tendered!H7</f>
        <v>0</v>
      </c>
      <c r="I7" s="375">
        <f>Q_revised!I7-Q_tendered!I7</f>
        <v>0</v>
      </c>
      <c r="J7" s="375">
        <f>Q_revised!J7-Q_tendered!J7</f>
        <v>0</v>
      </c>
      <c r="K7" s="375">
        <f>Q_revised!K7-Q_tendered!K7</f>
        <v>0</v>
      </c>
      <c r="L7" s="375">
        <f>Q_revised!L7-Q_tendered!L7</f>
        <v>0</v>
      </c>
      <c r="M7" s="375">
        <f>Q_revised!M7-Q_tendered!M7</f>
        <v>0</v>
      </c>
      <c r="N7" s="375">
        <f>Q_revised!N7-Q_tendered!N7</f>
        <v>0</v>
      </c>
    </row>
    <row r="8" spans="1:14" x14ac:dyDescent="0.3">
      <c r="A8" s="181" t="s">
        <v>112</v>
      </c>
      <c r="B8" s="375">
        <f>Q_revised!B8-Q_tendered!B8</f>
        <v>0</v>
      </c>
      <c r="C8" s="375">
        <f>Q_revised!C8-Q_tendered!C8</f>
        <v>0</v>
      </c>
      <c r="D8" s="375">
        <f>Q_revised!D8-Q_tendered!D8</f>
        <v>0</v>
      </c>
      <c r="E8" s="375">
        <f>Q_revised!E8-Q_tendered!E8</f>
        <v>0</v>
      </c>
      <c r="F8" s="375">
        <f>Q_revised!F8-Q_tendered!F8</f>
        <v>0</v>
      </c>
      <c r="G8" s="375">
        <f>Q_revised!G8-Q_tendered!G8</f>
        <v>0</v>
      </c>
      <c r="H8" s="375">
        <f>Q_revised!H8-Q_tendered!H8</f>
        <v>-6.7059999999999995</v>
      </c>
      <c r="I8" s="375">
        <f>Q_revised!I8-Q_tendered!I8</f>
        <v>0</v>
      </c>
      <c r="J8" s="375">
        <f>Q_revised!J8-Q_tendered!J8</f>
        <v>0</v>
      </c>
      <c r="K8" s="375">
        <f>Q_revised!K8-Q_tendered!K8</f>
        <v>0</v>
      </c>
      <c r="L8" s="375">
        <f>Q_revised!L8-Q_tendered!L8</f>
        <v>-3.0789999999999997</v>
      </c>
      <c r="M8" s="375">
        <f>Q_revised!M8-Q_tendered!M8</f>
        <v>0</v>
      </c>
      <c r="N8" s="375">
        <f>Q_revised!N8-Q_tendered!N8</f>
        <v>0</v>
      </c>
    </row>
    <row r="9" spans="1:14" x14ac:dyDescent="0.3">
      <c r="A9" s="181" t="s">
        <v>113</v>
      </c>
      <c r="B9" s="375">
        <f>Q_revised!B9-Q_tendered!B9</f>
        <v>0</v>
      </c>
      <c r="C9" s="375">
        <f>Q_revised!C9-Q_tendered!C9</f>
        <v>0</v>
      </c>
      <c r="D9" s="375">
        <f>Q_revised!D9-Q_tendered!D9</f>
        <v>0</v>
      </c>
      <c r="E9" s="375">
        <f>Q_revised!E9-Q_tendered!E9</f>
        <v>0</v>
      </c>
      <c r="F9" s="375">
        <f>Q_revised!F9-Q_tendered!F9</f>
        <v>0</v>
      </c>
      <c r="G9" s="375">
        <f>Q_revised!G9-Q_tendered!G9</f>
        <v>0</v>
      </c>
      <c r="H9" s="375">
        <f>Q_revised!H9-Q_tendered!H9</f>
        <v>0</v>
      </c>
      <c r="I9" s="375">
        <f>Q_revised!I9-Q_tendered!I9</f>
        <v>0</v>
      </c>
      <c r="J9" s="375">
        <f>Q_revised!J9-Q_tendered!J9</f>
        <v>0</v>
      </c>
      <c r="K9" s="375">
        <f>Q_revised!K9-Q_tendered!K9</f>
        <v>0</v>
      </c>
      <c r="L9" s="375">
        <f>Q_revised!L9-Q_tendered!L9</f>
        <v>0</v>
      </c>
      <c r="M9" s="375">
        <f>Q_revised!M9-Q_tendered!M9</f>
        <v>0</v>
      </c>
      <c r="N9" s="375">
        <f>Q_revised!N9-Q_tendered!N9</f>
        <v>0</v>
      </c>
    </row>
    <row r="10" spans="1:14" x14ac:dyDescent="0.3">
      <c r="A10" s="181" t="s">
        <v>114</v>
      </c>
      <c r="B10" s="375">
        <f>Q_revised!B10-Q_tendered!B10</f>
        <v>0</v>
      </c>
      <c r="C10" s="375">
        <f>Q_revised!C10-Q_tendered!C10</f>
        <v>0</v>
      </c>
      <c r="D10" s="375">
        <f>Q_revised!D10-Q_tendered!D10</f>
        <v>0</v>
      </c>
      <c r="E10" s="375">
        <f>Q_revised!E10-Q_tendered!E10</f>
        <v>0</v>
      </c>
      <c r="F10" s="375">
        <f>Q_revised!F10-Q_tendered!F10</f>
        <v>-1</v>
      </c>
      <c r="G10" s="375">
        <f>Q_revised!G10-Q_tendered!G10</f>
        <v>0</v>
      </c>
      <c r="H10" s="375">
        <f>Q_revised!H10-Q_tendered!H10</f>
        <v>0</v>
      </c>
      <c r="I10" s="375">
        <f>Q_revised!I10-Q_tendered!I10</f>
        <v>0</v>
      </c>
      <c r="J10" s="375">
        <f>Q_revised!J10-Q_tendered!J10</f>
        <v>0</v>
      </c>
      <c r="K10" s="375">
        <f>Q_revised!K10-Q_tendered!K10</f>
        <v>0</v>
      </c>
      <c r="L10" s="375">
        <f>Q_revised!L10-Q_tendered!L10</f>
        <v>0</v>
      </c>
      <c r="M10" s="375">
        <f>Q_revised!M10-Q_tendered!M10</f>
        <v>0</v>
      </c>
      <c r="N10" s="375">
        <f>Q_revised!N10-Q_tendered!N10</f>
        <v>0</v>
      </c>
    </row>
    <row r="11" spans="1:14" x14ac:dyDescent="0.3">
      <c r="A11" s="181" t="s">
        <v>115</v>
      </c>
      <c r="B11" s="375">
        <f>Q_revised!B11-Q_tendered!B11</f>
        <v>0</v>
      </c>
      <c r="C11" s="375">
        <f>Q_revised!C11-Q_tendered!C11</f>
        <v>0</v>
      </c>
      <c r="D11" s="375">
        <f>Q_revised!D11-Q_tendered!D11</f>
        <v>-1</v>
      </c>
      <c r="E11" s="375">
        <f>Q_revised!E11-Q_tendered!E11</f>
        <v>0</v>
      </c>
      <c r="F11" s="375">
        <f>Q_revised!F11-Q_tendered!F11</f>
        <v>1</v>
      </c>
      <c r="G11" s="375">
        <f>Q_revised!G11-Q_tendered!G11</f>
        <v>0</v>
      </c>
      <c r="H11" s="375">
        <f>Q_revised!H11-Q_tendered!H11</f>
        <v>0</v>
      </c>
      <c r="I11" s="375">
        <f>Q_revised!I11-Q_tendered!I11</f>
        <v>0</v>
      </c>
      <c r="J11" s="375">
        <f>Q_revised!J11-Q_tendered!J11</f>
        <v>0</v>
      </c>
      <c r="K11" s="375">
        <f>Q_revised!K11-Q_tendered!K11</f>
        <v>0</v>
      </c>
      <c r="L11" s="375">
        <f>Q_revised!L11-Q_tendered!L11</f>
        <v>0</v>
      </c>
      <c r="M11" s="375">
        <f>Q_revised!M11-Q_tendered!M11</f>
        <v>0</v>
      </c>
      <c r="N11" s="375">
        <f>Q_revised!N11-Q_tendered!N11</f>
        <v>0</v>
      </c>
    </row>
    <row r="12" spans="1:14" x14ac:dyDescent="0.3">
      <c r="A12" s="181" t="s">
        <v>116</v>
      </c>
      <c r="B12" s="375">
        <f>Q_revised!B12-Q_tendered!B12</f>
        <v>0</v>
      </c>
      <c r="C12" s="375">
        <f>Q_revised!C12-Q_tendered!C12</f>
        <v>0</v>
      </c>
      <c r="D12" s="375">
        <f>Q_revised!D12-Q_tendered!D12</f>
        <v>0</v>
      </c>
      <c r="E12" s="375">
        <f>Q_revised!E12-Q_tendered!E12</f>
        <v>0</v>
      </c>
      <c r="F12" s="375">
        <f>Q_revised!F12-Q_tendered!F12</f>
        <v>0</v>
      </c>
      <c r="G12" s="375">
        <f>Q_revised!G12-Q_tendered!G12</f>
        <v>0</v>
      </c>
      <c r="H12" s="375">
        <f>Q_revised!H12-Q_tendered!H12</f>
        <v>0</v>
      </c>
      <c r="I12" s="375">
        <f>Q_revised!I12-Q_tendered!I12</f>
        <v>0</v>
      </c>
      <c r="J12" s="375">
        <f>Q_revised!J12-Q_tendered!J12</f>
        <v>0</v>
      </c>
      <c r="K12" s="375">
        <f>Q_revised!K12-Q_tendered!K12</f>
        <v>0</v>
      </c>
      <c r="L12" s="375">
        <f>Q_revised!L12-Q_tendered!L12</f>
        <v>0</v>
      </c>
      <c r="M12" s="375">
        <f>Q_revised!M12-Q_tendered!M12</f>
        <v>0</v>
      </c>
      <c r="N12" s="375">
        <f>Q_revised!N12-Q_tendered!N12</f>
        <v>0</v>
      </c>
    </row>
    <row r="13" spans="1:14" x14ac:dyDescent="0.3">
      <c r="A13" s="181" t="s">
        <v>117</v>
      </c>
      <c r="B13" s="375">
        <f>Q_revised!B13-Q_tendered!B13</f>
        <v>0</v>
      </c>
      <c r="C13" s="375">
        <f>Q_revised!C13-Q_tendered!C13</f>
        <v>0</v>
      </c>
      <c r="D13" s="375">
        <f>Q_revised!D13-Q_tendered!D13</f>
        <v>0</v>
      </c>
      <c r="E13" s="375">
        <f>Q_revised!E13-Q_tendered!E13</f>
        <v>0</v>
      </c>
      <c r="F13" s="375">
        <f>Q_revised!F13-Q_tendered!F13</f>
        <v>0</v>
      </c>
      <c r="G13" s="375">
        <f>Q_revised!G13-Q_tendered!G13</f>
        <v>0</v>
      </c>
      <c r="H13" s="375">
        <f>Q_revised!H13-Q_tendered!H13</f>
        <v>0</v>
      </c>
      <c r="I13" s="375">
        <f>Q_revised!I13-Q_tendered!I13</f>
        <v>0</v>
      </c>
      <c r="J13" s="375">
        <f>Q_revised!J13-Q_tendered!J13</f>
        <v>0</v>
      </c>
      <c r="K13" s="375">
        <f>Q_revised!K13-Q_tendered!K13</f>
        <v>0</v>
      </c>
      <c r="L13" s="375">
        <f>Q_revised!L13-Q_tendered!L13</f>
        <v>0</v>
      </c>
      <c r="M13" s="375">
        <f>Q_revised!M13-Q_tendered!M13</f>
        <v>0</v>
      </c>
      <c r="N13" s="375">
        <f>Q_revised!N13-Q_tendered!N13</f>
        <v>0</v>
      </c>
    </row>
    <row r="14" spans="1:14" x14ac:dyDescent="0.3">
      <c r="A14" s="181" t="s">
        <v>118</v>
      </c>
      <c r="B14" s="375">
        <f>Q_revised!B14-Q_tendered!B14</f>
        <v>0</v>
      </c>
      <c r="C14" s="375">
        <f>Q_revised!C14-Q_tendered!C14</f>
        <v>0</v>
      </c>
      <c r="D14" s="375">
        <f>Q_revised!D14-Q_tendered!D14</f>
        <v>0</v>
      </c>
      <c r="E14" s="375">
        <f>Q_revised!E14-Q_tendered!E14</f>
        <v>0</v>
      </c>
      <c r="F14" s="375">
        <f>Q_revised!F14-Q_tendered!F14</f>
        <v>0</v>
      </c>
      <c r="G14" s="375">
        <f>Q_revised!G14-Q_tendered!G14</f>
        <v>0</v>
      </c>
      <c r="H14" s="375">
        <f>Q_revised!H14-Q_tendered!H14</f>
        <v>0</v>
      </c>
      <c r="I14" s="375">
        <f>Q_revised!I14-Q_tendered!I14</f>
        <v>0</v>
      </c>
      <c r="J14" s="375">
        <f>Q_revised!J14-Q_tendered!J14</f>
        <v>0</v>
      </c>
      <c r="K14" s="375">
        <f>Q_revised!K14-Q_tendered!K14</f>
        <v>0</v>
      </c>
      <c r="L14" s="375">
        <f>Q_revised!L14-Q_tendered!L14</f>
        <v>0</v>
      </c>
      <c r="M14" s="375">
        <f>Q_revised!M14-Q_tendered!M14</f>
        <v>0</v>
      </c>
      <c r="N14" s="375">
        <f>Q_revised!N14-Q_tendered!N14</f>
        <v>0</v>
      </c>
    </row>
    <row r="15" spans="1:14" x14ac:dyDescent="0.3">
      <c r="A15" s="181" t="s">
        <v>119</v>
      </c>
      <c r="B15" s="375">
        <f>Q_revised!B15-Q_tendered!B15</f>
        <v>0</v>
      </c>
      <c r="C15" s="375">
        <f>Q_revised!C15-Q_tendered!C15</f>
        <v>0</v>
      </c>
      <c r="D15" s="375">
        <f>Q_revised!D15-Q_tendered!D15</f>
        <v>0</v>
      </c>
      <c r="E15" s="375">
        <f>Q_revised!E15-Q_tendered!E15</f>
        <v>0</v>
      </c>
      <c r="F15" s="375">
        <f>Q_revised!F15-Q_tendered!F15</f>
        <v>0</v>
      </c>
      <c r="G15" s="375">
        <f>Q_revised!G15-Q_tendered!G15</f>
        <v>0</v>
      </c>
      <c r="H15" s="375">
        <f>Q_revised!H15-Q_tendered!H15</f>
        <v>0</v>
      </c>
      <c r="I15" s="375">
        <f>Q_revised!I15-Q_tendered!I15</f>
        <v>0</v>
      </c>
      <c r="J15" s="375">
        <f>Q_revised!J15-Q_tendered!J15</f>
        <v>0</v>
      </c>
      <c r="K15" s="375">
        <f>Q_revised!K15-Q_tendered!K15</f>
        <v>0</v>
      </c>
      <c r="L15" s="375">
        <f>Q_revised!L15-Q_tendered!L15</f>
        <v>0</v>
      </c>
      <c r="M15" s="375">
        <f>Q_revised!M15-Q_tendered!M15</f>
        <v>0</v>
      </c>
      <c r="N15" s="375">
        <f>Q_revised!N15-Q_tendered!N15</f>
        <v>0</v>
      </c>
    </row>
    <row r="16" spans="1:14" x14ac:dyDescent="0.3">
      <c r="A16" s="181" t="s">
        <v>120</v>
      </c>
      <c r="B16" s="375">
        <f>Q_revised!B16-Q_tendered!B16</f>
        <v>0</v>
      </c>
      <c r="C16" s="375">
        <f>Q_revised!C16-Q_tendered!C16</f>
        <v>0</v>
      </c>
      <c r="D16" s="375">
        <f>Q_revised!D16-Q_tendered!D16</f>
        <v>-1</v>
      </c>
      <c r="E16" s="375">
        <f>Q_revised!E16-Q_tendered!E16</f>
        <v>0</v>
      </c>
      <c r="F16" s="375">
        <f>Q_revised!F16-Q_tendered!F16</f>
        <v>1</v>
      </c>
      <c r="G16" s="375">
        <f>Q_revised!G16-Q_tendered!G16</f>
        <v>0</v>
      </c>
      <c r="H16" s="375">
        <f>Q_revised!H16-Q_tendered!H16</f>
        <v>0</v>
      </c>
      <c r="I16" s="375">
        <f>Q_revised!I16-Q_tendered!I16</f>
        <v>0</v>
      </c>
      <c r="J16" s="375">
        <f>Q_revised!J16-Q_tendered!J16</f>
        <v>0</v>
      </c>
      <c r="K16" s="375">
        <f>Q_revised!K16-Q_tendered!K16</f>
        <v>0</v>
      </c>
      <c r="L16" s="375">
        <f>Q_revised!L16-Q_tendered!L16</f>
        <v>0</v>
      </c>
      <c r="M16" s="375">
        <f>Q_revised!M16-Q_tendered!M16</f>
        <v>0</v>
      </c>
      <c r="N16" s="375">
        <f>Q_revised!N16-Q_tendered!N16</f>
        <v>0</v>
      </c>
    </row>
    <row r="17" spans="1:14" x14ac:dyDescent="0.3">
      <c r="A17" s="181" t="s">
        <v>121</v>
      </c>
      <c r="B17" s="375">
        <f>Q_revised!B17-Q_tendered!B17</f>
        <v>0</v>
      </c>
      <c r="C17" s="375">
        <f>Q_revised!C17-Q_tendered!C17</f>
        <v>0</v>
      </c>
      <c r="D17" s="375">
        <f>Q_revised!D17-Q_tendered!D17</f>
        <v>0</v>
      </c>
      <c r="E17" s="375">
        <f>Q_revised!E17-Q_tendered!E17</f>
        <v>0</v>
      </c>
      <c r="F17" s="375">
        <f>Q_revised!F17-Q_tendered!F17</f>
        <v>0</v>
      </c>
      <c r="G17" s="375">
        <f>Q_revised!G17-Q_tendered!G17</f>
        <v>0</v>
      </c>
      <c r="H17" s="375">
        <f>Q_revised!H17-Q_tendered!H17</f>
        <v>0</v>
      </c>
      <c r="I17" s="375">
        <f>Q_revised!I17-Q_tendered!I17</f>
        <v>0</v>
      </c>
      <c r="J17" s="375">
        <f>Q_revised!J17-Q_tendered!J17</f>
        <v>0</v>
      </c>
      <c r="K17" s="375">
        <f>Q_revised!K17-Q_tendered!K17</f>
        <v>0</v>
      </c>
      <c r="L17" s="375">
        <f>Q_revised!L17-Q_tendered!L17</f>
        <v>0</v>
      </c>
      <c r="M17" s="375">
        <f>Q_revised!M17-Q_tendered!M17</f>
        <v>0</v>
      </c>
      <c r="N17" s="375">
        <f>Q_revised!N17-Q_tendered!N17</f>
        <v>0</v>
      </c>
    </row>
    <row r="18" spans="1:14" x14ac:dyDescent="0.3">
      <c r="A18" s="181" t="s">
        <v>122</v>
      </c>
      <c r="B18" s="375">
        <f>Q_revised!B18-Q_tendered!B18</f>
        <v>0</v>
      </c>
      <c r="C18" s="375">
        <f>Q_revised!C18-Q_tendered!C18</f>
        <v>0</v>
      </c>
      <c r="D18" s="375">
        <f>Q_revised!D18-Q_tendered!D18</f>
        <v>0</v>
      </c>
      <c r="E18" s="375">
        <f>Q_revised!E18-Q_tendered!E18</f>
        <v>0</v>
      </c>
      <c r="F18" s="375">
        <f>Q_revised!F18-Q_tendered!F18</f>
        <v>0</v>
      </c>
      <c r="G18" s="375">
        <f>Q_revised!G18-Q_tendered!G18</f>
        <v>0</v>
      </c>
      <c r="H18" s="375">
        <f>Q_revised!H18-Q_tendered!H18</f>
        <v>0</v>
      </c>
      <c r="I18" s="375">
        <f>Q_revised!I18-Q_tendered!I18</f>
        <v>0</v>
      </c>
      <c r="J18" s="375">
        <f>Q_revised!J18-Q_tendered!J18</f>
        <v>0</v>
      </c>
      <c r="K18" s="375">
        <f>Q_revised!K18-Q_tendered!K18</f>
        <v>0</v>
      </c>
      <c r="L18" s="375">
        <f>Q_revised!L18-Q_tendered!L18</f>
        <v>0</v>
      </c>
      <c r="M18" s="375">
        <f>Q_revised!M18-Q_tendered!M18</f>
        <v>0</v>
      </c>
      <c r="N18" s="375">
        <f>Q_revised!N18-Q_tendered!N18</f>
        <v>0</v>
      </c>
    </row>
    <row r="19" spans="1:14" x14ac:dyDescent="0.3">
      <c r="A19" s="181" t="s">
        <v>123</v>
      </c>
      <c r="B19" s="375">
        <f>Q_revised!B19-Q_tendered!B19</f>
        <v>0</v>
      </c>
      <c r="C19" s="375">
        <f>Q_revised!C19-Q_tendered!C19</f>
        <v>0</v>
      </c>
      <c r="D19" s="375">
        <f>Q_revised!D19-Q_tendered!D19</f>
        <v>0</v>
      </c>
      <c r="E19" s="375">
        <f>Q_revised!E19-Q_tendered!E19</f>
        <v>0</v>
      </c>
      <c r="F19" s="375">
        <f>Q_revised!F19-Q_tendered!F19</f>
        <v>0</v>
      </c>
      <c r="G19" s="375">
        <f>Q_revised!G19-Q_tendered!G19</f>
        <v>0</v>
      </c>
      <c r="H19" s="375">
        <f>Q_revised!H19-Q_tendered!H19</f>
        <v>0</v>
      </c>
      <c r="I19" s="375">
        <f>Q_revised!I19-Q_tendered!I19</f>
        <v>0</v>
      </c>
      <c r="J19" s="375">
        <f>Q_revised!J19-Q_tendered!J19</f>
        <v>0</v>
      </c>
      <c r="K19" s="375">
        <f>Q_revised!K19-Q_tendered!K19</f>
        <v>0</v>
      </c>
      <c r="L19" s="375">
        <f>Q_revised!L19-Q_tendered!L19</f>
        <v>0</v>
      </c>
      <c r="M19" s="375">
        <f>Q_revised!M19-Q_tendered!M19</f>
        <v>0</v>
      </c>
      <c r="N19" s="375">
        <f>Q_revised!N19-Q_tendered!N19</f>
        <v>0</v>
      </c>
    </row>
    <row r="20" spans="1:14" x14ac:dyDescent="0.3">
      <c r="A20" s="181" t="s">
        <v>124</v>
      </c>
      <c r="B20" s="375">
        <f>Q_revised!B20-Q_tendered!B20</f>
        <v>0</v>
      </c>
      <c r="C20" s="375">
        <f>Q_revised!C20-Q_tendered!C20</f>
        <v>0</v>
      </c>
      <c r="D20" s="375">
        <f>Q_revised!D20-Q_tendered!D20</f>
        <v>0</v>
      </c>
      <c r="E20" s="375">
        <f>Q_revised!E20-Q_tendered!E20</f>
        <v>0</v>
      </c>
      <c r="F20" s="375">
        <f>Q_revised!F20-Q_tendered!F20</f>
        <v>0</v>
      </c>
      <c r="G20" s="375">
        <f>Q_revised!G20-Q_tendered!G20</f>
        <v>0</v>
      </c>
      <c r="H20" s="375">
        <f>Q_revised!H20-Q_tendered!H20</f>
        <v>0</v>
      </c>
      <c r="I20" s="375">
        <f>Q_revised!I20-Q_tendered!I20</f>
        <v>0</v>
      </c>
      <c r="J20" s="375">
        <f>Q_revised!J20-Q_tendered!J20</f>
        <v>0</v>
      </c>
      <c r="K20" s="375">
        <f>Q_revised!K20-Q_tendered!K20</f>
        <v>0</v>
      </c>
      <c r="L20" s="375">
        <f>Q_revised!L20-Q_tendered!L20</f>
        <v>0</v>
      </c>
      <c r="M20" s="375">
        <f>Q_revised!M20-Q_tendered!M20</f>
        <v>0</v>
      </c>
      <c r="N20" s="375">
        <f>Q_revised!N20-Q_tendered!N20</f>
        <v>0</v>
      </c>
    </row>
    <row r="21" spans="1:14" x14ac:dyDescent="0.3">
      <c r="A21" s="181" t="s">
        <v>125</v>
      </c>
      <c r="B21" s="375">
        <f>Q_revised!B21-Q_tendered!B21</f>
        <v>0</v>
      </c>
      <c r="C21" s="375">
        <f>Q_revised!C21-Q_tendered!C21</f>
        <v>0</v>
      </c>
      <c r="D21" s="375">
        <f>Q_revised!D21-Q_tendered!D21</f>
        <v>0</v>
      </c>
      <c r="E21" s="375">
        <f>Q_revised!E21-Q_tendered!E21</f>
        <v>0</v>
      </c>
      <c r="F21" s="375">
        <f>Q_revised!F21-Q_tendered!F21</f>
        <v>0</v>
      </c>
      <c r="G21" s="375">
        <f>Q_revised!G21-Q_tendered!G21</f>
        <v>0</v>
      </c>
      <c r="H21" s="375">
        <f>Q_revised!H21-Q_tendered!H21</f>
        <v>0</v>
      </c>
      <c r="I21" s="375">
        <f>Q_revised!I21-Q_tendered!I21</f>
        <v>0</v>
      </c>
      <c r="J21" s="375">
        <f>Q_revised!J21-Q_tendered!J21</f>
        <v>0</v>
      </c>
      <c r="K21" s="375">
        <f>Q_revised!K21-Q_tendered!K21</f>
        <v>0</v>
      </c>
      <c r="L21" s="375">
        <f>Q_revised!L21-Q_tendered!L21</f>
        <v>0</v>
      </c>
      <c r="M21" s="375">
        <f>Q_revised!M21-Q_tendered!M21</f>
        <v>0</v>
      </c>
      <c r="N21" s="375">
        <f>Q_revised!N21-Q_tendered!N21</f>
        <v>0</v>
      </c>
    </row>
    <row r="22" spans="1:14" x14ac:dyDescent="0.3">
      <c r="A22" s="181" t="s">
        <v>126</v>
      </c>
      <c r="B22" s="375">
        <f>Q_revised!B22-Q_tendered!B22</f>
        <v>0</v>
      </c>
      <c r="C22" s="375">
        <f>Q_revised!C22-Q_tendered!C22</f>
        <v>0</v>
      </c>
      <c r="D22" s="375">
        <f>Q_revised!D22-Q_tendered!D22</f>
        <v>0</v>
      </c>
      <c r="E22" s="375">
        <f>Q_revised!E22-Q_tendered!E22</f>
        <v>0</v>
      </c>
      <c r="F22" s="375">
        <f>Q_revised!F22-Q_tendered!F22</f>
        <v>0</v>
      </c>
      <c r="G22" s="375">
        <f>Q_revised!G22-Q_tendered!G22</f>
        <v>0</v>
      </c>
      <c r="H22" s="375">
        <f>Q_revised!H22-Q_tendered!H22</f>
        <v>0</v>
      </c>
      <c r="I22" s="375">
        <f>Q_revised!I22-Q_tendered!I22</f>
        <v>0</v>
      </c>
      <c r="J22" s="375">
        <f>Q_revised!J22-Q_tendered!J22</f>
        <v>0</v>
      </c>
      <c r="K22" s="375">
        <f>Q_revised!K22-Q_tendered!K22</f>
        <v>0</v>
      </c>
      <c r="L22" s="375">
        <f>Q_revised!L22-Q_tendered!L22</f>
        <v>0</v>
      </c>
      <c r="M22" s="375">
        <f>Q_revised!M22-Q_tendered!M22</f>
        <v>0</v>
      </c>
      <c r="N22" s="375">
        <f>Q_revised!N22-Q_tendered!N22</f>
        <v>0</v>
      </c>
    </row>
    <row r="23" spans="1:14" x14ac:dyDescent="0.3">
      <c r="A23" s="181" t="s">
        <v>127</v>
      </c>
      <c r="B23" s="375">
        <f>Q_revised!B23-Q_tendered!B23</f>
        <v>0</v>
      </c>
      <c r="C23" s="375">
        <f>Q_revised!C23-Q_tendered!C23</f>
        <v>0</v>
      </c>
      <c r="D23" s="375">
        <f>Q_revised!D23-Q_tendered!D23</f>
        <v>0</v>
      </c>
      <c r="E23" s="375">
        <f>Q_revised!E23-Q_tendered!E23</f>
        <v>0</v>
      </c>
      <c r="F23" s="375">
        <f>Q_revised!F23-Q_tendered!F23</f>
        <v>0</v>
      </c>
      <c r="G23" s="375">
        <f>Q_revised!G23-Q_tendered!G23</f>
        <v>0</v>
      </c>
      <c r="H23" s="375">
        <f>Q_revised!H23-Q_tendered!H23</f>
        <v>0</v>
      </c>
      <c r="I23" s="375">
        <f>Q_revised!I23-Q_tendered!I23</f>
        <v>0</v>
      </c>
      <c r="J23" s="375">
        <f>Q_revised!J23-Q_tendered!J23</f>
        <v>0</v>
      </c>
      <c r="K23" s="375">
        <f>Q_revised!K23-Q_tendered!K23</f>
        <v>0</v>
      </c>
      <c r="L23" s="375">
        <f>Q_revised!L23-Q_tendered!L23</f>
        <v>0.53700000000000081</v>
      </c>
      <c r="M23" s="375">
        <f>Q_revised!M23-Q_tendered!M23</f>
        <v>0</v>
      </c>
      <c r="N23" s="375">
        <f>Q_revised!N23-Q_tendered!N23</f>
        <v>0</v>
      </c>
    </row>
    <row r="24" spans="1:14" x14ac:dyDescent="0.3">
      <c r="A24" s="181" t="s">
        <v>128</v>
      </c>
      <c r="B24" s="375">
        <f>Q_revised!B24-Q_tendered!B24</f>
        <v>0</v>
      </c>
      <c r="C24" s="375">
        <f>Q_revised!C24-Q_tendered!C24</f>
        <v>0</v>
      </c>
      <c r="D24" s="375">
        <f>Q_revised!D24-Q_tendered!D24</f>
        <v>0</v>
      </c>
      <c r="E24" s="375">
        <f>Q_revised!E24-Q_tendered!E24</f>
        <v>0</v>
      </c>
      <c r="F24" s="375">
        <f>Q_revised!F24-Q_tendered!F24</f>
        <v>0</v>
      </c>
      <c r="G24" s="375">
        <f>Q_revised!G24-Q_tendered!G24</f>
        <v>0</v>
      </c>
      <c r="H24" s="375">
        <f>Q_revised!H24-Q_tendered!H24</f>
        <v>0</v>
      </c>
      <c r="I24" s="375">
        <f>Q_revised!I24-Q_tendered!I24</f>
        <v>0</v>
      </c>
      <c r="J24" s="375">
        <f>Q_revised!J24-Q_tendered!J24</f>
        <v>0</v>
      </c>
      <c r="K24" s="375">
        <f>Q_revised!K24-Q_tendered!K24</f>
        <v>0</v>
      </c>
      <c r="L24" s="375">
        <f>Q_revised!L24-Q_tendered!L24</f>
        <v>0</v>
      </c>
      <c r="M24" s="375">
        <f>Q_revised!M24-Q_tendered!M24</f>
        <v>0</v>
      </c>
      <c r="N24" s="375">
        <f>Q_revised!N24-Q_tendered!N24</f>
        <v>0</v>
      </c>
    </row>
    <row r="25" spans="1:14" x14ac:dyDescent="0.3">
      <c r="A25" s="181" t="s">
        <v>129</v>
      </c>
      <c r="B25" s="375">
        <f>Q_revised!B25-Q_tendered!B25</f>
        <v>0</v>
      </c>
      <c r="C25" s="375">
        <f>Q_revised!C25-Q_tendered!C25</f>
        <v>0</v>
      </c>
      <c r="D25" s="375">
        <f>Q_revised!D25-Q_tendered!D25</f>
        <v>0</v>
      </c>
      <c r="E25" s="375">
        <f>Q_revised!E25-Q_tendered!E25</f>
        <v>0</v>
      </c>
      <c r="F25" s="375">
        <f>Q_revised!F25-Q_tendered!F25</f>
        <v>0</v>
      </c>
      <c r="G25" s="375">
        <f>Q_revised!G25-Q_tendered!G25</f>
        <v>0</v>
      </c>
      <c r="H25" s="375">
        <f>Q_revised!H25-Q_tendered!H25</f>
        <v>0</v>
      </c>
      <c r="I25" s="375">
        <f>Q_revised!I25-Q_tendered!I25</f>
        <v>0</v>
      </c>
      <c r="J25" s="375">
        <f>Q_revised!J25-Q_tendered!J25</f>
        <v>0</v>
      </c>
      <c r="K25" s="375">
        <f>Q_revised!K25-Q_tendered!K25</f>
        <v>0</v>
      </c>
      <c r="L25" s="375">
        <f>Q_revised!L25-Q_tendered!L25</f>
        <v>0</v>
      </c>
      <c r="M25" s="375">
        <f>Q_revised!M25-Q_tendered!M25</f>
        <v>0</v>
      </c>
      <c r="N25" s="375">
        <f>Q_revised!N25-Q_tendered!N25</f>
        <v>0</v>
      </c>
    </row>
    <row r="26" spans="1:14" x14ac:dyDescent="0.3">
      <c r="A26" s="181" t="s">
        <v>130</v>
      </c>
      <c r="B26" s="375">
        <f>Q_revised!B26-Q_tendered!B26</f>
        <v>0</v>
      </c>
      <c r="C26" s="375">
        <f>Q_revised!C26-Q_tendered!C26</f>
        <v>0</v>
      </c>
      <c r="D26" s="375">
        <f>Q_revised!D26-Q_tendered!D26</f>
        <v>0</v>
      </c>
      <c r="E26" s="375">
        <f>Q_revised!E26-Q_tendered!E26</f>
        <v>0</v>
      </c>
      <c r="F26" s="375">
        <f>Q_revised!F26-Q_tendered!F26</f>
        <v>0</v>
      </c>
      <c r="G26" s="375">
        <f>Q_revised!G26-Q_tendered!G26</f>
        <v>0</v>
      </c>
      <c r="H26" s="375">
        <f>Q_revised!H26-Q_tendered!H26</f>
        <v>0</v>
      </c>
      <c r="I26" s="375">
        <f>Q_revised!I26-Q_tendered!I26</f>
        <v>0</v>
      </c>
      <c r="J26" s="375">
        <f>Q_revised!J26-Q_tendered!J26</f>
        <v>0</v>
      </c>
      <c r="K26" s="375">
        <f>Q_revised!K26-Q_tendered!K26</f>
        <v>0</v>
      </c>
      <c r="L26" s="375">
        <f>Q_revised!L26-Q_tendered!L26</f>
        <v>0</v>
      </c>
      <c r="M26" s="375">
        <f>Q_revised!M26-Q_tendered!M26</f>
        <v>0</v>
      </c>
      <c r="N26" s="375">
        <f>Q_revised!N26-Q_tendered!N26</f>
        <v>0</v>
      </c>
    </row>
    <row r="27" spans="1:14" x14ac:dyDescent="0.3">
      <c r="A27" s="181" t="s">
        <v>131</v>
      </c>
      <c r="B27" s="375">
        <f>Q_revised!B27-Q_tendered!B27</f>
        <v>0</v>
      </c>
      <c r="C27" s="375">
        <f>Q_revised!C27-Q_tendered!C27</f>
        <v>0</v>
      </c>
      <c r="D27" s="375">
        <f>Q_revised!D27-Q_tendered!D27</f>
        <v>0</v>
      </c>
      <c r="E27" s="375">
        <f>Q_revised!E27-Q_tendered!E27</f>
        <v>0</v>
      </c>
      <c r="F27" s="375">
        <f>Q_revised!F27-Q_tendered!F27</f>
        <v>0</v>
      </c>
      <c r="G27" s="375">
        <f>Q_revised!G27-Q_tendered!G27</f>
        <v>0</v>
      </c>
      <c r="H27" s="375">
        <f>Q_revised!H27-Q_tendered!H27</f>
        <v>0</v>
      </c>
      <c r="I27" s="375">
        <f>Q_revised!I27-Q_tendered!I27</f>
        <v>0</v>
      </c>
      <c r="J27" s="375">
        <f>Q_revised!J27-Q_tendered!J27</f>
        <v>0</v>
      </c>
      <c r="K27" s="375">
        <f>Q_revised!K27-Q_tendered!K27</f>
        <v>0</v>
      </c>
      <c r="L27" s="375">
        <f>Q_revised!L27-Q_tendered!L27</f>
        <v>0</v>
      </c>
      <c r="M27" s="375">
        <f>Q_revised!M27-Q_tendered!M27</f>
        <v>0</v>
      </c>
      <c r="N27" s="375">
        <f>Q_revised!N27-Q_tendered!N27</f>
        <v>0</v>
      </c>
    </row>
    <row r="28" spans="1:14" x14ac:dyDescent="0.3">
      <c r="A28" s="181" t="s">
        <v>132</v>
      </c>
      <c r="B28" s="375">
        <f>Q_revised!B28-Q_tendered!B28</f>
        <v>0</v>
      </c>
      <c r="C28" s="375">
        <f>Q_revised!C28-Q_tendered!C28</f>
        <v>0</v>
      </c>
      <c r="D28" s="375">
        <f>Q_revised!D28-Q_tendered!D28</f>
        <v>-2</v>
      </c>
      <c r="E28" s="375">
        <f>Q_revised!E28-Q_tendered!E28</f>
        <v>4</v>
      </c>
      <c r="F28" s="375">
        <f>Q_revised!F28-Q_tendered!F28</f>
        <v>0</v>
      </c>
      <c r="G28" s="375">
        <f>Q_revised!G28-Q_tendered!G28</f>
        <v>0</v>
      </c>
      <c r="H28" s="375">
        <f>Q_revised!H28-Q_tendered!H28</f>
        <v>0</v>
      </c>
      <c r="I28" s="375">
        <f>Q_revised!I28-Q_tendered!I28</f>
        <v>0</v>
      </c>
      <c r="J28" s="375">
        <f>Q_revised!J28-Q_tendered!J28</f>
        <v>0</v>
      </c>
      <c r="K28" s="375">
        <f>Q_revised!K28-Q_tendered!K28</f>
        <v>0</v>
      </c>
      <c r="L28" s="375">
        <f>Q_revised!L28-Q_tendered!L28</f>
        <v>0</v>
      </c>
      <c r="M28" s="375">
        <f>Q_revised!M28-Q_tendered!M28</f>
        <v>0</v>
      </c>
      <c r="N28" s="375">
        <f>Q_revised!N28-Q_tendered!N28</f>
        <v>0</v>
      </c>
    </row>
    <row r="29" spans="1:14" x14ac:dyDescent="0.3">
      <c r="A29" s="181" t="s">
        <v>133</v>
      </c>
      <c r="B29" s="375">
        <f>Q_revised!B29-Q_tendered!B29</f>
        <v>0</v>
      </c>
      <c r="C29" s="375">
        <f>Q_revised!C29-Q_tendered!C29</f>
        <v>0</v>
      </c>
      <c r="D29" s="375">
        <f>Q_revised!D29-Q_tendered!D29</f>
        <v>0</v>
      </c>
      <c r="E29" s="375">
        <f>Q_revised!E29-Q_tendered!E29</f>
        <v>0</v>
      </c>
      <c r="F29" s="375">
        <f>Q_revised!F29-Q_tendered!F29</f>
        <v>0</v>
      </c>
      <c r="G29" s="375">
        <f>Q_revised!G29-Q_tendered!G29</f>
        <v>0</v>
      </c>
      <c r="H29" s="375">
        <f>Q_revised!H29-Q_tendered!H29</f>
        <v>0</v>
      </c>
      <c r="I29" s="375">
        <f>Q_revised!I29-Q_tendered!I29</f>
        <v>0</v>
      </c>
      <c r="J29" s="375">
        <f>Q_revised!J29-Q_tendered!J29</f>
        <v>0</v>
      </c>
      <c r="K29" s="375">
        <f>Q_revised!K29-Q_tendered!K29</f>
        <v>0</v>
      </c>
      <c r="L29" s="375">
        <f>Q_revised!L29-Q_tendered!L29</f>
        <v>0</v>
      </c>
      <c r="M29" s="375">
        <f>Q_revised!M29-Q_tendered!M29</f>
        <v>0</v>
      </c>
      <c r="N29" s="375">
        <f>Q_revised!N29-Q_tendered!N29</f>
        <v>0</v>
      </c>
    </row>
    <row r="30" spans="1:14" x14ac:dyDescent="0.3">
      <c r="A30" s="181" t="s">
        <v>134</v>
      </c>
      <c r="B30" s="375">
        <f>Q_revised!B30-Q_tendered!B30</f>
        <v>3</v>
      </c>
      <c r="C30" s="375">
        <f>Q_revised!C30-Q_tendered!C30</f>
        <v>0</v>
      </c>
      <c r="D30" s="375">
        <f>Q_revised!D30-Q_tendered!D30</f>
        <v>0</v>
      </c>
      <c r="E30" s="375">
        <f>Q_revised!E30-Q_tendered!E30</f>
        <v>0</v>
      </c>
      <c r="F30" s="375">
        <f>Q_revised!F30-Q_tendered!F30</f>
        <v>0</v>
      </c>
      <c r="G30" s="375">
        <f>Q_revised!G30-Q_tendered!G30</f>
        <v>0</v>
      </c>
      <c r="H30" s="375">
        <f>Q_revised!H30-Q_tendered!H30</f>
        <v>0</v>
      </c>
      <c r="I30" s="375">
        <f>Q_revised!I30-Q_tendered!I30</f>
        <v>0</v>
      </c>
      <c r="J30" s="375">
        <f>Q_revised!J30-Q_tendered!J30</f>
        <v>0</v>
      </c>
      <c r="K30" s="375">
        <f>Q_revised!K30-Q_tendered!K30</f>
        <v>2.7600000000000016</v>
      </c>
      <c r="L30" s="375">
        <f>Q_revised!L30-Q_tendered!L30</f>
        <v>0</v>
      </c>
      <c r="M30" s="375">
        <f>Q_revised!M30-Q_tendered!M30</f>
        <v>0</v>
      </c>
      <c r="N30" s="375">
        <f>Q_revised!N30-Q_tendered!N30</f>
        <v>0</v>
      </c>
    </row>
    <row r="31" spans="1:14" x14ac:dyDescent="0.3">
      <c r="A31" s="181" t="s">
        <v>135</v>
      </c>
      <c r="B31" s="375">
        <f>Q_revised!B31-Q_tendered!B31</f>
        <v>0</v>
      </c>
      <c r="C31" s="375">
        <f>Q_revised!C31-Q_tendered!C31</f>
        <v>0</v>
      </c>
      <c r="D31" s="375">
        <f>Q_revised!D31-Q_tendered!D31</f>
        <v>0</v>
      </c>
      <c r="E31" s="375">
        <f>Q_revised!E31-Q_tendered!E31</f>
        <v>2</v>
      </c>
      <c r="F31" s="375">
        <f>Q_revised!F31-Q_tendered!F31</f>
        <v>1</v>
      </c>
      <c r="G31" s="375">
        <f>Q_revised!G31-Q_tendered!G31</f>
        <v>0</v>
      </c>
      <c r="H31" s="375">
        <f>Q_revised!H31-Q_tendered!H31</f>
        <v>0</v>
      </c>
      <c r="I31" s="375">
        <f>Q_revised!I31-Q_tendered!I31</f>
        <v>-2.8880000000000003</v>
      </c>
      <c r="J31" s="375">
        <f>Q_revised!J31-Q_tendered!J31</f>
        <v>0</v>
      </c>
      <c r="K31" s="375">
        <f>Q_revised!K31-Q_tendered!K31</f>
        <v>-5.5519999999999996</v>
      </c>
      <c r="L31" s="375">
        <f>Q_revised!L31-Q_tendered!L31</f>
        <v>0</v>
      </c>
      <c r="M31" s="375">
        <f>Q_revised!M31-Q_tendered!M31</f>
        <v>0</v>
      </c>
      <c r="N31" s="375">
        <f>Q_revised!N31-Q_tendered!N31</f>
        <v>0</v>
      </c>
    </row>
    <row r="32" spans="1:14" x14ac:dyDescent="0.3">
      <c r="A32" s="181" t="s">
        <v>136</v>
      </c>
      <c r="B32" s="375">
        <f>Q_revised!B32-Q_tendered!B32</f>
        <v>0</v>
      </c>
      <c r="C32" s="375">
        <f>Q_revised!C32-Q_tendered!C32</f>
        <v>0</v>
      </c>
      <c r="D32" s="375">
        <f>Q_revised!D32-Q_tendered!D32</f>
        <v>0</v>
      </c>
      <c r="E32" s="375">
        <f>Q_revised!E32-Q_tendered!E32</f>
        <v>0</v>
      </c>
      <c r="F32" s="375">
        <f>Q_revised!F32-Q_tendered!F32</f>
        <v>0</v>
      </c>
      <c r="G32" s="375">
        <f>Q_revised!G32-Q_tendered!G32</f>
        <v>0</v>
      </c>
      <c r="H32" s="375">
        <f>Q_revised!H32-Q_tendered!H32</f>
        <v>0</v>
      </c>
      <c r="I32" s="375">
        <f>Q_revised!I32-Q_tendered!I32</f>
        <v>0</v>
      </c>
      <c r="J32" s="375">
        <f>Q_revised!J32-Q_tendered!J32</f>
        <v>0</v>
      </c>
      <c r="K32" s="375">
        <f>Q_revised!K32-Q_tendered!K32</f>
        <v>0</v>
      </c>
      <c r="L32" s="375">
        <f>Q_revised!L32-Q_tendered!L32</f>
        <v>0</v>
      </c>
      <c r="M32" s="375">
        <f>Q_revised!M32-Q_tendered!M32</f>
        <v>0</v>
      </c>
      <c r="N32" s="375">
        <f>Q_revised!N32-Q_tendered!N32</f>
        <v>0</v>
      </c>
    </row>
    <row r="33" spans="1:14" x14ac:dyDescent="0.3">
      <c r="A33" s="181" t="s">
        <v>137</v>
      </c>
      <c r="B33" s="375">
        <f>Q_revised!B33-Q_tendered!B33</f>
        <v>0</v>
      </c>
      <c r="C33" s="375">
        <f>Q_revised!C33-Q_tendered!C33</f>
        <v>0</v>
      </c>
      <c r="D33" s="375">
        <f>Q_revised!D33-Q_tendered!D33</f>
        <v>0</v>
      </c>
      <c r="E33" s="375">
        <f>Q_revised!E33-Q_tendered!E33</f>
        <v>0</v>
      </c>
      <c r="F33" s="375">
        <f>Q_revised!F33-Q_tendered!F33</f>
        <v>0</v>
      </c>
      <c r="G33" s="375">
        <f>Q_revised!G33-Q_tendered!G33</f>
        <v>0</v>
      </c>
      <c r="H33" s="375">
        <f>Q_revised!H33-Q_tendered!H33</f>
        <v>0</v>
      </c>
      <c r="I33" s="375">
        <f>Q_revised!I33-Q_tendered!I33</f>
        <v>0</v>
      </c>
      <c r="J33" s="375">
        <f>Q_revised!J33-Q_tendered!J33</f>
        <v>0</v>
      </c>
      <c r="K33" s="375">
        <f>Q_revised!K33-Q_tendered!K33</f>
        <v>0</v>
      </c>
      <c r="L33" s="375">
        <f>Q_revised!L33-Q_tendered!L33</f>
        <v>0</v>
      </c>
      <c r="M33" s="375">
        <f>Q_revised!M33-Q_tendered!M33</f>
        <v>0</v>
      </c>
      <c r="N33" s="375">
        <f>Q_revised!N33-Q_tendered!N33</f>
        <v>0</v>
      </c>
    </row>
    <row r="34" spans="1:14" x14ac:dyDescent="0.3">
      <c r="A34" s="181" t="s">
        <v>138</v>
      </c>
      <c r="B34" s="375">
        <f>Q_revised!B34-Q_tendered!B34</f>
        <v>0</v>
      </c>
      <c r="C34" s="375">
        <f>Q_revised!C34-Q_tendered!C34</f>
        <v>0</v>
      </c>
      <c r="D34" s="375">
        <f>Q_revised!D34-Q_tendered!D34</f>
        <v>-1</v>
      </c>
      <c r="E34" s="375">
        <f>Q_revised!E34-Q_tendered!E34</f>
        <v>0</v>
      </c>
      <c r="F34" s="375">
        <f>Q_revised!F34-Q_tendered!F34</f>
        <v>1</v>
      </c>
      <c r="G34" s="375">
        <f>Q_revised!G34-Q_tendered!G34</f>
        <v>0</v>
      </c>
      <c r="H34" s="375">
        <f>Q_revised!H34-Q_tendered!H34</f>
        <v>0</v>
      </c>
      <c r="I34" s="375">
        <f>Q_revised!I34-Q_tendered!I34</f>
        <v>0</v>
      </c>
      <c r="J34" s="375">
        <f>Q_revised!J34-Q_tendered!J34</f>
        <v>0</v>
      </c>
      <c r="K34" s="375">
        <f>Q_revised!K34-Q_tendered!K34</f>
        <v>0</v>
      </c>
      <c r="L34" s="375">
        <f>Q_revised!L34-Q_tendered!L34</f>
        <v>0</v>
      </c>
      <c r="M34" s="375">
        <f>Q_revised!M34-Q_tendered!M34</f>
        <v>0</v>
      </c>
      <c r="N34" s="375">
        <f>Q_revised!N34-Q_tendered!N34</f>
        <v>0</v>
      </c>
    </row>
    <row r="35" spans="1:14" x14ac:dyDescent="0.3">
      <c r="A35" s="181" t="s">
        <v>139</v>
      </c>
      <c r="B35" s="375">
        <f>Q_revised!B35-Q_tendered!B35</f>
        <v>0</v>
      </c>
      <c r="C35" s="375">
        <f>Q_revised!C35-Q_tendered!C35</f>
        <v>0</v>
      </c>
      <c r="D35" s="375">
        <f>Q_revised!D35-Q_tendered!D35</f>
        <v>0</v>
      </c>
      <c r="E35" s="375">
        <f>Q_revised!E35-Q_tendered!E35</f>
        <v>0</v>
      </c>
      <c r="F35" s="375">
        <f>Q_revised!F35-Q_tendered!F35</f>
        <v>0</v>
      </c>
      <c r="G35" s="375">
        <f>Q_revised!G35-Q_tendered!G35</f>
        <v>0</v>
      </c>
      <c r="H35" s="375">
        <f>Q_revised!H35-Q_tendered!H35</f>
        <v>0</v>
      </c>
      <c r="I35" s="375">
        <f>Q_revised!I35-Q_tendered!I35</f>
        <v>0</v>
      </c>
      <c r="J35" s="375">
        <f>Q_revised!J35-Q_tendered!J35</f>
        <v>0</v>
      </c>
      <c r="K35" s="375">
        <f>Q_revised!K35-Q_tendered!K35</f>
        <v>0</v>
      </c>
      <c r="L35" s="375">
        <f>Q_revised!L35-Q_tendered!L35</f>
        <v>0</v>
      </c>
      <c r="M35" s="375">
        <f>Q_revised!M35-Q_tendered!M35</f>
        <v>0</v>
      </c>
      <c r="N35" s="375">
        <f>Q_revised!N35-Q_tendered!N35</f>
        <v>0</v>
      </c>
    </row>
    <row r="36" spans="1:14" x14ac:dyDescent="0.3">
      <c r="A36" s="181" t="s">
        <v>140</v>
      </c>
      <c r="B36" s="375">
        <f>Q_revised!B36-Q_tendered!B36</f>
        <v>0</v>
      </c>
      <c r="C36" s="375">
        <f>Q_revised!C36-Q_tendered!C36</f>
        <v>0</v>
      </c>
      <c r="D36" s="375">
        <f>Q_revised!D36-Q_tendered!D36</f>
        <v>0</v>
      </c>
      <c r="E36" s="375">
        <f>Q_revised!E36-Q_tendered!E36</f>
        <v>0</v>
      </c>
      <c r="F36" s="375">
        <f>Q_revised!F36-Q_tendered!F36</f>
        <v>0</v>
      </c>
      <c r="G36" s="375">
        <f>Q_revised!G36-Q_tendered!G36</f>
        <v>0</v>
      </c>
      <c r="H36" s="375">
        <f>Q_revised!H36-Q_tendered!H36</f>
        <v>-10.100999999999999</v>
      </c>
      <c r="I36" s="375">
        <f>Q_revised!I36-Q_tendered!I36</f>
        <v>0</v>
      </c>
      <c r="J36" s="375">
        <f>Q_revised!J36-Q_tendered!J36</f>
        <v>0</v>
      </c>
      <c r="K36" s="375">
        <f>Q_revised!K36-Q_tendered!K36</f>
        <v>0</v>
      </c>
      <c r="L36" s="375">
        <f>Q_revised!L36-Q_tendered!L36</f>
        <v>0</v>
      </c>
      <c r="M36" s="375">
        <f>Q_revised!M36-Q_tendered!M36</f>
        <v>0</v>
      </c>
      <c r="N36" s="375">
        <f>Q_revised!N36-Q_tendered!N36</f>
        <v>0</v>
      </c>
    </row>
    <row r="37" spans="1:14" x14ac:dyDescent="0.3">
      <c r="A37" s="181" t="s">
        <v>141</v>
      </c>
      <c r="B37" s="375">
        <f>Q_revised!B37-Q_tendered!B37</f>
        <v>0</v>
      </c>
      <c r="C37" s="375">
        <f>Q_revised!C37-Q_tendered!C37</f>
        <v>0</v>
      </c>
      <c r="D37" s="375">
        <f>Q_revised!D37-Q_tendered!D37</f>
        <v>0</v>
      </c>
      <c r="E37" s="375">
        <f>Q_revised!E37-Q_tendered!E37</f>
        <v>0</v>
      </c>
      <c r="F37" s="375">
        <f>Q_revised!F37-Q_tendered!F37</f>
        <v>0</v>
      </c>
      <c r="G37" s="375">
        <f>Q_revised!G37-Q_tendered!G37</f>
        <v>0</v>
      </c>
      <c r="H37" s="375">
        <f>Q_revised!H37-Q_tendered!H37</f>
        <v>0</v>
      </c>
      <c r="I37" s="375">
        <f>Q_revised!I37-Q_tendered!I37</f>
        <v>0</v>
      </c>
      <c r="J37" s="375">
        <f>Q_revised!J37-Q_tendered!J37</f>
        <v>0</v>
      </c>
      <c r="K37" s="375">
        <f>Q_revised!K37-Q_tendered!K37</f>
        <v>0</v>
      </c>
      <c r="L37" s="375">
        <f>Q_revised!L37-Q_tendered!L37</f>
        <v>0</v>
      </c>
      <c r="M37" s="375">
        <f>Q_revised!M37-Q_tendered!M37</f>
        <v>0</v>
      </c>
      <c r="N37" s="375">
        <f>Q_revised!N37-Q_tendered!N37</f>
        <v>0</v>
      </c>
    </row>
    <row r="38" spans="1:14" x14ac:dyDescent="0.3">
      <c r="A38" s="181" t="s">
        <v>142</v>
      </c>
      <c r="B38" s="375">
        <f>Q_revised!B38-Q_tendered!B38</f>
        <v>0</v>
      </c>
      <c r="C38" s="375">
        <f>Q_revised!C38-Q_tendered!C38</f>
        <v>0</v>
      </c>
      <c r="D38" s="375">
        <f>Q_revised!D38-Q_tendered!D38</f>
        <v>0</v>
      </c>
      <c r="E38" s="375">
        <f>Q_revised!E38-Q_tendered!E38</f>
        <v>0</v>
      </c>
      <c r="F38" s="375">
        <f>Q_revised!F38-Q_tendered!F38</f>
        <v>0</v>
      </c>
      <c r="G38" s="375">
        <f>Q_revised!G38-Q_tendered!G38</f>
        <v>0</v>
      </c>
      <c r="H38" s="375">
        <f>Q_revised!H38-Q_tendered!H38</f>
        <v>0</v>
      </c>
      <c r="I38" s="375">
        <f>Q_revised!I38-Q_tendered!I38</f>
        <v>0</v>
      </c>
      <c r="J38" s="375">
        <f>Q_revised!J38-Q_tendered!J38</f>
        <v>0</v>
      </c>
      <c r="K38" s="375">
        <f>Q_revised!K38-Q_tendered!K38</f>
        <v>0</v>
      </c>
      <c r="L38" s="375">
        <f>Q_revised!L38-Q_tendered!L38</f>
        <v>0</v>
      </c>
      <c r="M38" s="375">
        <f>Q_revised!M38-Q_tendered!M38</f>
        <v>0</v>
      </c>
      <c r="N38" s="375">
        <f>Q_revised!N38-Q_tendered!N38</f>
        <v>0</v>
      </c>
    </row>
    <row r="39" spans="1:14" x14ac:dyDescent="0.3">
      <c r="A39" s="181" t="s">
        <v>143</v>
      </c>
      <c r="B39" s="375">
        <f>Q_revised!B39-Q_tendered!B39</f>
        <v>0</v>
      </c>
      <c r="C39" s="375">
        <f>Q_revised!C39-Q_tendered!C39</f>
        <v>0</v>
      </c>
      <c r="D39" s="375">
        <f>Q_revised!D39-Q_tendered!D39</f>
        <v>0</v>
      </c>
      <c r="E39" s="375">
        <f>Q_revised!E39-Q_tendered!E39</f>
        <v>0</v>
      </c>
      <c r="F39" s="375">
        <f>Q_revised!F39-Q_tendered!F39</f>
        <v>0</v>
      </c>
      <c r="G39" s="375">
        <f>Q_revised!G39-Q_tendered!G39</f>
        <v>0</v>
      </c>
      <c r="H39" s="375">
        <f>Q_revised!H39-Q_tendered!H39</f>
        <v>0</v>
      </c>
      <c r="I39" s="375">
        <f>Q_revised!I39-Q_tendered!I39</f>
        <v>0</v>
      </c>
      <c r="J39" s="375">
        <f>Q_revised!J39-Q_tendered!J39</f>
        <v>0</v>
      </c>
      <c r="K39" s="375">
        <f>Q_revised!K39-Q_tendered!K39</f>
        <v>0</v>
      </c>
      <c r="L39" s="375">
        <f>Q_revised!L39-Q_tendered!L39</f>
        <v>0</v>
      </c>
      <c r="M39" s="375">
        <f>Q_revised!M39-Q_tendered!M39</f>
        <v>0</v>
      </c>
      <c r="N39" s="375">
        <f>Q_revised!N39-Q_tendered!N39</f>
        <v>0</v>
      </c>
    </row>
    <row r="40" spans="1:14" x14ac:dyDescent="0.3">
      <c r="A40" s="181" t="s">
        <v>144</v>
      </c>
      <c r="B40" s="375">
        <f>Q_revised!B40-Q_tendered!B40</f>
        <v>0</v>
      </c>
      <c r="C40" s="375">
        <f>Q_revised!C40-Q_tendered!C40</f>
        <v>0</v>
      </c>
      <c r="D40" s="375">
        <f>Q_revised!D40-Q_tendered!D40</f>
        <v>0</v>
      </c>
      <c r="E40" s="375">
        <f>Q_revised!E40-Q_tendered!E40</f>
        <v>0</v>
      </c>
      <c r="F40" s="375">
        <f>Q_revised!F40-Q_tendered!F40</f>
        <v>0</v>
      </c>
      <c r="G40" s="375">
        <f>Q_revised!G40-Q_tendered!G40</f>
        <v>0</v>
      </c>
      <c r="H40" s="375">
        <f>Q_revised!H40-Q_tendered!H40</f>
        <v>0</v>
      </c>
      <c r="I40" s="375">
        <f>Q_revised!I40-Q_tendered!I40</f>
        <v>0</v>
      </c>
      <c r="J40" s="375">
        <f>Q_revised!J40-Q_tendered!J40</f>
        <v>0</v>
      </c>
      <c r="K40" s="375">
        <f>Q_revised!K40-Q_tendered!K40</f>
        <v>-4.75</v>
      </c>
      <c r="L40" s="375">
        <f>Q_revised!L40-Q_tendered!L40</f>
        <v>0</v>
      </c>
      <c r="M40" s="375">
        <f>Q_revised!M40-Q_tendered!M40</f>
        <v>0</v>
      </c>
      <c r="N40" s="375">
        <f>Q_revised!N40-Q_tendered!N40</f>
        <v>0</v>
      </c>
    </row>
    <row r="41" spans="1:14" x14ac:dyDescent="0.3">
      <c r="A41" s="181" t="s">
        <v>145</v>
      </c>
      <c r="B41" s="375">
        <f>Q_revised!B41-Q_tendered!B41</f>
        <v>0</v>
      </c>
      <c r="C41" s="375">
        <f>Q_revised!C41-Q_tendered!C41</f>
        <v>0</v>
      </c>
      <c r="D41" s="375">
        <f>Q_revised!D41-Q_tendered!D41</f>
        <v>-1</v>
      </c>
      <c r="E41" s="375">
        <f>Q_revised!E41-Q_tendered!E41</f>
        <v>0</v>
      </c>
      <c r="F41" s="375">
        <f>Q_revised!F41-Q_tendered!F41</f>
        <v>0</v>
      </c>
      <c r="G41" s="375">
        <f>Q_revised!G41-Q_tendered!G41</f>
        <v>0</v>
      </c>
      <c r="H41" s="375">
        <f>Q_revised!H41-Q_tendered!H41</f>
        <v>0</v>
      </c>
      <c r="I41" s="375">
        <f>Q_revised!I41-Q_tendered!I41</f>
        <v>0</v>
      </c>
      <c r="J41" s="375">
        <f>Q_revised!J41-Q_tendered!J41</f>
        <v>0</v>
      </c>
      <c r="K41" s="375">
        <f>Q_revised!K41-Q_tendered!K41</f>
        <v>0</v>
      </c>
      <c r="L41" s="375">
        <f>Q_revised!L41-Q_tendered!L41</f>
        <v>0</v>
      </c>
      <c r="M41" s="375">
        <f>Q_revised!M41-Q_tendered!M41</f>
        <v>0</v>
      </c>
      <c r="N41" s="375">
        <f>Q_revised!N41-Q_tendered!N41</f>
        <v>0</v>
      </c>
    </row>
    <row r="42" spans="1:14" x14ac:dyDescent="0.3">
      <c r="A42" s="181" t="s">
        <v>146</v>
      </c>
      <c r="B42" s="375">
        <f>Q_revised!B42-Q_tendered!B42</f>
        <v>0</v>
      </c>
      <c r="C42" s="375">
        <f>Q_revised!C42-Q_tendered!C42</f>
        <v>0</v>
      </c>
      <c r="D42" s="375">
        <f>Q_revised!D42-Q_tendered!D42</f>
        <v>0</v>
      </c>
      <c r="E42" s="375">
        <f>Q_revised!E42-Q_tendered!E42</f>
        <v>0</v>
      </c>
      <c r="F42" s="375">
        <f>Q_revised!F42-Q_tendered!F42</f>
        <v>0</v>
      </c>
      <c r="G42" s="375">
        <f>Q_revised!G42-Q_tendered!G42</f>
        <v>0</v>
      </c>
      <c r="H42" s="375">
        <f>Q_revised!H42-Q_tendered!H42</f>
        <v>0</v>
      </c>
      <c r="I42" s="375">
        <f>Q_revised!I42-Q_tendered!I42</f>
        <v>0</v>
      </c>
      <c r="J42" s="375">
        <f>Q_revised!J42-Q_tendered!J42</f>
        <v>0</v>
      </c>
      <c r="K42" s="375">
        <f>Q_revised!K42-Q_tendered!K42</f>
        <v>0</v>
      </c>
      <c r="L42" s="375">
        <f>Q_revised!L42-Q_tendered!L42</f>
        <v>0</v>
      </c>
      <c r="M42" s="375">
        <f>Q_revised!M42-Q_tendered!M42</f>
        <v>0</v>
      </c>
      <c r="N42" s="375">
        <f>Q_revised!N42-Q_tendered!N42</f>
        <v>0</v>
      </c>
    </row>
    <row r="43" spans="1:14" x14ac:dyDescent="0.3">
      <c r="A43" s="181" t="s">
        <v>147</v>
      </c>
      <c r="B43" s="375">
        <f>Q_revised!B43-Q_tendered!B43</f>
        <v>0</v>
      </c>
      <c r="C43" s="375">
        <f>Q_revised!C43-Q_tendered!C43</f>
        <v>0</v>
      </c>
      <c r="D43" s="375">
        <f>Q_revised!D43-Q_tendered!D43</f>
        <v>0</v>
      </c>
      <c r="E43" s="375">
        <f>Q_revised!E43-Q_tendered!E43</f>
        <v>0</v>
      </c>
      <c r="F43" s="375">
        <f>Q_revised!F43-Q_tendered!F43</f>
        <v>0</v>
      </c>
      <c r="G43" s="375">
        <f>Q_revised!G43-Q_tendered!G43</f>
        <v>0</v>
      </c>
      <c r="H43" s="375">
        <f>Q_revised!H43-Q_tendered!H43</f>
        <v>-2.5599999999999987</v>
      </c>
      <c r="I43" s="375">
        <f>Q_revised!I43-Q_tendered!I43</f>
        <v>0</v>
      </c>
      <c r="J43" s="375">
        <f>Q_revised!J43-Q_tendered!J43</f>
        <v>0</v>
      </c>
      <c r="K43" s="375">
        <f>Q_revised!K43-Q_tendered!K43</f>
        <v>0</v>
      </c>
      <c r="L43" s="375">
        <f>Q_revised!L43-Q_tendered!L43</f>
        <v>0</v>
      </c>
      <c r="M43" s="375">
        <f>Q_revised!M43-Q_tendered!M43</f>
        <v>0</v>
      </c>
      <c r="N43" s="375">
        <f>Q_revised!N43-Q_tendered!N43</f>
        <v>0</v>
      </c>
    </row>
    <row r="44" spans="1:14" x14ac:dyDescent="0.3">
      <c r="A44" s="181" t="s">
        <v>148</v>
      </c>
      <c r="B44" s="375">
        <f>Q_revised!B44-Q_tendered!B44</f>
        <v>0</v>
      </c>
      <c r="C44" s="375">
        <f>Q_revised!C44-Q_tendered!C44</f>
        <v>0</v>
      </c>
      <c r="D44" s="375">
        <f>Q_revised!D44-Q_tendered!D44</f>
        <v>0</v>
      </c>
      <c r="E44" s="375">
        <f>Q_revised!E44-Q_tendered!E44</f>
        <v>0</v>
      </c>
      <c r="F44" s="375">
        <f>Q_revised!F44-Q_tendered!F44</f>
        <v>0</v>
      </c>
      <c r="G44" s="375">
        <f>Q_revised!G44-Q_tendered!G44</f>
        <v>0</v>
      </c>
      <c r="H44" s="375">
        <f>Q_revised!H44-Q_tendered!H44</f>
        <v>0</v>
      </c>
      <c r="I44" s="375">
        <f>Q_revised!I44-Q_tendered!I44</f>
        <v>0</v>
      </c>
      <c r="J44" s="375">
        <f>Q_revised!J44-Q_tendered!J44</f>
        <v>0</v>
      </c>
      <c r="K44" s="375">
        <f>Q_revised!K44-Q_tendered!K44</f>
        <v>0</v>
      </c>
      <c r="L44" s="375">
        <f>Q_revised!L44-Q_tendered!L44</f>
        <v>0</v>
      </c>
      <c r="M44" s="375">
        <f>Q_revised!M44-Q_tendered!M44</f>
        <v>0</v>
      </c>
      <c r="N44" s="375">
        <f>Q_revised!N44-Q_tendered!N44</f>
        <v>0</v>
      </c>
    </row>
    <row r="45" spans="1:14" x14ac:dyDescent="0.3">
      <c r="A45" s="181" t="s">
        <v>149</v>
      </c>
      <c r="B45" s="375">
        <f>Q_revised!B45-Q_tendered!B45</f>
        <v>0</v>
      </c>
      <c r="C45" s="375">
        <f>Q_revised!C45-Q_tendered!C45</f>
        <v>0</v>
      </c>
      <c r="D45" s="375">
        <f>Q_revised!D45-Q_tendered!D45</f>
        <v>0</v>
      </c>
      <c r="E45" s="375">
        <f>Q_revised!E45-Q_tendered!E45</f>
        <v>0</v>
      </c>
      <c r="F45" s="375">
        <f>Q_revised!F45-Q_tendered!F45</f>
        <v>0</v>
      </c>
      <c r="G45" s="375">
        <f>Q_revised!G45-Q_tendered!G45</f>
        <v>0</v>
      </c>
      <c r="H45" s="375">
        <f>Q_revised!H45-Q_tendered!H45</f>
        <v>6.2500000000000009</v>
      </c>
      <c r="I45" s="375">
        <f>Q_revised!I45-Q_tendered!I45</f>
        <v>0</v>
      </c>
      <c r="J45" s="375">
        <f>Q_revised!J45-Q_tendered!J45</f>
        <v>0</v>
      </c>
      <c r="K45" s="375">
        <f>Q_revised!K45-Q_tendered!K45</f>
        <v>0</v>
      </c>
      <c r="L45" s="375">
        <f>Q_revised!L45-Q_tendered!L45</f>
        <v>-17.308999999999997</v>
      </c>
      <c r="M45" s="375">
        <f>Q_revised!M45-Q_tendered!M45</f>
        <v>0</v>
      </c>
      <c r="N45" s="375">
        <f>Q_revised!N45-Q_tendered!N45</f>
        <v>0</v>
      </c>
    </row>
    <row r="46" spans="1:14" x14ac:dyDescent="0.3">
      <c r="A46" s="181" t="s">
        <v>150</v>
      </c>
      <c r="B46" s="375">
        <f>Q_revised!B46-Q_tendered!B46</f>
        <v>0</v>
      </c>
      <c r="C46" s="375">
        <f>Q_revised!C46-Q_tendered!C46</f>
        <v>0</v>
      </c>
      <c r="D46" s="375">
        <f>Q_revised!D46-Q_tendered!D46</f>
        <v>0</v>
      </c>
      <c r="E46" s="375">
        <f>Q_revised!E46-Q_tendered!E46</f>
        <v>0</v>
      </c>
      <c r="F46" s="375">
        <f>Q_revised!F46-Q_tendered!F46</f>
        <v>0</v>
      </c>
      <c r="G46" s="375">
        <f>Q_revised!G46-Q_tendered!G46</f>
        <v>0</v>
      </c>
      <c r="H46" s="375">
        <f>Q_revised!H46-Q_tendered!H46</f>
        <v>0</v>
      </c>
      <c r="I46" s="375">
        <f>Q_revised!I46-Q_tendered!I46</f>
        <v>0</v>
      </c>
      <c r="J46" s="375">
        <f>Q_revised!J46-Q_tendered!J46</f>
        <v>0</v>
      </c>
      <c r="K46" s="375">
        <f>Q_revised!K46-Q_tendered!K46</f>
        <v>0</v>
      </c>
      <c r="L46" s="375">
        <f>Q_revised!L46-Q_tendered!L46</f>
        <v>0</v>
      </c>
      <c r="M46" s="375">
        <f>Q_revised!M46-Q_tendered!M46</f>
        <v>0</v>
      </c>
      <c r="N46" s="375">
        <f>Q_revised!N46-Q_tendered!N46</f>
        <v>0</v>
      </c>
    </row>
    <row r="47" spans="1:14" x14ac:dyDescent="0.3">
      <c r="A47" s="181" t="s">
        <v>151</v>
      </c>
      <c r="B47" s="375">
        <f>Q_revised!B47-Q_tendered!B47</f>
        <v>0</v>
      </c>
      <c r="C47" s="375">
        <f>Q_revised!C47-Q_tendered!C47</f>
        <v>0</v>
      </c>
      <c r="D47" s="375">
        <f>Q_revised!D47-Q_tendered!D47</f>
        <v>0</v>
      </c>
      <c r="E47" s="375">
        <f>Q_revised!E47-Q_tendered!E47</f>
        <v>0</v>
      </c>
      <c r="F47" s="375">
        <f>Q_revised!F47-Q_tendered!F47</f>
        <v>0</v>
      </c>
      <c r="G47" s="375">
        <f>Q_revised!G47-Q_tendered!G47</f>
        <v>0</v>
      </c>
      <c r="H47" s="375">
        <f>Q_revised!H47-Q_tendered!H47</f>
        <v>0</v>
      </c>
      <c r="I47" s="375">
        <f>Q_revised!I47-Q_tendered!I47</f>
        <v>0</v>
      </c>
      <c r="J47" s="375">
        <f>Q_revised!J47-Q_tendered!J47</f>
        <v>0</v>
      </c>
      <c r="K47" s="375">
        <f>Q_revised!K47-Q_tendered!K47</f>
        <v>0</v>
      </c>
      <c r="L47" s="375">
        <f>Q_revised!L47-Q_tendered!L47</f>
        <v>0</v>
      </c>
      <c r="M47" s="375">
        <f>Q_revised!M47-Q_tendered!M47</f>
        <v>0</v>
      </c>
      <c r="N47" s="375">
        <f>Q_revised!N47-Q_tendered!N47</f>
        <v>0</v>
      </c>
    </row>
    <row r="48" spans="1:14" x14ac:dyDescent="0.3">
      <c r="A48" s="181" t="s">
        <v>152</v>
      </c>
      <c r="B48" s="375">
        <f>Q_revised!B48-Q_tendered!B48</f>
        <v>0</v>
      </c>
      <c r="C48" s="375">
        <f>Q_revised!C48-Q_tendered!C48</f>
        <v>0</v>
      </c>
      <c r="D48" s="375">
        <f>Q_revised!D48-Q_tendered!D48</f>
        <v>0</v>
      </c>
      <c r="E48" s="375">
        <f>Q_revised!E48-Q_tendered!E48</f>
        <v>0</v>
      </c>
      <c r="F48" s="375">
        <f>Q_revised!F48-Q_tendered!F48</f>
        <v>0</v>
      </c>
      <c r="G48" s="375">
        <f>Q_revised!G48-Q_tendered!G48</f>
        <v>0</v>
      </c>
      <c r="H48" s="375">
        <f>Q_revised!H48-Q_tendered!H48</f>
        <v>0</v>
      </c>
      <c r="I48" s="375">
        <f>Q_revised!I48-Q_tendered!I48</f>
        <v>0</v>
      </c>
      <c r="J48" s="375">
        <f>Q_revised!J48-Q_tendered!J48</f>
        <v>0</v>
      </c>
      <c r="K48" s="375">
        <f>Q_revised!K48-Q_tendered!K48</f>
        <v>0</v>
      </c>
      <c r="L48" s="375">
        <f>Q_revised!L48-Q_tendered!L48</f>
        <v>0</v>
      </c>
      <c r="M48" s="375">
        <f>Q_revised!M48-Q_tendered!M48</f>
        <v>0</v>
      </c>
      <c r="N48" s="375">
        <f>Q_revised!N48-Q_tendered!N48</f>
        <v>0</v>
      </c>
    </row>
    <row r="49" spans="1:14" x14ac:dyDescent="0.3">
      <c r="A49" s="181" t="s">
        <v>153</v>
      </c>
      <c r="B49" s="375">
        <f>Q_revised!B49-Q_tendered!B49</f>
        <v>0</v>
      </c>
      <c r="C49" s="375">
        <f>Q_revised!C49-Q_tendered!C49</f>
        <v>0</v>
      </c>
      <c r="D49" s="375">
        <f>Q_revised!D49-Q_tendered!D49</f>
        <v>0</v>
      </c>
      <c r="E49" s="375">
        <f>Q_revised!E49-Q_tendered!E49</f>
        <v>0</v>
      </c>
      <c r="F49" s="375">
        <f>Q_revised!F49-Q_tendered!F49</f>
        <v>0</v>
      </c>
      <c r="G49" s="375">
        <f>Q_revised!G49-Q_tendered!G49</f>
        <v>0</v>
      </c>
      <c r="H49" s="375">
        <f>Q_revised!H49-Q_tendered!H49</f>
        <v>0</v>
      </c>
      <c r="I49" s="375">
        <f>Q_revised!I49-Q_tendered!I49</f>
        <v>0</v>
      </c>
      <c r="J49" s="375">
        <f>Q_revised!J49-Q_tendered!J49</f>
        <v>0</v>
      </c>
      <c r="K49" s="375">
        <f>Q_revised!K49-Q_tendered!K49</f>
        <v>0</v>
      </c>
      <c r="L49" s="375">
        <f>Q_revised!L49-Q_tendered!L49</f>
        <v>0</v>
      </c>
      <c r="M49" s="375">
        <f>Q_revised!M49-Q_tendered!M49</f>
        <v>0</v>
      </c>
      <c r="N49" s="375">
        <f>Q_revised!N49-Q_tendered!N49</f>
        <v>0</v>
      </c>
    </row>
    <row r="50" spans="1:14" x14ac:dyDescent="0.3">
      <c r="A50" s="181" t="s">
        <v>154</v>
      </c>
      <c r="B50" s="375">
        <f>Q_revised!B50-Q_tendered!B50</f>
        <v>0</v>
      </c>
      <c r="C50" s="375">
        <f>Q_revised!C50-Q_tendered!C50</f>
        <v>0</v>
      </c>
      <c r="D50" s="375">
        <f>Q_revised!D50-Q_tendered!D50</f>
        <v>0</v>
      </c>
      <c r="E50" s="375">
        <f>Q_revised!E50-Q_tendered!E50</f>
        <v>0</v>
      </c>
      <c r="F50" s="375">
        <f>Q_revised!F50-Q_tendered!F50</f>
        <v>0</v>
      </c>
      <c r="G50" s="375">
        <f>Q_revised!G50-Q_tendered!G50</f>
        <v>0</v>
      </c>
      <c r="H50" s="375">
        <f>Q_revised!H50-Q_tendered!H50</f>
        <v>0</v>
      </c>
      <c r="I50" s="375">
        <f>Q_revised!I50-Q_tendered!I50</f>
        <v>0</v>
      </c>
      <c r="J50" s="375">
        <f>Q_revised!J50-Q_tendered!J50</f>
        <v>0</v>
      </c>
      <c r="K50" s="375">
        <f>Q_revised!K50-Q_tendered!K50</f>
        <v>0</v>
      </c>
      <c r="L50" s="375">
        <f>Q_revised!L50-Q_tendered!L50</f>
        <v>0</v>
      </c>
      <c r="M50" s="375">
        <f>Q_revised!M50-Q_tendered!M50</f>
        <v>0</v>
      </c>
      <c r="N50" s="375">
        <f>Q_revised!N50-Q_tendered!N50</f>
        <v>0</v>
      </c>
    </row>
    <row r="51" spans="1:14" x14ac:dyDescent="0.3">
      <c r="A51" s="181" t="s">
        <v>155</v>
      </c>
      <c r="B51" s="375">
        <f t="shared" ref="B51:N51" si="0">SUM(B2:B50)</f>
        <v>3</v>
      </c>
      <c r="C51" s="375">
        <f t="shared" si="0"/>
        <v>-12</v>
      </c>
      <c r="D51" s="375">
        <f t="shared" si="0"/>
        <v>-6</v>
      </c>
      <c r="E51" s="375">
        <f t="shared" si="0"/>
        <v>6</v>
      </c>
      <c r="F51" s="375">
        <f t="shared" si="0"/>
        <v>3</v>
      </c>
      <c r="G51" s="375">
        <f t="shared" si="0"/>
        <v>0</v>
      </c>
      <c r="H51" s="375">
        <f t="shared" si="0"/>
        <v>-13.116999999999997</v>
      </c>
      <c r="I51" s="375">
        <f t="shared" si="0"/>
        <v>-5.3420000000000005</v>
      </c>
      <c r="J51" s="375">
        <f t="shared" si="0"/>
        <v>-5</v>
      </c>
      <c r="K51" s="375">
        <f t="shared" si="0"/>
        <v>-7.541999999999998</v>
      </c>
      <c r="L51" s="375">
        <f t="shared" si="0"/>
        <v>-19.850999999999996</v>
      </c>
      <c r="M51" s="375">
        <f t="shared" si="0"/>
        <v>0</v>
      </c>
      <c r="N51" s="375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4.4" x14ac:dyDescent="0.3"/>
  <cols>
    <col min="1" max="1" width="17.33203125" style="372" customWidth="1"/>
  </cols>
  <sheetData>
    <row r="1" spans="1:16" x14ac:dyDescent="0.3">
      <c r="A1" s="181" t="s">
        <v>105</v>
      </c>
      <c r="B1" s="375">
        <v>1</v>
      </c>
      <c r="C1" s="375">
        <v>2</v>
      </c>
      <c r="D1" s="375">
        <v>3</v>
      </c>
      <c r="E1" s="375">
        <v>4</v>
      </c>
      <c r="F1" s="375">
        <v>5</v>
      </c>
      <c r="G1" s="375">
        <v>6</v>
      </c>
      <c r="H1" s="375">
        <v>7</v>
      </c>
      <c r="I1" s="375">
        <v>8</v>
      </c>
      <c r="J1" s="375">
        <v>9</v>
      </c>
      <c r="K1" s="375">
        <v>10</v>
      </c>
      <c r="L1" s="375">
        <v>11</v>
      </c>
      <c r="M1" s="375">
        <v>12</v>
      </c>
      <c r="N1" s="375">
        <v>13</v>
      </c>
      <c r="O1" s="375">
        <v>14</v>
      </c>
      <c r="P1" s="375" t="s">
        <v>155</v>
      </c>
    </row>
    <row r="2" spans="1:16" x14ac:dyDescent="0.3">
      <c r="A2" s="181" t="s">
        <v>106</v>
      </c>
      <c r="B2" s="375">
        <f>Q_revised!B2-C_tendered!B2</f>
        <v>0</v>
      </c>
      <c r="C2" s="375">
        <f>Q_revised!C2-C_tendered!C2</f>
        <v>-31.5</v>
      </c>
      <c r="D2" s="375">
        <f>Q_revised!D2-C_tendered!D2</f>
        <v>0</v>
      </c>
      <c r="E2" s="375">
        <f>Q_revised!E2-C_tendered!E2</f>
        <v>0</v>
      </c>
      <c r="F2" s="375">
        <f>Q_revised!F2-C_tendered!F2</f>
        <v>0</v>
      </c>
      <c r="G2" s="375">
        <f>Q_revised!G2-C_tendered!G2</f>
        <v>0</v>
      </c>
      <c r="H2" s="375">
        <f>Q_revised!H2-C_tendered!H2</f>
        <v>0</v>
      </c>
      <c r="I2" s="375">
        <f>Q_revised!I2-C_tendered!I2</f>
        <v>-128.45400000000001</v>
      </c>
      <c r="J2" s="375">
        <f>Q_revised!J2-C_tendered!J2</f>
        <v>-25</v>
      </c>
      <c r="K2" s="375">
        <f>Q_revised!K2-C_tendered!K2</f>
        <v>0</v>
      </c>
      <c r="L2" s="375">
        <f>Q_revised!L2-C_tendered!L2</f>
        <v>0</v>
      </c>
      <c r="M2" s="375">
        <f>Q_revised!M2-C_tendered!M2</f>
        <v>0</v>
      </c>
      <c r="N2" s="375">
        <f>Q_revised!N2-C_tendered!N2</f>
        <v>0</v>
      </c>
      <c r="O2" s="375">
        <v>0</v>
      </c>
      <c r="P2" s="375">
        <f t="shared" ref="P2:P33" si="0">SUM(B2:O2)</f>
        <v>-184.95400000000001</v>
      </c>
    </row>
    <row r="3" spans="1:16" x14ac:dyDescent="0.3">
      <c r="A3" s="181" t="s">
        <v>107</v>
      </c>
      <c r="B3" s="375">
        <f>Q_revised!B3-C_tendered!B3</f>
        <v>0</v>
      </c>
      <c r="C3" s="375">
        <f>Q_revised!C3-C_tendered!C3</f>
        <v>0</v>
      </c>
      <c r="D3" s="375">
        <f>Q_revised!D3-C_tendered!D3</f>
        <v>-122.45</v>
      </c>
      <c r="E3" s="375">
        <f>Q_revised!E3-C_tendered!E3</f>
        <v>0</v>
      </c>
      <c r="F3" s="375">
        <f>Q_revised!F3-C_tendered!F3</f>
        <v>0</v>
      </c>
      <c r="G3" s="375">
        <f>Q_revised!G3-C_tendered!G3</f>
        <v>0</v>
      </c>
      <c r="H3" s="375">
        <f>Q_revised!H3-C_tendered!H3</f>
        <v>-252.72499999999999</v>
      </c>
      <c r="I3" s="375">
        <f>Q_revised!I3-C_tendered!I3</f>
        <v>0</v>
      </c>
      <c r="J3" s="375">
        <f>Q_revised!J3-C_tendered!J3</f>
        <v>0</v>
      </c>
      <c r="K3" s="375">
        <f>Q_revised!K3-C_tendered!K3</f>
        <v>0</v>
      </c>
      <c r="L3" s="375">
        <f>Q_revised!L3-C_tendered!L3</f>
        <v>-14.495000000000001</v>
      </c>
      <c r="M3" s="375">
        <f>Q_revised!M3-C_tendered!M3</f>
        <v>0</v>
      </c>
      <c r="N3" s="375">
        <f>Q_revised!N3-C_tendered!N3</f>
        <v>0</v>
      </c>
      <c r="O3" s="375">
        <v>0</v>
      </c>
      <c r="P3" s="375">
        <f t="shared" si="0"/>
        <v>-389.67</v>
      </c>
    </row>
    <row r="4" spans="1:16" x14ac:dyDescent="0.3">
      <c r="A4" s="181" t="s">
        <v>108</v>
      </c>
      <c r="B4" s="375">
        <f>Q_revised!B4-C_tendered!B4</f>
        <v>0</v>
      </c>
      <c r="C4" s="375">
        <f>Q_revised!C4-C_tendered!C4</f>
        <v>0</v>
      </c>
      <c r="D4" s="375">
        <f>Q_revised!D4-C_tendered!D4</f>
        <v>-154.51</v>
      </c>
      <c r="E4" s="375">
        <f>Q_revised!E4-C_tendered!E4</f>
        <v>0</v>
      </c>
      <c r="F4" s="375">
        <f>Q_revised!F4-C_tendered!F4</f>
        <v>0</v>
      </c>
      <c r="G4" s="375">
        <f>Q_revised!G4-C_tendered!G4</f>
        <v>0</v>
      </c>
      <c r="H4" s="375">
        <f>Q_revised!H4-C_tendered!H4</f>
        <v>0</v>
      </c>
      <c r="I4" s="375">
        <f>Q_revised!I4-C_tendered!I4</f>
        <v>0</v>
      </c>
      <c r="J4" s="375">
        <f>Q_revised!J4-C_tendered!J4</f>
        <v>0</v>
      </c>
      <c r="K4" s="375">
        <f>Q_revised!K4-C_tendered!K4</f>
        <v>0</v>
      </c>
      <c r="L4" s="375">
        <f>Q_revised!L4-C_tendered!L4</f>
        <v>-523.55700000000002</v>
      </c>
      <c r="M4" s="375">
        <f>Q_revised!M4-C_tendered!M4</f>
        <v>0</v>
      </c>
      <c r="N4" s="375">
        <f>Q_revised!N4-C_tendered!N4</f>
        <v>0</v>
      </c>
      <c r="O4" s="375">
        <v>0</v>
      </c>
      <c r="P4" s="375">
        <f t="shared" si="0"/>
        <v>-678.06700000000001</v>
      </c>
    </row>
    <row r="5" spans="1:16" x14ac:dyDescent="0.3">
      <c r="A5" s="181" t="s">
        <v>109</v>
      </c>
      <c r="B5" s="375">
        <f>Q_revised!B5-C_tendered!B5</f>
        <v>0</v>
      </c>
      <c r="C5" s="375">
        <f>Q_revised!C5-C_tendered!C5</f>
        <v>0</v>
      </c>
      <c r="D5" s="375">
        <f>Q_revised!D5-C_tendered!D5</f>
        <v>-450.65</v>
      </c>
      <c r="E5" s="375">
        <f>Q_revised!E5-C_tendered!E5</f>
        <v>0</v>
      </c>
      <c r="F5" s="375">
        <f>Q_revised!F5-C_tendered!F5</f>
        <v>0</v>
      </c>
      <c r="G5" s="375">
        <f>Q_revised!G5-C_tendered!G5</f>
        <v>0</v>
      </c>
      <c r="H5" s="375">
        <f>Q_revised!H5-C_tendered!H5</f>
        <v>0</v>
      </c>
      <c r="I5" s="375">
        <f>Q_revised!I5-C_tendered!I5</f>
        <v>0</v>
      </c>
      <c r="J5" s="375">
        <f>Q_revised!J5-C_tendered!J5</f>
        <v>0</v>
      </c>
      <c r="K5" s="375">
        <f>Q_revised!K5-C_tendered!K5</f>
        <v>0</v>
      </c>
      <c r="L5" s="375">
        <f>Q_revised!L5-C_tendered!L5</f>
        <v>-250.399</v>
      </c>
      <c r="M5" s="375">
        <f>Q_revised!M5-C_tendered!M5</f>
        <v>0</v>
      </c>
      <c r="N5" s="375">
        <f>Q_revised!N5-C_tendered!N5</f>
        <v>0</v>
      </c>
      <c r="O5" s="375">
        <v>0</v>
      </c>
      <c r="P5" s="375">
        <f t="shared" si="0"/>
        <v>-701.04899999999998</v>
      </c>
    </row>
    <row r="6" spans="1:16" x14ac:dyDescent="0.3">
      <c r="A6" s="181" t="s">
        <v>110</v>
      </c>
      <c r="B6" s="375">
        <f>Q_revised!B6-C_tendered!B6</f>
        <v>0</v>
      </c>
      <c r="C6" s="375">
        <f>Q_revised!C6-C_tendered!C6</f>
        <v>0</v>
      </c>
      <c r="D6" s="375">
        <f>Q_revised!D6-C_tendered!D6</f>
        <v>-192.49</v>
      </c>
      <c r="E6" s="375">
        <f>Q_revised!E6-C_tendered!E6</f>
        <v>0</v>
      </c>
      <c r="F6" s="375">
        <f>Q_revised!F6-C_tendered!F6</f>
        <v>0</v>
      </c>
      <c r="G6" s="375">
        <f>Q_revised!G6-C_tendered!G6</f>
        <v>0</v>
      </c>
      <c r="H6" s="375">
        <f>Q_revised!H6-C_tendered!H6</f>
        <v>0</v>
      </c>
      <c r="I6" s="375">
        <f>Q_revised!I6-C_tendered!I6</f>
        <v>0</v>
      </c>
      <c r="J6" s="375">
        <f>Q_revised!J6-C_tendered!J6</f>
        <v>0</v>
      </c>
      <c r="K6" s="375">
        <f>Q_revised!K6-C_tendered!K6</f>
        <v>0</v>
      </c>
      <c r="L6" s="375">
        <f>Q_revised!L6-C_tendered!L6</f>
        <v>-565.14599999999996</v>
      </c>
      <c r="M6" s="375">
        <f>Q_revised!M6-C_tendered!M6</f>
        <v>0</v>
      </c>
      <c r="N6" s="375">
        <f>Q_revised!N6-C_tendered!N6</f>
        <v>0</v>
      </c>
      <c r="O6" s="375">
        <v>0</v>
      </c>
      <c r="P6" s="375">
        <f t="shared" si="0"/>
        <v>-757.63599999999997</v>
      </c>
    </row>
    <row r="7" spans="1:16" x14ac:dyDescent="0.3">
      <c r="A7" s="181" t="s">
        <v>111</v>
      </c>
      <c r="B7" s="375">
        <f>Q_revised!B7-C_tendered!B7</f>
        <v>0</v>
      </c>
      <c r="C7" s="375">
        <f>Q_revised!C7-C_tendered!C7</f>
        <v>0</v>
      </c>
      <c r="D7" s="375">
        <f>Q_revised!D7-C_tendered!D7</f>
        <v>-231.99</v>
      </c>
      <c r="E7" s="375">
        <f>Q_revised!E7-C_tendered!E7</f>
        <v>0</v>
      </c>
      <c r="F7" s="375">
        <f>Q_revised!F7-C_tendered!F7</f>
        <v>0</v>
      </c>
      <c r="G7" s="375">
        <f>Q_revised!G7-C_tendered!G7</f>
        <v>0</v>
      </c>
      <c r="H7" s="375">
        <f>Q_revised!H7-C_tendered!H7</f>
        <v>-537.47</v>
      </c>
      <c r="I7" s="375">
        <f>Q_revised!I7-C_tendered!I7</f>
        <v>0</v>
      </c>
      <c r="J7" s="375">
        <f>Q_revised!J7-C_tendered!J7</f>
        <v>0</v>
      </c>
      <c r="K7" s="375">
        <f>Q_revised!K7-C_tendered!K7</f>
        <v>0</v>
      </c>
      <c r="L7" s="375">
        <f>Q_revised!L7-C_tendered!L7</f>
        <v>0</v>
      </c>
      <c r="M7" s="375">
        <f>Q_revised!M7-C_tendered!M7</f>
        <v>0</v>
      </c>
      <c r="N7" s="375">
        <f>Q_revised!N7-C_tendered!N7</f>
        <v>0</v>
      </c>
      <c r="O7" s="375">
        <v>0</v>
      </c>
      <c r="P7" s="375">
        <f t="shared" si="0"/>
        <v>-769.46</v>
      </c>
    </row>
    <row r="8" spans="1:16" x14ac:dyDescent="0.3">
      <c r="A8" s="181" t="s">
        <v>112</v>
      </c>
      <c r="B8" s="375">
        <f>Q_revised!B8-C_tendered!B8</f>
        <v>0</v>
      </c>
      <c r="C8" s="375">
        <f>Q_revised!C8-C_tendered!C8</f>
        <v>0</v>
      </c>
      <c r="D8" s="375">
        <f>Q_revised!D8-C_tendered!D8</f>
        <v>0</v>
      </c>
      <c r="E8" s="375">
        <f>Q_revised!E8-C_tendered!E8</f>
        <v>0</v>
      </c>
      <c r="F8" s="375">
        <f>Q_revised!F8-C_tendered!F8</f>
        <v>0</v>
      </c>
      <c r="G8" s="375">
        <f>Q_revised!G8-C_tendered!G8</f>
        <v>0</v>
      </c>
      <c r="H8" s="375">
        <f>Q_revised!H8-C_tendered!H8</f>
        <v>-828.46999999999991</v>
      </c>
      <c r="I8" s="375">
        <f>Q_revised!I8-C_tendered!I8</f>
        <v>0</v>
      </c>
      <c r="J8" s="375">
        <f>Q_revised!J8-C_tendered!J8</f>
        <v>0</v>
      </c>
      <c r="K8" s="375">
        <f>Q_revised!K8-C_tendered!K8</f>
        <v>0</v>
      </c>
      <c r="L8" s="375">
        <f>Q_revised!L8-C_tendered!L8</f>
        <v>-90.28</v>
      </c>
      <c r="M8" s="375">
        <f>Q_revised!M8-C_tendered!M8</f>
        <v>0</v>
      </c>
      <c r="N8" s="375">
        <f>Q_revised!N8-C_tendered!N8</f>
        <v>0</v>
      </c>
      <c r="O8" s="375">
        <v>0</v>
      </c>
      <c r="P8" s="375">
        <f t="shared" si="0"/>
        <v>-918.74999999999989</v>
      </c>
    </row>
    <row r="9" spans="1:16" x14ac:dyDescent="0.3">
      <c r="A9" s="181" t="s">
        <v>113</v>
      </c>
      <c r="B9" s="375">
        <f>Q_revised!B9-C_tendered!B9</f>
        <v>0</v>
      </c>
      <c r="C9" s="375">
        <f>Q_revised!C9-C_tendered!C9</f>
        <v>0</v>
      </c>
      <c r="D9" s="375">
        <f>Q_revised!D9-C_tendered!D9</f>
        <v>0</v>
      </c>
      <c r="E9" s="375">
        <f>Q_revised!E9-C_tendered!E9</f>
        <v>0</v>
      </c>
      <c r="F9" s="375">
        <f>Q_revised!F9-C_tendered!F9</f>
        <v>0</v>
      </c>
      <c r="G9" s="375">
        <f>Q_revised!G9-C_tendered!G9</f>
        <v>0</v>
      </c>
      <c r="H9" s="375">
        <f>Q_revised!H9-C_tendered!H9</f>
        <v>0</v>
      </c>
      <c r="I9" s="375">
        <f>Q_revised!I9-C_tendered!I9</f>
        <v>0</v>
      </c>
      <c r="J9" s="375">
        <f>Q_revised!J9-C_tendered!J9</f>
        <v>0</v>
      </c>
      <c r="K9" s="375">
        <f>Q_revised!K9-C_tendered!K9</f>
        <v>0</v>
      </c>
      <c r="L9" s="375">
        <f>Q_revised!L9-C_tendered!L9</f>
        <v>0</v>
      </c>
      <c r="M9" s="375">
        <f>Q_revised!M9-C_tendered!M9</f>
        <v>0</v>
      </c>
      <c r="N9" s="375">
        <f>Q_revised!N9-C_tendered!N9</f>
        <v>0</v>
      </c>
      <c r="O9" s="375">
        <v>0</v>
      </c>
      <c r="P9" s="375">
        <f t="shared" si="0"/>
        <v>0</v>
      </c>
    </row>
    <row r="10" spans="1:16" x14ac:dyDescent="0.3">
      <c r="A10" s="181" t="s">
        <v>114</v>
      </c>
      <c r="B10" s="375">
        <f>Q_revised!B10-C_tendered!B10</f>
        <v>0</v>
      </c>
      <c r="C10" s="375">
        <f>Q_revised!C10-C_tendered!C10</f>
        <v>0</v>
      </c>
      <c r="D10" s="375">
        <f>Q_revised!D10-C_tendered!D10</f>
        <v>0</v>
      </c>
      <c r="E10" s="375">
        <f>Q_revised!E10-C_tendered!E10</f>
        <v>0</v>
      </c>
      <c r="F10" s="375">
        <f>Q_revised!F10-C_tendered!F10</f>
        <v>-730.78</v>
      </c>
      <c r="G10" s="375">
        <f>Q_revised!G10-C_tendered!G10</f>
        <v>0</v>
      </c>
      <c r="H10" s="375">
        <f>Q_revised!H10-C_tendered!H10</f>
        <v>0</v>
      </c>
      <c r="I10" s="375">
        <f>Q_revised!I10-C_tendered!I10</f>
        <v>0</v>
      </c>
      <c r="J10" s="375">
        <f>Q_revised!J10-C_tendered!J10</f>
        <v>0</v>
      </c>
      <c r="K10" s="375">
        <f>Q_revised!K10-C_tendered!K10</f>
        <v>0</v>
      </c>
      <c r="L10" s="375">
        <f>Q_revised!L10-C_tendered!L10</f>
        <v>0</v>
      </c>
      <c r="M10" s="375">
        <f>Q_revised!M10-C_tendered!M10</f>
        <v>0</v>
      </c>
      <c r="N10" s="375">
        <f>Q_revised!N10-C_tendered!N10</f>
        <v>0</v>
      </c>
      <c r="O10" s="375">
        <v>0</v>
      </c>
      <c r="P10" s="375">
        <f t="shared" si="0"/>
        <v>-730.78</v>
      </c>
    </row>
    <row r="11" spans="1:16" x14ac:dyDescent="0.3">
      <c r="A11" s="181" t="s">
        <v>115</v>
      </c>
      <c r="B11" s="375">
        <f>Q_revised!B11-C_tendered!B11</f>
        <v>0</v>
      </c>
      <c r="C11" s="375">
        <f>Q_revised!C11-C_tendered!C11</f>
        <v>0</v>
      </c>
      <c r="D11" s="375">
        <f>Q_revised!D11-C_tendered!D11</f>
        <v>-265.02999999999997</v>
      </c>
      <c r="E11" s="375">
        <f>Q_revised!E11-C_tendered!E11</f>
        <v>0</v>
      </c>
      <c r="F11" s="375">
        <f>Q_revised!F11-C_tendered!F11</f>
        <v>1</v>
      </c>
      <c r="G11" s="375">
        <f>Q_revised!G11-C_tendered!G11</f>
        <v>0</v>
      </c>
      <c r="H11" s="375">
        <f>Q_revised!H11-C_tendered!H11</f>
        <v>0</v>
      </c>
      <c r="I11" s="375">
        <f>Q_revised!I11-C_tendered!I11</f>
        <v>0</v>
      </c>
      <c r="J11" s="375">
        <f>Q_revised!J11-C_tendered!J11</f>
        <v>0</v>
      </c>
      <c r="K11" s="375">
        <f>Q_revised!K11-C_tendered!K11</f>
        <v>0</v>
      </c>
      <c r="L11" s="375">
        <f>Q_revised!L11-C_tendered!L11</f>
        <v>-605.96</v>
      </c>
      <c r="M11" s="375">
        <f>Q_revised!M11-C_tendered!M11</f>
        <v>0</v>
      </c>
      <c r="N11" s="375">
        <f>Q_revised!N11-C_tendered!N11</f>
        <v>0</v>
      </c>
      <c r="O11" s="375">
        <v>0</v>
      </c>
      <c r="P11" s="375">
        <f t="shared" si="0"/>
        <v>-869.99</v>
      </c>
    </row>
    <row r="12" spans="1:16" x14ac:dyDescent="0.3">
      <c r="A12" s="181" t="s">
        <v>116</v>
      </c>
      <c r="B12" s="375">
        <f>Q_revised!B12-C_tendered!B12</f>
        <v>0</v>
      </c>
      <c r="C12" s="375">
        <f>Q_revised!C12-C_tendered!C12</f>
        <v>0</v>
      </c>
      <c r="D12" s="375">
        <f>Q_revised!D12-C_tendered!D12</f>
        <v>-273.5</v>
      </c>
      <c r="E12" s="375">
        <f>Q_revised!E12-C_tendered!E12</f>
        <v>0</v>
      </c>
      <c r="F12" s="375">
        <f>Q_revised!F12-C_tendered!F12</f>
        <v>0</v>
      </c>
      <c r="G12" s="375">
        <f>Q_revised!G12-C_tendered!G12</f>
        <v>0</v>
      </c>
      <c r="H12" s="375">
        <f>Q_revised!H12-C_tendered!H12</f>
        <v>0</v>
      </c>
      <c r="I12" s="375">
        <f>Q_revised!I12-C_tendered!I12</f>
        <v>0</v>
      </c>
      <c r="J12" s="375">
        <f>Q_revised!J12-C_tendered!J12</f>
        <v>0</v>
      </c>
      <c r="K12" s="375">
        <f>Q_revised!K12-C_tendered!K12</f>
        <v>0</v>
      </c>
      <c r="L12" s="375">
        <f>Q_revised!L12-C_tendered!L12</f>
        <v>-546.77</v>
      </c>
      <c r="M12" s="375">
        <f>Q_revised!M12-C_tendered!M12</f>
        <v>0</v>
      </c>
      <c r="N12" s="375">
        <f>Q_revised!N12-C_tendered!N12</f>
        <v>0</v>
      </c>
      <c r="O12" s="375">
        <v>0</v>
      </c>
      <c r="P12" s="375">
        <f t="shared" si="0"/>
        <v>-820.27</v>
      </c>
    </row>
    <row r="13" spans="1:16" x14ac:dyDescent="0.3">
      <c r="A13" s="181" t="s">
        <v>117</v>
      </c>
      <c r="B13" s="375">
        <f>Q_revised!B13-C_tendered!B13</f>
        <v>0</v>
      </c>
      <c r="C13" s="375">
        <f>Q_revised!C13-C_tendered!C13</f>
        <v>0</v>
      </c>
      <c r="D13" s="375">
        <f>Q_revised!D13-C_tendered!D13</f>
        <v>-528.81999999999994</v>
      </c>
      <c r="E13" s="375">
        <f>Q_revised!E13-C_tendered!E13</f>
        <v>0</v>
      </c>
      <c r="F13" s="375">
        <f>Q_revised!F13-C_tendered!F13</f>
        <v>0</v>
      </c>
      <c r="G13" s="375">
        <f>Q_revised!G13-C_tendered!G13</f>
        <v>0</v>
      </c>
      <c r="H13" s="375">
        <f>Q_revised!H13-C_tendered!H13</f>
        <v>-411.89299999999997</v>
      </c>
      <c r="I13" s="375">
        <f>Q_revised!I13-C_tendered!I13</f>
        <v>0</v>
      </c>
      <c r="J13" s="375">
        <f>Q_revised!J13-C_tendered!J13</f>
        <v>0</v>
      </c>
      <c r="K13" s="375">
        <f>Q_revised!K13-C_tendered!K13</f>
        <v>0</v>
      </c>
      <c r="L13" s="375">
        <f>Q_revised!L13-C_tendered!L13</f>
        <v>0</v>
      </c>
      <c r="M13" s="375">
        <f>Q_revised!M13-C_tendered!M13</f>
        <v>0</v>
      </c>
      <c r="N13" s="375">
        <f>Q_revised!N13-C_tendered!N13</f>
        <v>0</v>
      </c>
      <c r="O13" s="375">
        <v>0</v>
      </c>
      <c r="P13" s="375">
        <f t="shared" si="0"/>
        <v>-940.71299999999997</v>
      </c>
    </row>
    <row r="14" spans="1:16" x14ac:dyDescent="0.3">
      <c r="A14" s="181" t="s">
        <v>118</v>
      </c>
      <c r="B14" s="375">
        <f>Q_revised!B14-C_tendered!B14</f>
        <v>0</v>
      </c>
      <c r="C14" s="375">
        <f>Q_revised!C14-C_tendered!C14</f>
        <v>0</v>
      </c>
      <c r="D14" s="375">
        <f>Q_revised!D14-C_tendered!D14</f>
        <v>-425.15</v>
      </c>
      <c r="E14" s="375">
        <f>Q_revised!E14-C_tendered!E14</f>
        <v>0</v>
      </c>
      <c r="F14" s="375">
        <f>Q_revised!F14-C_tendered!F14</f>
        <v>0</v>
      </c>
      <c r="G14" s="375">
        <f>Q_revised!G14-C_tendered!G14</f>
        <v>0</v>
      </c>
      <c r="H14" s="375">
        <f>Q_revised!H14-C_tendered!H14</f>
        <v>0</v>
      </c>
      <c r="I14" s="375">
        <f>Q_revised!I14-C_tendered!I14</f>
        <v>0</v>
      </c>
      <c r="J14" s="375">
        <f>Q_revised!J14-C_tendered!J14</f>
        <v>0</v>
      </c>
      <c r="K14" s="375">
        <f>Q_revised!K14-C_tendered!K14</f>
        <v>0</v>
      </c>
      <c r="L14" s="375">
        <f>Q_revised!L14-C_tendered!L14</f>
        <v>-566.66999999999996</v>
      </c>
      <c r="M14" s="375">
        <f>Q_revised!M14-C_tendered!M14</f>
        <v>0</v>
      </c>
      <c r="N14" s="375">
        <f>Q_revised!N14-C_tendered!N14</f>
        <v>0</v>
      </c>
      <c r="O14" s="375">
        <v>0</v>
      </c>
      <c r="P14" s="375">
        <f t="shared" si="0"/>
        <v>-991.81999999999994</v>
      </c>
    </row>
    <row r="15" spans="1:16" x14ac:dyDescent="0.3">
      <c r="A15" s="181" t="s">
        <v>119</v>
      </c>
      <c r="B15" s="375">
        <f>Q_revised!B15-C_tendered!B15</f>
        <v>0</v>
      </c>
      <c r="C15" s="375">
        <f>Q_revised!C15-C_tendered!C15</f>
        <v>0</v>
      </c>
      <c r="D15" s="375">
        <f>Q_revised!D15-C_tendered!D15</f>
        <v>-175.58</v>
      </c>
      <c r="E15" s="375">
        <f>Q_revised!E15-C_tendered!E15</f>
        <v>0</v>
      </c>
      <c r="F15" s="375">
        <f>Q_revised!F15-C_tendered!F15</f>
        <v>0</v>
      </c>
      <c r="G15" s="375">
        <f>Q_revised!G15-C_tendered!G15</f>
        <v>0</v>
      </c>
      <c r="H15" s="375">
        <f>Q_revised!H15-C_tendered!H15</f>
        <v>0</v>
      </c>
      <c r="I15" s="375">
        <f>Q_revised!I15-C_tendered!I15</f>
        <v>0</v>
      </c>
      <c r="J15" s="375">
        <f>Q_revised!J15-C_tendered!J15</f>
        <v>0</v>
      </c>
      <c r="K15" s="375">
        <f>Q_revised!K15-C_tendered!K15</f>
        <v>0</v>
      </c>
      <c r="L15" s="375">
        <f>Q_revised!L15-C_tendered!L15</f>
        <v>-663.52</v>
      </c>
      <c r="M15" s="375">
        <f>Q_revised!M15-C_tendered!M15</f>
        <v>0</v>
      </c>
      <c r="N15" s="375">
        <f>Q_revised!N15-C_tendered!N15</f>
        <v>0</v>
      </c>
      <c r="O15" s="375">
        <v>0</v>
      </c>
      <c r="P15" s="375">
        <f t="shared" si="0"/>
        <v>-839.1</v>
      </c>
    </row>
    <row r="16" spans="1:16" x14ac:dyDescent="0.3">
      <c r="A16" s="181" t="s">
        <v>120</v>
      </c>
      <c r="B16" s="375">
        <f>Q_revised!B16-C_tendered!B16</f>
        <v>0</v>
      </c>
      <c r="C16" s="375">
        <f>Q_revised!C16-C_tendered!C16</f>
        <v>0</v>
      </c>
      <c r="D16" s="375">
        <f>Q_revised!D16-C_tendered!D16</f>
        <v>-166.9</v>
      </c>
      <c r="E16" s="375">
        <f>Q_revised!E16-C_tendered!E16</f>
        <v>0</v>
      </c>
      <c r="F16" s="375">
        <f>Q_revised!F16-C_tendered!F16</f>
        <v>1</v>
      </c>
      <c r="G16" s="375">
        <f>Q_revised!G16-C_tendered!G16</f>
        <v>0</v>
      </c>
      <c r="H16" s="375">
        <f>Q_revised!H16-C_tendered!H16</f>
        <v>0</v>
      </c>
      <c r="I16" s="375">
        <f>Q_revised!I16-C_tendered!I16</f>
        <v>0</v>
      </c>
      <c r="J16" s="375">
        <f>Q_revised!J16-C_tendered!J16</f>
        <v>0</v>
      </c>
      <c r="K16" s="375">
        <f>Q_revised!K16-C_tendered!K16</f>
        <v>0</v>
      </c>
      <c r="L16" s="375">
        <f>Q_revised!L16-C_tendered!L16</f>
        <v>-607.91999999999996</v>
      </c>
      <c r="M16" s="375">
        <f>Q_revised!M16-C_tendered!M16</f>
        <v>0</v>
      </c>
      <c r="N16" s="375">
        <f>Q_revised!N16-C_tendered!N16</f>
        <v>0</v>
      </c>
      <c r="O16" s="375">
        <v>0</v>
      </c>
      <c r="P16" s="375">
        <f t="shared" si="0"/>
        <v>-773.81999999999994</v>
      </c>
    </row>
    <row r="17" spans="1:16" x14ac:dyDescent="0.3">
      <c r="A17" s="181" t="s">
        <v>121</v>
      </c>
      <c r="B17" s="375">
        <f>Q_revised!B17-C_tendered!B17</f>
        <v>0</v>
      </c>
      <c r="C17" s="375">
        <f>Q_revised!C17-C_tendered!C17</f>
        <v>0</v>
      </c>
      <c r="D17" s="375">
        <f>Q_revised!D17-C_tendered!D17</f>
        <v>-403.5</v>
      </c>
      <c r="E17" s="375">
        <f>Q_revised!E17-C_tendered!E17</f>
        <v>0</v>
      </c>
      <c r="F17" s="375">
        <f>Q_revised!F17-C_tendered!F17</f>
        <v>0</v>
      </c>
      <c r="G17" s="375">
        <f>Q_revised!G17-C_tendered!G17</f>
        <v>0</v>
      </c>
      <c r="H17" s="375">
        <f>Q_revised!H17-C_tendered!H17</f>
        <v>0</v>
      </c>
      <c r="I17" s="375">
        <f>Q_revised!I17-C_tendered!I17</f>
        <v>0</v>
      </c>
      <c r="J17" s="375">
        <f>Q_revised!J17-C_tendered!J17</f>
        <v>0</v>
      </c>
      <c r="K17" s="375">
        <f>Q_revised!K17-C_tendered!K17</f>
        <v>0</v>
      </c>
      <c r="L17" s="375">
        <f>Q_revised!L17-C_tendered!L17</f>
        <v>-497.18</v>
      </c>
      <c r="M17" s="375">
        <f>Q_revised!M17-C_tendered!M17</f>
        <v>0</v>
      </c>
      <c r="N17" s="375">
        <f>Q_revised!N17-C_tendered!N17</f>
        <v>0</v>
      </c>
      <c r="O17" s="375">
        <v>0</v>
      </c>
      <c r="P17" s="375">
        <f t="shared" si="0"/>
        <v>-900.68000000000006</v>
      </c>
    </row>
    <row r="18" spans="1:16" x14ac:dyDescent="0.3">
      <c r="A18" s="181" t="s">
        <v>122</v>
      </c>
      <c r="B18" s="375">
        <f>Q_revised!B18-C_tendered!B18</f>
        <v>-249.45999999999998</v>
      </c>
      <c r="C18" s="375">
        <f>Q_revised!C18-C_tendered!C18</f>
        <v>0</v>
      </c>
      <c r="D18" s="375">
        <f>Q_revised!D18-C_tendered!D18</f>
        <v>-564.18999999999994</v>
      </c>
      <c r="E18" s="375">
        <f>Q_revised!E18-C_tendered!E18</f>
        <v>-172.44</v>
      </c>
      <c r="F18" s="375">
        <f>Q_revised!F18-C_tendered!F18</f>
        <v>0</v>
      </c>
      <c r="G18" s="375">
        <f>Q_revised!G18-C_tendered!G18</f>
        <v>0</v>
      </c>
      <c r="H18" s="375">
        <f>Q_revised!H18-C_tendered!H18</f>
        <v>0</v>
      </c>
      <c r="I18" s="375">
        <f>Q_revised!I18-C_tendered!I18</f>
        <v>0</v>
      </c>
      <c r="J18" s="375">
        <f>Q_revised!J18-C_tendered!J18</f>
        <v>0</v>
      </c>
      <c r="K18" s="375">
        <f>Q_revised!K18-C_tendered!K18</f>
        <v>0</v>
      </c>
      <c r="L18" s="375">
        <f>Q_revised!L18-C_tendered!L18</f>
        <v>-536.87</v>
      </c>
      <c r="M18" s="375">
        <f>Q_revised!M18-C_tendered!M18</f>
        <v>0</v>
      </c>
      <c r="N18" s="375">
        <f>Q_revised!N18-C_tendered!N18</f>
        <v>0</v>
      </c>
      <c r="O18" s="375">
        <v>0</v>
      </c>
      <c r="P18" s="375">
        <f t="shared" si="0"/>
        <v>-1522.96</v>
      </c>
    </row>
    <row r="19" spans="1:16" x14ac:dyDescent="0.3">
      <c r="A19" s="181" t="s">
        <v>123</v>
      </c>
      <c r="B19" s="375">
        <f>Q_revised!B19-C_tendered!B19</f>
        <v>0</v>
      </c>
      <c r="C19" s="375">
        <f>Q_revised!C19-C_tendered!C19</f>
        <v>0</v>
      </c>
      <c r="D19" s="375">
        <f>Q_revised!D19-C_tendered!D19</f>
        <v>0</v>
      </c>
      <c r="E19" s="375">
        <f>Q_revised!E19-C_tendered!E19</f>
        <v>0</v>
      </c>
      <c r="F19" s="375">
        <f>Q_revised!F19-C_tendered!F19</f>
        <v>-769.7</v>
      </c>
      <c r="G19" s="375">
        <f>Q_revised!G19-C_tendered!G19</f>
        <v>0</v>
      </c>
      <c r="H19" s="375">
        <f>Q_revised!H19-C_tendered!H19</f>
        <v>-589.56500000000005</v>
      </c>
      <c r="I19" s="375">
        <f>Q_revised!I19-C_tendered!I19</f>
        <v>0</v>
      </c>
      <c r="J19" s="375">
        <f>Q_revised!J19-C_tendered!J19</f>
        <v>0</v>
      </c>
      <c r="K19" s="375">
        <f>Q_revised!K19-C_tendered!K19</f>
        <v>0</v>
      </c>
      <c r="L19" s="375">
        <f>Q_revised!L19-C_tendered!L19</f>
        <v>0</v>
      </c>
      <c r="M19" s="375">
        <f>Q_revised!M19-C_tendered!M19</f>
        <v>0</v>
      </c>
      <c r="N19" s="375">
        <f>Q_revised!N19-C_tendered!N19</f>
        <v>0</v>
      </c>
      <c r="O19" s="375">
        <v>0</v>
      </c>
      <c r="P19" s="375">
        <f t="shared" si="0"/>
        <v>-1359.2650000000001</v>
      </c>
    </row>
    <row r="20" spans="1:16" x14ac:dyDescent="0.3">
      <c r="A20" s="181" t="s">
        <v>124</v>
      </c>
      <c r="B20" s="375">
        <f>Q_revised!B20-C_tendered!B20</f>
        <v>0</v>
      </c>
      <c r="C20" s="375">
        <f>Q_revised!C20-C_tendered!C20</f>
        <v>0</v>
      </c>
      <c r="D20" s="375">
        <f>Q_revised!D20-C_tendered!D20</f>
        <v>0</v>
      </c>
      <c r="E20" s="375">
        <f>Q_revised!E20-C_tendered!E20</f>
        <v>0</v>
      </c>
      <c r="F20" s="375">
        <f>Q_revised!F20-C_tendered!F20</f>
        <v>0</v>
      </c>
      <c r="G20" s="375">
        <f>Q_revised!G20-C_tendered!G20</f>
        <v>0</v>
      </c>
      <c r="H20" s="375">
        <f>Q_revised!H20-C_tendered!H20</f>
        <v>-945.577</v>
      </c>
      <c r="I20" s="375">
        <f>Q_revised!I20-C_tendered!I20</f>
        <v>0</v>
      </c>
      <c r="J20" s="375">
        <f>Q_revised!J20-C_tendered!J20</f>
        <v>0</v>
      </c>
      <c r="K20" s="375">
        <f>Q_revised!K20-C_tendered!K20</f>
        <v>0</v>
      </c>
      <c r="L20" s="375">
        <f>Q_revised!L20-C_tendered!L20</f>
        <v>0</v>
      </c>
      <c r="M20" s="375">
        <f>Q_revised!M20-C_tendered!M20</f>
        <v>0</v>
      </c>
      <c r="N20" s="375">
        <f>Q_revised!N20-C_tendered!N20</f>
        <v>0</v>
      </c>
      <c r="O20" s="375">
        <v>0</v>
      </c>
      <c r="P20" s="375">
        <f t="shared" si="0"/>
        <v>-945.577</v>
      </c>
    </row>
    <row r="21" spans="1:16" x14ac:dyDescent="0.3">
      <c r="A21" s="181" t="s">
        <v>125</v>
      </c>
      <c r="B21" s="375">
        <f>Q_revised!B21-C_tendered!B21</f>
        <v>-248.55</v>
      </c>
      <c r="C21" s="375">
        <f>Q_revised!C21-C_tendered!C21</f>
        <v>0</v>
      </c>
      <c r="D21" s="375">
        <f>Q_revised!D21-C_tendered!D21</f>
        <v>0</v>
      </c>
      <c r="E21" s="375">
        <f>Q_revised!E21-C_tendered!E21</f>
        <v>-166.42</v>
      </c>
      <c r="F21" s="375">
        <f>Q_revised!F21-C_tendered!F21</f>
        <v>-652.83000000000004</v>
      </c>
      <c r="G21" s="375">
        <f>Q_revised!G21-C_tendered!G21</f>
        <v>0</v>
      </c>
      <c r="H21" s="375">
        <f>Q_revised!H21-C_tendered!H21</f>
        <v>0</v>
      </c>
      <c r="I21" s="375">
        <f>Q_revised!I21-C_tendered!I21</f>
        <v>0</v>
      </c>
      <c r="J21" s="375">
        <f>Q_revised!J21-C_tendered!J21</f>
        <v>0</v>
      </c>
      <c r="K21" s="375">
        <f>Q_revised!K21-C_tendered!K21</f>
        <v>0</v>
      </c>
      <c r="L21" s="375">
        <f>Q_revised!L21-C_tendered!L21</f>
        <v>0</v>
      </c>
      <c r="M21" s="375">
        <f>Q_revised!M21-C_tendered!M21</f>
        <v>0</v>
      </c>
      <c r="N21" s="375">
        <f>Q_revised!N21-C_tendered!N21</f>
        <v>0</v>
      </c>
      <c r="O21" s="375">
        <v>0</v>
      </c>
      <c r="P21" s="375">
        <f t="shared" si="0"/>
        <v>-1067.8000000000002</v>
      </c>
    </row>
    <row r="22" spans="1:16" x14ac:dyDescent="0.3">
      <c r="A22" s="181" t="s">
        <v>126</v>
      </c>
      <c r="B22" s="375">
        <f>Q_revised!B22-C_tendered!B22</f>
        <v>0</v>
      </c>
      <c r="C22" s="375">
        <f>Q_revised!C22-C_tendered!C22</f>
        <v>0</v>
      </c>
      <c r="D22" s="375">
        <f>Q_revised!D22-C_tendered!D22</f>
        <v>-383</v>
      </c>
      <c r="E22" s="375">
        <f>Q_revised!E22-C_tendered!E22</f>
        <v>0</v>
      </c>
      <c r="F22" s="375">
        <f>Q_revised!F22-C_tendered!F22</f>
        <v>0</v>
      </c>
      <c r="G22" s="375">
        <f>Q_revised!G22-C_tendered!G22</f>
        <v>0</v>
      </c>
      <c r="H22" s="375">
        <f>Q_revised!H22-C_tendered!H22</f>
        <v>0</v>
      </c>
      <c r="I22" s="375">
        <f>Q_revised!I22-C_tendered!I22</f>
        <v>0</v>
      </c>
      <c r="J22" s="375">
        <f>Q_revised!J22-C_tendered!J22</f>
        <v>0</v>
      </c>
      <c r="K22" s="375">
        <f>Q_revised!K22-C_tendered!K22</f>
        <v>0</v>
      </c>
      <c r="L22" s="375">
        <f>Q_revised!L22-C_tendered!L22</f>
        <v>-468.31</v>
      </c>
      <c r="M22" s="375">
        <f>Q_revised!M22-C_tendered!M22</f>
        <v>-120</v>
      </c>
      <c r="N22" s="375">
        <f>Q_revised!N22-C_tendered!N22</f>
        <v>0</v>
      </c>
      <c r="O22" s="375">
        <v>0</v>
      </c>
      <c r="P22" s="375">
        <f t="shared" si="0"/>
        <v>-971.31</v>
      </c>
    </row>
    <row r="23" spans="1:16" x14ac:dyDescent="0.3">
      <c r="A23" s="181" t="s">
        <v>127</v>
      </c>
      <c r="B23" s="375">
        <f>Q_revised!B23-C_tendered!B23</f>
        <v>-66.88</v>
      </c>
      <c r="C23" s="375">
        <f>Q_revised!C23-C_tendered!C23</f>
        <v>0</v>
      </c>
      <c r="D23" s="375">
        <f>Q_revised!D23-C_tendered!D23</f>
        <v>0</v>
      </c>
      <c r="E23" s="375">
        <f>Q_revised!E23-C_tendered!E23</f>
        <v>-113.03</v>
      </c>
      <c r="F23" s="375">
        <f>Q_revised!F23-C_tendered!F23</f>
        <v>-193.91</v>
      </c>
      <c r="G23" s="375">
        <f>Q_revised!G23-C_tendered!G23</f>
        <v>0</v>
      </c>
      <c r="H23" s="375">
        <f>Q_revised!H23-C_tendered!H23</f>
        <v>-199.55</v>
      </c>
      <c r="I23" s="375">
        <f>Q_revised!I23-C_tendered!I23</f>
        <v>0</v>
      </c>
      <c r="J23" s="375">
        <f>Q_revised!J23-C_tendered!J23</f>
        <v>0</v>
      </c>
      <c r="K23" s="375">
        <f>Q_revised!K23-C_tendered!K23</f>
        <v>0</v>
      </c>
      <c r="L23" s="375">
        <f>Q_revised!L23-C_tendered!L23</f>
        <v>-241.89</v>
      </c>
      <c r="M23" s="375">
        <f>Q_revised!M23-C_tendered!M23</f>
        <v>0</v>
      </c>
      <c r="N23" s="375">
        <f>Q_revised!N23-C_tendered!N23</f>
        <v>0</v>
      </c>
      <c r="O23" s="375">
        <v>0</v>
      </c>
      <c r="P23" s="375">
        <f t="shared" si="0"/>
        <v>-815.26</v>
      </c>
    </row>
    <row r="24" spans="1:16" x14ac:dyDescent="0.3">
      <c r="A24" s="181" t="s">
        <v>128</v>
      </c>
      <c r="B24" s="375">
        <f>Q_revised!B24-C_tendered!B24</f>
        <v>-37.869999999999997</v>
      </c>
      <c r="C24" s="375">
        <f>Q_revised!C24-C_tendered!C24</f>
        <v>0</v>
      </c>
      <c r="D24" s="375">
        <f>Q_revised!D24-C_tendered!D24</f>
        <v>-565.12</v>
      </c>
      <c r="E24" s="375">
        <f>Q_revised!E24-C_tendered!E24</f>
        <v>-38.54</v>
      </c>
      <c r="F24" s="375">
        <f>Q_revised!F24-C_tendered!F24</f>
        <v>0</v>
      </c>
      <c r="G24" s="375">
        <f>Q_revised!G24-C_tendered!G24</f>
        <v>0</v>
      </c>
      <c r="H24" s="375">
        <f>Q_revised!H24-C_tendered!H24</f>
        <v>-30.705000000000002</v>
      </c>
      <c r="I24" s="375">
        <f>Q_revised!I24-C_tendered!I24</f>
        <v>0</v>
      </c>
      <c r="J24" s="375">
        <f>Q_revised!J24-C_tendered!J24</f>
        <v>0</v>
      </c>
      <c r="K24" s="375">
        <f>Q_revised!K24-C_tendered!K24</f>
        <v>0</v>
      </c>
      <c r="L24" s="375">
        <f>Q_revised!L24-C_tendered!L24</f>
        <v>-100.78</v>
      </c>
      <c r="M24" s="375">
        <f>Q_revised!M24-C_tendered!M24</f>
        <v>0</v>
      </c>
      <c r="N24" s="375">
        <f>Q_revised!N24-C_tendered!N24</f>
        <v>0</v>
      </c>
      <c r="O24" s="375">
        <v>0</v>
      </c>
      <c r="P24" s="375">
        <f t="shared" si="0"/>
        <v>-773.01499999999999</v>
      </c>
    </row>
    <row r="25" spans="1:16" x14ac:dyDescent="0.3">
      <c r="A25" s="181" t="s">
        <v>129</v>
      </c>
      <c r="B25" s="375">
        <f>Q_revised!B25-C_tendered!B25</f>
        <v>0</v>
      </c>
      <c r="C25" s="375">
        <f>Q_revised!C25-C_tendered!C25</f>
        <v>0</v>
      </c>
      <c r="D25" s="375">
        <f>Q_revised!D25-C_tendered!D25</f>
        <v>0</v>
      </c>
      <c r="E25" s="375">
        <f>Q_revised!E25-C_tendered!E25</f>
        <v>0</v>
      </c>
      <c r="F25" s="375">
        <f>Q_revised!F25-C_tendered!F25</f>
        <v>0</v>
      </c>
      <c r="G25" s="375">
        <f>Q_revised!G25-C_tendered!G25</f>
        <v>0</v>
      </c>
      <c r="H25" s="375">
        <f>Q_revised!H25-C_tendered!H25</f>
        <v>0</v>
      </c>
      <c r="I25" s="375">
        <f>Q_revised!I25-C_tendered!I25</f>
        <v>0</v>
      </c>
      <c r="J25" s="375">
        <f>Q_revised!J25-C_tendered!J25</f>
        <v>0</v>
      </c>
      <c r="K25" s="375">
        <f>Q_revised!K25-C_tendered!K25</f>
        <v>0</v>
      </c>
      <c r="L25" s="375">
        <f>Q_revised!L25-C_tendered!L25</f>
        <v>-898.73700000000008</v>
      </c>
      <c r="M25" s="375">
        <f>Q_revised!M25-C_tendered!M25</f>
        <v>0</v>
      </c>
      <c r="N25" s="375">
        <f>Q_revised!N25-C_tendered!N25</f>
        <v>0</v>
      </c>
      <c r="O25" s="375">
        <v>0</v>
      </c>
      <c r="P25" s="375">
        <f t="shared" si="0"/>
        <v>-898.73700000000008</v>
      </c>
    </row>
    <row r="26" spans="1:16" x14ac:dyDescent="0.3">
      <c r="A26" s="181" t="s">
        <v>130</v>
      </c>
      <c r="B26" s="375">
        <f>Q_revised!B26-C_tendered!B26</f>
        <v>-109.68</v>
      </c>
      <c r="C26" s="375">
        <f>Q_revised!C26-C_tendered!C26</f>
        <v>0</v>
      </c>
      <c r="D26" s="375">
        <f>Q_revised!D26-C_tendered!D26</f>
        <v>-395.96</v>
      </c>
      <c r="E26" s="375">
        <f>Q_revised!E26-C_tendered!E26</f>
        <v>-42.25</v>
      </c>
      <c r="F26" s="375">
        <f>Q_revised!F26-C_tendered!F26</f>
        <v>-597.58000000000004</v>
      </c>
      <c r="G26" s="375">
        <f>Q_revised!G26-C_tendered!G26</f>
        <v>0</v>
      </c>
      <c r="H26" s="375">
        <f>Q_revised!H26-C_tendered!H26</f>
        <v>-413.98</v>
      </c>
      <c r="I26" s="375">
        <f>Q_revised!I26-C_tendered!I26</f>
        <v>0</v>
      </c>
      <c r="J26" s="375">
        <f>Q_revised!J26-C_tendered!J26</f>
        <v>0</v>
      </c>
      <c r="K26" s="375">
        <f>Q_revised!K26-C_tendered!K26</f>
        <v>0</v>
      </c>
      <c r="L26" s="375">
        <f>Q_revised!L26-C_tendered!L26</f>
        <v>0</v>
      </c>
      <c r="M26" s="375">
        <f>Q_revised!M26-C_tendered!M26</f>
        <v>0</v>
      </c>
      <c r="N26" s="375">
        <f>Q_revised!N26-C_tendered!N26</f>
        <v>0</v>
      </c>
      <c r="O26" s="375">
        <v>0</v>
      </c>
      <c r="P26" s="375">
        <f t="shared" si="0"/>
        <v>-1559.45</v>
      </c>
    </row>
    <row r="27" spans="1:16" x14ac:dyDescent="0.3">
      <c r="A27" s="181" t="s">
        <v>131</v>
      </c>
      <c r="B27" s="375">
        <f>Q_revised!B27-C_tendered!B27</f>
        <v>0</v>
      </c>
      <c r="C27" s="375">
        <f>Q_revised!C27-C_tendered!C27</f>
        <v>0</v>
      </c>
      <c r="D27" s="375">
        <f>Q_revised!D27-C_tendered!D27</f>
        <v>0</v>
      </c>
      <c r="E27" s="375">
        <f>Q_revised!E27-C_tendered!E27</f>
        <v>0</v>
      </c>
      <c r="F27" s="375">
        <f>Q_revised!F27-C_tendered!F27</f>
        <v>0</v>
      </c>
      <c r="G27" s="375">
        <f>Q_revised!G27-C_tendered!G27</f>
        <v>0</v>
      </c>
      <c r="H27" s="375">
        <f>Q_revised!H27-C_tendered!H27</f>
        <v>-463.86</v>
      </c>
      <c r="I27" s="375">
        <f>Q_revised!I27-C_tendered!I27</f>
        <v>0</v>
      </c>
      <c r="J27" s="375">
        <f>Q_revised!J27-C_tendered!J27</f>
        <v>0</v>
      </c>
      <c r="K27" s="375">
        <f>Q_revised!K27-C_tendered!K27</f>
        <v>0</v>
      </c>
      <c r="L27" s="375">
        <f>Q_revised!L27-C_tendered!L27</f>
        <v>-22.18</v>
      </c>
      <c r="M27" s="375">
        <f>Q_revised!M27-C_tendered!M27</f>
        <v>0</v>
      </c>
      <c r="N27" s="375">
        <f>Q_revised!N27-C_tendered!N27</f>
        <v>0</v>
      </c>
      <c r="O27" s="375">
        <v>0</v>
      </c>
      <c r="P27" s="375">
        <f t="shared" si="0"/>
        <v>-486.04</v>
      </c>
    </row>
    <row r="28" spans="1:16" x14ac:dyDescent="0.3">
      <c r="A28" s="181" t="s">
        <v>132</v>
      </c>
      <c r="B28" s="375">
        <f>Q_revised!B28-C_tendered!B28</f>
        <v>0</v>
      </c>
      <c r="C28" s="375">
        <f>Q_revised!C28-C_tendered!C28</f>
        <v>0</v>
      </c>
      <c r="D28" s="375">
        <f>Q_revised!D28-C_tendered!D28</f>
        <v>-861</v>
      </c>
      <c r="E28" s="375">
        <f>Q_revised!E28-C_tendered!E28</f>
        <v>4</v>
      </c>
      <c r="F28" s="375">
        <f>Q_revised!F28-C_tendered!F28</f>
        <v>-348</v>
      </c>
      <c r="G28" s="375">
        <f>Q_revised!G28-C_tendered!G28</f>
        <v>0</v>
      </c>
      <c r="H28" s="375">
        <f>Q_revised!H28-C_tendered!H28</f>
        <v>0</v>
      </c>
      <c r="I28" s="375">
        <f>Q_revised!I28-C_tendered!I28</f>
        <v>0</v>
      </c>
      <c r="J28" s="375">
        <f>Q_revised!J28-C_tendered!J28</f>
        <v>0</v>
      </c>
      <c r="K28" s="375">
        <f>Q_revised!K28-C_tendered!K28</f>
        <v>0</v>
      </c>
      <c r="L28" s="375">
        <f>Q_revised!L28-C_tendered!L28</f>
        <v>0</v>
      </c>
      <c r="M28" s="375">
        <f>Q_revised!M28-C_tendered!M28</f>
        <v>0</v>
      </c>
      <c r="N28" s="375">
        <f>Q_revised!N28-C_tendered!N28</f>
        <v>0</v>
      </c>
      <c r="O28" s="375">
        <v>0</v>
      </c>
      <c r="P28" s="375">
        <f t="shared" si="0"/>
        <v>-1205</v>
      </c>
    </row>
    <row r="29" spans="1:16" x14ac:dyDescent="0.3">
      <c r="A29" s="181" t="s">
        <v>133</v>
      </c>
      <c r="B29" s="375">
        <f>Q_revised!B29-C_tendered!B29</f>
        <v>0</v>
      </c>
      <c r="C29" s="375">
        <f>Q_revised!C29-C_tendered!C29</f>
        <v>0</v>
      </c>
      <c r="D29" s="375">
        <f>Q_revised!D29-C_tendered!D29</f>
        <v>0</v>
      </c>
      <c r="E29" s="375">
        <f>Q_revised!E29-C_tendered!E29</f>
        <v>0</v>
      </c>
      <c r="F29" s="375">
        <f>Q_revised!F29-C_tendered!F29</f>
        <v>0</v>
      </c>
      <c r="G29" s="375">
        <f>Q_revised!G29-C_tendered!G29</f>
        <v>0</v>
      </c>
      <c r="H29" s="375">
        <f>Q_revised!H29-C_tendered!H29</f>
        <v>0</v>
      </c>
      <c r="I29" s="375">
        <f>Q_revised!I29-C_tendered!I29</f>
        <v>0</v>
      </c>
      <c r="J29" s="375">
        <f>Q_revised!J29-C_tendered!J29</f>
        <v>0</v>
      </c>
      <c r="K29" s="375">
        <f>Q_revised!K29-C_tendered!K29</f>
        <v>0</v>
      </c>
      <c r="L29" s="375">
        <f>Q_revised!L29-C_tendered!L29</f>
        <v>0</v>
      </c>
      <c r="M29" s="375">
        <f>Q_revised!M29-C_tendered!M29</f>
        <v>0</v>
      </c>
      <c r="N29" s="375">
        <f>Q_revised!N29-C_tendered!N29</f>
        <v>-1090</v>
      </c>
      <c r="O29" s="375">
        <v>0</v>
      </c>
      <c r="P29" s="375">
        <f t="shared" si="0"/>
        <v>-1090</v>
      </c>
    </row>
    <row r="30" spans="1:16" x14ac:dyDescent="0.3">
      <c r="A30" s="181" t="s">
        <v>134</v>
      </c>
      <c r="B30" s="375">
        <f>Q_revised!B30-C_tendered!B30</f>
        <v>3</v>
      </c>
      <c r="C30" s="375">
        <f>Q_revised!C30-C_tendered!C30</f>
        <v>-152.88999999999999</v>
      </c>
      <c r="D30" s="375">
        <f>Q_revised!D30-C_tendered!D30</f>
        <v>0</v>
      </c>
      <c r="E30" s="375">
        <f>Q_revised!E30-C_tendered!E30</f>
        <v>0</v>
      </c>
      <c r="F30" s="375">
        <f>Q_revised!F30-C_tendered!F30</f>
        <v>-231.27</v>
      </c>
      <c r="G30" s="375">
        <f>Q_revised!G30-C_tendered!G30</f>
        <v>0</v>
      </c>
      <c r="H30" s="375">
        <f>Q_revised!H30-C_tendered!H30</f>
        <v>0</v>
      </c>
      <c r="I30" s="375">
        <f>Q_revised!I30-C_tendered!I30</f>
        <v>-822.80599999999993</v>
      </c>
      <c r="J30" s="375">
        <f>Q_revised!J30-C_tendered!J30</f>
        <v>0</v>
      </c>
      <c r="K30" s="375">
        <f>Q_revised!K30-C_tendered!K30</f>
        <v>-301.01</v>
      </c>
      <c r="L30" s="375">
        <f>Q_revised!L30-C_tendered!L30</f>
        <v>0</v>
      </c>
      <c r="M30" s="375">
        <f>Q_revised!M30-C_tendered!M30</f>
        <v>0</v>
      </c>
      <c r="N30" s="375">
        <f>Q_revised!N30-C_tendered!N30</f>
        <v>0</v>
      </c>
      <c r="O30" s="375">
        <v>0</v>
      </c>
      <c r="P30" s="375">
        <f t="shared" si="0"/>
        <v>-1504.9759999999999</v>
      </c>
    </row>
    <row r="31" spans="1:16" x14ac:dyDescent="0.3">
      <c r="A31" s="181" t="s">
        <v>135</v>
      </c>
      <c r="B31" s="375">
        <f>Q_revised!B31-C_tendered!B31</f>
        <v>0</v>
      </c>
      <c r="C31" s="375">
        <f>Q_revised!C31-C_tendered!C31</f>
        <v>0</v>
      </c>
      <c r="D31" s="375">
        <f>Q_revised!D31-C_tendered!D31</f>
        <v>0</v>
      </c>
      <c r="E31" s="375">
        <f>Q_revised!E31-C_tendered!E31</f>
        <v>2</v>
      </c>
      <c r="F31" s="375">
        <f>Q_revised!F31-C_tendered!F31</f>
        <v>-166.36</v>
      </c>
      <c r="G31" s="375">
        <f>Q_revised!G31-C_tendered!G31</f>
        <v>0</v>
      </c>
      <c r="H31" s="375">
        <f>Q_revised!H31-C_tendered!H31</f>
        <v>0</v>
      </c>
      <c r="I31" s="375">
        <f>Q_revised!I31-C_tendered!I31</f>
        <v>-218.32799999999997</v>
      </c>
      <c r="J31" s="375">
        <f>Q_revised!J31-C_tendered!J31</f>
        <v>0</v>
      </c>
      <c r="K31" s="375">
        <f>Q_revised!K31-C_tendered!K31</f>
        <v>-932.51800000000003</v>
      </c>
      <c r="L31" s="375">
        <f>Q_revised!L31-C_tendered!L31</f>
        <v>0</v>
      </c>
      <c r="M31" s="375">
        <f>Q_revised!M31-C_tendered!M31</f>
        <v>0</v>
      </c>
      <c r="N31" s="375">
        <f>Q_revised!N31-C_tendered!N31</f>
        <v>0</v>
      </c>
      <c r="O31" s="375">
        <v>0</v>
      </c>
      <c r="P31" s="375">
        <f t="shared" si="0"/>
        <v>-1315.2060000000001</v>
      </c>
    </row>
    <row r="32" spans="1:16" x14ac:dyDescent="0.3">
      <c r="A32" s="181" t="s">
        <v>136</v>
      </c>
      <c r="B32" s="375">
        <f>Q_revised!B32-C_tendered!B32</f>
        <v>0</v>
      </c>
      <c r="C32" s="375">
        <f>Q_revised!C32-C_tendered!C32</f>
        <v>0</v>
      </c>
      <c r="D32" s="375">
        <f>Q_revised!D32-C_tendered!D32</f>
        <v>0</v>
      </c>
      <c r="E32" s="375">
        <f>Q_revised!E32-C_tendered!E32</f>
        <v>0</v>
      </c>
      <c r="F32" s="375">
        <f>Q_revised!F32-C_tendered!F32</f>
        <v>0</v>
      </c>
      <c r="G32" s="375">
        <f>Q_revised!G32-C_tendered!G32</f>
        <v>0</v>
      </c>
      <c r="H32" s="375">
        <f>Q_revised!H32-C_tendered!H32</f>
        <v>0</v>
      </c>
      <c r="I32" s="375">
        <f>Q_revised!I32-C_tendered!I32</f>
        <v>0</v>
      </c>
      <c r="J32" s="375">
        <f>Q_revised!J32-C_tendered!J32</f>
        <v>0</v>
      </c>
      <c r="K32" s="375">
        <f>Q_revised!K32-C_tendered!K32</f>
        <v>0</v>
      </c>
      <c r="L32" s="375">
        <f>Q_revised!L32-C_tendered!L32</f>
        <v>0</v>
      </c>
      <c r="M32" s="375">
        <f>Q_revised!M32-C_tendered!M32</f>
        <v>0</v>
      </c>
      <c r="N32" s="375">
        <f>Q_revised!N32-C_tendered!N32</f>
        <v>0</v>
      </c>
      <c r="O32" s="375">
        <v>0</v>
      </c>
      <c r="P32" s="375">
        <f t="shared" si="0"/>
        <v>0</v>
      </c>
    </row>
    <row r="33" spans="1:16" x14ac:dyDescent="0.3">
      <c r="A33" s="181" t="s">
        <v>137</v>
      </c>
      <c r="B33" s="375">
        <f>Q_revised!B33-C_tendered!B33</f>
        <v>0</v>
      </c>
      <c r="C33" s="375">
        <f>Q_revised!C33-C_tendered!C33</f>
        <v>0</v>
      </c>
      <c r="D33" s="375">
        <f>Q_revised!D33-C_tendered!D33</f>
        <v>0</v>
      </c>
      <c r="E33" s="375">
        <f>Q_revised!E33-C_tendered!E33</f>
        <v>0</v>
      </c>
      <c r="F33" s="375">
        <f>Q_revised!F33-C_tendered!F33</f>
        <v>0</v>
      </c>
      <c r="G33" s="375">
        <f>Q_revised!G33-C_tendered!G33</f>
        <v>0</v>
      </c>
      <c r="H33" s="375">
        <f>Q_revised!H33-C_tendered!H33</f>
        <v>0</v>
      </c>
      <c r="I33" s="375">
        <f>Q_revised!I33-C_tendered!I33</f>
        <v>0</v>
      </c>
      <c r="J33" s="375">
        <f>Q_revised!J33-C_tendered!J33</f>
        <v>0</v>
      </c>
      <c r="K33" s="375">
        <f>Q_revised!K33-C_tendered!K33</f>
        <v>0</v>
      </c>
      <c r="L33" s="375">
        <f>Q_revised!L33-C_tendered!L33</f>
        <v>-1137.675</v>
      </c>
      <c r="M33" s="375">
        <f>Q_revised!M33-C_tendered!M33</f>
        <v>0</v>
      </c>
      <c r="N33" s="375">
        <f>Q_revised!N33-C_tendered!N33</f>
        <v>0</v>
      </c>
      <c r="O33" s="375">
        <v>0</v>
      </c>
      <c r="P33" s="375">
        <f t="shared" si="0"/>
        <v>-1137.675</v>
      </c>
    </row>
    <row r="34" spans="1:16" x14ac:dyDescent="0.3">
      <c r="A34" s="181" t="s">
        <v>138</v>
      </c>
      <c r="B34" s="375">
        <f>Q_revised!B34-C_tendered!B34</f>
        <v>0</v>
      </c>
      <c r="C34" s="375">
        <f>Q_revised!C34-C_tendered!C34</f>
        <v>0</v>
      </c>
      <c r="D34" s="375">
        <f>Q_revised!D34-C_tendered!D34</f>
        <v>-1269.5899999999999</v>
      </c>
      <c r="E34" s="375">
        <f>Q_revised!E34-C_tendered!E34</f>
        <v>0</v>
      </c>
      <c r="F34" s="375">
        <f>Q_revised!F34-C_tendered!F34</f>
        <v>1</v>
      </c>
      <c r="G34" s="375">
        <f>Q_revised!G34-C_tendered!G34</f>
        <v>0</v>
      </c>
      <c r="H34" s="375">
        <f>Q_revised!H34-C_tendered!H34</f>
        <v>0</v>
      </c>
      <c r="I34" s="375">
        <f>Q_revised!I34-C_tendered!I34</f>
        <v>0</v>
      </c>
      <c r="J34" s="375">
        <f>Q_revised!J34-C_tendered!J34</f>
        <v>0</v>
      </c>
      <c r="K34" s="375">
        <f>Q_revised!K34-C_tendered!K34</f>
        <v>0</v>
      </c>
      <c r="L34" s="375">
        <f>Q_revised!L34-C_tendered!L34</f>
        <v>0</v>
      </c>
      <c r="M34" s="375">
        <f>Q_revised!M34-C_tendered!M34</f>
        <v>0</v>
      </c>
      <c r="N34" s="375">
        <f>Q_revised!N34-C_tendered!N34</f>
        <v>0</v>
      </c>
      <c r="O34" s="375">
        <v>0</v>
      </c>
      <c r="P34" s="375">
        <f t="shared" ref="P34:P65" si="1">SUM(B34:O34)</f>
        <v>-1268.5899999999999</v>
      </c>
    </row>
    <row r="35" spans="1:16" x14ac:dyDescent="0.3">
      <c r="A35" s="181" t="s">
        <v>139</v>
      </c>
      <c r="B35" s="375">
        <f>Q_revised!B35-C_tendered!B35</f>
        <v>-119</v>
      </c>
      <c r="C35" s="375">
        <f>Q_revised!C35-C_tendered!C35</f>
        <v>0</v>
      </c>
      <c r="D35" s="375">
        <f>Q_revised!D35-C_tendered!D35</f>
        <v>0</v>
      </c>
      <c r="E35" s="375">
        <f>Q_revised!E35-C_tendered!E35</f>
        <v>-541</v>
      </c>
      <c r="F35" s="375">
        <f>Q_revised!F35-C_tendered!F35</f>
        <v>-912</v>
      </c>
      <c r="G35" s="375">
        <f>Q_revised!G35-C_tendered!G35</f>
        <v>0</v>
      </c>
      <c r="H35" s="375">
        <f>Q_revised!H35-C_tendered!H35</f>
        <v>0</v>
      </c>
      <c r="I35" s="375">
        <f>Q_revised!I35-C_tendered!I35</f>
        <v>0</v>
      </c>
      <c r="J35" s="375">
        <f>Q_revised!J35-C_tendered!J35</f>
        <v>0</v>
      </c>
      <c r="K35" s="375">
        <f>Q_revised!K35-C_tendered!K35</f>
        <v>0</v>
      </c>
      <c r="L35" s="375">
        <f>Q_revised!L35-C_tendered!L35</f>
        <v>0</v>
      </c>
      <c r="M35" s="375">
        <f>Q_revised!M35-C_tendered!M35</f>
        <v>0</v>
      </c>
      <c r="N35" s="375">
        <f>Q_revised!N35-C_tendered!N35</f>
        <v>0</v>
      </c>
      <c r="O35" s="375">
        <v>0</v>
      </c>
      <c r="P35" s="375">
        <f t="shared" si="1"/>
        <v>-1572</v>
      </c>
    </row>
    <row r="36" spans="1:16" x14ac:dyDescent="0.3">
      <c r="A36" s="181" t="s">
        <v>140</v>
      </c>
      <c r="B36" s="375">
        <f>Q_revised!B36-C_tendered!B36</f>
        <v>0</v>
      </c>
      <c r="C36" s="375">
        <f>Q_revised!C36-C_tendered!C36</f>
        <v>0</v>
      </c>
      <c r="D36" s="375">
        <f>Q_revised!D36-C_tendered!D36</f>
        <v>0</v>
      </c>
      <c r="E36" s="375">
        <f>Q_revised!E36-C_tendered!E36</f>
        <v>0</v>
      </c>
      <c r="F36" s="375">
        <f>Q_revised!F36-C_tendered!F36</f>
        <v>0</v>
      </c>
      <c r="G36" s="375">
        <f>Q_revised!G36-C_tendered!G36</f>
        <v>0</v>
      </c>
      <c r="H36" s="375">
        <f>Q_revised!H36-C_tendered!H36</f>
        <v>-893.52199999999993</v>
      </c>
      <c r="I36" s="375">
        <f>Q_revised!I36-C_tendered!I36</f>
        <v>0</v>
      </c>
      <c r="J36" s="375">
        <f>Q_revised!J36-C_tendered!J36</f>
        <v>0</v>
      </c>
      <c r="K36" s="375">
        <f>Q_revised!K36-C_tendered!K36</f>
        <v>0</v>
      </c>
      <c r="L36" s="375">
        <f>Q_revised!L36-C_tendered!L36</f>
        <v>0</v>
      </c>
      <c r="M36" s="375">
        <f>Q_revised!M36-C_tendered!M36</f>
        <v>-8.69</v>
      </c>
      <c r="N36" s="375">
        <f>Q_revised!N36-C_tendered!N36</f>
        <v>0</v>
      </c>
      <c r="O36" s="375">
        <v>0</v>
      </c>
      <c r="P36" s="375">
        <f t="shared" si="1"/>
        <v>-902.21199999999999</v>
      </c>
    </row>
    <row r="37" spans="1:16" x14ac:dyDescent="0.3">
      <c r="A37" s="181" t="s">
        <v>141</v>
      </c>
      <c r="B37" s="375">
        <f>Q_revised!B37-C_tendered!B37</f>
        <v>0</v>
      </c>
      <c r="C37" s="375">
        <f>Q_revised!C37-C_tendered!C37</f>
        <v>0</v>
      </c>
      <c r="D37" s="375">
        <f>Q_revised!D37-C_tendered!D37</f>
        <v>0</v>
      </c>
      <c r="E37" s="375">
        <f>Q_revised!E37-C_tendered!E37</f>
        <v>0</v>
      </c>
      <c r="F37" s="375">
        <f>Q_revised!F37-C_tendered!F37</f>
        <v>0</v>
      </c>
      <c r="G37" s="375">
        <f>Q_revised!G37-C_tendered!G37</f>
        <v>0</v>
      </c>
      <c r="H37" s="375">
        <f>Q_revised!H37-C_tendered!H37</f>
        <v>0</v>
      </c>
      <c r="I37" s="375">
        <f>Q_revised!I37-C_tendered!I37</f>
        <v>0</v>
      </c>
      <c r="J37" s="375">
        <f>Q_revised!J37-C_tendered!J37</f>
        <v>-1316.32</v>
      </c>
      <c r="K37" s="375">
        <f>Q_revised!K37-C_tendered!K37</f>
        <v>0</v>
      </c>
      <c r="L37" s="375">
        <f>Q_revised!L37-C_tendered!L37</f>
        <v>0</v>
      </c>
      <c r="M37" s="375">
        <f>Q_revised!M37-C_tendered!M37</f>
        <v>0</v>
      </c>
      <c r="N37" s="375">
        <f>Q_revised!N37-C_tendered!N37</f>
        <v>0</v>
      </c>
      <c r="O37" s="375">
        <v>0</v>
      </c>
      <c r="P37" s="375">
        <f t="shared" si="1"/>
        <v>-1316.32</v>
      </c>
    </row>
    <row r="38" spans="1:16" x14ac:dyDescent="0.3">
      <c r="A38" s="181" t="s">
        <v>142</v>
      </c>
      <c r="B38" s="375">
        <f>Q_revised!B38-C_tendered!B38</f>
        <v>0</v>
      </c>
      <c r="C38" s="375">
        <f>Q_revised!C38-C_tendered!C38</f>
        <v>0</v>
      </c>
      <c r="D38" s="375">
        <f>Q_revised!D38-C_tendered!D38</f>
        <v>0</v>
      </c>
      <c r="E38" s="375">
        <f>Q_revised!E38-C_tendered!E38</f>
        <v>0</v>
      </c>
      <c r="F38" s="375">
        <f>Q_revised!F38-C_tendered!F38</f>
        <v>0</v>
      </c>
      <c r="G38" s="375">
        <f>Q_revised!G38-C_tendered!G38</f>
        <v>0</v>
      </c>
      <c r="H38" s="375">
        <f>Q_revised!H38-C_tendered!H38</f>
        <v>0</v>
      </c>
      <c r="I38" s="375">
        <f>Q_revised!I38-C_tendered!I38</f>
        <v>-906.34699999999998</v>
      </c>
      <c r="J38" s="375">
        <f>Q_revised!J38-C_tendered!J38</f>
        <v>0</v>
      </c>
      <c r="K38" s="375">
        <f>Q_revised!K38-C_tendered!K38</f>
        <v>0</v>
      </c>
      <c r="L38" s="375">
        <f>Q_revised!L38-C_tendered!L38</f>
        <v>0</v>
      </c>
      <c r="M38" s="375">
        <f>Q_revised!M38-C_tendered!M38</f>
        <v>0</v>
      </c>
      <c r="N38" s="375">
        <f>Q_revised!N38-C_tendered!N38</f>
        <v>0</v>
      </c>
      <c r="O38" s="375">
        <v>0</v>
      </c>
      <c r="P38" s="375">
        <f t="shared" si="1"/>
        <v>-906.34699999999998</v>
      </c>
    </row>
    <row r="39" spans="1:16" x14ac:dyDescent="0.3">
      <c r="A39" s="181" t="s">
        <v>143</v>
      </c>
      <c r="B39" s="375">
        <f>Q_revised!B39-C_tendered!B39</f>
        <v>0</v>
      </c>
      <c r="C39" s="375">
        <f>Q_revised!C39-C_tendered!C39</f>
        <v>-388.57</v>
      </c>
      <c r="D39" s="375">
        <f>Q_revised!D39-C_tendered!D39</f>
        <v>0</v>
      </c>
      <c r="E39" s="375">
        <f>Q_revised!E39-C_tendered!E39</f>
        <v>0</v>
      </c>
      <c r="F39" s="375">
        <f>Q_revised!F39-C_tendered!F39</f>
        <v>0</v>
      </c>
      <c r="G39" s="375">
        <f>Q_revised!G39-C_tendered!G39</f>
        <v>0</v>
      </c>
      <c r="H39" s="375">
        <f>Q_revised!H39-C_tendered!H39</f>
        <v>0</v>
      </c>
      <c r="I39" s="375">
        <f>Q_revised!I39-C_tendered!I39</f>
        <v>0</v>
      </c>
      <c r="J39" s="375">
        <f>Q_revised!J39-C_tendered!J39</f>
        <v>-510.12</v>
      </c>
      <c r="K39" s="375">
        <f>Q_revised!K39-C_tendered!K39</f>
        <v>-22.714000000000002</v>
      </c>
      <c r="L39" s="375">
        <f>Q_revised!L39-C_tendered!L39</f>
        <v>0</v>
      </c>
      <c r="M39" s="375">
        <f>Q_revised!M39-C_tendered!M39</f>
        <v>0</v>
      </c>
      <c r="N39" s="375">
        <f>Q_revised!N39-C_tendered!N39</f>
        <v>0</v>
      </c>
      <c r="O39" s="375">
        <v>0</v>
      </c>
      <c r="P39" s="375">
        <f t="shared" si="1"/>
        <v>-921.40400000000011</v>
      </c>
    </row>
    <row r="40" spans="1:16" x14ac:dyDescent="0.3">
      <c r="A40" s="181" t="s">
        <v>144</v>
      </c>
      <c r="B40" s="375">
        <f>Q_revised!B40-C_tendered!B40</f>
        <v>0</v>
      </c>
      <c r="C40" s="375">
        <f>Q_revised!C40-C_tendered!C40</f>
        <v>0</v>
      </c>
      <c r="D40" s="375">
        <f>Q_revised!D40-C_tendered!D40</f>
        <v>0</v>
      </c>
      <c r="E40" s="375">
        <f>Q_revised!E40-C_tendered!E40</f>
        <v>0</v>
      </c>
      <c r="F40" s="375">
        <f>Q_revised!F40-C_tendered!F40</f>
        <v>0</v>
      </c>
      <c r="G40" s="375">
        <f>Q_revised!G40-C_tendered!G40</f>
        <v>0</v>
      </c>
      <c r="H40" s="375">
        <f>Q_revised!H40-C_tendered!H40</f>
        <v>0</v>
      </c>
      <c r="I40" s="375">
        <f>Q_revised!I40-C_tendered!I40</f>
        <v>-1089.4070000000002</v>
      </c>
      <c r="J40" s="375">
        <f>Q_revised!J40-C_tendered!J40</f>
        <v>0</v>
      </c>
      <c r="K40" s="375">
        <f>Q_revised!K40-C_tendered!K40</f>
        <v>-408.43</v>
      </c>
      <c r="L40" s="375">
        <f>Q_revised!L40-C_tendered!L40</f>
        <v>0</v>
      </c>
      <c r="M40" s="375">
        <f>Q_revised!M40-C_tendered!M40</f>
        <v>0</v>
      </c>
      <c r="N40" s="375">
        <f>Q_revised!N40-C_tendered!N40</f>
        <v>0</v>
      </c>
      <c r="O40" s="375">
        <v>0</v>
      </c>
      <c r="P40" s="375">
        <f t="shared" si="1"/>
        <v>-1497.8370000000002</v>
      </c>
    </row>
    <row r="41" spans="1:16" x14ac:dyDescent="0.3">
      <c r="A41" s="181" t="s">
        <v>145</v>
      </c>
      <c r="B41" s="375">
        <f>Q_revised!B41-C_tendered!B41</f>
        <v>0</v>
      </c>
      <c r="C41" s="375">
        <f>Q_revised!C41-C_tendered!C41</f>
        <v>0</v>
      </c>
      <c r="D41" s="375">
        <f>Q_revised!D41-C_tendered!D41</f>
        <v>-1129.1300000000001</v>
      </c>
      <c r="E41" s="375">
        <f>Q_revised!E41-C_tendered!E41</f>
        <v>0</v>
      </c>
      <c r="F41" s="375">
        <f>Q_revised!F41-C_tendered!F41</f>
        <v>0</v>
      </c>
      <c r="G41" s="375">
        <f>Q_revised!G41-C_tendered!G41</f>
        <v>0</v>
      </c>
      <c r="H41" s="375">
        <f>Q_revised!H41-C_tendered!H41</f>
        <v>0</v>
      </c>
      <c r="I41" s="375">
        <f>Q_revised!I41-C_tendered!I41</f>
        <v>0</v>
      </c>
      <c r="J41" s="375">
        <f>Q_revised!J41-C_tendered!J41</f>
        <v>0</v>
      </c>
      <c r="K41" s="375">
        <f>Q_revised!K41-C_tendered!K41</f>
        <v>0</v>
      </c>
      <c r="L41" s="375">
        <f>Q_revised!L41-C_tendered!L41</f>
        <v>-54.179000000000002</v>
      </c>
      <c r="M41" s="375">
        <f>Q_revised!M41-C_tendered!M41</f>
        <v>0</v>
      </c>
      <c r="N41" s="375">
        <f>Q_revised!N41-C_tendered!N41</f>
        <v>0</v>
      </c>
      <c r="O41" s="375">
        <v>0</v>
      </c>
      <c r="P41" s="375">
        <f t="shared" si="1"/>
        <v>-1183.3090000000002</v>
      </c>
    </row>
    <row r="42" spans="1:16" x14ac:dyDescent="0.3">
      <c r="A42" s="181" t="s">
        <v>146</v>
      </c>
      <c r="B42" s="375">
        <f>Q_revised!B42-C_tendered!B42</f>
        <v>-83.01</v>
      </c>
      <c r="C42" s="375">
        <f>Q_revised!C42-C_tendered!C42</f>
        <v>0</v>
      </c>
      <c r="D42" s="375">
        <f>Q_revised!D42-C_tendered!D42</f>
        <v>0</v>
      </c>
      <c r="E42" s="375">
        <f>Q_revised!E42-C_tendered!E42</f>
        <v>-14.920000000000002</v>
      </c>
      <c r="F42" s="375">
        <f>Q_revised!F42-C_tendered!F42</f>
        <v>0</v>
      </c>
      <c r="G42" s="375">
        <f>Q_revised!G42-C_tendered!G42</f>
        <v>0</v>
      </c>
      <c r="H42" s="375">
        <f>Q_revised!H42-C_tendered!H42</f>
        <v>-516.98400000000004</v>
      </c>
      <c r="I42" s="375">
        <f>Q_revised!I42-C_tendered!I42</f>
        <v>0</v>
      </c>
      <c r="J42" s="375">
        <f>Q_revised!J42-C_tendered!J42</f>
        <v>0</v>
      </c>
      <c r="K42" s="375">
        <f>Q_revised!K42-C_tendered!K42</f>
        <v>0</v>
      </c>
      <c r="L42" s="375">
        <f>Q_revised!L42-C_tendered!L42</f>
        <v>0</v>
      </c>
      <c r="M42" s="375">
        <f>Q_revised!M42-C_tendered!M42</f>
        <v>-18.43</v>
      </c>
      <c r="N42" s="375">
        <f>Q_revised!N42-C_tendered!N42</f>
        <v>0</v>
      </c>
      <c r="O42" s="375">
        <v>0</v>
      </c>
      <c r="P42" s="375">
        <f t="shared" si="1"/>
        <v>-633.34399999999994</v>
      </c>
    </row>
    <row r="43" spans="1:16" x14ac:dyDescent="0.3">
      <c r="A43" s="181" t="s">
        <v>147</v>
      </c>
      <c r="B43" s="375">
        <f>Q_revised!B43-C_tendered!B43</f>
        <v>0</v>
      </c>
      <c r="C43" s="375">
        <f>Q_revised!C43-C_tendered!C43</f>
        <v>0</v>
      </c>
      <c r="D43" s="375">
        <f>Q_revised!D43-C_tendered!D43</f>
        <v>0</v>
      </c>
      <c r="E43" s="375">
        <f>Q_revised!E43-C_tendered!E43</f>
        <v>0</v>
      </c>
      <c r="F43" s="375">
        <f>Q_revised!F43-C_tendered!F43</f>
        <v>0</v>
      </c>
      <c r="G43" s="375">
        <f>Q_revised!G43-C_tendered!G43</f>
        <v>0</v>
      </c>
      <c r="H43" s="375">
        <f>Q_revised!H43-C_tendered!H43</f>
        <v>-884.93999999999994</v>
      </c>
      <c r="I43" s="375">
        <f>Q_revised!I43-C_tendered!I43</f>
        <v>0</v>
      </c>
      <c r="J43" s="375">
        <f>Q_revised!J43-C_tendered!J43</f>
        <v>0</v>
      </c>
      <c r="K43" s="375">
        <f>Q_revised!K43-C_tendered!K43</f>
        <v>0</v>
      </c>
      <c r="L43" s="375">
        <f>Q_revised!L43-C_tendered!L43</f>
        <v>0</v>
      </c>
      <c r="M43" s="375">
        <f>Q_revised!M43-C_tendered!M43</f>
        <v>0</v>
      </c>
      <c r="N43" s="375">
        <f>Q_revised!N43-C_tendered!N43</f>
        <v>0</v>
      </c>
      <c r="O43" s="375">
        <v>0</v>
      </c>
      <c r="P43" s="375">
        <f t="shared" si="1"/>
        <v>-884.93999999999994</v>
      </c>
    </row>
    <row r="44" spans="1:16" x14ac:dyDescent="0.3">
      <c r="A44" s="181" t="s">
        <v>148</v>
      </c>
      <c r="B44" s="375">
        <f>Q_revised!B44-C_tendered!B44</f>
        <v>-34</v>
      </c>
      <c r="C44" s="375">
        <f>Q_revised!C44-C_tendered!C44</f>
        <v>0</v>
      </c>
      <c r="D44" s="375">
        <f>Q_revised!D44-C_tendered!D44</f>
        <v>-488</v>
      </c>
      <c r="E44" s="375">
        <f>Q_revised!E44-C_tendered!E44</f>
        <v>-295</v>
      </c>
      <c r="F44" s="375">
        <f>Q_revised!F44-C_tendered!F44</f>
        <v>0</v>
      </c>
      <c r="G44" s="375">
        <f>Q_revised!G44-C_tendered!G44</f>
        <v>0</v>
      </c>
      <c r="H44" s="375">
        <f>Q_revised!H44-C_tendered!H44</f>
        <v>0</v>
      </c>
      <c r="I44" s="375">
        <f>Q_revised!I44-C_tendered!I44</f>
        <v>0</v>
      </c>
      <c r="J44" s="375">
        <f>Q_revised!J44-C_tendered!J44</f>
        <v>0</v>
      </c>
      <c r="K44" s="375">
        <f>Q_revised!K44-C_tendered!K44</f>
        <v>0</v>
      </c>
      <c r="L44" s="375">
        <f>Q_revised!L44-C_tendered!L44</f>
        <v>0</v>
      </c>
      <c r="M44" s="375">
        <f>Q_revised!M44-C_tendered!M44</f>
        <v>0</v>
      </c>
      <c r="N44" s="375">
        <f>Q_revised!N44-C_tendered!N44</f>
        <v>0</v>
      </c>
      <c r="O44" s="375">
        <v>0</v>
      </c>
      <c r="P44" s="375">
        <f t="shared" si="1"/>
        <v>-817</v>
      </c>
    </row>
    <row r="45" spans="1:16" x14ac:dyDescent="0.3">
      <c r="A45" s="181" t="s">
        <v>149</v>
      </c>
      <c r="B45" s="375">
        <f>Q_revised!B45-C_tendered!B45</f>
        <v>-86.91</v>
      </c>
      <c r="C45" s="375">
        <f>Q_revised!C45-C_tendered!C45</f>
        <v>0</v>
      </c>
      <c r="D45" s="375">
        <f>Q_revised!D45-C_tendered!D45</f>
        <v>0</v>
      </c>
      <c r="E45" s="375">
        <f>Q_revised!E45-C_tendered!E45</f>
        <v>-308.62</v>
      </c>
      <c r="F45" s="375">
        <f>Q_revised!F45-C_tendered!F45</f>
        <v>0</v>
      </c>
      <c r="G45" s="375">
        <f>Q_revised!G45-C_tendered!G45</f>
        <v>0</v>
      </c>
      <c r="H45" s="375">
        <f>Q_revised!H45-C_tendered!H45</f>
        <v>-254.48200000000003</v>
      </c>
      <c r="I45" s="375">
        <f>Q_revised!I45-C_tendered!I45</f>
        <v>0</v>
      </c>
      <c r="J45" s="375">
        <f>Q_revised!J45-C_tendered!J45</f>
        <v>0</v>
      </c>
      <c r="K45" s="375">
        <f>Q_revised!K45-C_tendered!K45</f>
        <v>0</v>
      </c>
      <c r="L45" s="375">
        <f>Q_revised!L45-C_tendered!L45</f>
        <v>-867.73</v>
      </c>
      <c r="M45" s="375">
        <f>Q_revised!M45-C_tendered!M45</f>
        <v>0</v>
      </c>
      <c r="N45" s="375">
        <f>Q_revised!N45-C_tendered!N45</f>
        <v>0</v>
      </c>
      <c r="O45" s="375">
        <v>0</v>
      </c>
      <c r="P45" s="375">
        <f t="shared" si="1"/>
        <v>-1517.742</v>
      </c>
    </row>
    <row r="46" spans="1:16" x14ac:dyDescent="0.3">
      <c r="A46" s="181" t="s">
        <v>150</v>
      </c>
      <c r="B46" s="375">
        <f>Q_revised!B46-C_tendered!B46</f>
        <v>0</v>
      </c>
      <c r="C46" s="375">
        <f>Q_revised!C46-C_tendered!C46</f>
        <v>0</v>
      </c>
      <c r="D46" s="375">
        <f>Q_revised!D46-C_tendered!D46</f>
        <v>0</v>
      </c>
      <c r="E46" s="375">
        <f>Q_revised!E46-C_tendered!E46</f>
        <v>0</v>
      </c>
      <c r="F46" s="375">
        <f>Q_revised!F46-C_tendered!F46</f>
        <v>0</v>
      </c>
      <c r="G46" s="375">
        <f>Q_revised!G46-C_tendered!G46</f>
        <v>0</v>
      </c>
      <c r="H46" s="375">
        <f>Q_revised!H46-C_tendered!H46</f>
        <v>-1157.175</v>
      </c>
      <c r="I46" s="375">
        <f>Q_revised!I46-C_tendered!I46</f>
        <v>0</v>
      </c>
      <c r="J46" s="375">
        <f>Q_revised!J46-C_tendered!J46</f>
        <v>0</v>
      </c>
      <c r="K46" s="375">
        <f>Q_revised!K46-C_tendered!K46</f>
        <v>0</v>
      </c>
      <c r="L46" s="375">
        <f>Q_revised!L46-C_tendered!L46</f>
        <v>0</v>
      </c>
      <c r="M46" s="375">
        <f>Q_revised!M46-C_tendered!M46</f>
        <v>0</v>
      </c>
      <c r="N46" s="375">
        <f>Q_revised!N46-C_tendered!N46</f>
        <v>0</v>
      </c>
      <c r="O46" s="375">
        <v>0</v>
      </c>
      <c r="P46" s="375">
        <f t="shared" si="1"/>
        <v>-1157.175</v>
      </c>
    </row>
    <row r="47" spans="1:16" x14ac:dyDescent="0.3">
      <c r="A47" s="181" t="s">
        <v>151</v>
      </c>
      <c r="B47" s="375">
        <f>Q_revised!B47-C_tendered!B47</f>
        <v>0</v>
      </c>
      <c r="C47" s="375">
        <f>Q_revised!C47-C_tendered!C47</f>
        <v>0</v>
      </c>
      <c r="D47" s="375">
        <f>Q_revised!D47-C_tendered!D47</f>
        <v>-531.51</v>
      </c>
      <c r="E47" s="375">
        <f>Q_revised!E47-C_tendered!E47</f>
        <v>0</v>
      </c>
      <c r="F47" s="375">
        <f>Q_revised!F47-C_tendered!F47</f>
        <v>-1002.35</v>
      </c>
      <c r="G47" s="375">
        <f>Q_revised!G47-C_tendered!G47</f>
        <v>0</v>
      </c>
      <c r="H47" s="375">
        <f>Q_revised!H47-C_tendered!H47</f>
        <v>0</v>
      </c>
      <c r="I47" s="375">
        <f>Q_revised!I47-C_tendered!I47</f>
        <v>0</v>
      </c>
      <c r="J47" s="375">
        <f>Q_revised!J47-C_tendered!J47</f>
        <v>0</v>
      </c>
      <c r="K47" s="375">
        <f>Q_revised!K47-C_tendered!K47</f>
        <v>0</v>
      </c>
      <c r="L47" s="375">
        <f>Q_revised!L47-C_tendered!L47</f>
        <v>0</v>
      </c>
      <c r="M47" s="375">
        <f>Q_revised!M47-C_tendered!M47</f>
        <v>0</v>
      </c>
      <c r="N47" s="375">
        <f>Q_revised!N47-C_tendered!N47</f>
        <v>0</v>
      </c>
      <c r="O47" s="375">
        <v>0</v>
      </c>
      <c r="P47" s="375">
        <f t="shared" si="1"/>
        <v>-1533.8600000000001</v>
      </c>
    </row>
    <row r="48" spans="1:16" x14ac:dyDescent="0.3">
      <c r="A48" s="181" t="s">
        <v>152</v>
      </c>
      <c r="B48" s="375">
        <f>Q_revised!B48-C_tendered!B48</f>
        <v>0</v>
      </c>
      <c r="C48" s="375">
        <f>Q_revised!C48-C_tendered!C48</f>
        <v>0</v>
      </c>
      <c r="D48" s="375">
        <f>Q_revised!D48-C_tendered!D48</f>
        <v>0</v>
      </c>
      <c r="E48" s="375">
        <f>Q_revised!E48-C_tendered!E48</f>
        <v>0</v>
      </c>
      <c r="F48" s="375">
        <f>Q_revised!F48-C_tendered!F48</f>
        <v>0</v>
      </c>
      <c r="G48" s="375">
        <f>Q_revised!G48-C_tendered!G48</f>
        <v>0</v>
      </c>
      <c r="H48" s="375">
        <f>Q_revised!H48-C_tendered!H48</f>
        <v>0</v>
      </c>
      <c r="I48" s="375">
        <f>Q_revised!I48-C_tendered!I48</f>
        <v>0</v>
      </c>
      <c r="J48" s="375">
        <f>Q_revised!J48-C_tendered!J48</f>
        <v>0</v>
      </c>
      <c r="K48" s="375">
        <f>Q_revised!K48-C_tendered!K48</f>
        <v>0</v>
      </c>
      <c r="L48" s="375">
        <f>Q_revised!L48-C_tendered!L48</f>
        <v>-1529.3799999999999</v>
      </c>
      <c r="M48" s="375">
        <f>Q_revised!M48-C_tendered!M48</f>
        <v>0</v>
      </c>
      <c r="N48" s="375">
        <f>Q_revised!N48-C_tendered!N48</f>
        <v>0</v>
      </c>
      <c r="O48" s="375">
        <v>0</v>
      </c>
      <c r="P48" s="375">
        <f t="shared" si="1"/>
        <v>-1529.3799999999999</v>
      </c>
    </row>
    <row r="49" spans="1:16" x14ac:dyDescent="0.3">
      <c r="A49" s="181" t="s">
        <v>153</v>
      </c>
      <c r="B49" s="375">
        <f>Q_revised!B49-C_tendered!B49</f>
        <v>0</v>
      </c>
      <c r="C49" s="375">
        <f>Q_revised!C49-C_tendered!C49</f>
        <v>0</v>
      </c>
      <c r="D49" s="375">
        <f>Q_revised!D49-C_tendered!D49</f>
        <v>-565.68000000000006</v>
      </c>
      <c r="E49" s="375">
        <f>Q_revised!E49-C_tendered!E49</f>
        <v>0</v>
      </c>
      <c r="F49" s="375">
        <f>Q_revised!F49-C_tendered!F49</f>
        <v>-935.97</v>
      </c>
      <c r="G49" s="375">
        <f>Q_revised!G49-C_tendered!G49</f>
        <v>0</v>
      </c>
      <c r="H49" s="375">
        <f>Q_revised!H49-C_tendered!H49</f>
        <v>0</v>
      </c>
      <c r="I49" s="375">
        <f>Q_revised!I49-C_tendered!I49</f>
        <v>0</v>
      </c>
      <c r="J49" s="375">
        <f>Q_revised!J49-C_tendered!J49</f>
        <v>0</v>
      </c>
      <c r="K49" s="375">
        <f>Q_revised!K49-C_tendered!K49</f>
        <v>0</v>
      </c>
      <c r="L49" s="375">
        <f>Q_revised!L49-C_tendered!L49</f>
        <v>0</v>
      </c>
      <c r="M49" s="375">
        <f>Q_revised!M49-C_tendered!M49</f>
        <v>0</v>
      </c>
      <c r="N49" s="375">
        <f>Q_revised!N49-C_tendered!N49</f>
        <v>0</v>
      </c>
      <c r="O49" s="375">
        <v>0</v>
      </c>
      <c r="P49" s="375">
        <f t="shared" si="1"/>
        <v>-1501.65</v>
      </c>
    </row>
    <row r="50" spans="1:16" x14ac:dyDescent="0.3">
      <c r="A50" s="181" t="s">
        <v>154</v>
      </c>
      <c r="B50" s="375">
        <f>Q_revised!B50-C_tendered!B50</f>
        <v>-119.28</v>
      </c>
      <c r="C50" s="375">
        <f>Q_revised!C50-C_tendered!C50</f>
        <v>0</v>
      </c>
      <c r="D50" s="375">
        <f>Q_revised!D50-C_tendered!D50</f>
        <v>0</v>
      </c>
      <c r="E50" s="375">
        <f>Q_revised!E50-C_tendered!E50</f>
        <v>-44.13</v>
      </c>
      <c r="F50" s="375">
        <f>Q_revised!F50-C_tendered!F50</f>
        <v>0</v>
      </c>
      <c r="G50" s="375">
        <f>Q_revised!G50-C_tendered!G50</f>
        <v>0</v>
      </c>
      <c r="H50" s="375">
        <f>Q_revised!H50-C_tendered!H50</f>
        <v>-1336.127</v>
      </c>
      <c r="I50" s="375">
        <f>Q_revised!I50-C_tendered!I50</f>
        <v>0</v>
      </c>
      <c r="J50" s="375">
        <f>Q_revised!J50-C_tendered!J50</f>
        <v>0</v>
      </c>
      <c r="K50" s="375">
        <f>Q_revised!K50-C_tendered!K50</f>
        <v>0</v>
      </c>
      <c r="L50" s="375">
        <f>Q_revised!L50-C_tendered!L50</f>
        <v>0</v>
      </c>
      <c r="M50" s="375">
        <f>Q_revised!M50-C_tendered!M50</f>
        <v>0</v>
      </c>
      <c r="N50" s="375">
        <f>Q_revised!N50-C_tendered!N50</f>
        <v>0</v>
      </c>
      <c r="O50" s="375">
        <v>0</v>
      </c>
      <c r="P50" s="375">
        <f t="shared" si="1"/>
        <v>-1499.537</v>
      </c>
    </row>
    <row r="51" spans="1:16" x14ac:dyDescent="0.3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72" customWidth="1"/>
  </cols>
  <sheetData>
    <row r="1" spans="1:1" x14ac:dyDescent="0.3">
      <c r="A1" s="181" t="s">
        <v>105</v>
      </c>
    </row>
    <row r="2" spans="1:1" x14ac:dyDescent="0.3">
      <c r="A2" s="181" t="s">
        <v>106</v>
      </c>
    </row>
    <row r="3" spans="1:1" x14ac:dyDescent="0.3">
      <c r="A3" s="181" t="s">
        <v>107</v>
      </c>
    </row>
    <row r="4" spans="1:1" x14ac:dyDescent="0.3">
      <c r="A4" s="181" t="s">
        <v>108</v>
      </c>
    </row>
    <row r="5" spans="1:1" x14ac:dyDescent="0.3">
      <c r="A5" s="181" t="s">
        <v>109</v>
      </c>
    </row>
    <row r="6" spans="1:1" x14ac:dyDescent="0.3">
      <c r="A6" s="181" t="s">
        <v>110</v>
      </c>
    </row>
    <row r="7" spans="1:1" x14ac:dyDescent="0.3">
      <c r="A7" s="181" t="s">
        <v>111</v>
      </c>
    </row>
    <row r="8" spans="1:1" x14ac:dyDescent="0.3">
      <c r="A8" s="181" t="s">
        <v>112</v>
      </c>
    </row>
    <row r="9" spans="1:1" x14ac:dyDescent="0.3">
      <c r="A9" s="181" t="s">
        <v>113</v>
      </c>
    </row>
    <row r="10" spans="1:1" x14ac:dyDescent="0.3">
      <c r="A10" s="181" t="s">
        <v>114</v>
      </c>
    </row>
    <row r="11" spans="1:1" x14ac:dyDescent="0.3">
      <c r="A11" s="181" t="s">
        <v>115</v>
      </c>
    </row>
    <row r="12" spans="1:1" x14ac:dyDescent="0.3">
      <c r="A12" s="181" t="s">
        <v>116</v>
      </c>
    </row>
    <row r="13" spans="1:1" x14ac:dyDescent="0.3">
      <c r="A13" s="181" t="s">
        <v>117</v>
      </c>
    </row>
    <row r="14" spans="1:1" x14ac:dyDescent="0.3">
      <c r="A14" s="181" t="s">
        <v>118</v>
      </c>
    </row>
    <row r="15" spans="1:1" x14ac:dyDescent="0.3">
      <c r="A15" s="181" t="s">
        <v>119</v>
      </c>
    </row>
    <row r="16" spans="1:1" x14ac:dyDescent="0.3">
      <c r="A16" s="181" t="s">
        <v>120</v>
      </c>
    </row>
    <row r="17" spans="1:1" x14ac:dyDescent="0.3">
      <c r="A17" s="181" t="s">
        <v>121</v>
      </c>
    </row>
    <row r="18" spans="1:1" x14ac:dyDescent="0.3">
      <c r="A18" s="181" t="s">
        <v>122</v>
      </c>
    </row>
    <row r="19" spans="1:1" x14ac:dyDescent="0.3">
      <c r="A19" s="181" t="s">
        <v>123</v>
      </c>
    </row>
    <row r="20" spans="1:1" x14ac:dyDescent="0.3">
      <c r="A20" s="181" t="s">
        <v>124</v>
      </c>
    </row>
    <row r="21" spans="1:1" x14ac:dyDescent="0.3">
      <c r="A21" s="181" t="s">
        <v>125</v>
      </c>
    </row>
    <row r="22" spans="1:1" x14ac:dyDescent="0.3">
      <c r="A22" s="181" t="s">
        <v>126</v>
      </c>
    </row>
    <row r="23" spans="1:1" x14ac:dyDescent="0.3">
      <c r="A23" s="181" t="s">
        <v>127</v>
      </c>
    </row>
    <row r="24" spans="1:1" x14ac:dyDescent="0.3">
      <c r="A24" s="181" t="s">
        <v>128</v>
      </c>
    </row>
    <row r="25" spans="1:1" x14ac:dyDescent="0.3">
      <c r="A25" s="181" t="s">
        <v>129</v>
      </c>
    </row>
    <row r="26" spans="1:1" x14ac:dyDescent="0.3">
      <c r="A26" s="181" t="s">
        <v>130</v>
      </c>
    </row>
    <row r="27" spans="1:1" x14ac:dyDescent="0.3">
      <c r="A27" s="181" t="s">
        <v>131</v>
      </c>
    </row>
    <row r="28" spans="1:1" x14ac:dyDescent="0.3">
      <c r="A28" s="181" t="s">
        <v>132</v>
      </c>
    </row>
    <row r="29" spans="1:1" x14ac:dyDescent="0.3">
      <c r="A29" s="181" t="s">
        <v>133</v>
      </c>
    </row>
    <row r="30" spans="1:1" x14ac:dyDescent="0.3">
      <c r="A30" s="181" t="s">
        <v>134</v>
      </c>
    </row>
    <row r="31" spans="1:1" x14ac:dyDescent="0.3">
      <c r="A31" s="181" t="s">
        <v>135</v>
      </c>
    </row>
    <row r="32" spans="1:1" x14ac:dyDescent="0.3">
      <c r="A32" s="181" t="s">
        <v>136</v>
      </c>
    </row>
    <row r="33" spans="1:1" x14ac:dyDescent="0.3">
      <c r="A33" s="181" t="s">
        <v>137</v>
      </c>
    </row>
    <row r="34" spans="1:1" x14ac:dyDescent="0.3">
      <c r="A34" s="181" t="s">
        <v>138</v>
      </c>
    </row>
    <row r="35" spans="1:1" x14ac:dyDescent="0.3">
      <c r="A35" s="181" t="s">
        <v>139</v>
      </c>
    </row>
    <row r="36" spans="1:1" x14ac:dyDescent="0.3">
      <c r="A36" s="181" t="s">
        <v>140</v>
      </c>
    </row>
    <row r="37" spans="1:1" x14ac:dyDescent="0.3">
      <c r="A37" s="181" t="s">
        <v>141</v>
      </c>
    </row>
    <row r="38" spans="1:1" x14ac:dyDescent="0.3">
      <c r="A38" s="181" t="s">
        <v>142</v>
      </c>
    </row>
    <row r="39" spans="1:1" x14ac:dyDescent="0.3">
      <c r="A39" s="181" t="s">
        <v>143</v>
      </c>
    </row>
    <row r="40" spans="1:1" x14ac:dyDescent="0.3">
      <c r="A40" s="181" t="s">
        <v>144</v>
      </c>
    </row>
    <row r="41" spans="1:1" x14ac:dyDescent="0.3">
      <c r="A41" s="181" t="s">
        <v>145</v>
      </c>
    </row>
    <row r="42" spans="1:1" x14ac:dyDescent="0.3">
      <c r="A42" s="181" t="s">
        <v>146</v>
      </c>
    </row>
    <row r="43" spans="1:1" x14ac:dyDescent="0.3">
      <c r="A43" s="181" t="s">
        <v>147</v>
      </c>
    </row>
    <row r="44" spans="1:1" x14ac:dyDescent="0.3">
      <c r="A44" s="181" t="s">
        <v>148</v>
      </c>
    </row>
    <row r="45" spans="1:1" x14ac:dyDescent="0.3">
      <c r="A45" s="181" t="s">
        <v>149</v>
      </c>
    </row>
    <row r="46" spans="1:1" x14ac:dyDescent="0.3">
      <c r="A46" s="181" t="s">
        <v>150</v>
      </c>
    </row>
    <row r="47" spans="1:1" x14ac:dyDescent="0.3">
      <c r="A47" s="181" t="s">
        <v>151</v>
      </c>
    </row>
    <row r="48" spans="1:1" x14ac:dyDescent="0.3">
      <c r="A48" s="181" t="s">
        <v>152</v>
      </c>
    </row>
    <row r="49" spans="1:1" x14ac:dyDescent="0.3">
      <c r="A49" s="181" t="s">
        <v>153</v>
      </c>
    </row>
    <row r="50" spans="1:1" x14ac:dyDescent="0.3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72" customWidth="1"/>
    <col min="2" max="2" width="66.33203125" style="372" customWidth="1"/>
    <col min="3" max="3" width="12.88671875" style="372" customWidth="1"/>
    <col min="4" max="4" width="25.5546875" style="372" customWidth="1"/>
    <col min="5" max="5" width="22.44140625" style="372" customWidth="1"/>
    <col min="6" max="6" width="8.6640625" style="326" customWidth="1"/>
    <col min="7" max="274" width="8.6640625" style="372" customWidth="1"/>
    <col min="275" max="16384" width="8.6640625" style="372"/>
  </cols>
  <sheetData>
    <row r="1" spans="1:7" x14ac:dyDescent="0.3">
      <c r="A1" s="375" t="s">
        <v>105</v>
      </c>
      <c r="B1" s="375" t="s">
        <v>169</v>
      </c>
      <c r="C1" s="375" t="s">
        <v>100</v>
      </c>
      <c r="D1" s="375" t="s">
        <v>170</v>
      </c>
      <c r="E1" s="375" t="s">
        <v>171</v>
      </c>
      <c r="F1" s="375" t="s">
        <v>172</v>
      </c>
      <c r="G1" s="181"/>
    </row>
    <row r="2" spans="1:7" x14ac:dyDescent="0.3">
      <c r="A2" s="218" t="s">
        <v>134</v>
      </c>
      <c r="B2" s="364" t="s">
        <v>173</v>
      </c>
      <c r="C2" s="364" t="s">
        <v>174</v>
      </c>
      <c r="D2" s="218">
        <v>1</v>
      </c>
      <c r="E2" s="218">
        <v>123.45</v>
      </c>
      <c r="F2" s="218">
        <v>5</v>
      </c>
      <c r="G2" s="217">
        <v>1</v>
      </c>
    </row>
    <row r="3" spans="1:7" x14ac:dyDescent="0.3">
      <c r="A3" s="375" t="s">
        <v>139</v>
      </c>
      <c r="B3" s="181" t="s">
        <v>175</v>
      </c>
      <c r="C3" s="181" t="s">
        <v>174</v>
      </c>
      <c r="D3" s="375">
        <v>-3.9049999999999989</v>
      </c>
      <c r="E3" s="375">
        <v>77.740000000000009</v>
      </c>
      <c r="F3" s="375">
        <v>3</v>
      </c>
      <c r="G3" s="217">
        <v>2</v>
      </c>
    </row>
    <row r="4" spans="1:7" x14ac:dyDescent="0.3">
      <c r="A4" s="375" t="s">
        <v>122</v>
      </c>
      <c r="B4" s="181" t="s">
        <v>175</v>
      </c>
      <c r="C4" s="181" t="s">
        <v>174</v>
      </c>
      <c r="D4" s="375">
        <v>-24.684999999999999</v>
      </c>
      <c r="E4" s="375">
        <v>-259.64999999999998</v>
      </c>
      <c r="F4" s="375">
        <v>4</v>
      </c>
      <c r="G4" s="217">
        <v>3</v>
      </c>
    </row>
    <row r="5" spans="1:7" x14ac:dyDescent="0.3">
      <c r="A5" s="375" t="s">
        <v>125</v>
      </c>
      <c r="B5" s="181" t="s">
        <v>176</v>
      </c>
      <c r="C5" s="181" t="s">
        <v>174</v>
      </c>
      <c r="D5" s="375">
        <v>-12.185</v>
      </c>
      <c r="E5" s="375">
        <v>876.94</v>
      </c>
      <c r="F5" s="375">
        <v>3</v>
      </c>
      <c r="G5" s="217">
        <v>4</v>
      </c>
    </row>
    <row r="6" spans="1:7" x14ac:dyDescent="0.3">
      <c r="A6" s="375" t="s">
        <v>127</v>
      </c>
      <c r="B6" s="181" t="s">
        <v>175</v>
      </c>
      <c r="C6" s="181" t="s">
        <v>174</v>
      </c>
      <c r="D6" s="375">
        <v>-5</v>
      </c>
      <c r="E6" s="375">
        <v>390.96</v>
      </c>
      <c r="F6" s="375">
        <v>3</v>
      </c>
      <c r="G6" s="217">
        <v>5</v>
      </c>
    </row>
    <row r="7" spans="1:7" x14ac:dyDescent="0.3">
      <c r="A7" s="375" t="s">
        <v>128</v>
      </c>
      <c r="B7" s="181" t="s">
        <v>175</v>
      </c>
      <c r="C7" s="181" t="s">
        <v>174</v>
      </c>
      <c r="D7" s="375">
        <v>0</v>
      </c>
      <c r="E7" s="375">
        <v>418.13</v>
      </c>
      <c r="F7" s="375">
        <v>1</v>
      </c>
      <c r="G7" s="217">
        <v>6</v>
      </c>
    </row>
    <row r="8" spans="1:7" x14ac:dyDescent="0.3">
      <c r="A8" s="375" t="s">
        <v>130</v>
      </c>
      <c r="B8" s="181" t="s">
        <v>175</v>
      </c>
      <c r="C8" s="181" t="s">
        <v>174</v>
      </c>
      <c r="D8" s="375">
        <v>-14</v>
      </c>
      <c r="E8" s="375">
        <v>107.27</v>
      </c>
      <c r="F8" s="375">
        <v>3</v>
      </c>
      <c r="G8" s="217">
        <v>7</v>
      </c>
    </row>
    <row r="9" spans="1:7" x14ac:dyDescent="0.3">
      <c r="A9" s="375" t="s">
        <v>146</v>
      </c>
      <c r="B9" s="181" t="s">
        <v>175</v>
      </c>
      <c r="C9" s="181" t="s">
        <v>174</v>
      </c>
      <c r="D9" s="375">
        <v>-1</v>
      </c>
      <c r="E9" s="375">
        <v>39.989999999999988</v>
      </c>
      <c r="F9" s="375">
        <v>3</v>
      </c>
      <c r="G9" s="217">
        <v>8</v>
      </c>
    </row>
    <row r="10" spans="1:7" x14ac:dyDescent="0.3">
      <c r="A10" s="375" t="s">
        <v>148</v>
      </c>
      <c r="B10" s="181" t="s">
        <v>175</v>
      </c>
      <c r="C10" s="181" t="s">
        <v>174</v>
      </c>
      <c r="D10" s="375">
        <v>12</v>
      </c>
      <c r="E10" s="375">
        <v>97</v>
      </c>
      <c r="F10" s="375">
        <v>5</v>
      </c>
      <c r="G10" s="217">
        <v>9</v>
      </c>
    </row>
    <row r="11" spans="1:7" x14ac:dyDescent="0.3">
      <c r="A11" s="375" t="s">
        <v>149</v>
      </c>
      <c r="B11" s="181" t="s">
        <v>175</v>
      </c>
      <c r="C11" s="181" t="s">
        <v>174</v>
      </c>
      <c r="D11" s="375">
        <v>0</v>
      </c>
      <c r="E11" s="375">
        <v>454.09</v>
      </c>
      <c r="F11" s="375">
        <v>1</v>
      </c>
      <c r="G11" s="217">
        <v>10</v>
      </c>
    </row>
    <row r="12" spans="1:7" x14ac:dyDescent="0.3">
      <c r="A12" s="375" t="s">
        <v>154</v>
      </c>
      <c r="B12" s="181" t="s">
        <v>175</v>
      </c>
      <c r="C12" s="181" t="s">
        <v>174</v>
      </c>
      <c r="D12" s="375">
        <v>-10</v>
      </c>
      <c r="E12" s="375">
        <v>235.12</v>
      </c>
      <c r="F12" s="375">
        <v>3</v>
      </c>
      <c r="G12" s="217">
        <v>11</v>
      </c>
    </row>
    <row r="13" spans="1:7" x14ac:dyDescent="0.3">
      <c r="A13" s="375" t="s">
        <v>134</v>
      </c>
      <c r="B13" s="181" t="s">
        <v>177</v>
      </c>
      <c r="C13" s="181" t="s">
        <v>174</v>
      </c>
      <c r="D13" s="375">
        <v>1</v>
      </c>
      <c r="E13" s="375">
        <v>395.71</v>
      </c>
      <c r="F13" s="375">
        <v>5</v>
      </c>
      <c r="G13" s="217">
        <v>12</v>
      </c>
    </row>
    <row r="14" spans="1:7" x14ac:dyDescent="0.3">
      <c r="A14" s="375" t="s">
        <v>106</v>
      </c>
      <c r="B14" s="181" t="s">
        <v>178</v>
      </c>
      <c r="C14" s="181" t="s">
        <v>174</v>
      </c>
      <c r="D14" s="375">
        <v>5.0479999999999983</v>
      </c>
      <c r="E14" s="375">
        <v>468.46</v>
      </c>
      <c r="F14" s="375">
        <v>5</v>
      </c>
      <c r="G14" s="217">
        <v>13</v>
      </c>
    </row>
    <row r="15" spans="1:7" x14ac:dyDescent="0.3">
      <c r="A15" s="375" t="s">
        <v>143</v>
      </c>
      <c r="B15" s="181" t="s">
        <v>179</v>
      </c>
      <c r="C15" s="181" t="s">
        <v>174</v>
      </c>
      <c r="D15" s="375">
        <v>11.01</v>
      </c>
      <c r="E15" s="375">
        <v>-99.57</v>
      </c>
      <c r="F15" s="375">
        <v>6</v>
      </c>
      <c r="G15" s="217">
        <v>14</v>
      </c>
    </row>
    <row r="16" spans="1:7" x14ac:dyDescent="0.3">
      <c r="A16" s="375" t="s">
        <v>138</v>
      </c>
      <c r="B16" s="181" t="s">
        <v>180</v>
      </c>
      <c r="C16" s="181" t="s">
        <v>174</v>
      </c>
      <c r="D16" s="375">
        <v>0</v>
      </c>
      <c r="E16" s="375">
        <v>-454.15</v>
      </c>
      <c r="F16" s="375">
        <v>2</v>
      </c>
      <c r="G16" s="217">
        <v>15</v>
      </c>
    </row>
    <row r="17" spans="1:7" x14ac:dyDescent="0.3">
      <c r="A17" s="375" t="s">
        <v>138</v>
      </c>
      <c r="B17" s="181" t="s">
        <v>181</v>
      </c>
      <c r="C17" s="181" t="s">
        <v>174</v>
      </c>
      <c r="D17" s="375">
        <v>1</v>
      </c>
      <c r="E17" s="375">
        <v>-506.92</v>
      </c>
      <c r="F17" s="375">
        <v>6</v>
      </c>
      <c r="G17" s="217">
        <v>16</v>
      </c>
    </row>
    <row r="18" spans="1:7" x14ac:dyDescent="0.3">
      <c r="A18" s="375" t="s">
        <v>138</v>
      </c>
      <c r="B18" s="181" t="s">
        <v>182</v>
      </c>
      <c r="C18" s="181" t="s">
        <v>174</v>
      </c>
      <c r="D18" s="375">
        <v>2</v>
      </c>
      <c r="E18" s="375">
        <v>-115.92</v>
      </c>
      <c r="F18" s="375">
        <v>6</v>
      </c>
      <c r="G18" s="217">
        <v>17</v>
      </c>
    </row>
    <row r="19" spans="1:7" x14ac:dyDescent="0.3">
      <c r="A19" s="375" t="s">
        <v>107</v>
      </c>
      <c r="B19" s="181" t="s">
        <v>183</v>
      </c>
      <c r="C19" s="181" t="s">
        <v>174</v>
      </c>
      <c r="D19" s="375">
        <v>1</v>
      </c>
      <c r="E19" s="375">
        <v>476.55</v>
      </c>
      <c r="F19" s="375">
        <v>5</v>
      </c>
      <c r="G19" s="217">
        <v>18</v>
      </c>
    </row>
    <row r="20" spans="1:7" x14ac:dyDescent="0.3">
      <c r="A20" s="375" t="s">
        <v>108</v>
      </c>
      <c r="B20" s="181" t="s">
        <v>184</v>
      </c>
      <c r="C20" s="181" t="s">
        <v>174</v>
      </c>
      <c r="D20" s="375">
        <v>0</v>
      </c>
      <c r="E20" s="375">
        <v>251.14</v>
      </c>
      <c r="F20" s="375">
        <v>1</v>
      </c>
      <c r="G20" s="217">
        <v>19</v>
      </c>
    </row>
    <row r="21" spans="1:7" x14ac:dyDescent="0.3">
      <c r="A21" s="375" t="s">
        <v>109</v>
      </c>
      <c r="B21" s="181" t="s">
        <v>184</v>
      </c>
      <c r="C21" s="181" t="s">
        <v>174</v>
      </c>
      <c r="D21" s="375">
        <v>1.071</v>
      </c>
      <c r="E21" s="375">
        <v>-140.75</v>
      </c>
      <c r="F21" s="375">
        <v>6</v>
      </c>
      <c r="G21" s="217">
        <v>20</v>
      </c>
    </row>
    <row r="22" spans="1:7" x14ac:dyDescent="0.3">
      <c r="A22" s="375" t="s">
        <v>109</v>
      </c>
      <c r="B22" s="181" t="s">
        <v>185</v>
      </c>
      <c r="C22" s="181" t="s">
        <v>174</v>
      </c>
      <c r="D22" s="375">
        <v>1</v>
      </c>
      <c r="E22" s="375">
        <v>-170.64</v>
      </c>
      <c r="F22" s="375">
        <v>6</v>
      </c>
      <c r="G22" s="217">
        <v>21</v>
      </c>
    </row>
    <row r="23" spans="1:7" x14ac:dyDescent="0.3">
      <c r="A23" s="375" t="s">
        <v>110</v>
      </c>
      <c r="B23" s="181" t="s">
        <v>186</v>
      </c>
      <c r="C23" s="181" t="s">
        <v>174</v>
      </c>
      <c r="D23" s="375">
        <v>1</v>
      </c>
      <c r="E23" s="375">
        <v>-176.57</v>
      </c>
      <c r="F23" s="375">
        <v>6</v>
      </c>
      <c r="G23" s="217">
        <v>22</v>
      </c>
    </row>
    <row r="24" spans="1:7" x14ac:dyDescent="0.3">
      <c r="A24" s="375" t="s">
        <v>111</v>
      </c>
      <c r="B24" s="181" t="s">
        <v>186</v>
      </c>
      <c r="C24" s="181" t="s">
        <v>174</v>
      </c>
      <c r="D24" s="375">
        <v>10.996</v>
      </c>
      <c r="E24" s="375">
        <v>227.01</v>
      </c>
      <c r="F24" s="375">
        <v>5</v>
      </c>
      <c r="G24" s="217">
        <v>23</v>
      </c>
    </row>
    <row r="25" spans="1:7" x14ac:dyDescent="0.3">
      <c r="A25" s="375" t="s">
        <v>115</v>
      </c>
      <c r="B25" s="181" t="s">
        <v>184</v>
      </c>
      <c r="C25" s="181" t="s">
        <v>174</v>
      </c>
      <c r="D25" s="375">
        <v>-1</v>
      </c>
      <c r="E25" s="375">
        <v>-246.6</v>
      </c>
      <c r="F25" s="375">
        <v>4</v>
      </c>
      <c r="G25" s="217">
        <v>24</v>
      </c>
    </row>
    <row r="26" spans="1:7" x14ac:dyDescent="0.3">
      <c r="A26" s="375" t="s">
        <v>116</v>
      </c>
      <c r="B26" s="181" t="s">
        <v>183</v>
      </c>
      <c r="C26" s="181" t="s">
        <v>174</v>
      </c>
      <c r="D26" s="375">
        <v>0</v>
      </c>
      <c r="E26" s="375">
        <v>-79.59</v>
      </c>
      <c r="F26" s="375">
        <v>2</v>
      </c>
      <c r="G26" s="217">
        <v>25</v>
      </c>
    </row>
    <row r="27" spans="1:7" x14ac:dyDescent="0.3">
      <c r="A27" s="375" t="s">
        <v>117</v>
      </c>
      <c r="B27" s="181" t="s">
        <v>186</v>
      </c>
      <c r="C27" s="181" t="s">
        <v>174</v>
      </c>
      <c r="D27" s="375">
        <v>20.440000000000001</v>
      </c>
      <c r="E27" s="375">
        <v>678.89</v>
      </c>
      <c r="F27" s="375">
        <v>5</v>
      </c>
      <c r="G27" s="217">
        <v>26</v>
      </c>
    </row>
    <row r="28" spans="1:7" x14ac:dyDescent="0.3">
      <c r="A28" s="375" t="s">
        <v>117</v>
      </c>
      <c r="B28" s="181" t="s">
        <v>185</v>
      </c>
      <c r="C28" s="181" t="s">
        <v>174</v>
      </c>
      <c r="D28" s="375">
        <v>2</v>
      </c>
      <c r="E28" s="375">
        <v>-266.33</v>
      </c>
      <c r="F28" s="375">
        <v>6</v>
      </c>
      <c r="G28" s="217">
        <v>27</v>
      </c>
    </row>
    <row r="29" spans="1:7" x14ac:dyDescent="0.3">
      <c r="A29" s="375" t="s">
        <v>118</v>
      </c>
      <c r="B29" s="181" t="s">
        <v>186</v>
      </c>
      <c r="C29" s="181" t="s">
        <v>174</v>
      </c>
      <c r="D29" s="375">
        <v>1</v>
      </c>
      <c r="E29" s="375">
        <v>242.85</v>
      </c>
      <c r="F29" s="375">
        <v>5</v>
      </c>
      <c r="G29" s="217">
        <v>28</v>
      </c>
    </row>
    <row r="30" spans="1:7" x14ac:dyDescent="0.3">
      <c r="A30" s="375" t="s">
        <v>118</v>
      </c>
      <c r="B30" s="181" t="s">
        <v>183</v>
      </c>
      <c r="C30" s="181" t="s">
        <v>174</v>
      </c>
      <c r="D30" s="375">
        <v>4</v>
      </c>
      <c r="E30" s="375">
        <v>120</v>
      </c>
      <c r="F30" s="375">
        <v>5</v>
      </c>
      <c r="G30" s="217">
        <v>29</v>
      </c>
    </row>
    <row r="31" spans="1:7" x14ac:dyDescent="0.3">
      <c r="A31" s="375" t="s">
        <v>119</v>
      </c>
      <c r="B31" s="181" t="s">
        <v>183</v>
      </c>
      <c r="C31" s="181" t="s">
        <v>174</v>
      </c>
      <c r="D31" s="375">
        <v>-1</v>
      </c>
      <c r="E31" s="375">
        <v>-176.58</v>
      </c>
      <c r="F31" s="375">
        <v>4</v>
      </c>
      <c r="G31" s="217">
        <v>30</v>
      </c>
    </row>
    <row r="32" spans="1:7" x14ac:dyDescent="0.3">
      <c r="A32" s="375" t="s">
        <v>119</v>
      </c>
      <c r="B32" s="181" t="s">
        <v>186</v>
      </c>
      <c r="C32" s="181" t="s">
        <v>174</v>
      </c>
      <c r="D32" s="375">
        <v>1</v>
      </c>
      <c r="E32" s="375">
        <v>267.87</v>
      </c>
      <c r="F32" s="375">
        <v>5</v>
      </c>
      <c r="G32" s="217">
        <v>31</v>
      </c>
    </row>
    <row r="33" spans="1:7" x14ac:dyDescent="0.3">
      <c r="A33" s="375" t="s">
        <v>120</v>
      </c>
      <c r="B33" s="181" t="s">
        <v>183</v>
      </c>
      <c r="C33" s="181" t="s">
        <v>174</v>
      </c>
      <c r="D33" s="375">
        <v>0</v>
      </c>
      <c r="E33" s="375">
        <v>132.91</v>
      </c>
      <c r="F33" s="375">
        <v>1</v>
      </c>
      <c r="G33" s="217">
        <v>32</v>
      </c>
    </row>
    <row r="34" spans="1:7" x14ac:dyDescent="0.3">
      <c r="A34" s="375" t="s">
        <v>121</v>
      </c>
      <c r="B34" s="181" t="s">
        <v>183</v>
      </c>
      <c r="C34" s="181" t="s">
        <v>174</v>
      </c>
      <c r="D34" s="375">
        <v>0</v>
      </c>
      <c r="E34" s="375">
        <v>-172.44</v>
      </c>
      <c r="F34" s="375">
        <v>2</v>
      </c>
      <c r="G34" s="217">
        <v>33</v>
      </c>
    </row>
    <row r="35" spans="1:7" x14ac:dyDescent="0.3">
      <c r="A35" s="375" t="s">
        <v>122</v>
      </c>
      <c r="B35" s="181" t="s">
        <v>185</v>
      </c>
      <c r="C35" s="181" t="s">
        <v>174</v>
      </c>
      <c r="D35" s="375">
        <v>2</v>
      </c>
      <c r="E35" s="375">
        <v>256.95999999999998</v>
      </c>
      <c r="F35" s="375">
        <v>5</v>
      </c>
      <c r="G35" s="217">
        <v>34</v>
      </c>
    </row>
    <row r="36" spans="1:7" x14ac:dyDescent="0.3">
      <c r="A36" s="375" t="s">
        <v>122</v>
      </c>
      <c r="B36" s="181" t="s">
        <v>184</v>
      </c>
      <c r="C36" s="181" t="s">
        <v>174</v>
      </c>
      <c r="D36" s="375">
        <v>11</v>
      </c>
      <c r="E36" s="375">
        <v>16.04000000000001</v>
      </c>
      <c r="F36" s="375">
        <v>5</v>
      </c>
      <c r="G36" s="217">
        <v>35</v>
      </c>
    </row>
    <row r="37" spans="1:7" x14ac:dyDescent="0.3">
      <c r="A37" s="375" t="s">
        <v>126</v>
      </c>
      <c r="B37" s="181" t="s">
        <v>183</v>
      </c>
      <c r="C37" s="181" t="s">
        <v>174</v>
      </c>
      <c r="D37" s="375">
        <v>0</v>
      </c>
      <c r="E37" s="375">
        <v>-179.87</v>
      </c>
      <c r="F37" s="375">
        <v>2</v>
      </c>
      <c r="G37" s="217">
        <v>36</v>
      </c>
    </row>
    <row r="38" spans="1:7" x14ac:dyDescent="0.3">
      <c r="A38" s="375" t="s">
        <v>126</v>
      </c>
      <c r="B38" s="181" t="s">
        <v>184</v>
      </c>
      <c r="C38" s="181" t="s">
        <v>174</v>
      </c>
      <c r="D38" s="375">
        <v>65.043000000000006</v>
      </c>
      <c r="E38" s="375">
        <v>1242.17</v>
      </c>
      <c r="F38" s="375">
        <v>5</v>
      </c>
      <c r="G38" s="217">
        <v>37</v>
      </c>
    </row>
    <row r="39" spans="1:7" x14ac:dyDescent="0.3">
      <c r="A39" s="375" t="s">
        <v>128</v>
      </c>
      <c r="B39" s="181" t="s">
        <v>183</v>
      </c>
      <c r="C39" s="181" t="s">
        <v>174</v>
      </c>
      <c r="D39" s="375">
        <v>7.92</v>
      </c>
      <c r="E39" s="375">
        <v>-357.65</v>
      </c>
      <c r="F39" s="375">
        <v>6</v>
      </c>
      <c r="G39" s="217">
        <v>38</v>
      </c>
    </row>
    <row r="40" spans="1:7" x14ac:dyDescent="0.3">
      <c r="A40" s="375" t="s">
        <v>130</v>
      </c>
      <c r="B40" s="181" t="s">
        <v>187</v>
      </c>
      <c r="C40" s="181" t="s">
        <v>174</v>
      </c>
      <c r="D40" s="375">
        <v>10</v>
      </c>
      <c r="E40" s="375">
        <v>-144.07</v>
      </c>
      <c r="F40" s="375">
        <v>6</v>
      </c>
      <c r="G40" s="217">
        <v>39</v>
      </c>
    </row>
    <row r="41" spans="1:7" x14ac:dyDescent="0.3">
      <c r="A41" s="375" t="s">
        <v>132</v>
      </c>
      <c r="B41" s="181" t="s">
        <v>184</v>
      </c>
      <c r="C41" s="181" t="s">
        <v>174</v>
      </c>
      <c r="D41" s="375">
        <v>6</v>
      </c>
      <c r="E41" s="375">
        <v>-324.08999999999997</v>
      </c>
      <c r="F41" s="375">
        <v>6</v>
      </c>
      <c r="G41" s="217">
        <v>40</v>
      </c>
    </row>
    <row r="42" spans="1:7" x14ac:dyDescent="0.3">
      <c r="A42" s="375" t="s">
        <v>132</v>
      </c>
      <c r="B42" s="181" t="s">
        <v>188</v>
      </c>
      <c r="C42" s="181" t="s">
        <v>174</v>
      </c>
      <c r="D42" s="375">
        <v>6</v>
      </c>
      <c r="E42" s="375">
        <v>-127.38</v>
      </c>
      <c r="F42" s="375">
        <v>6</v>
      </c>
      <c r="G42" s="217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7">
        <v>42</v>
      </c>
    </row>
    <row r="44" spans="1:7" x14ac:dyDescent="0.3">
      <c r="A44" s="375" t="s">
        <v>145</v>
      </c>
      <c r="B44" s="181" t="s">
        <v>185</v>
      </c>
      <c r="C44" s="181" t="s">
        <v>174</v>
      </c>
      <c r="D44" s="375">
        <v>15.54</v>
      </c>
      <c r="E44" s="375">
        <v>265.55000000000013</v>
      </c>
      <c r="F44" s="375">
        <v>5</v>
      </c>
      <c r="G44" s="217">
        <v>43</v>
      </c>
    </row>
    <row r="45" spans="1:7" x14ac:dyDescent="0.3">
      <c r="A45" s="375" t="s">
        <v>148</v>
      </c>
      <c r="B45" s="181" t="s">
        <v>183</v>
      </c>
      <c r="C45" s="181" t="s">
        <v>174</v>
      </c>
      <c r="D45" s="375">
        <v>34.575000000000003</v>
      </c>
      <c r="E45" s="375">
        <v>703.75</v>
      </c>
      <c r="F45" s="375">
        <v>5</v>
      </c>
      <c r="G45" s="217">
        <v>44</v>
      </c>
    </row>
    <row r="46" spans="1:7" x14ac:dyDescent="0.3">
      <c r="A46" s="375" t="s">
        <v>151</v>
      </c>
      <c r="B46" s="181" t="s">
        <v>184</v>
      </c>
      <c r="C46" s="181" t="s">
        <v>174</v>
      </c>
      <c r="D46" s="375">
        <v>0</v>
      </c>
      <c r="E46" s="375">
        <v>0</v>
      </c>
      <c r="F46" s="375">
        <v>0</v>
      </c>
      <c r="G46" s="217">
        <v>45</v>
      </c>
    </row>
    <row r="47" spans="1:7" x14ac:dyDescent="0.3">
      <c r="A47" s="375" t="s">
        <v>151</v>
      </c>
      <c r="B47" s="181" t="s">
        <v>183</v>
      </c>
      <c r="C47" s="181" t="s">
        <v>174</v>
      </c>
      <c r="D47" s="375">
        <v>0</v>
      </c>
      <c r="E47" s="375">
        <v>0</v>
      </c>
      <c r="F47" s="375">
        <v>0</v>
      </c>
      <c r="G47" s="217">
        <v>46</v>
      </c>
    </row>
    <row r="48" spans="1:7" x14ac:dyDescent="0.3">
      <c r="A48" s="375" t="s">
        <v>153</v>
      </c>
      <c r="B48" s="181" t="s">
        <v>183</v>
      </c>
      <c r="C48" s="181" t="s">
        <v>174</v>
      </c>
      <c r="D48" s="375">
        <v>4</v>
      </c>
      <c r="E48" s="375">
        <v>507.78</v>
      </c>
      <c r="F48" s="375">
        <v>5</v>
      </c>
      <c r="G48" s="217">
        <v>47</v>
      </c>
    </row>
    <row r="49" spans="1:7" x14ac:dyDescent="0.3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7">
        <v>48</v>
      </c>
    </row>
    <row r="50" spans="1:7" x14ac:dyDescent="0.3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7">
        <v>49</v>
      </c>
    </row>
    <row r="51" spans="1:7" x14ac:dyDescent="0.3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7">
        <v>50</v>
      </c>
    </row>
    <row r="52" spans="1:7" x14ac:dyDescent="0.3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7">
        <v>51</v>
      </c>
    </row>
    <row r="53" spans="1:7" x14ac:dyDescent="0.3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7">
        <v>52</v>
      </c>
    </row>
    <row r="54" spans="1:7" x14ac:dyDescent="0.3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7">
        <v>53</v>
      </c>
    </row>
    <row r="55" spans="1:7" x14ac:dyDescent="0.3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7">
        <v>54</v>
      </c>
    </row>
    <row r="56" spans="1:7" x14ac:dyDescent="0.3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7">
        <v>55</v>
      </c>
    </row>
    <row r="57" spans="1:7" x14ac:dyDescent="0.3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7">
        <v>56</v>
      </c>
    </row>
    <row r="58" spans="1:7" x14ac:dyDescent="0.3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7">
        <v>57</v>
      </c>
    </row>
    <row r="59" spans="1:7" x14ac:dyDescent="0.3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7">
        <v>58</v>
      </c>
    </row>
    <row r="60" spans="1:7" x14ac:dyDescent="0.3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7">
        <v>59</v>
      </c>
    </row>
    <row r="61" spans="1:7" x14ac:dyDescent="0.3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7">
        <v>60</v>
      </c>
    </row>
    <row r="62" spans="1:7" x14ac:dyDescent="0.3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7">
        <v>61</v>
      </c>
    </row>
    <row r="63" spans="1:7" x14ac:dyDescent="0.3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7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7">
        <v>63</v>
      </c>
    </row>
    <row r="65" spans="1:7" x14ac:dyDescent="0.3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7">
        <v>64</v>
      </c>
    </row>
    <row r="66" spans="1:7" x14ac:dyDescent="0.3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7">
        <v>65</v>
      </c>
    </row>
    <row r="67" spans="1:7" x14ac:dyDescent="0.3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7">
        <v>66</v>
      </c>
    </row>
    <row r="68" spans="1:7" x14ac:dyDescent="0.3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7">
        <v>67</v>
      </c>
    </row>
    <row r="69" spans="1:7" x14ac:dyDescent="0.3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7">
        <v>68</v>
      </c>
    </row>
    <row r="70" spans="1:7" x14ac:dyDescent="0.3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7">
        <v>69</v>
      </c>
    </row>
    <row r="71" spans="1:7" x14ac:dyDescent="0.3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7">
        <v>70</v>
      </c>
    </row>
    <row r="72" spans="1:7" x14ac:dyDescent="0.3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7">
        <v>71</v>
      </c>
    </row>
    <row r="73" spans="1:7" x14ac:dyDescent="0.3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7">
        <v>72</v>
      </c>
    </row>
    <row r="74" spans="1:7" x14ac:dyDescent="0.3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7">
        <v>73</v>
      </c>
    </row>
    <row r="75" spans="1:7" x14ac:dyDescent="0.3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7">
        <v>74</v>
      </c>
    </row>
    <row r="76" spans="1:7" x14ac:dyDescent="0.3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7">
        <v>75</v>
      </c>
    </row>
    <row r="77" spans="1:7" x14ac:dyDescent="0.3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7">
        <v>76</v>
      </c>
    </row>
    <row r="78" spans="1:7" x14ac:dyDescent="0.3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7">
        <v>77</v>
      </c>
    </row>
    <row r="79" spans="1:7" x14ac:dyDescent="0.3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7">
        <v>78</v>
      </c>
    </row>
    <row r="80" spans="1:7" x14ac:dyDescent="0.3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7">
        <v>79</v>
      </c>
    </row>
    <row r="81" spans="1:7" x14ac:dyDescent="0.3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7">
        <v>80</v>
      </c>
    </row>
    <row r="82" spans="1:7" x14ac:dyDescent="0.3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7">
        <v>81</v>
      </c>
    </row>
    <row r="83" spans="1:7" x14ac:dyDescent="0.3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7">
        <v>82</v>
      </c>
    </row>
    <row r="84" spans="1:7" x14ac:dyDescent="0.3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7">
        <v>83</v>
      </c>
    </row>
    <row r="85" spans="1:7" x14ac:dyDescent="0.3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7">
        <v>84</v>
      </c>
    </row>
    <row r="86" spans="1:7" x14ac:dyDescent="0.3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7">
        <v>1</v>
      </c>
    </row>
    <row r="87" spans="1:7" x14ac:dyDescent="0.3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7">
        <v>2</v>
      </c>
    </row>
    <row r="88" spans="1:7" x14ac:dyDescent="0.3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7">
        <v>3</v>
      </c>
    </row>
    <row r="89" spans="1:7" x14ac:dyDescent="0.3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7">
        <v>4</v>
      </c>
    </row>
    <row r="90" spans="1:7" x14ac:dyDescent="0.3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7">
        <v>5</v>
      </c>
    </row>
    <row r="91" spans="1:7" x14ac:dyDescent="0.3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7">
        <v>6</v>
      </c>
    </row>
    <row r="92" spans="1:7" x14ac:dyDescent="0.3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7">
        <v>7</v>
      </c>
    </row>
    <row r="93" spans="1:7" x14ac:dyDescent="0.3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7">
        <v>8</v>
      </c>
    </row>
    <row r="94" spans="1:7" x14ac:dyDescent="0.3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7">
        <v>9</v>
      </c>
    </row>
    <row r="95" spans="1:7" x14ac:dyDescent="0.3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7">
        <v>10</v>
      </c>
    </row>
    <row r="96" spans="1:7" x14ac:dyDescent="0.3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7">
        <v>11</v>
      </c>
    </row>
    <row r="97" spans="1:7" x14ac:dyDescent="0.3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7">
        <v>12</v>
      </c>
    </row>
    <row r="98" spans="1:7" x14ac:dyDescent="0.3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7">
        <v>13</v>
      </c>
    </row>
    <row r="99" spans="1:7" x14ac:dyDescent="0.3">
      <c r="A99" s="375" t="s">
        <v>134</v>
      </c>
      <c r="B99" s="181" t="s">
        <v>210</v>
      </c>
      <c r="C99" s="181" t="s">
        <v>94</v>
      </c>
      <c r="D99" s="375">
        <v>6.34</v>
      </c>
      <c r="E99" s="375">
        <v>-226.90100000000001</v>
      </c>
      <c r="F99" s="375">
        <v>6</v>
      </c>
      <c r="G99" s="217">
        <v>14</v>
      </c>
    </row>
    <row r="100" spans="1:7" s="152" customFormat="1" x14ac:dyDescent="0.3">
      <c r="A100" s="375" t="s">
        <v>135</v>
      </c>
      <c r="B100" s="181" t="s">
        <v>211</v>
      </c>
      <c r="C100" s="181" t="s">
        <v>94</v>
      </c>
      <c r="D100" s="375">
        <v>16.733000000000001</v>
      </c>
      <c r="E100" s="375">
        <v>843.36</v>
      </c>
      <c r="F100" s="375">
        <v>5</v>
      </c>
      <c r="G100" s="54">
        <v>1</v>
      </c>
    </row>
    <row r="101" spans="1:7" s="152" customFormat="1" x14ac:dyDescent="0.3">
      <c r="A101" s="375" t="s">
        <v>106</v>
      </c>
      <c r="B101" s="181" t="s">
        <v>212</v>
      </c>
      <c r="C101" s="181" t="s">
        <v>94</v>
      </c>
      <c r="D101" s="375">
        <v>-13</v>
      </c>
      <c r="E101" s="375">
        <v>85</v>
      </c>
      <c r="F101" s="375">
        <v>3</v>
      </c>
      <c r="G101" s="54">
        <v>2</v>
      </c>
    </row>
    <row r="102" spans="1:7" s="152" customFormat="1" x14ac:dyDescent="0.3">
      <c r="A102" s="375" t="s">
        <v>142</v>
      </c>
      <c r="B102" s="181" t="s">
        <v>213</v>
      </c>
      <c r="C102" s="181" t="s">
        <v>94</v>
      </c>
      <c r="D102" s="375">
        <v>-49.383000000000003</v>
      </c>
      <c r="E102" s="375">
        <v>-796.73</v>
      </c>
      <c r="F102" s="375">
        <v>4</v>
      </c>
      <c r="G102" s="54">
        <v>3</v>
      </c>
    </row>
    <row r="103" spans="1:7" s="152" customFormat="1" x14ac:dyDescent="0.3">
      <c r="A103" s="375" t="s">
        <v>144</v>
      </c>
      <c r="B103" s="181" t="s">
        <v>214</v>
      </c>
      <c r="C103" s="181" t="s">
        <v>94</v>
      </c>
      <c r="D103" s="375">
        <v>-20.033000000000001</v>
      </c>
      <c r="E103" s="375">
        <v>-1071.57</v>
      </c>
      <c r="F103" s="375">
        <v>4</v>
      </c>
      <c r="G103" s="54">
        <v>4</v>
      </c>
    </row>
    <row r="104" spans="1:7" s="152" customFormat="1" x14ac:dyDescent="0.3">
      <c r="A104" s="375" t="s">
        <v>106</v>
      </c>
      <c r="B104" s="181" t="s">
        <v>215</v>
      </c>
      <c r="C104" s="181" t="s">
        <v>94</v>
      </c>
      <c r="D104" s="375">
        <v>-3</v>
      </c>
      <c r="E104" s="375">
        <v>542.12</v>
      </c>
      <c r="F104" s="375">
        <v>3</v>
      </c>
      <c r="G104" s="54">
        <v>5</v>
      </c>
    </row>
    <row r="105" spans="1:7" s="152" customFormat="1" x14ac:dyDescent="0.3">
      <c r="A105" s="375" t="s">
        <v>141</v>
      </c>
      <c r="B105" s="181" t="s">
        <v>216</v>
      </c>
      <c r="C105" s="181" t="s">
        <v>94</v>
      </c>
      <c r="D105" s="375">
        <v>-45.21</v>
      </c>
      <c r="E105" s="375">
        <v>-1322.99</v>
      </c>
      <c r="F105" s="375">
        <v>4</v>
      </c>
      <c r="G105" s="54">
        <v>6</v>
      </c>
    </row>
    <row r="106" spans="1:7" s="152" customFormat="1" x14ac:dyDescent="0.3">
      <c r="A106" s="375" t="s">
        <v>143</v>
      </c>
      <c r="B106" s="181" t="s">
        <v>217</v>
      </c>
      <c r="C106" s="181" t="s">
        <v>94</v>
      </c>
      <c r="D106" s="375">
        <v>-18.975000000000001</v>
      </c>
      <c r="E106" s="375">
        <v>-498.39</v>
      </c>
      <c r="F106" s="375">
        <v>4</v>
      </c>
      <c r="G106" s="54">
        <v>7</v>
      </c>
    </row>
    <row r="107" spans="1:7" s="152" customFormat="1" x14ac:dyDescent="0.3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3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3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3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3">
      <c r="A111" s="375" t="s">
        <v>137</v>
      </c>
      <c r="B111" s="181" t="s">
        <v>222</v>
      </c>
      <c r="C111" s="181" t="s">
        <v>94</v>
      </c>
      <c r="D111" s="375">
        <v>-22.815000000000001</v>
      </c>
      <c r="E111" s="375">
        <v>-764.53</v>
      </c>
      <c r="F111" s="375">
        <v>4</v>
      </c>
      <c r="G111" s="54">
        <v>3</v>
      </c>
    </row>
    <row r="112" spans="1:7" x14ac:dyDescent="0.3">
      <c r="A112" s="375" t="s">
        <v>107</v>
      </c>
      <c r="B112" s="181" t="s">
        <v>223</v>
      </c>
      <c r="C112" s="181" t="s">
        <v>94</v>
      </c>
      <c r="D112" s="375">
        <v>0.68500000000000005</v>
      </c>
      <c r="E112" s="375">
        <v>28.44</v>
      </c>
      <c r="F112" s="375">
        <v>5</v>
      </c>
      <c r="G112" s="54">
        <v>4</v>
      </c>
    </row>
    <row r="113" spans="1:7" x14ac:dyDescent="0.3">
      <c r="A113" s="375" t="s">
        <v>108</v>
      </c>
      <c r="B113" s="181" t="s">
        <v>222</v>
      </c>
      <c r="C113" s="181" t="s">
        <v>94</v>
      </c>
      <c r="D113" s="375">
        <v>-8.3829999999999991</v>
      </c>
      <c r="E113" s="375">
        <v>-83.505000000000052</v>
      </c>
      <c r="F113" s="375">
        <v>4</v>
      </c>
      <c r="G113" s="54">
        <v>5</v>
      </c>
    </row>
    <row r="114" spans="1:7" x14ac:dyDescent="0.3">
      <c r="A114" s="375" t="s">
        <v>109</v>
      </c>
      <c r="B114" s="181" t="s">
        <v>222</v>
      </c>
      <c r="C114" s="181" t="s">
        <v>94</v>
      </c>
      <c r="D114" s="375">
        <v>-5.4710000000000001</v>
      </c>
      <c r="E114" s="375">
        <v>-106.72499999999999</v>
      </c>
      <c r="F114" s="375">
        <v>4</v>
      </c>
      <c r="G114" s="54">
        <v>6</v>
      </c>
    </row>
    <row r="115" spans="1:7" x14ac:dyDescent="0.3">
      <c r="A115" s="375" t="s">
        <v>110</v>
      </c>
      <c r="B115" s="181" t="s">
        <v>222</v>
      </c>
      <c r="C115" s="181" t="s">
        <v>94</v>
      </c>
      <c r="D115" s="375">
        <v>-1.214</v>
      </c>
      <c r="E115" s="375">
        <v>-152.38</v>
      </c>
      <c r="F115" s="375">
        <v>4</v>
      </c>
      <c r="G115" s="54">
        <v>7</v>
      </c>
    </row>
    <row r="116" spans="1:7" x14ac:dyDescent="0.3">
      <c r="A116" s="375" t="s">
        <v>112</v>
      </c>
      <c r="B116" s="181" t="s">
        <v>222</v>
      </c>
      <c r="C116" s="181" t="s">
        <v>94</v>
      </c>
      <c r="D116" s="375">
        <v>1.121</v>
      </c>
      <c r="E116" s="375">
        <v>33.92</v>
      </c>
      <c r="F116" s="375">
        <v>5</v>
      </c>
      <c r="G116" s="54">
        <v>8</v>
      </c>
    </row>
    <row r="117" spans="1:7" x14ac:dyDescent="0.3">
      <c r="A117" s="375" t="s">
        <v>115</v>
      </c>
      <c r="B117" s="181" t="s">
        <v>222</v>
      </c>
      <c r="C117" s="181" t="s">
        <v>94</v>
      </c>
      <c r="D117" s="375">
        <v>10.72</v>
      </c>
      <c r="E117" s="375">
        <v>-131.38000000000011</v>
      </c>
      <c r="F117" s="375">
        <v>6</v>
      </c>
      <c r="G117" s="54">
        <v>9</v>
      </c>
    </row>
    <row r="118" spans="1:7" x14ac:dyDescent="0.3">
      <c r="A118" s="375" t="s">
        <v>116</v>
      </c>
      <c r="B118" s="181" t="s">
        <v>222</v>
      </c>
      <c r="C118" s="181" t="s">
        <v>94</v>
      </c>
      <c r="D118" s="375">
        <v>-10.32</v>
      </c>
      <c r="E118" s="375">
        <v>-547.63</v>
      </c>
      <c r="F118" s="375">
        <v>4</v>
      </c>
      <c r="G118" s="54">
        <v>10</v>
      </c>
    </row>
    <row r="119" spans="1:7" x14ac:dyDescent="0.3">
      <c r="A119" s="375" t="s">
        <v>118</v>
      </c>
      <c r="B119" s="181" t="s">
        <v>222</v>
      </c>
      <c r="C119" s="181" t="s">
        <v>94</v>
      </c>
      <c r="D119" s="375">
        <v>-8</v>
      </c>
      <c r="E119" s="375">
        <v>-256.67</v>
      </c>
      <c r="F119" s="375">
        <v>4</v>
      </c>
      <c r="G119" s="54">
        <v>11</v>
      </c>
    </row>
    <row r="120" spans="1:7" x14ac:dyDescent="0.3">
      <c r="A120" s="375" t="s">
        <v>119</v>
      </c>
      <c r="B120" s="181" t="s">
        <v>222</v>
      </c>
      <c r="C120" s="181" t="s">
        <v>94</v>
      </c>
      <c r="D120" s="375">
        <v>-16.899999999999999</v>
      </c>
      <c r="E120" s="375">
        <v>-680.42</v>
      </c>
      <c r="F120" s="375">
        <v>4</v>
      </c>
      <c r="G120" s="54">
        <v>12</v>
      </c>
    </row>
    <row r="121" spans="1:7" x14ac:dyDescent="0.3">
      <c r="A121" s="375" t="s">
        <v>120</v>
      </c>
      <c r="B121" s="181" t="s">
        <v>222</v>
      </c>
      <c r="C121" s="181" t="s">
        <v>94</v>
      </c>
      <c r="D121" s="375">
        <v>-5</v>
      </c>
      <c r="E121" s="375">
        <v>-421.92</v>
      </c>
      <c r="F121" s="375">
        <v>4</v>
      </c>
      <c r="G121" s="54">
        <v>13</v>
      </c>
    </row>
    <row r="122" spans="1:7" x14ac:dyDescent="0.3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3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3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3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3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3">
      <c r="A127" s="375" t="s">
        <v>129</v>
      </c>
      <c r="B127" s="181" t="s">
        <v>222</v>
      </c>
      <c r="C127" s="181" t="s">
        <v>94</v>
      </c>
      <c r="D127" s="375">
        <v>11.137</v>
      </c>
      <c r="E127" s="375">
        <v>-417.45</v>
      </c>
      <c r="F127" s="375">
        <v>6</v>
      </c>
      <c r="G127" s="54">
        <v>2</v>
      </c>
    </row>
    <row r="128" spans="1:7" x14ac:dyDescent="0.3">
      <c r="A128" s="375" t="s">
        <v>131</v>
      </c>
      <c r="B128" s="181" t="s">
        <v>222</v>
      </c>
      <c r="C128" s="181" t="s">
        <v>94</v>
      </c>
      <c r="D128" s="375">
        <v>20.36</v>
      </c>
      <c r="E128" s="375">
        <v>559.02</v>
      </c>
      <c r="F128" s="375">
        <v>5</v>
      </c>
      <c r="G128" s="54">
        <v>3</v>
      </c>
    </row>
    <row r="129" spans="1:7" x14ac:dyDescent="0.3">
      <c r="A129" s="375" t="s">
        <v>145</v>
      </c>
      <c r="B129" s="181" t="s">
        <v>224</v>
      </c>
      <c r="C129" s="181" t="s">
        <v>94</v>
      </c>
      <c r="D129" s="375">
        <v>7.6189999999999998</v>
      </c>
      <c r="E129" s="375">
        <v>211.68</v>
      </c>
      <c r="F129" s="375">
        <v>5</v>
      </c>
      <c r="G129" s="54">
        <v>4</v>
      </c>
    </row>
    <row r="130" spans="1:7" x14ac:dyDescent="0.3">
      <c r="A130" s="375" t="s">
        <v>148</v>
      </c>
      <c r="B130" s="181" t="s">
        <v>224</v>
      </c>
      <c r="C130" s="181" t="s">
        <v>94</v>
      </c>
      <c r="D130" s="375">
        <v>6.133</v>
      </c>
      <c r="E130" s="375">
        <v>90.21</v>
      </c>
      <c r="F130" s="375">
        <v>5</v>
      </c>
      <c r="G130" s="54">
        <v>5</v>
      </c>
    </row>
    <row r="131" spans="1:7" x14ac:dyDescent="0.3">
      <c r="A131" s="375" t="s">
        <v>149</v>
      </c>
      <c r="B131" s="181" t="s">
        <v>222</v>
      </c>
      <c r="C131" s="181" t="s">
        <v>94</v>
      </c>
      <c r="D131" s="375">
        <v>-30.289000000000001</v>
      </c>
      <c r="E131" s="375">
        <v>-855.57999999999993</v>
      </c>
      <c r="F131" s="375">
        <v>4</v>
      </c>
      <c r="G131" s="54">
        <v>6</v>
      </c>
    </row>
    <row r="132" spans="1:7" x14ac:dyDescent="0.3">
      <c r="A132" s="375" t="s">
        <v>152</v>
      </c>
      <c r="B132" s="181" t="s">
        <v>222</v>
      </c>
      <c r="C132" s="181" t="s">
        <v>94</v>
      </c>
      <c r="D132" s="375">
        <v>-24.745000000000001</v>
      </c>
      <c r="E132" s="375">
        <v>-1160.1199999999999</v>
      </c>
      <c r="F132" s="375">
        <v>4</v>
      </c>
      <c r="G132" s="54">
        <v>7</v>
      </c>
    </row>
    <row r="133" spans="1:7" x14ac:dyDescent="0.3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3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3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3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3">
      <c r="E137" s="326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72" customWidth="1"/>
    <col min="2" max="2" width="66.33203125" style="372" customWidth="1"/>
    <col min="15" max="16" width="8.6640625" style="372" customWidth="1"/>
    <col min="20" max="20" width="23.44140625" style="372" customWidth="1"/>
    <col min="21" max="21" width="16.88671875" style="372" customWidth="1"/>
  </cols>
  <sheetData>
    <row r="1" spans="1:22" x14ac:dyDescent="0.3">
      <c r="A1" s="390" t="s">
        <v>229</v>
      </c>
      <c r="B1" s="390" t="s">
        <v>230</v>
      </c>
      <c r="C1" s="390" t="s">
        <v>231</v>
      </c>
      <c r="D1" s="391"/>
      <c r="E1" s="391"/>
      <c r="F1" s="392"/>
      <c r="G1" s="390" t="s">
        <v>232</v>
      </c>
      <c r="H1" s="391"/>
      <c r="I1" s="391"/>
      <c r="J1" s="392"/>
      <c r="K1" s="390" t="s">
        <v>233</v>
      </c>
      <c r="L1" s="391"/>
      <c r="M1" s="391"/>
      <c r="N1" s="392"/>
      <c r="T1" s="375" t="s">
        <v>234</v>
      </c>
      <c r="U1" s="375" t="s">
        <v>235</v>
      </c>
      <c r="V1" s="375" t="s">
        <v>236</v>
      </c>
    </row>
    <row r="2" spans="1:22" x14ac:dyDescent="0.3">
      <c r="A2" s="379"/>
      <c r="B2" s="379"/>
      <c r="C2" s="375" t="s">
        <v>2</v>
      </c>
      <c r="D2" s="375" t="s">
        <v>3</v>
      </c>
      <c r="E2" s="375" t="s">
        <v>4</v>
      </c>
      <c r="F2" s="375" t="s">
        <v>5</v>
      </c>
      <c r="G2" s="375" t="s">
        <v>2</v>
      </c>
      <c r="H2" s="375" t="s">
        <v>3</v>
      </c>
      <c r="I2" s="375" t="s">
        <v>4</v>
      </c>
      <c r="J2" s="375" t="s">
        <v>5</v>
      </c>
      <c r="K2" s="375" t="s">
        <v>2</v>
      </c>
      <c r="L2" s="375" t="s">
        <v>3</v>
      </c>
      <c r="M2" s="375" t="s">
        <v>4</v>
      </c>
      <c r="N2" s="375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3">
      <c r="A3" s="13">
        <v>4111306</v>
      </c>
      <c r="B3" s="55" t="s">
        <v>62</v>
      </c>
      <c r="C3" s="375">
        <v>151.32</v>
      </c>
      <c r="D3" s="375">
        <v>1109.68</v>
      </c>
      <c r="E3" s="375">
        <f t="shared" ref="E3:E15" si="1">F3*0</f>
        <v>0</v>
      </c>
      <c r="F3" s="375">
        <v>1261</v>
      </c>
      <c r="G3" s="375">
        <f t="shared" ref="G3:G11" si="2">J3*0.14</f>
        <v>537.97519999999997</v>
      </c>
      <c r="H3" s="375">
        <f t="shared" ref="H3:H11" si="3">J3*0.86</f>
        <v>3304.7048</v>
      </c>
      <c r="I3" s="375">
        <f t="shared" ref="I3:I15" si="4">J3*0</f>
        <v>0</v>
      </c>
      <c r="J3" s="375">
        <v>3842.68</v>
      </c>
      <c r="K3" s="375">
        <f t="shared" ref="K3:K15" si="5">G3-C3</f>
        <v>386.65519999999998</v>
      </c>
      <c r="L3" s="375">
        <f t="shared" ref="L3:L15" si="6">H3-D3</f>
        <v>2195.0248000000001</v>
      </c>
      <c r="M3" s="375">
        <f t="shared" ref="M3:M15" si="7">I3-E3</f>
        <v>0</v>
      </c>
      <c r="N3" s="375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3">
      <c r="A4" s="13">
        <v>4111307</v>
      </c>
      <c r="B4" s="55" t="s">
        <v>63</v>
      </c>
      <c r="C4" s="375">
        <v>181.8</v>
      </c>
      <c r="D4" s="375">
        <v>1333.2</v>
      </c>
      <c r="E4" s="375">
        <f t="shared" si="1"/>
        <v>0</v>
      </c>
      <c r="F4" s="375">
        <v>1515</v>
      </c>
      <c r="G4" s="375">
        <f t="shared" si="2"/>
        <v>187.67840000000001</v>
      </c>
      <c r="H4" s="375">
        <f t="shared" si="3"/>
        <v>1152.8815999999999</v>
      </c>
      <c r="I4" s="375">
        <f t="shared" si="4"/>
        <v>0</v>
      </c>
      <c r="J4" s="375">
        <v>1340.56</v>
      </c>
      <c r="K4" s="375">
        <f t="shared" si="5"/>
        <v>5.8783999999999992</v>
      </c>
      <c r="L4" s="375">
        <f t="shared" si="6"/>
        <v>-180.31840000000011</v>
      </c>
      <c r="M4" s="375">
        <f t="shared" si="7"/>
        <v>0</v>
      </c>
      <c r="N4" s="375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3">
      <c r="A5" s="13">
        <v>4111307</v>
      </c>
      <c r="B5" s="55" t="s">
        <v>64</v>
      </c>
      <c r="C5" s="375">
        <v>2437.3200000000002</v>
      </c>
      <c r="D5" s="375">
        <v>17873.68</v>
      </c>
      <c r="E5" s="375">
        <f t="shared" si="1"/>
        <v>0</v>
      </c>
      <c r="F5" s="375">
        <v>20311</v>
      </c>
      <c r="G5" s="375">
        <f t="shared" si="2"/>
        <v>3495.5284000000015</v>
      </c>
      <c r="H5" s="375">
        <f t="shared" si="3"/>
        <v>21472.531600000006</v>
      </c>
      <c r="I5" s="375">
        <f t="shared" si="4"/>
        <v>0</v>
      </c>
      <c r="J5" s="375">
        <v>24968.060000000009</v>
      </c>
      <c r="K5" s="375">
        <f t="shared" si="5"/>
        <v>1058.2084000000013</v>
      </c>
      <c r="L5" s="375">
        <f t="shared" si="6"/>
        <v>3598.8516000000054</v>
      </c>
      <c r="M5" s="375">
        <f t="shared" si="7"/>
        <v>0</v>
      </c>
      <c r="N5" s="375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75">
        <f t="shared" si="0"/>
        <v>0</v>
      </c>
    </row>
    <row r="6" spans="1:22" x14ac:dyDescent="0.3">
      <c r="A6" s="13">
        <v>4111307</v>
      </c>
      <c r="B6" s="55" t="s">
        <v>65</v>
      </c>
      <c r="C6" s="375">
        <v>1167.48</v>
      </c>
      <c r="D6" s="375">
        <v>8561.52</v>
      </c>
      <c r="E6" s="375">
        <f t="shared" si="1"/>
        <v>0</v>
      </c>
      <c r="F6" s="375">
        <v>9729</v>
      </c>
      <c r="G6" s="375">
        <f t="shared" si="2"/>
        <v>864.69040000000007</v>
      </c>
      <c r="H6" s="375">
        <f t="shared" si="3"/>
        <v>5311.6695999999993</v>
      </c>
      <c r="I6" s="375">
        <f t="shared" si="4"/>
        <v>0</v>
      </c>
      <c r="J6" s="375">
        <v>6176.36</v>
      </c>
      <c r="K6" s="375">
        <f t="shared" si="5"/>
        <v>-302.78959999999995</v>
      </c>
      <c r="L6" s="375">
        <f t="shared" si="6"/>
        <v>-3249.8504000000012</v>
      </c>
      <c r="M6" s="375">
        <f t="shared" si="7"/>
        <v>0</v>
      </c>
      <c r="N6" s="375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3">
      <c r="A7" s="368">
        <v>4111201</v>
      </c>
      <c r="B7" s="55" t="s">
        <v>66</v>
      </c>
      <c r="C7" s="375">
        <v>301.8</v>
      </c>
      <c r="D7" s="375">
        <v>2213.1999999999998</v>
      </c>
      <c r="E7" s="375">
        <f t="shared" si="1"/>
        <v>0</v>
      </c>
      <c r="F7" s="375">
        <v>2515</v>
      </c>
      <c r="G7" s="375">
        <f t="shared" si="2"/>
        <v>295.04579999999999</v>
      </c>
      <c r="H7" s="375">
        <f t="shared" si="3"/>
        <v>1812.4241999999997</v>
      </c>
      <c r="I7" s="375">
        <f t="shared" si="4"/>
        <v>0</v>
      </c>
      <c r="J7" s="375">
        <v>2107.4699999999998</v>
      </c>
      <c r="K7" s="375">
        <f t="shared" si="5"/>
        <v>-6.7542000000000257</v>
      </c>
      <c r="L7" s="375">
        <f t="shared" si="6"/>
        <v>-400.77580000000012</v>
      </c>
      <c r="M7" s="375">
        <f t="shared" si="7"/>
        <v>0</v>
      </c>
      <c r="N7" s="375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3">
      <c r="A8" s="368">
        <v>4111201</v>
      </c>
      <c r="B8" s="55" t="s">
        <v>67</v>
      </c>
      <c r="C8" s="375">
        <v>306</v>
      </c>
      <c r="D8" s="375">
        <v>2244</v>
      </c>
      <c r="E8" s="375">
        <f t="shared" si="1"/>
        <v>0</v>
      </c>
      <c r="F8" s="375">
        <v>2550</v>
      </c>
      <c r="G8" s="375">
        <f t="shared" si="2"/>
        <v>89.500600000000006</v>
      </c>
      <c r="H8" s="375">
        <f t="shared" si="3"/>
        <v>549.7894</v>
      </c>
      <c r="I8" s="375">
        <f t="shared" si="4"/>
        <v>0</v>
      </c>
      <c r="J8" s="375">
        <v>639.29</v>
      </c>
      <c r="K8" s="375">
        <f t="shared" si="5"/>
        <v>-216.49939999999998</v>
      </c>
      <c r="L8" s="375">
        <f t="shared" si="6"/>
        <v>-1694.2105999999999</v>
      </c>
      <c r="M8" s="375">
        <f t="shared" si="7"/>
        <v>0</v>
      </c>
      <c r="N8" s="375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75">
        <f t="shared" si="0"/>
        <v>0</v>
      </c>
    </row>
    <row r="9" spans="1:22" x14ac:dyDescent="0.3">
      <c r="A9" s="368">
        <v>4111201</v>
      </c>
      <c r="B9" s="55" t="s">
        <v>68</v>
      </c>
      <c r="C9" s="375">
        <v>214.2</v>
      </c>
      <c r="D9" s="375">
        <v>1570.8</v>
      </c>
      <c r="E9" s="375">
        <f t="shared" si="1"/>
        <v>0</v>
      </c>
      <c r="F9" s="375">
        <v>1785</v>
      </c>
      <c r="G9" s="375">
        <f t="shared" si="2"/>
        <v>227.7604</v>
      </c>
      <c r="H9" s="375">
        <f t="shared" si="3"/>
        <v>1399.0995999999998</v>
      </c>
      <c r="I9" s="375">
        <f t="shared" si="4"/>
        <v>0</v>
      </c>
      <c r="J9" s="375">
        <v>1626.86</v>
      </c>
      <c r="K9" s="375">
        <f t="shared" si="5"/>
        <v>13.560400000000016</v>
      </c>
      <c r="L9" s="375">
        <f t="shared" si="6"/>
        <v>-171.70040000000017</v>
      </c>
      <c r="M9" s="375">
        <f t="shared" si="7"/>
        <v>0</v>
      </c>
      <c r="N9" s="375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3">
      <c r="A10" s="368">
        <v>4111201</v>
      </c>
      <c r="B10" s="55" t="s">
        <v>69</v>
      </c>
      <c r="C10" s="375">
        <v>1434.3</v>
      </c>
      <c r="D10" s="375">
        <v>10518.2</v>
      </c>
      <c r="E10" s="375">
        <f t="shared" si="1"/>
        <v>0</v>
      </c>
      <c r="F10" s="375">
        <v>11952.5</v>
      </c>
      <c r="G10" s="375">
        <f t="shared" si="2"/>
        <v>696.68060000000003</v>
      </c>
      <c r="H10" s="375">
        <f t="shared" si="3"/>
        <v>4279.6094000000003</v>
      </c>
      <c r="I10" s="375">
        <f t="shared" si="4"/>
        <v>0</v>
      </c>
      <c r="J10" s="375">
        <v>4976.29</v>
      </c>
      <c r="K10" s="375">
        <f t="shared" si="5"/>
        <v>-737.61939999999993</v>
      </c>
      <c r="L10" s="375">
        <f t="shared" si="6"/>
        <v>-6238.5906000000004</v>
      </c>
      <c r="M10" s="375">
        <f t="shared" si="7"/>
        <v>0</v>
      </c>
      <c r="N10" s="375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75">
        <f t="shared" si="0"/>
        <v>0</v>
      </c>
    </row>
    <row r="11" spans="1:22" x14ac:dyDescent="0.3">
      <c r="A11" s="368">
        <v>4111201</v>
      </c>
      <c r="B11" s="55" t="s">
        <v>70</v>
      </c>
      <c r="C11" s="375">
        <v>19.920000000000002</v>
      </c>
      <c r="D11" s="375">
        <v>146.08000000000001</v>
      </c>
      <c r="E11" s="375">
        <f t="shared" si="1"/>
        <v>0</v>
      </c>
      <c r="F11" s="375">
        <v>166</v>
      </c>
      <c r="G11" s="375">
        <f t="shared" si="2"/>
        <v>116.67180000000002</v>
      </c>
      <c r="H11" s="375">
        <f t="shared" si="3"/>
        <v>716.69820000000004</v>
      </c>
      <c r="I11" s="375">
        <f t="shared" si="4"/>
        <v>0</v>
      </c>
      <c r="J11" s="375">
        <v>833.37</v>
      </c>
      <c r="K11" s="375">
        <f t="shared" si="5"/>
        <v>96.751800000000017</v>
      </c>
      <c r="L11" s="375">
        <f t="shared" si="6"/>
        <v>570.6182</v>
      </c>
      <c r="M11" s="375">
        <f t="shared" si="7"/>
        <v>0</v>
      </c>
      <c r="N11" s="375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75">
        <f t="shared" si="0"/>
        <v>0</v>
      </c>
    </row>
    <row r="12" spans="1:22" x14ac:dyDescent="0.3">
      <c r="A12" s="368">
        <v>4111201</v>
      </c>
      <c r="B12" s="55" t="s">
        <v>237</v>
      </c>
      <c r="C12" s="375">
        <v>0</v>
      </c>
      <c r="D12" s="375">
        <v>0</v>
      </c>
      <c r="E12" s="375">
        <f t="shared" si="1"/>
        <v>0</v>
      </c>
      <c r="F12" s="375">
        <v>0</v>
      </c>
      <c r="G12" s="375">
        <v>0</v>
      </c>
      <c r="H12" s="375">
        <v>0</v>
      </c>
      <c r="I12" s="375">
        <f t="shared" si="4"/>
        <v>0</v>
      </c>
      <c r="J12" s="375">
        <v>344.66</v>
      </c>
      <c r="K12" s="375">
        <f t="shared" si="5"/>
        <v>0</v>
      </c>
      <c r="L12" s="375">
        <f t="shared" si="6"/>
        <v>0</v>
      </c>
      <c r="M12" s="375">
        <f t="shared" si="7"/>
        <v>0</v>
      </c>
      <c r="N12" s="375">
        <f t="shared" si="8"/>
        <v>344.66</v>
      </c>
      <c r="O12" s="57"/>
      <c r="P12" s="57">
        <v>10</v>
      </c>
      <c r="T12" s="91">
        <v>900</v>
      </c>
      <c r="U12" s="375">
        <v>900</v>
      </c>
      <c r="V12" s="375">
        <f t="shared" si="0"/>
        <v>0</v>
      </c>
    </row>
    <row r="13" spans="1:22" x14ac:dyDescent="0.3">
      <c r="A13" s="368">
        <v>4111201</v>
      </c>
      <c r="B13" s="55" t="s">
        <v>71</v>
      </c>
      <c r="C13" s="375">
        <v>0</v>
      </c>
      <c r="D13" s="375">
        <v>0</v>
      </c>
      <c r="E13" s="375">
        <f t="shared" si="1"/>
        <v>0</v>
      </c>
      <c r="F13" s="375">
        <v>0</v>
      </c>
      <c r="G13" s="375">
        <f>J13*0.14</f>
        <v>0</v>
      </c>
      <c r="H13" s="375">
        <f>J13*0.86</f>
        <v>0</v>
      </c>
      <c r="I13" s="375">
        <f t="shared" si="4"/>
        <v>0</v>
      </c>
      <c r="J13" s="375">
        <v>0</v>
      </c>
      <c r="K13" s="375">
        <f t="shared" si="5"/>
        <v>0</v>
      </c>
      <c r="L13" s="375">
        <f t="shared" si="6"/>
        <v>0</v>
      </c>
      <c r="M13" s="375">
        <f t="shared" si="7"/>
        <v>0</v>
      </c>
      <c r="N13" s="375">
        <f t="shared" si="8"/>
        <v>0</v>
      </c>
      <c r="O13" s="57"/>
      <c r="P13" s="56">
        <v>11</v>
      </c>
      <c r="T13" s="91">
        <v>5222.43</v>
      </c>
      <c r="U13" s="375">
        <v>5222.43</v>
      </c>
      <c r="V13" s="375"/>
    </row>
    <row r="14" spans="1:22" x14ac:dyDescent="0.3">
      <c r="A14" s="368">
        <v>4111201</v>
      </c>
      <c r="B14" s="55" t="s">
        <v>72</v>
      </c>
      <c r="C14" s="375">
        <v>165.6</v>
      </c>
      <c r="D14" s="375">
        <v>1214.4000000000001</v>
      </c>
      <c r="E14" s="375">
        <f t="shared" si="1"/>
        <v>0</v>
      </c>
      <c r="F14" s="375">
        <v>1380</v>
      </c>
      <c r="G14" s="375">
        <f>J14*0.14</f>
        <v>336.00000000000006</v>
      </c>
      <c r="H14" s="375">
        <f>J14*0.86</f>
        <v>2064</v>
      </c>
      <c r="I14" s="375">
        <f t="shared" si="4"/>
        <v>0</v>
      </c>
      <c r="J14" s="375">
        <v>2400</v>
      </c>
      <c r="K14" s="375">
        <f t="shared" si="5"/>
        <v>170.40000000000006</v>
      </c>
      <c r="L14" s="375">
        <f t="shared" si="6"/>
        <v>849.59999999999991</v>
      </c>
      <c r="M14" s="375">
        <f t="shared" si="7"/>
        <v>0</v>
      </c>
      <c r="N14" s="375">
        <f t="shared" si="8"/>
        <v>1020</v>
      </c>
      <c r="O14" s="57"/>
      <c r="P14" s="57">
        <v>12</v>
      </c>
      <c r="T14" s="91">
        <f>SUM(T2:T13)</f>
        <v>56258.450000000004</v>
      </c>
      <c r="U14" s="375">
        <f>SUM(U2:U13)</f>
        <v>56158.400000000001</v>
      </c>
      <c r="V14" s="375">
        <f>SUM(V2:V13)</f>
        <v>-100.0499999999995</v>
      </c>
    </row>
    <row r="15" spans="1:22" x14ac:dyDescent="0.3">
      <c r="A15" s="368">
        <v>4111201</v>
      </c>
      <c r="B15" s="55" t="s">
        <v>73</v>
      </c>
      <c r="C15" s="375">
        <f>F15*0.14</f>
        <v>0</v>
      </c>
      <c r="D15" s="375">
        <f>F15*0.86</f>
        <v>0</v>
      </c>
      <c r="E15" s="375">
        <f t="shared" si="1"/>
        <v>0</v>
      </c>
      <c r="F15" s="375"/>
      <c r="G15" s="375">
        <f>J15*0.14</f>
        <v>0</v>
      </c>
      <c r="H15" s="375">
        <f>J15*0.86</f>
        <v>0</v>
      </c>
      <c r="I15" s="375">
        <f t="shared" si="4"/>
        <v>0</v>
      </c>
      <c r="J15" s="375">
        <v>0</v>
      </c>
      <c r="K15" s="375">
        <f t="shared" si="5"/>
        <v>0</v>
      </c>
      <c r="L15" s="375">
        <f t="shared" si="6"/>
        <v>0</v>
      </c>
      <c r="M15" s="375">
        <f t="shared" si="7"/>
        <v>0</v>
      </c>
      <c r="N15" s="375">
        <f t="shared" si="8"/>
        <v>0</v>
      </c>
      <c r="P15" s="56">
        <v>13</v>
      </c>
    </row>
    <row r="16" spans="1:22" x14ac:dyDescent="0.3">
      <c r="C16" s="181">
        <f t="shared" ref="C16:N16" si="9">SUM(C3:C15)</f>
        <v>6379.7400000000007</v>
      </c>
      <c r="D16" s="181">
        <f t="shared" si="9"/>
        <v>46784.76</v>
      </c>
      <c r="E16" s="375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75">
        <f t="shared" si="9"/>
        <v>0</v>
      </c>
      <c r="J16" s="181">
        <f t="shared" si="9"/>
        <v>49255.60000000002</v>
      </c>
      <c r="K16" s="375">
        <f t="shared" si="9"/>
        <v>467.79160000000172</v>
      </c>
      <c r="L16" s="375">
        <f t="shared" si="9"/>
        <v>-4721.3515999999963</v>
      </c>
      <c r="M16" s="375">
        <f t="shared" si="9"/>
        <v>0</v>
      </c>
      <c r="N16" s="181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72" customWidth="1"/>
    <col min="2" max="2" width="66.88671875" style="372" customWidth="1"/>
    <col min="3" max="3" width="9.88671875" style="372" customWidth="1"/>
    <col min="4" max="4" width="15.44140625" style="372" customWidth="1"/>
    <col min="6" max="6" width="15.109375" style="372" customWidth="1"/>
  </cols>
  <sheetData>
    <row r="1" spans="1:6" x14ac:dyDescent="0.3">
      <c r="A1" s="181" t="s">
        <v>229</v>
      </c>
      <c r="B1" s="181" t="s">
        <v>230</v>
      </c>
      <c r="C1" s="65" t="s">
        <v>238</v>
      </c>
      <c r="D1" s="375" t="s">
        <v>231</v>
      </c>
      <c r="E1" s="64" t="s">
        <v>239</v>
      </c>
      <c r="F1" s="64" t="s">
        <v>233</v>
      </c>
    </row>
    <row r="2" spans="1:6" x14ac:dyDescent="0.3">
      <c r="A2" s="13">
        <v>4111306</v>
      </c>
      <c r="B2" s="55" t="s">
        <v>62</v>
      </c>
      <c r="C2" s="375" t="s">
        <v>88</v>
      </c>
      <c r="D2" s="155">
        <v>131</v>
      </c>
      <c r="E2" s="375">
        <v>69.224999999999994</v>
      </c>
      <c r="F2" s="375">
        <f t="shared" ref="F2:F13" si="0">E2-D2</f>
        <v>-61.775000000000006</v>
      </c>
    </row>
    <row r="3" spans="1:6" x14ac:dyDescent="0.3">
      <c r="A3" s="13">
        <v>4111307</v>
      </c>
      <c r="B3" s="55" t="s">
        <v>63</v>
      </c>
      <c r="C3" s="375" t="s">
        <v>88</v>
      </c>
      <c r="D3" s="66">
        <v>7</v>
      </c>
      <c r="E3" s="375">
        <v>32.058</v>
      </c>
      <c r="F3" s="375">
        <f t="shared" si="0"/>
        <v>25.058</v>
      </c>
    </row>
    <row r="4" spans="1:6" x14ac:dyDescent="0.3">
      <c r="A4" s="13">
        <v>4111307</v>
      </c>
      <c r="B4" s="55" t="s">
        <v>64</v>
      </c>
      <c r="C4" s="375" t="s">
        <v>88</v>
      </c>
      <c r="D4" s="156">
        <v>137</v>
      </c>
      <c r="E4" s="375">
        <v>524.61799999999994</v>
      </c>
      <c r="F4" s="375">
        <f t="shared" si="0"/>
        <v>387.61799999999994</v>
      </c>
    </row>
    <row r="5" spans="1:6" x14ac:dyDescent="0.3">
      <c r="A5" s="13">
        <v>4111307</v>
      </c>
      <c r="B5" s="55" t="s">
        <v>65</v>
      </c>
      <c r="C5" s="375" t="s">
        <v>94</v>
      </c>
      <c r="D5" s="157">
        <v>318</v>
      </c>
      <c r="E5" s="375">
        <v>104.19</v>
      </c>
      <c r="F5" s="375">
        <f t="shared" si="0"/>
        <v>-213.81</v>
      </c>
    </row>
    <row r="6" spans="1:6" x14ac:dyDescent="0.3">
      <c r="A6" s="368">
        <v>4111201</v>
      </c>
      <c r="B6" s="55" t="s">
        <v>66</v>
      </c>
      <c r="C6" s="375" t="s">
        <v>94</v>
      </c>
      <c r="D6" s="157">
        <v>143</v>
      </c>
      <c r="E6" s="375">
        <v>54.968000000000004</v>
      </c>
      <c r="F6" s="375">
        <f t="shared" si="0"/>
        <v>-88.031999999999996</v>
      </c>
    </row>
    <row r="7" spans="1:6" x14ac:dyDescent="0.3">
      <c r="A7" s="368">
        <v>4111201</v>
      </c>
      <c r="B7" s="55" t="s">
        <v>67</v>
      </c>
      <c r="C7" s="375" t="s">
        <v>94</v>
      </c>
      <c r="D7" s="157">
        <v>84.31</v>
      </c>
      <c r="E7" s="375">
        <v>4.9249999999999998</v>
      </c>
      <c r="F7" s="375">
        <f t="shared" si="0"/>
        <v>-79.385000000000005</v>
      </c>
    </row>
    <row r="8" spans="1:6" x14ac:dyDescent="0.3">
      <c r="A8" s="368">
        <v>4111201</v>
      </c>
      <c r="B8" s="55" t="s">
        <v>68</v>
      </c>
      <c r="C8" s="375" t="s">
        <v>94</v>
      </c>
      <c r="D8" s="157">
        <v>87.03</v>
      </c>
      <c r="E8" s="375">
        <v>49.353000000000002</v>
      </c>
      <c r="F8" s="375">
        <f t="shared" si="0"/>
        <v>-37.677</v>
      </c>
    </row>
    <row r="9" spans="1:6" x14ac:dyDescent="0.3">
      <c r="A9" s="368">
        <v>4111201</v>
      </c>
      <c r="B9" s="55" t="s">
        <v>69</v>
      </c>
      <c r="C9" s="375" t="s">
        <v>94</v>
      </c>
      <c r="D9" s="157">
        <v>263.24</v>
      </c>
      <c r="E9" s="375">
        <v>136.91800000000001</v>
      </c>
      <c r="F9" s="375">
        <f t="shared" si="0"/>
        <v>-126.322</v>
      </c>
    </row>
    <row r="10" spans="1:6" x14ac:dyDescent="0.3">
      <c r="A10" s="368">
        <v>4111201</v>
      </c>
      <c r="B10" s="55" t="s">
        <v>70</v>
      </c>
      <c r="C10" s="375" t="s">
        <v>88</v>
      </c>
      <c r="D10" s="154">
        <v>8</v>
      </c>
      <c r="E10" s="375">
        <v>20.989000000000001</v>
      </c>
      <c r="F10" s="375">
        <f t="shared" si="0"/>
        <v>12.989000000000001</v>
      </c>
    </row>
    <row r="11" spans="1:6" x14ac:dyDescent="0.3">
      <c r="A11" s="368">
        <v>4111201</v>
      </c>
      <c r="B11" s="55" t="s">
        <v>237</v>
      </c>
      <c r="C11" s="375" t="s">
        <v>94</v>
      </c>
      <c r="D11" s="157">
        <v>0</v>
      </c>
      <c r="E11" s="375">
        <v>8.1750000000000007</v>
      </c>
      <c r="F11" s="375">
        <f t="shared" si="0"/>
        <v>8.1750000000000007</v>
      </c>
    </row>
    <row r="12" spans="1:6" x14ac:dyDescent="0.3">
      <c r="A12" s="368">
        <v>4111201</v>
      </c>
      <c r="B12" s="55" t="s">
        <v>71</v>
      </c>
      <c r="C12" s="375" t="s">
        <v>88</v>
      </c>
      <c r="D12" s="154">
        <v>0</v>
      </c>
      <c r="E12" s="375"/>
      <c r="F12" s="375">
        <f t="shared" si="0"/>
        <v>0</v>
      </c>
    </row>
    <row r="13" spans="1:6" x14ac:dyDescent="0.3">
      <c r="A13" s="368">
        <v>4111201</v>
      </c>
      <c r="B13" s="55" t="s">
        <v>72</v>
      </c>
      <c r="C13" s="375" t="s">
        <v>88</v>
      </c>
      <c r="D13" s="154">
        <v>60</v>
      </c>
      <c r="E13" s="375">
        <v>60</v>
      </c>
      <c r="F13" s="375">
        <f t="shared" si="0"/>
        <v>0</v>
      </c>
    </row>
    <row r="14" spans="1:6" x14ac:dyDescent="0.3">
      <c r="A14" s="368">
        <v>4111201</v>
      </c>
      <c r="B14" s="55" t="s">
        <v>73</v>
      </c>
      <c r="C14" s="375" t="s">
        <v>88</v>
      </c>
      <c r="D14" s="157"/>
      <c r="E14" s="375"/>
      <c r="F14" s="3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72" customWidth="1"/>
    <col min="2" max="2" width="22.88671875" style="372" customWidth="1"/>
    <col min="3" max="3" width="25.33203125" style="372" customWidth="1"/>
    <col min="4" max="4" width="21.109375" style="372" customWidth="1"/>
  </cols>
  <sheetData>
    <row r="1" spans="1:4" x14ac:dyDescent="0.3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3">
      <c r="A2" s="181" t="s">
        <v>106</v>
      </c>
      <c r="B2" s="181"/>
      <c r="C2" s="181"/>
      <c r="D2" s="181"/>
    </row>
    <row r="3" spans="1:4" ht="35.25" customHeight="1" x14ac:dyDescent="0.3">
      <c r="A3" s="181" t="s">
        <v>107</v>
      </c>
      <c r="B3" s="181"/>
      <c r="C3" s="181"/>
      <c r="D3" s="181"/>
    </row>
    <row r="4" spans="1:4" ht="35.25" customHeight="1" x14ac:dyDescent="0.3">
      <c r="A4" s="181" t="s">
        <v>108</v>
      </c>
      <c r="B4" s="181"/>
      <c r="C4" s="181"/>
      <c r="D4" s="181"/>
    </row>
    <row r="5" spans="1:4" ht="35.25" customHeight="1" x14ac:dyDescent="0.3">
      <c r="A5" s="181" t="s">
        <v>109</v>
      </c>
      <c r="B5" s="181"/>
      <c r="C5" s="181"/>
      <c r="D5" s="181"/>
    </row>
    <row r="6" spans="1:4" ht="35.25" customHeight="1" x14ac:dyDescent="0.3">
      <c r="A6" s="181" t="s">
        <v>110</v>
      </c>
      <c r="B6" s="181"/>
      <c r="C6" s="181"/>
      <c r="D6" s="181"/>
    </row>
    <row r="7" spans="1:4" ht="35.25" customHeight="1" x14ac:dyDescent="0.3">
      <c r="A7" s="181" t="s">
        <v>111</v>
      </c>
      <c r="B7" s="181"/>
      <c r="C7" s="181"/>
      <c r="D7" s="181"/>
    </row>
    <row r="8" spans="1:4" ht="35.25" customHeight="1" x14ac:dyDescent="0.3">
      <c r="A8" s="181" t="s">
        <v>112</v>
      </c>
      <c r="B8" s="181"/>
      <c r="C8" s="181"/>
      <c r="D8" s="181"/>
    </row>
    <row r="9" spans="1:4" ht="35.25" customHeight="1" x14ac:dyDescent="0.3">
      <c r="A9" s="181" t="s">
        <v>113</v>
      </c>
      <c r="B9" s="181"/>
      <c r="C9" s="181"/>
      <c r="D9" s="181"/>
    </row>
    <row r="10" spans="1:4" ht="35.25" customHeight="1" x14ac:dyDescent="0.3">
      <c r="A10" s="181" t="s">
        <v>114</v>
      </c>
      <c r="B10" s="181"/>
      <c r="C10" s="181"/>
      <c r="D10" s="181"/>
    </row>
    <row r="11" spans="1:4" ht="35.25" customHeight="1" x14ac:dyDescent="0.3">
      <c r="A11" s="181" t="s">
        <v>115</v>
      </c>
      <c r="B11" s="181"/>
      <c r="C11" s="181"/>
      <c r="D11" s="181"/>
    </row>
    <row r="12" spans="1:4" ht="35.25" customHeight="1" x14ac:dyDescent="0.3">
      <c r="A12" s="181" t="s">
        <v>116</v>
      </c>
      <c r="B12" s="181"/>
      <c r="C12" s="181"/>
      <c r="D12" s="181"/>
    </row>
    <row r="13" spans="1:4" ht="35.25" customHeight="1" x14ac:dyDescent="0.3">
      <c r="A13" s="181" t="s">
        <v>117</v>
      </c>
      <c r="B13" s="181"/>
      <c r="C13" s="181"/>
      <c r="D13" s="181"/>
    </row>
    <row r="14" spans="1:4" ht="35.25" customHeight="1" x14ac:dyDescent="0.3">
      <c r="A14" s="181" t="s">
        <v>118</v>
      </c>
      <c r="B14" s="181"/>
      <c r="C14" s="181"/>
      <c r="D14" s="181"/>
    </row>
    <row r="15" spans="1:4" ht="35.25" customHeight="1" x14ac:dyDescent="0.3">
      <c r="A15" s="181" t="s">
        <v>119</v>
      </c>
      <c r="B15" s="181"/>
      <c r="C15" s="181"/>
      <c r="D15" s="181"/>
    </row>
    <row r="16" spans="1:4" ht="35.25" customHeight="1" x14ac:dyDescent="0.3">
      <c r="A16" s="181" t="s">
        <v>120</v>
      </c>
      <c r="B16" s="181"/>
      <c r="C16" s="181"/>
      <c r="D16" s="181"/>
    </row>
    <row r="17" spans="1:4" ht="35.25" customHeight="1" x14ac:dyDescent="0.3">
      <c r="A17" s="181" t="s">
        <v>121</v>
      </c>
      <c r="B17" s="181"/>
      <c r="C17" s="181"/>
      <c r="D17" s="181"/>
    </row>
    <row r="18" spans="1:4" ht="35.25" customHeight="1" x14ac:dyDescent="0.3">
      <c r="A18" s="181" t="s">
        <v>122</v>
      </c>
      <c r="B18" s="181"/>
      <c r="C18" s="181"/>
      <c r="D18" s="181"/>
    </row>
    <row r="19" spans="1:4" ht="35.25" customHeight="1" x14ac:dyDescent="0.3">
      <c r="A19" s="181" t="s">
        <v>123</v>
      </c>
      <c r="B19" s="181"/>
      <c r="C19" s="181"/>
      <c r="D19" s="181"/>
    </row>
    <row r="20" spans="1:4" ht="35.25" customHeight="1" x14ac:dyDescent="0.3">
      <c r="A20" s="181" t="s">
        <v>124</v>
      </c>
      <c r="B20" s="181"/>
      <c r="C20" s="181"/>
      <c r="D20" s="181"/>
    </row>
    <row r="21" spans="1:4" ht="35.25" customHeight="1" x14ac:dyDescent="0.3">
      <c r="A21" s="181" t="s">
        <v>125</v>
      </c>
      <c r="B21" s="181"/>
      <c r="C21" s="181"/>
      <c r="D21" s="181"/>
    </row>
    <row r="22" spans="1:4" ht="35.25" customHeight="1" x14ac:dyDescent="0.3">
      <c r="A22" s="181" t="s">
        <v>126</v>
      </c>
      <c r="B22" s="181"/>
      <c r="C22" s="181"/>
      <c r="D22" s="181"/>
    </row>
    <row r="23" spans="1:4" ht="35.25" customHeight="1" x14ac:dyDescent="0.3">
      <c r="A23" s="181" t="s">
        <v>127</v>
      </c>
      <c r="B23" s="181"/>
      <c r="C23" s="181"/>
      <c r="D23" s="181"/>
    </row>
    <row r="24" spans="1:4" ht="35.25" customHeight="1" x14ac:dyDescent="0.3">
      <c r="A24" s="181" t="s">
        <v>128</v>
      </c>
      <c r="B24" s="181"/>
      <c r="C24" s="181"/>
      <c r="D24" s="181"/>
    </row>
    <row r="25" spans="1:4" ht="35.25" customHeight="1" x14ac:dyDescent="0.3">
      <c r="A25" s="181" t="s">
        <v>129</v>
      </c>
      <c r="B25" s="181"/>
      <c r="C25" s="181"/>
      <c r="D25" s="181"/>
    </row>
    <row r="26" spans="1:4" ht="35.25" customHeight="1" x14ac:dyDescent="0.3">
      <c r="A26" s="181" t="s">
        <v>130</v>
      </c>
      <c r="B26" s="181"/>
      <c r="C26" s="181"/>
      <c r="D26" s="181"/>
    </row>
    <row r="27" spans="1:4" ht="35.25" customHeight="1" x14ac:dyDescent="0.3">
      <c r="A27" s="181" t="s">
        <v>131</v>
      </c>
      <c r="B27" s="181"/>
      <c r="C27" s="181"/>
      <c r="D27" s="181"/>
    </row>
    <row r="28" spans="1:4" ht="35.25" customHeight="1" x14ac:dyDescent="0.3">
      <c r="A28" s="181" t="s">
        <v>132</v>
      </c>
      <c r="B28" s="181"/>
      <c r="C28" s="181"/>
      <c r="D28" s="181"/>
    </row>
    <row r="29" spans="1:4" ht="35.25" customHeight="1" x14ac:dyDescent="0.3">
      <c r="A29" s="181" t="s">
        <v>133</v>
      </c>
      <c r="B29" s="181"/>
      <c r="C29" s="181"/>
      <c r="D29" s="181"/>
    </row>
    <row r="30" spans="1:4" ht="35.25" customHeight="1" x14ac:dyDescent="0.3">
      <c r="A30" s="181" t="s">
        <v>134</v>
      </c>
      <c r="B30" s="181"/>
      <c r="C30" s="181"/>
      <c r="D30" s="181"/>
    </row>
    <row r="31" spans="1:4" ht="35.25" customHeight="1" x14ac:dyDescent="0.3">
      <c r="A31" s="181" t="s">
        <v>135</v>
      </c>
      <c r="B31" s="181"/>
      <c r="C31" s="181"/>
      <c r="D31" s="181"/>
    </row>
    <row r="32" spans="1:4" ht="35.25" customHeight="1" x14ac:dyDescent="0.3">
      <c r="A32" s="181" t="s">
        <v>136</v>
      </c>
      <c r="B32" s="181"/>
      <c r="C32" s="181"/>
      <c r="D32" s="181"/>
    </row>
    <row r="33" spans="1:4" ht="35.25" customHeight="1" x14ac:dyDescent="0.3">
      <c r="A33" s="181" t="s">
        <v>137</v>
      </c>
      <c r="B33" s="181"/>
      <c r="C33" s="181"/>
      <c r="D33" s="181"/>
    </row>
    <row r="34" spans="1:4" ht="35.25" customHeight="1" x14ac:dyDescent="0.3">
      <c r="A34" s="181" t="s">
        <v>138</v>
      </c>
      <c r="B34" s="181"/>
      <c r="C34" s="181"/>
      <c r="D34" s="181"/>
    </row>
    <row r="35" spans="1:4" ht="35.25" customHeight="1" x14ac:dyDescent="0.3">
      <c r="A35" s="181" t="s">
        <v>139</v>
      </c>
      <c r="B35" s="181"/>
      <c r="C35" s="181"/>
      <c r="D35" s="181"/>
    </row>
    <row r="36" spans="1:4" ht="35.25" customHeight="1" x14ac:dyDescent="0.3">
      <c r="A36" s="181" t="s">
        <v>140</v>
      </c>
      <c r="B36" s="181"/>
      <c r="C36" s="181"/>
      <c r="D36" s="181"/>
    </row>
    <row r="37" spans="1:4" ht="35.25" customHeight="1" x14ac:dyDescent="0.3">
      <c r="A37" s="181" t="s">
        <v>141</v>
      </c>
      <c r="B37" s="181"/>
      <c r="C37" s="181"/>
      <c r="D37" s="181"/>
    </row>
    <row r="38" spans="1:4" ht="35.25" customHeight="1" x14ac:dyDescent="0.3">
      <c r="A38" s="181" t="s">
        <v>142</v>
      </c>
      <c r="B38" s="181"/>
      <c r="C38" s="181"/>
      <c r="D38" s="181"/>
    </row>
    <row r="39" spans="1:4" ht="35.25" customHeight="1" x14ac:dyDescent="0.3">
      <c r="A39" s="181" t="s">
        <v>143</v>
      </c>
      <c r="B39" s="181"/>
      <c r="C39" s="181"/>
      <c r="D39" s="181"/>
    </row>
    <row r="40" spans="1:4" ht="35.25" customHeight="1" x14ac:dyDescent="0.3">
      <c r="A40" s="181" t="s">
        <v>144</v>
      </c>
      <c r="B40" s="181"/>
      <c r="C40" s="181"/>
      <c r="D40" s="181"/>
    </row>
    <row r="41" spans="1:4" ht="35.25" customHeight="1" x14ac:dyDescent="0.3">
      <c r="A41" s="181" t="s">
        <v>145</v>
      </c>
      <c r="B41" s="181"/>
      <c r="C41" s="181"/>
      <c r="D41" s="181"/>
    </row>
    <row r="42" spans="1:4" ht="35.25" customHeight="1" x14ac:dyDescent="0.3">
      <c r="A42" s="181" t="s">
        <v>146</v>
      </c>
      <c r="B42" s="181"/>
      <c r="C42" s="181"/>
      <c r="D42" s="181"/>
    </row>
    <row r="43" spans="1:4" ht="35.25" customHeight="1" x14ac:dyDescent="0.3">
      <c r="A43" s="181" t="s">
        <v>147</v>
      </c>
      <c r="B43" s="181"/>
      <c r="C43" s="181"/>
      <c r="D43" s="181"/>
    </row>
    <row r="44" spans="1:4" ht="35.25" customHeight="1" x14ac:dyDescent="0.3">
      <c r="A44" s="181" t="s">
        <v>148</v>
      </c>
      <c r="B44" s="181"/>
      <c r="C44" s="181"/>
      <c r="D44" s="181"/>
    </row>
    <row r="45" spans="1:4" ht="35.25" customHeight="1" x14ac:dyDescent="0.3">
      <c r="A45" s="181" t="s">
        <v>149</v>
      </c>
      <c r="B45" s="181"/>
      <c r="C45" s="181"/>
      <c r="D45" s="181"/>
    </row>
    <row r="46" spans="1:4" ht="35.25" customHeight="1" x14ac:dyDescent="0.3">
      <c r="A46" s="181" t="s">
        <v>150</v>
      </c>
      <c r="B46" s="181"/>
      <c r="C46" s="181"/>
      <c r="D46" s="181"/>
    </row>
    <row r="47" spans="1:4" ht="35.25" customHeight="1" x14ac:dyDescent="0.3">
      <c r="A47" s="181" t="s">
        <v>151</v>
      </c>
      <c r="B47" s="181"/>
      <c r="C47" s="181"/>
      <c r="D47" s="181"/>
    </row>
    <row r="48" spans="1:4" ht="35.25" customHeight="1" x14ac:dyDescent="0.3">
      <c r="A48" s="181" t="s">
        <v>152</v>
      </c>
      <c r="B48" s="181"/>
      <c r="C48" s="181"/>
      <c r="D48" s="181"/>
    </row>
    <row r="49" spans="1:4" ht="35.25" customHeight="1" x14ac:dyDescent="0.3">
      <c r="A49" s="181" t="s">
        <v>153</v>
      </c>
      <c r="B49" s="181"/>
      <c r="C49" s="181"/>
      <c r="D49" s="181"/>
    </row>
    <row r="50" spans="1:4" ht="35.25" customHeight="1" x14ac:dyDescent="0.3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4.4" x14ac:dyDescent="0.3"/>
  <cols>
    <col min="1" max="1" width="25.109375" style="372" customWidth="1"/>
    <col min="2" max="2" width="18.5546875" style="372" customWidth="1"/>
    <col min="3" max="3" width="17.33203125" style="372" customWidth="1"/>
    <col min="4" max="4" width="18.109375" style="372" customWidth="1"/>
    <col min="5" max="5" width="19.44140625" style="372" customWidth="1"/>
    <col min="6" max="6" width="22" style="372" customWidth="1"/>
  </cols>
  <sheetData>
    <row r="1" spans="1:6" s="73" customFormat="1" ht="54" customHeight="1" x14ac:dyDescent="0.3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5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5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5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5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5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5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5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5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5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5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5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5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5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5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5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5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5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5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5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5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5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5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5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5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5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5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5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5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5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5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5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5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5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5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5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5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5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5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5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5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5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5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5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5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5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5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5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5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5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5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5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5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5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5" zoomScale="55" zoomScaleNormal="55" workbookViewId="0">
      <selection activeCell="F5" sqref="F5"/>
    </sheetView>
  </sheetViews>
  <sheetFormatPr defaultRowHeight="14.4" x14ac:dyDescent="0.3"/>
  <cols>
    <col min="1" max="1" width="42" style="372" customWidth="1"/>
    <col min="2" max="2" width="12.109375" style="372" customWidth="1"/>
    <col min="3" max="20" width="20.44140625" style="372" customWidth="1"/>
    <col min="21" max="21" width="17.6640625" style="372" customWidth="1"/>
  </cols>
  <sheetData>
    <row r="1" spans="1:21" s="70" customFormat="1" ht="61.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5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5">
      <c r="A3" s="189" t="s">
        <v>270</v>
      </c>
      <c r="B3" s="189" t="s">
        <v>271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75"/>
      <c r="S3" s="75"/>
      <c r="T3" s="75"/>
      <c r="U3" s="189">
        <v>3</v>
      </c>
    </row>
    <row r="4" spans="1:21" ht="45" customHeight="1" x14ac:dyDescent="0.35">
      <c r="A4" s="189" t="s">
        <v>272</v>
      </c>
      <c r="B4" s="189" t="s">
        <v>273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75"/>
      <c r="S4" s="75"/>
      <c r="T4" s="75"/>
      <c r="U4" s="189">
        <v>4</v>
      </c>
    </row>
    <row r="5" spans="1:21" ht="45" customHeight="1" x14ac:dyDescent="0.35">
      <c r="A5" s="189" t="s">
        <v>274</v>
      </c>
      <c r="B5" s="189" t="s">
        <v>275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75"/>
      <c r="S5" s="75"/>
      <c r="T5" s="75"/>
      <c r="U5" s="189">
        <v>5</v>
      </c>
    </row>
    <row r="6" spans="1:21" ht="45" customHeight="1" x14ac:dyDescent="0.35">
      <c r="A6" s="189" t="s">
        <v>276</v>
      </c>
      <c r="B6" s="189" t="s">
        <v>277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75"/>
      <c r="S6" s="75"/>
      <c r="T6" s="75"/>
      <c r="U6" s="189">
        <v>6</v>
      </c>
    </row>
    <row r="7" spans="1:21" ht="45" customHeight="1" x14ac:dyDescent="0.35">
      <c r="A7" s="189" t="s">
        <v>278</v>
      </c>
      <c r="B7" s="189" t="s">
        <v>279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75"/>
      <c r="S7" s="75"/>
      <c r="T7" s="75"/>
      <c r="U7" s="189">
        <v>7</v>
      </c>
    </row>
    <row r="8" spans="1:21" ht="45" customHeight="1" x14ac:dyDescent="0.35">
      <c r="A8" s="189" t="s">
        <v>280</v>
      </c>
      <c r="B8" s="189" t="s">
        <v>281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75"/>
      <c r="S8" s="75"/>
      <c r="T8" s="75"/>
      <c r="U8" s="189">
        <v>8</v>
      </c>
    </row>
    <row r="9" spans="1:21" ht="45" customHeight="1" x14ac:dyDescent="0.35">
      <c r="A9" s="189" t="s">
        <v>282</v>
      </c>
      <c r="B9" s="189" t="s">
        <v>283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75"/>
      <c r="S9" s="75"/>
      <c r="T9" s="75"/>
      <c r="U9" s="189">
        <v>9</v>
      </c>
    </row>
    <row r="10" spans="1:21" ht="45" customHeight="1" x14ac:dyDescent="0.35">
      <c r="A10" s="189" t="s">
        <v>284</v>
      </c>
      <c r="B10" s="189" t="s">
        <v>285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75"/>
      <c r="S10" s="75"/>
      <c r="T10" s="75"/>
      <c r="U10" s="189">
        <v>10</v>
      </c>
    </row>
    <row r="11" spans="1:21" ht="45" customHeight="1" x14ac:dyDescent="0.35">
      <c r="A11" s="189" t="s">
        <v>286</v>
      </c>
      <c r="B11" s="189" t="s">
        <v>287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75"/>
      <c r="S11" s="75"/>
      <c r="T11" s="75"/>
      <c r="U11" s="189">
        <v>11</v>
      </c>
    </row>
    <row r="12" spans="1:21" ht="45" customHeight="1" x14ac:dyDescent="0.35">
      <c r="A12" s="189" t="s">
        <v>288</v>
      </c>
      <c r="B12" s="189" t="s">
        <v>289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75"/>
      <c r="S12" s="75"/>
      <c r="T12" s="75"/>
      <c r="U12" s="189">
        <v>12</v>
      </c>
    </row>
    <row r="13" spans="1:21" ht="45" customHeight="1" x14ac:dyDescent="0.35">
      <c r="A13" s="189" t="s">
        <v>290</v>
      </c>
      <c r="B13" s="189" t="s">
        <v>291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75"/>
      <c r="S13" s="75"/>
      <c r="T13" s="75"/>
      <c r="U13" s="189">
        <v>13</v>
      </c>
    </row>
    <row r="14" spans="1:21" ht="45" customHeight="1" x14ac:dyDescent="0.35">
      <c r="A14" s="189" t="s">
        <v>292</v>
      </c>
      <c r="B14" s="189" t="s">
        <v>293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75"/>
      <c r="S14" s="75"/>
      <c r="T14" s="75"/>
      <c r="U14" s="189">
        <v>14</v>
      </c>
    </row>
    <row r="15" spans="1:21" ht="45" customHeight="1" x14ac:dyDescent="0.35">
      <c r="A15" s="189" t="s">
        <v>294</v>
      </c>
      <c r="B15" s="189" t="s">
        <v>295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75"/>
      <c r="S15" s="75"/>
      <c r="T15" s="75"/>
      <c r="U15" s="189">
        <v>15</v>
      </c>
    </row>
    <row r="16" spans="1:21" ht="45" customHeight="1" x14ac:dyDescent="0.35">
      <c r="A16" s="189" t="s">
        <v>296</v>
      </c>
      <c r="B16" s="189" t="s">
        <v>297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75"/>
      <c r="S16" s="75"/>
      <c r="T16" s="75"/>
      <c r="U16" s="189">
        <v>16</v>
      </c>
    </row>
    <row r="17" spans="1:21" ht="45" customHeight="1" x14ac:dyDescent="0.35">
      <c r="A17" s="189" t="s">
        <v>298</v>
      </c>
      <c r="B17" s="189" t="s">
        <v>299</v>
      </c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75"/>
      <c r="S17" s="75"/>
      <c r="T17" s="75"/>
      <c r="U17" s="189">
        <v>17</v>
      </c>
    </row>
    <row r="18" spans="1:21" ht="45" customHeight="1" x14ac:dyDescent="0.35">
      <c r="A18" s="189" t="s">
        <v>300</v>
      </c>
      <c r="B18" s="189" t="s">
        <v>301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75"/>
      <c r="S18" s="75"/>
      <c r="T18" s="75"/>
      <c r="U18" s="189">
        <v>18</v>
      </c>
    </row>
    <row r="19" spans="1:21" ht="45" customHeight="1" x14ac:dyDescent="0.35">
      <c r="A19" s="189" t="s">
        <v>302</v>
      </c>
      <c r="B19" s="189" t="s">
        <v>303</v>
      </c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75"/>
      <c r="S19" s="75"/>
      <c r="T19" s="75"/>
      <c r="U19" s="189">
        <v>19</v>
      </c>
    </row>
    <row r="20" spans="1:21" ht="45" customHeight="1" x14ac:dyDescent="0.35">
      <c r="A20" s="189" t="s">
        <v>304</v>
      </c>
      <c r="B20" s="189" t="s">
        <v>305</v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75"/>
      <c r="S20" s="75"/>
      <c r="T20" s="75"/>
      <c r="U20" s="189">
        <v>20</v>
      </c>
    </row>
    <row r="21" spans="1:21" ht="45" customHeight="1" x14ac:dyDescent="0.35">
      <c r="A21" s="189" t="s">
        <v>306</v>
      </c>
      <c r="B21" s="189" t="s">
        <v>307</v>
      </c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75"/>
      <c r="S21" s="75"/>
      <c r="T21" s="75"/>
      <c r="U21" s="189">
        <v>21</v>
      </c>
    </row>
    <row r="22" spans="1:21" ht="45" customHeight="1" x14ac:dyDescent="0.35">
      <c r="A22" s="189" t="s">
        <v>308</v>
      </c>
      <c r="B22" s="189" t="s">
        <v>309</v>
      </c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75"/>
      <c r="S22" s="75"/>
      <c r="T22" s="75"/>
      <c r="U22" s="189">
        <v>22</v>
      </c>
    </row>
    <row r="23" spans="1:21" ht="45" customHeight="1" x14ac:dyDescent="0.35">
      <c r="A23" s="189" t="s">
        <v>310</v>
      </c>
      <c r="B23" s="189" t="s">
        <v>311</v>
      </c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75"/>
      <c r="S23" s="75"/>
      <c r="T23" s="75"/>
      <c r="U23" s="189">
        <v>23</v>
      </c>
    </row>
    <row r="24" spans="1:21" ht="45" customHeight="1" x14ac:dyDescent="0.35">
      <c r="A24" s="189" t="s">
        <v>312</v>
      </c>
      <c r="B24" s="189" t="s">
        <v>313</v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75"/>
      <c r="S24" s="75"/>
      <c r="T24" s="75"/>
      <c r="U24" s="189">
        <v>24</v>
      </c>
    </row>
    <row r="25" spans="1:21" ht="45" customHeight="1" x14ac:dyDescent="0.35">
      <c r="A25" s="189" t="s">
        <v>314</v>
      </c>
      <c r="B25" s="189" t="s">
        <v>315</v>
      </c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75"/>
      <c r="S25" s="75"/>
      <c r="T25" s="75"/>
      <c r="U25" s="189">
        <v>25</v>
      </c>
    </row>
    <row r="26" spans="1:21" ht="45" customHeight="1" x14ac:dyDescent="0.35">
      <c r="A26" s="189" t="s">
        <v>316</v>
      </c>
      <c r="B26" s="189" t="s">
        <v>317</v>
      </c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75"/>
      <c r="S26" s="75"/>
      <c r="T26" s="75"/>
      <c r="U26" s="189">
        <v>26</v>
      </c>
    </row>
    <row r="27" spans="1:21" ht="45" customHeight="1" x14ac:dyDescent="0.35">
      <c r="A27" s="189" t="s">
        <v>318</v>
      </c>
      <c r="B27" s="189" t="s">
        <v>319</v>
      </c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75"/>
      <c r="S27" s="75"/>
      <c r="T27" s="75"/>
      <c r="U27" s="189">
        <v>27</v>
      </c>
    </row>
    <row r="28" spans="1:21" ht="45" customHeight="1" x14ac:dyDescent="0.35">
      <c r="A28" s="189" t="s">
        <v>320</v>
      </c>
      <c r="B28" s="189" t="s">
        <v>321</v>
      </c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75"/>
      <c r="S28" s="75"/>
      <c r="T28" s="75"/>
      <c r="U28" s="189">
        <v>28</v>
      </c>
    </row>
    <row r="29" spans="1:21" ht="45" customHeight="1" x14ac:dyDescent="0.35">
      <c r="A29" s="189" t="s">
        <v>322</v>
      </c>
      <c r="B29" s="189" t="s">
        <v>323</v>
      </c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75"/>
      <c r="S29" s="75"/>
      <c r="T29" s="75"/>
      <c r="U29" s="189">
        <v>29</v>
      </c>
    </row>
    <row r="30" spans="1:21" ht="45" customHeight="1" x14ac:dyDescent="0.35">
      <c r="A30" s="189" t="s">
        <v>324</v>
      </c>
      <c r="B30" s="189" t="s">
        <v>325</v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75"/>
      <c r="S30" s="75"/>
      <c r="T30" s="75"/>
      <c r="U30" s="189">
        <v>30</v>
      </c>
    </row>
    <row r="31" spans="1:21" ht="42" customHeight="1" x14ac:dyDescent="0.35">
      <c r="A31" s="189" t="s">
        <v>326</v>
      </c>
      <c r="B31" s="189" t="s">
        <v>327</v>
      </c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="40" zoomScaleNormal="85" zoomScaleSheetLayoutView="40" workbookViewId="0">
      <selection activeCell="O8" sqref="O8"/>
    </sheetView>
  </sheetViews>
  <sheetFormatPr defaultColWidth="9.109375" defaultRowHeight="14.4" x14ac:dyDescent="0.3"/>
  <cols>
    <col min="1" max="1" width="65.44140625" style="372" customWidth="1"/>
    <col min="2" max="2" width="22.88671875" style="372" customWidth="1"/>
    <col min="3" max="3" width="23.5546875" style="372" customWidth="1"/>
    <col min="4" max="8" width="22.88671875" style="372" customWidth="1"/>
    <col min="9" max="9" width="31.44140625" style="372" customWidth="1"/>
    <col min="10" max="10" width="32.5546875" style="372" customWidth="1"/>
    <col min="11" max="11" width="25.6640625" style="372" customWidth="1"/>
    <col min="12" max="12" width="29.88671875" style="372" customWidth="1"/>
    <col min="13" max="13" width="27.5546875" style="372" customWidth="1"/>
    <col min="14" max="18" width="22.88671875" style="372" customWidth="1"/>
    <col min="19" max="19" width="25.6640625" style="372" customWidth="1"/>
    <col min="20" max="21" width="22.88671875" style="372" customWidth="1"/>
    <col min="22" max="272" width="9.109375" style="372" customWidth="1"/>
    <col min="273" max="16384" width="9.109375" style="372"/>
  </cols>
  <sheetData>
    <row r="1" spans="1:21" s="70" customFormat="1" ht="113.25" customHeight="1" x14ac:dyDescent="0.3">
      <c r="A1" s="96" t="s">
        <v>251</v>
      </c>
      <c r="B1" s="96" t="s">
        <v>252</v>
      </c>
      <c r="C1" s="304" t="s">
        <v>253</v>
      </c>
      <c r="D1" s="96" t="s">
        <v>254</v>
      </c>
      <c r="E1" s="304" t="s">
        <v>255</v>
      </c>
      <c r="F1" s="304" t="s">
        <v>256</v>
      </c>
      <c r="G1" s="304" t="s">
        <v>160</v>
      </c>
      <c r="H1" s="96" t="s">
        <v>161</v>
      </c>
      <c r="I1" s="304" t="s">
        <v>257</v>
      </c>
      <c r="J1" s="304" t="s">
        <v>258</v>
      </c>
      <c r="K1" s="304" t="s">
        <v>259</v>
      </c>
      <c r="L1" s="304" t="s">
        <v>260</v>
      </c>
      <c r="M1" s="304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3">
      <c r="A2" s="191" t="s">
        <v>268</v>
      </c>
      <c r="B2" s="203" t="s">
        <v>269</v>
      </c>
      <c r="C2" s="303">
        <v>0</v>
      </c>
      <c r="D2" s="204">
        <v>0</v>
      </c>
      <c r="E2" s="303">
        <v>1</v>
      </c>
      <c r="F2" s="303">
        <v>0</v>
      </c>
      <c r="G2" s="305">
        <v>0</v>
      </c>
      <c r="H2" s="204">
        <v>0</v>
      </c>
      <c r="I2" s="305">
        <v>11.095000000000001</v>
      </c>
      <c r="J2" s="303">
        <v>0</v>
      </c>
      <c r="K2" s="303">
        <v>0</v>
      </c>
      <c r="L2" s="303">
        <v>0</v>
      </c>
      <c r="M2" s="305">
        <v>0.315</v>
      </c>
      <c r="N2" s="204">
        <v>0</v>
      </c>
      <c r="O2" s="203">
        <v>0</v>
      </c>
      <c r="P2" s="203">
        <v>0</v>
      </c>
      <c r="Q2" s="203">
        <v>0</v>
      </c>
      <c r="R2" s="305">
        <v>0</v>
      </c>
      <c r="S2" s="203">
        <v>0</v>
      </c>
      <c r="T2" s="203"/>
      <c r="U2" s="203">
        <v>2</v>
      </c>
    </row>
    <row r="3" spans="1:21" ht="53.25" customHeight="1" x14ac:dyDescent="0.3">
      <c r="A3" s="191" t="s">
        <v>328</v>
      </c>
      <c r="B3" s="203" t="s">
        <v>271</v>
      </c>
      <c r="C3" s="303">
        <v>16</v>
      </c>
      <c r="D3" s="204">
        <v>0</v>
      </c>
      <c r="E3" s="303">
        <v>6</v>
      </c>
      <c r="F3" s="303">
        <v>4</v>
      </c>
      <c r="G3" s="305">
        <v>2</v>
      </c>
      <c r="H3" s="204">
        <v>0</v>
      </c>
      <c r="I3" s="305">
        <v>20</v>
      </c>
      <c r="J3" s="303">
        <v>0</v>
      </c>
      <c r="K3" s="303">
        <v>0</v>
      </c>
      <c r="L3" s="303">
        <v>0</v>
      </c>
      <c r="M3" s="305">
        <v>29.417999999999999</v>
      </c>
      <c r="N3" s="204">
        <v>0</v>
      </c>
      <c r="O3" s="203">
        <v>0</v>
      </c>
      <c r="P3" s="203">
        <v>0</v>
      </c>
      <c r="Q3" s="203">
        <v>0</v>
      </c>
      <c r="R3" s="305">
        <v>0</v>
      </c>
      <c r="S3" s="203">
        <v>0</v>
      </c>
      <c r="T3" s="203"/>
      <c r="U3" s="203">
        <v>3</v>
      </c>
    </row>
    <row r="4" spans="1:21" ht="53.25" customHeight="1" x14ac:dyDescent="0.3">
      <c r="A4" s="191" t="s">
        <v>272</v>
      </c>
      <c r="B4" s="203" t="s">
        <v>273</v>
      </c>
      <c r="C4" s="303">
        <v>3</v>
      </c>
      <c r="D4" s="204">
        <v>0</v>
      </c>
      <c r="E4" s="303">
        <v>0</v>
      </c>
      <c r="F4" s="303">
        <v>0</v>
      </c>
      <c r="G4" s="305">
        <v>4</v>
      </c>
      <c r="H4" s="204">
        <v>0</v>
      </c>
      <c r="I4" s="305">
        <v>25.7</v>
      </c>
      <c r="J4" s="303">
        <v>0</v>
      </c>
      <c r="K4" s="303">
        <v>0</v>
      </c>
      <c r="L4" s="303">
        <v>0</v>
      </c>
      <c r="M4" s="305">
        <v>0.8</v>
      </c>
      <c r="N4" s="204">
        <v>0</v>
      </c>
      <c r="O4" s="203">
        <v>0</v>
      </c>
      <c r="P4" s="203">
        <v>0</v>
      </c>
      <c r="Q4" s="203">
        <v>0</v>
      </c>
      <c r="R4" s="305">
        <v>0</v>
      </c>
      <c r="S4" s="203">
        <v>0</v>
      </c>
      <c r="T4" s="203"/>
      <c r="U4" s="203">
        <v>4</v>
      </c>
    </row>
    <row r="5" spans="1:21" ht="53.25" customHeight="1" x14ac:dyDescent="0.3">
      <c r="A5" s="191" t="s">
        <v>274</v>
      </c>
      <c r="B5" s="203" t="s">
        <v>275</v>
      </c>
      <c r="C5" s="303">
        <v>9</v>
      </c>
      <c r="D5" s="204">
        <v>0</v>
      </c>
      <c r="E5" s="303">
        <v>4</v>
      </c>
      <c r="F5" s="303">
        <v>1</v>
      </c>
      <c r="G5" s="305">
        <v>2</v>
      </c>
      <c r="H5" s="204">
        <v>0</v>
      </c>
      <c r="I5" s="305">
        <v>6.8570000000000002</v>
      </c>
      <c r="J5" s="303">
        <v>0</v>
      </c>
      <c r="K5" s="303">
        <v>0</v>
      </c>
      <c r="L5" s="303">
        <v>0</v>
      </c>
      <c r="M5" s="305">
        <v>25.99</v>
      </c>
      <c r="N5" s="204">
        <v>0</v>
      </c>
      <c r="O5" s="203">
        <v>0</v>
      </c>
      <c r="P5" s="203">
        <v>0</v>
      </c>
      <c r="Q5" s="203">
        <v>0</v>
      </c>
      <c r="R5" s="305">
        <v>0</v>
      </c>
      <c r="S5" s="203">
        <v>0</v>
      </c>
      <c r="T5" s="203"/>
      <c r="U5" s="203">
        <v>5</v>
      </c>
    </row>
    <row r="6" spans="1:21" ht="53.25" customHeight="1" x14ac:dyDescent="0.3">
      <c r="A6" s="191" t="s">
        <v>329</v>
      </c>
      <c r="B6" s="203" t="s">
        <v>277</v>
      </c>
      <c r="C6" s="303">
        <v>25</v>
      </c>
      <c r="D6" s="204">
        <v>0</v>
      </c>
      <c r="E6" s="303">
        <v>6</v>
      </c>
      <c r="F6" s="303">
        <v>5</v>
      </c>
      <c r="G6" s="305">
        <v>2</v>
      </c>
      <c r="H6" s="204">
        <v>0</v>
      </c>
      <c r="I6" s="305">
        <v>48.968000000000004</v>
      </c>
      <c r="J6" s="303">
        <v>0</v>
      </c>
      <c r="K6" s="303">
        <v>0</v>
      </c>
      <c r="L6" s="303">
        <v>0</v>
      </c>
      <c r="M6" s="305">
        <v>73.16</v>
      </c>
      <c r="N6" s="204">
        <v>0</v>
      </c>
      <c r="O6" s="203">
        <v>0</v>
      </c>
      <c r="P6" s="203">
        <v>5</v>
      </c>
      <c r="Q6" s="203">
        <v>0</v>
      </c>
      <c r="R6" s="305">
        <v>0</v>
      </c>
      <c r="S6" s="203">
        <v>0</v>
      </c>
      <c r="T6" s="203"/>
      <c r="U6" s="203">
        <v>6</v>
      </c>
    </row>
    <row r="7" spans="1:21" ht="53.25" customHeight="1" x14ac:dyDescent="0.3">
      <c r="A7" s="191" t="s">
        <v>278</v>
      </c>
      <c r="B7" s="203" t="s">
        <v>279</v>
      </c>
      <c r="C7" s="303">
        <v>6</v>
      </c>
      <c r="D7" s="204">
        <v>0</v>
      </c>
      <c r="E7" s="303">
        <v>2</v>
      </c>
      <c r="F7" s="303">
        <v>3</v>
      </c>
      <c r="G7" s="303">
        <v>1</v>
      </c>
      <c r="H7" s="204">
        <v>0</v>
      </c>
      <c r="I7" s="305">
        <v>9.92</v>
      </c>
      <c r="J7" s="303">
        <v>0</v>
      </c>
      <c r="K7" s="303">
        <v>0</v>
      </c>
      <c r="L7" s="303">
        <v>0</v>
      </c>
      <c r="M7" s="305">
        <v>21</v>
      </c>
      <c r="N7" s="204">
        <v>5</v>
      </c>
      <c r="O7" s="203">
        <v>0</v>
      </c>
      <c r="P7" s="203">
        <v>0</v>
      </c>
      <c r="Q7" s="203">
        <v>0</v>
      </c>
      <c r="R7" s="305">
        <v>0</v>
      </c>
      <c r="S7" s="203">
        <v>0</v>
      </c>
      <c r="T7" s="203"/>
      <c r="U7" s="203">
        <v>7</v>
      </c>
    </row>
    <row r="8" spans="1:21" ht="53.25" customHeight="1" x14ac:dyDescent="0.3">
      <c r="A8" s="191" t="s">
        <v>280</v>
      </c>
      <c r="B8" s="203" t="s">
        <v>281</v>
      </c>
      <c r="C8" s="303">
        <v>4</v>
      </c>
      <c r="D8" s="204">
        <v>0</v>
      </c>
      <c r="E8" s="303">
        <v>2</v>
      </c>
      <c r="F8" s="303">
        <v>1</v>
      </c>
      <c r="G8" s="303">
        <v>0</v>
      </c>
      <c r="H8" s="204">
        <v>0</v>
      </c>
      <c r="I8" s="305">
        <v>1.925</v>
      </c>
      <c r="J8" s="303">
        <v>0</v>
      </c>
      <c r="K8" s="303">
        <v>0</v>
      </c>
      <c r="L8" s="303">
        <v>0</v>
      </c>
      <c r="M8" s="305">
        <v>4.51</v>
      </c>
      <c r="N8" s="204">
        <v>0</v>
      </c>
      <c r="O8" s="203">
        <v>0</v>
      </c>
      <c r="P8" s="203">
        <v>0</v>
      </c>
      <c r="Q8" s="203">
        <v>0</v>
      </c>
      <c r="R8" s="305">
        <v>0</v>
      </c>
      <c r="S8" s="203">
        <v>0</v>
      </c>
      <c r="T8" s="203"/>
      <c r="U8" s="203">
        <v>8</v>
      </c>
    </row>
    <row r="9" spans="1:21" ht="53.25" customHeight="1" x14ac:dyDescent="0.3">
      <c r="A9" s="191" t="s">
        <v>282</v>
      </c>
      <c r="B9" s="203" t="s">
        <v>283</v>
      </c>
      <c r="C9" s="303">
        <v>15</v>
      </c>
      <c r="D9" s="204">
        <v>0</v>
      </c>
      <c r="E9" s="303">
        <v>1</v>
      </c>
      <c r="F9" s="303">
        <v>1</v>
      </c>
      <c r="G9" s="305">
        <v>2</v>
      </c>
      <c r="H9" s="204">
        <v>0</v>
      </c>
      <c r="I9" s="305">
        <v>11</v>
      </c>
      <c r="J9" s="303">
        <v>0</v>
      </c>
      <c r="K9" s="303">
        <v>0</v>
      </c>
      <c r="L9" s="303">
        <v>0</v>
      </c>
      <c r="M9" s="305">
        <v>23.594000000000001</v>
      </c>
      <c r="N9" s="204">
        <v>0</v>
      </c>
      <c r="O9" s="203">
        <v>0</v>
      </c>
      <c r="P9" s="203">
        <v>0</v>
      </c>
      <c r="Q9" s="203">
        <v>0</v>
      </c>
      <c r="R9" s="305">
        <v>0</v>
      </c>
      <c r="S9" s="203">
        <v>0</v>
      </c>
      <c r="T9" s="203"/>
      <c r="U9" s="203">
        <v>9</v>
      </c>
    </row>
    <row r="10" spans="1:21" ht="53.25" customHeight="1" x14ac:dyDescent="0.3">
      <c r="A10" s="191" t="s">
        <v>284</v>
      </c>
      <c r="B10" s="203" t="s">
        <v>285</v>
      </c>
      <c r="C10" s="303">
        <v>0</v>
      </c>
      <c r="D10" s="204">
        <v>0</v>
      </c>
      <c r="E10" s="303">
        <v>2</v>
      </c>
      <c r="F10" s="303">
        <v>4</v>
      </c>
      <c r="G10" s="305">
        <v>2</v>
      </c>
      <c r="H10" s="204">
        <v>0</v>
      </c>
      <c r="I10" s="305">
        <v>22.7</v>
      </c>
      <c r="J10" s="303">
        <v>0</v>
      </c>
      <c r="K10" s="303">
        <v>0</v>
      </c>
      <c r="L10" s="303">
        <v>0</v>
      </c>
      <c r="M10" s="305">
        <v>0.54</v>
      </c>
      <c r="N10" s="204">
        <v>0</v>
      </c>
      <c r="O10" s="203">
        <v>0</v>
      </c>
      <c r="P10" s="203">
        <v>0</v>
      </c>
      <c r="Q10" s="203">
        <v>0</v>
      </c>
      <c r="R10" s="305">
        <v>0</v>
      </c>
      <c r="S10" s="203">
        <v>0</v>
      </c>
      <c r="T10" s="203"/>
      <c r="U10" s="203">
        <v>10</v>
      </c>
    </row>
    <row r="11" spans="1:21" ht="53.25" customHeight="1" x14ac:dyDescent="0.3">
      <c r="A11" s="191" t="s">
        <v>286</v>
      </c>
      <c r="B11" s="203" t="s">
        <v>287</v>
      </c>
      <c r="C11" s="303">
        <v>15</v>
      </c>
      <c r="D11" s="204">
        <v>0</v>
      </c>
      <c r="E11" s="303">
        <v>6</v>
      </c>
      <c r="F11" s="303">
        <v>9</v>
      </c>
      <c r="G11" s="305">
        <v>5</v>
      </c>
      <c r="H11" s="204">
        <v>0</v>
      </c>
      <c r="I11" s="305">
        <v>30.058</v>
      </c>
      <c r="J11" s="303">
        <v>0</v>
      </c>
      <c r="K11" s="303">
        <v>0</v>
      </c>
      <c r="L11" s="303">
        <v>0</v>
      </c>
      <c r="M11" s="305">
        <v>23.815000000000001</v>
      </c>
      <c r="N11" s="204">
        <v>1</v>
      </c>
      <c r="O11" s="203">
        <v>0</v>
      </c>
      <c r="P11" s="203">
        <v>0</v>
      </c>
      <c r="Q11" s="203">
        <v>0</v>
      </c>
      <c r="R11" s="305">
        <v>0</v>
      </c>
      <c r="S11" s="203">
        <v>0</v>
      </c>
      <c r="T11" s="203"/>
      <c r="U11" s="203">
        <v>11</v>
      </c>
    </row>
    <row r="12" spans="1:21" ht="53.25" customHeight="1" x14ac:dyDescent="0.3">
      <c r="A12" s="191" t="s">
        <v>288</v>
      </c>
      <c r="B12" s="203" t="s">
        <v>289</v>
      </c>
      <c r="C12" s="303">
        <v>2</v>
      </c>
      <c r="D12" s="204">
        <v>0</v>
      </c>
      <c r="E12" s="303">
        <v>4</v>
      </c>
      <c r="F12" s="303">
        <v>2</v>
      </c>
      <c r="G12" s="303">
        <v>0</v>
      </c>
      <c r="H12" s="204">
        <v>0</v>
      </c>
      <c r="I12" s="305">
        <v>9.5</v>
      </c>
      <c r="J12" s="303">
        <v>0</v>
      </c>
      <c r="K12" s="303">
        <v>0</v>
      </c>
      <c r="L12" s="303">
        <v>0</v>
      </c>
      <c r="M12" s="305">
        <v>3.0710000000000002</v>
      </c>
      <c r="N12" s="204">
        <v>1</v>
      </c>
      <c r="O12" s="203">
        <v>0</v>
      </c>
      <c r="P12" s="203">
        <v>0</v>
      </c>
      <c r="Q12" s="203">
        <v>0</v>
      </c>
      <c r="R12" s="305">
        <v>0</v>
      </c>
      <c r="S12" s="203">
        <v>0</v>
      </c>
      <c r="T12" s="203"/>
      <c r="U12" s="203">
        <v>12</v>
      </c>
    </row>
    <row r="13" spans="1:21" ht="53.25" customHeight="1" x14ac:dyDescent="0.3">
      <c r="A13" s="191" t="s">
        <v>290</v>
      </c>
      <c r="B13" s="203" t="s">
        <v>291</v>
      </c>
      <c r="C13" s="303">
        <v>15</v>
      </c>
      <c r="D13" s="204">
        <v>0</v>
      </c>
      <c r="E13" s="303">
        <v>4</v>
      </c>
      <c r="F13" s="303">
        <v>6</v>
      </c>
      <c r="G13" s="305">
        <v>4</v>
      </c>
      <c r="H13" s="204">
        <v>0</v>
      </c>
      <c r="I13" s="305">
        <v>87.983000000000004</v>
      </c>
      <c r="J13" s="303">
        <v>0</v>
      </c>
      <c r="K13" s="303">
        <v>0</v>
      </c>
      <c r="L13" s="303">
        <v>0</v>
      </c>
      <c r="M13" s="305">
        <v>38.484999999999999</v>
      </c>
      <c r="N13" s="204">
        <v>0</v>
      </c>
      <c r="O13" s="203">
        <v>0</v>
      </c>
      <c r="P13" s="203">
        <v>0</v>
      </c>
      <c r="Q13" s="203">
        <v>0</v>
      </c>
      <c r="R13" s="305">
        <v>0</v>
      </c>
      <c r="S13" s="203">
        <v>0</v>
      </c>
      <c r="T13" s="203"/>
      <c r="U13" s="203">
        <v>13</v>
      </c>
    </row>
    <row r="14" spans="1:21" ht="53.25" customHeight="1" x14ac:dyDescent="0.3">
      <c r="A14" s="191" t="s">
        <v>292</v>
      </c>
      <c r="B14" s="203" t="s">
        <v>293</v>
      </c>
      <c r="C14" s="303">
        <v>0</v>
      </c>
      <c r="D14" s="204">
        <v>0</v>
      </c>
      <c r="E14" s="303">
        <v>0</v>
      </c>
      <c r="F14" s="303">
        <v>0</v>
      </c>
      <c r="G14" s="303">
        <v>0</v>
      </c>
      <c r="H14" s="204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204">
        <v>0</v>
      </c>
      <c r="O14" s="203">
        <v>0</v>
      </c>
      <c r="P14" s="203">
        <v>0</v>
      </c>
      <c r="Q14" s="203">
        <v>0</v>
      </c>
      <c r="R14" s="305">
        <v>0</v>
      </c>
      <c r="S14" s="203">
        <v>0</v>
      </c>
      <c r="T14" s="203"/>
      <c r="U14" s="203">
        <v>14</v>
      </c>
    </row>
    <row r="15" spans="1:21" ht="53.25" customHeight="1" x14ac:dyDescent="0.3">
      <c r="A15" s="191" t="s">
        <v>294</v>
      </c>
      <c r="B15" s="203" t="s">
        <v>295</v>
      </c>
      <c r="C15" s="303">
        <v>9</v>
      </c>
      <c r="D15" s="204">
        <v>0</v>
      </c>
      <c r="E15" s="303">
        <v>2</v>
      </c>
      <c r="F15" s="303">
        <v>7</v>
      </c>
      <c r="G15" s="305">
        <v>4</v>
      </c>
      <c r="H15" s="204">
        <v>0</v>
      </c>
      <c r="I15" s="305">
        <v>50.508000000000003</v>
      </c>
      <c r="J15" s="303">
        <v>0</v>
      </c>
      <c r="K15" s="303">
        <v>0</v>
      </c>
      <c r="L15" s="303">
        <v>0</v>
      </c>
      <c r="M15" s="305">
        <v>16.54</v>
      </c>
      <c r="N15" s="204">
        <v>0</v>
      </c>
      <c r="O15" s="203">
        <v>0</v>
      </c>
      <c r="P15" s="203">
        <v>0</v>
      </c>
      <c r="Q15" s="203">
        <v>0</v>
      </c>
      <c r="R15" s="305">
        <v>0</v>
      </c>
      <c r="S15" s="203">
        <v>0</v>
      </c>
      <c r="T15" s="203"/>
      <c r="U15" s="203">
        <v>15</v>
      </c>
    </row>
    <row r="16" spans="1:21" ht="53.25" customHeight="1" x14ac:dyDescent="0.3">
      <c r="A16" s="191" t="s">
        <v>296</v>
      </c>
      <c r="B16" s="203" t="s">
        <v>297</v>
      </c>
      <c r="C16" s="303">
        <v>0</v>
      </c>
      <c r="D16" s="204">
        <v>0</v>
      </c>
      <c r="E16" s="303">
        <v>0</v>
      </c>
      <c r="F16" s="303">
        <v>0</v>
      </c>
      <c r="G16" s="303">
        <v>0</v>
      </c>
      <c r="H16" s="204">
        <v>0</v>
      </c>
      <c r="I16" s="303">
        <v>0</v>
      </c>
      <c r="J16" s="303">
        <v>1.22</v>
      </c>
      <c r="K16" s="303">
        <v>0</v>
      </c>
      <c r="L16" s="303">
        <v>0</v>
      </c>
      <c r="M16" s="303">
        <v>0</v>
      </c>
      <c r="N16" s="204">
        <v>0</v>
      </c>
      <c r="O16" s="203">
        <v>0</v>
      </c>
      <c r="P16" s="203">
        <v>0</v>
      </c>
      <c r="Q16" s="203">
        <v>0</v>
      </c>
      <c r="R16" s="305">
        <v>2</v>
      </c>
      <c r="S16" s="203">
        <v>0</v>
      </c>
      <c r="T16" s="203"/>
      <c r="U16" s="203">
        <v>16</v>
      </c>
    </row>
    <row r="17" spans="1:21" ht="53.25" customHeight="1" x14ac:dyDescent="0.3">
      <c r="A17" s="191" t="s">
        <v>298</v>
      </c>
      <c r="B17" s="203" t="s">
        <v>299</v>
      </c>
      <c r="C17" s="303">
        <v>0</v>
      </c>
      <c r="D17" s="204">
        <v>0</v>
      </c>
      <c r="E17" s="303">
        <v>0</v>
      </c>
      <c r="F17" s="303">
        <v>0</v>
      </c>
      <c r="G17" s="303">
        <v>0</v>
      </c>
      <c r="H17" s="204">
        <v>0</v>
      </c>
      <c r="I17" s="303">
        <v>0</v>
      </c>
      <c r="J17" s="303">
        <v>2.1509999999999998</v>
      </c>
      <c r="K17" s="303">
        <v>0</v>
      </c>
      <c r="L17" s="303">
        <v>0</v>
      </c>
      <c r="M17" s="303">
        <v>0</v>
      </c>
      <c r="N17" s="204">
        <v>0</v>
      </c>
      <c r="O17" s="203">
        <v>0</v>
      </c>
      <c r="P17" s="203">
        <v>0</v>
      </c>
      <c r="Q17" s="203">
        <v>0</v>
      </c>
      <c r="R17" s="305">
        <v>3</v>
      </c>
      <c r="S17" s="203">
        <v>0</v>
      </c>
      <c r="T17" s="203"/>
      <c r="U17" s="203">
        <v>17</v>
      </c>
    </row>
    <row r="18" spans="1:21" ht="53.25" customHeight="1" x14ac:dyDescent="0.3">
      <c r="A18" s="191" t="s">
        <v>300</v>
      </c>
      <c r="B18" s="203" t="s">
        <v>301</v>
      </c>
      <c r="C18" s="303">
        <v>0</v>
      </c>
      <c r="D18" s="204">
        <v>0</v>
      </c>
      <c r="E18" s="303">
        <v>0</v>
      </c>
      <c r="F18" s="303">
        <v>0</v>
      </c>
      <c r="G18" s="303">
        <v>0</v>
      </c>
      <c r="H18" s="204">
        <v>0</v>
      </c>
      <c r="I18" s="303">
        <v>0</v>
      </c>
      <c r="J18" s="303">
        <v>8.18</v>
      </c>
      <c r="K18" s="303">
        <v>0</v>
      </c>
      <c r="L18" s="303">
        <v>0</v>
      </c>
      <c r="M18" s="303">
        <v>0</v>
      </c>
      <c r="N18" s="204">
        <v>0</v>
      </c>
      <c r="O18" s="203">
        <v>0</v>
      </c>
      <c r="P18" s="203">
        <v>0</v>
      </c>
      <c r="Q18" s="203">
        <v>0</v>
      </c>
      <c r="R18" s="305">
        <v>2</v>
      </c>
      <c r="S18" s="203">
        <v>0</v>
      </c>
      <c r="T18" s="203"/>
      <c r="U18" s="203">
        <v>18</v>
      </c>
    </row>
    <row r="19" spans="1:21" ht="53.25" customHeight="1" x14ac:dyDescent="0.3">
      <c r="A19" s="191" t="s">
        <v>302</v>
      </c>
      <c r="B19" s="203" t="s">
        <v>303</v>
      </c>
      <c r="C19" s="303">
        <v>0</v>
      </c>
      <c r="D19" s="204">
        <v>0</v>
      </c>
      <c r="E19" s="303">
        <v>0</v>
      </c>
      <c r="F19" s="303">
        <v>0</v>
      </c>
      <c r="G19" s="303">
        <v>0</v>
      </c>
      <c r="H19" s="204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204">
        <v>0</v>
      </c>
      <c r="O19" s="203">
        <v>0</v>
      </c>
      <c r="P19" s="203">
        <v>0</v>
      </c>
      <c r="Q19" s="203">
        <v>0</v>
      </c>
      <c r="R19" s="305">
        <v>6</v>
      </c>
      <c r="S19" s="203">
        <v>0</v>
      </c>
      <c r="T19" s="203"/>
      <c r="U19" s="203">
        <v>19</v>
      </c>
    </row>
    <row r="20" spans="1:21" ht="53.25" customHeight="1" x14ac:dyDescent="0.3">
      <c r="A20" s="191" t="s">
        <v>304</v>
      </c>
      <c r="B20" s="203" t="s">
        <v>305</v>
      </c>
      <c r="C20" s="303">
        <v>0</v>
      </c>
      <c r="D20" s="204">
        <v>0</v>
      </c>
      <c r="E20" s="303">
        <v>0</v>
      </c>
      <c r="F20" s="303">
        <v>0</v>
      </c>
      <c r="G20" s="303">
        <v>0</v>
      </c>
      <c r="H20" s="204">
        <v>0</v>
      </c>
      <c r="I20" s="303">
        <v>0</v>
      </c>
      <c r="J20" s="303">
        <v>0</v>
      </c>
      <c r="K20" s="303">
        <v>0</v>
      </c>
      <c r="L20" s="303">
        <v>0</v>
      </c>
      <c r="M20" s="303">
        <v>0</v>
      </c>
      <c r="N20" s="204">
        <v>0</v>
      </c>
      <c r="O20" s="203">
        <v>0</v>
      </c>
      <c r="P20" s="203">
        <v>0</v>
      </c>
      <c r="Q20" s="203">
        <v>0</v>
      </c>
      <c r="R20" s="305">
        <v>9</v>
      </c>
      <c r="S20" s="203">
        <v>0</v>
      </c>
      <c r="T20" s="203"/>
      <c r="U20" s="203">
        <v>20</v>
      </c>
    </row>
    <row r="21" spans="1:21" ht="53.25" customHeight="1" x14ac:dyDescent="0.3">
      <c r="A21" s="191" t="s">
        <v>306</v>
      </c>
      <c r="B21" s="203" t="s">
        <v>307</v>
      </c>
      <c r="C21" s="303">
        <v>0</v>
      </c>
      <c r="D21" s="204">
        <v>0</v>
      </c>
      <c r="E21" s="303">
        <v>0</v>
      </c>
      <c r="F21" s="303">
        <v>0</v>
      </c>
      <c r="G21" s="303">
        <v>0</v>
      </c>
      <c r="H21" s="204">
        <v>0</v>
      </c>
      <c r="I21" s="303">
        <v>0</v>
      </c>
      <c r="J21" s="303">
        <v>0</v>
      </c>
      <c r="K21" s="303">
        <v>0</v>
      </c>
      <c r="L21" s="303">
        <v>0</v>
      </c>
      <c r="M21" s="303">
        <v>0</v>
      </c>
      <c r="N21" s="204">
        <v>0</v>
      </c>
      <c r="O21" s="203">
        <v>0</v>
      </c>
      <c r="P21" s="203">
        <v>0</v>
      </c>
      <c r="Q21" s="203">
        <v>0</v>
      </c>
      <c r="R21" s="305">
        <v>0</v>
      </c>
      <c r="S21" s="203">
        <v>0</v>
      </c>
      <c r="T21" s="203"/>
      <c r="U21" s="203">
        <v>21</v>
      </c>
    </row>
    <row r="22" spans="1:21" s="190" customFormat="1" ht="53.25" customHeight="1" x14ac:dyDescent="0.3">
      <c r="A22" s="192" t="s">
        <v>308</v>
      </c>
      <c r="B22" s="204" t="s">
        <v>309</v>
      </c>
      <c r="C22" s="303">
        <v>0</v>
      </c>
      <c r="D22" s="204">
        <v>2</v>
      </c>
      <c r="E22" s="303">
        <v>0</v>
      </c>
      <c r="F22" s="303">
        <v>0</v>
      </c>
      <c r="G22" s="305">
        <v>0</v>
      </c>
      <c r="H22" s="204">
        <v>0</v>
      </c>
      <c r="I22" s="303">
        <v>0</v>
      </c>
      <c r="J22" s="303">
        <v>3.3119999999999998</v>
      </c>
      <c r="K22" s="303">
        <v>0</v>
      </c>
      <c r="L22" s="303">
        <v>26.952000000000002</v>
      </c>
      <c r="M22" s="303">
        <v>0</v>
      </c>
      <c r="N22" s="204">
        <v>0</v>
      </c>
      <c r="O22" s="204">
        <v>0</v>
      </c>
      <c r="P22" s="204">
        <v>0</v>
      </c>
      <c r="Q22" s="204">
        <v>0</v>
      </c>
      <c r="R22" s="305">
        <v>4</v>
      </c>
      <c r="S22" s="204">
        <v>0</v>
      </c>
      <c r="T22" s="204"/>
      <c r="U22" s="204">
        <v>22</v>
      </c>
    </row>
    <row r="23" spans="1:21" s="190" customFormat="1" ht="53.25" customHeight="1" x14ac:dyDescent="0.3">
      <c r="A23" s="192" t="s">
        <v>310</v>
      </c>
      <c r="B23" s="204" t="s">
        <v>311</v>
      </c>
      <c r="C23" s="303">
        <v>0</v>
      </c>
      <c r="D23" s="204">
        <v>2</v>
      </c>
      <c r="E23" s="303">
        <v>0</v>
      </c>
      <c r="F23" s="303">
        <v>0</v>
      </c>
      <c r="G23" s="305">
        <v>0</v>
      </c>
      <c r="H23" s="204">
        <v>0</v>
      </c>
      <c r="I23" s="303">
        <v>0</v>
      </c>
      <c r="J23" s="303">
        <v>19.695</v>
      </c>
      <c r="K23" s="303">
        <v>0</v>
      </c>
      <c r="L23" s="303">
        <v>22.4</v>
      </c>
      <c r="M23" s="303">
        <v>0</v>
      </c>
      <c r="N23" s="204">
        <v>0</v>
      </c>
      <c r="O23" s="204">
        <v>0</v>
      </c>
      <c r="P23" s="204">
        <v>0</v>
      </c>
      <c r="Q23" s="204">
        <v>0</v>
      </c>
      <c r="R23" s="305">
        <v>0</v>
      </c>
      <c r="S23" s="204">
        <v>0</v>
      </c>
      <c r="T23" s="204"/>
      <c r="U23" s="204">
        <v>23</v>
      </c>
    </row>
    <row r="24" spans="1:21" s="190" customFormat="1" ht="53.25" customHeight="1" x14ac:dyDescent="0.3">
      <c r="A24" s="192" t="s">
        <v>312</v>
      </c>
      <c r="B24" s="204" t="s">
        <v>313</v>
      </c>
      <c r="C24" s="303">
        <v>0</v>
      </c>
      <c r="D24" s="204">
        <v>1</v>
      </c>
      <c r="E24" s="303">
        <v>0</v>
      </c>
      <c r="F24" s="303">
        <v>0</v>
      </c>
      <c r="G24" s="303">
        <v>0</v>
      </c>
      <c r="H24" s="204">
        <v>0</v>
      </c>
      <c r="I24" s="303">
        <v>0</v>
      </c>
      <c r="J24" s="303">
        <v>13.27</v>
      </c>
      <c r="K24" s="303">
        <v>35.520000000000003</v>
      </c>
      <c r="L24" s="303">
        <v>0</v>
      </c>
      <c r="M24" s="303">
        <v>0</v>
      </c>
      <c r="N24" s="204">
        <v>0</v>
      </c>
      <c r="O24" s="204">
        <v>0</v>
      </c>
      <c r="P24" s="204">
        <v>0</v>
      </c>
      <c r="Q24" s="204">
        <v>0</v>
      </c>
      <c r="R24" s="305">
        <v>10</v>
      </c>
      <c r="S24" s="204">
        <v>0</v>
      </c>
      <c r="T24" s="204"/>
      <c r="U24" s="204">
        <v>24</v>
      </c>
    </row>
    <row r="25" spans="1:21" ht="53.25" customHeight="1" x14ac:dyDescent="0.3">
      <c r="A25" s="191" t="s">
        <v>314</v>
      </c>
      <c r="B25" s="203" t="s">
        <v>315</v>
      </c>
      <c r="C25" s="303">
        <v>0</v>
      </c>
      <c r="D25" s="204">
        <v>0</v>
      </c>
      <c r="E25" s="303">
        <v>0</v>
      </c>
      <c r="F25" s="303">
        <v>0</v>
      </c>
      <c r="G25" s="303">
        <v>0</v>
      </c>
      <c r="H25" s="204">
        <v>0</v>
      </c>
      <c r="I25" s="303">
        <v>0</v>
      </c>
      <c r="J25" s="303">
        <v>30.98</v>
      </c>
      <c r="K25" s="303">
        <v>20.9</v>
      </c>
      <c r="L25" s="303">
        <v>0</v>
      </c>
      <c r="M25" s="303">
        <v>0</v>
      </c>
      <c r="N25" s="204">
        <v>0</v>
      </c>
      <c r="O25" s="203">
        <v>0</v>
      </c>
      <c r="P25" s="203">
        <v>0</v>
      </c>
      <c r="Q25" s="203">
        <v>0</v>
      </c>
      <c r="R25" s="305">
        <v>16</v>
      </c>
      <c r="S25" s="203">
        <v>0</v>
      </c>
      <c r="T25" s="203"/>
      <c r="U25" s="203">
        <v>25</v>
      </c>
    </row>
    <row r="26" spans="1:21" ht="53.25" customHeight="1" x14ac:dyDescent="0.3">
      <c r="A26" s="191" t="s">
        <v>316</v>
      </c>
      <c r="B26" s="203" t="s">
        <v>317</v>
      </c>
      <c r="C26" s="303">
        <v>0</v>
      </c>
      <c r="D26" s="204">
        <v>0</v>
      </c>
      <c r="E26" s="303">
        <v>0</v>
      </c>
      <c r="F26" s="303">
        <v>0</v>
      </c>
      <c r="G26" s="303">
        <v>0</v>
      </c>
      <c r="H26" s="204">
        <v>0</v>
      </c>
      <c r="I26" s="303">
        <v>0</v>
      </c>
      <c r="J26" s="303">
        <v>6.133</v>
      </c>
      <c r="K26" s="303">
        <v>10.69</v>
      </c>
      <c r="L26" s="303">
        <v>3.56</v>
      </c>
      <c r="M26" s="303">
        <v>0</v>
      </c>
      <c r="N26" s="204">
        <v>0</v>
      </c>
      <c r="O26" s="203">
        <v>0</v>
      </c>
      <c r="P26" s="203">
        <v>0</v>
      </c>
      <c r="Q26" s="203">
        <v>0</v>
      </c>
      <c r="R26" s="305">
        <v>6</v>
      </c>
      <c r="S26" s="203">
        <v>0</v>
      </c>
      <c r="T26" s="203"/>
      <c r="U26" s="203">
        <v>26</v>
      </c>
    </row>
    <row r="27" spans="1:21" ht="53.25" customHeight="1" x14ac:dyDescent="0.3">
      <c r="A27" s="191" t="s">
        <v>318</v>
      </c>
      <c r="B27" s="203" t="s">
        <v>319</v>
      </c>
      <c r="C27" s="303">
        <v>0</v>
      </c>
      <c r="D27" s="204">
        <v>0</v>
      </c>
      <c r="E27" s="303">
        <v>0</v>
      </c>
      <c r="F27" s="303">
        <v>0</v>
      </c>
      <c r="G27" s="303">
        <v>0</v>
      </c>
      <c r="H27" s="204">
        <v>0</v>
      </c>
      <c r="I27" s="303">
        <v>0</v>
      </c>
      <c r="J27" s="303">
        <v>10.195</v>
      </c>
      <c r="K27" s="303">
        <v>0</v>
      </c>
      <c r="L27" s="303">
        <v>9.75</v>
      </c>
      <c r="M27" s="303">
        <v>0</v>
      </c>
      <c r="N27" s="204">
        <v>0</v>
      </c>
      <c r="O27" s="203">
        <v>0</v>
      </c>
      <c r="P27" s="203">
        <v>0</v>
      </c>
      <c r="Q27" s="203">
        <v>0</v>
      </c>
      <c r="R27" s="305">
        <v>16</v>
      </c>
      <c r="S27" s="203">
        <v>0</v>
      </c>
      <c r="T27" s="203"/>
      <c r="U27" s="203">
        <v>27</v>
      </c>
    </row>
    <row r="28" spans="1:21" ht="53.25" customHeight="1" x14ac:dyDescent="0.3">
      <c r="A28" s="191" t="s">
        <v>320</v>
      </c>
      <c r="B28" s="203" t="s">
        <v>321</v>
      </c>
      <c r="C28" s="303">
        <v>0</v>
      </c>
      <c r="D28" s="204">
        <v>0</v>
      </c>
      <c r="E28" s="303">
        <v>0</v>
      </c>
      <c r="F28" s="303">
        <v>0</v>
      </c>
      <c r="G28" s="303">
        <v>0</v>
      </c>
      <c r="H28" s="204">
        <v>0</v>
      </c>
      <c r="I28" s="303">
        <v>0</v>
      </c>
      <c r="J28" s="303">
        <v>13.837999999999999</v>
      </c>
      <c r="K28" s="303">
        <v>0</v>
      </c>
      <c r="L28" s="303">
        <v>0</v>
      </c>
      <c r="M28" s="303">
        <v>0</v>
      </c>
      <c r="N28" s="204">
        <v>0</v>
      </c>
      <c r="O28" s="203">
        <v>0</v>
      </c>
      <c r="P28" s="203">
        <v>0</v>
      </c>
      <c r="Q28" s="203">
        <v>0</v>
      </c>
      <c r="R28" s="305">
        <v>8</v>
      </c>
      <c r="S28" s="203">
        <v>0</v>
      </c>
      <c r="T28" s="203"/>
      <c r="U28" s="203">
        <v>28</v>
      </c>
    </row>
    <row r="29" spans="1:21" ht="53.25" customHeight="1" x14ac:dyDescent="0.3">
      <c r="A29" s="191" t="s">
        <v>322</v>
      </c>
      <c r="B29" s="203" t="s">
        <v>323</v>
      </c>
      <c r="C29" s="303">
        <v>0</v>
      </c>
      <c r="D29" s="204">
        <v>0</v>
      </c>
      <c r="E29" s="303">
        <v>0</v>
      </c>
      <c r="F29" s="303">
        <v>0</v>
      </c>
      <c r="G29" s="303">
        <v>0</v>
      </c>
      <c r="H29" s="204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204">
        <v>0</v>
      </c>
      <c r="O29" s="203">
        <v>0</v>
      </c>
      <c r="P29" s="203">
        <v>0</v>
      </c>
      <c r="Q29" s="203">
        <v>0</v>
      </c>
      <c r="R29" s="305">
        <v>2</v>
      </c>
      <c r="S29" s="203">
        <v>0</v>
      </c>
      <c r="T29" s="203"/>
      <c r="U29" s="203">
        <v>29</v>
      </c>
    </row>
    <row r="30" spans="1:21" ht="53.25" customHeight="1" x14ac:dyDescent="0.3">
      <c r="A30" s="191" t="s">
        <v>324</v>
      </c>
      <c r="B30" s="203" t="s">
        <v>325</v>
      </c>
      <c r="C30" s="303">
        <v>0</v>
      </c>
      <c r="D30" s="204">
        <v>0</v>
      </c>
      <c r="E30" s="303">
        <v>0</v>
      </c>
      <c r="F30" s="303">
        <v>0</v>
      </c>
      <c r="G30" s="303">
        <v>0</v>
      </c>
      <c r="H30" s="204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204">
        <v>0</v>
      </c>
      <c r="O30" s="203">
        <v>0</v>
      </c>
      <c r="P30" s="203">
        <v>0</v>
      </c>
      <c r="Q30" s="203">
        <v>0</v>
      </c>
      <c r="R30" s="305">
        <v>2</v>
      </c>
      <c r="S30" s="203">
        <v>0</v>
      </c>
      <c r="T30" s="203"/>
      <c r="U30" s="203">
        <v>30</v>
      </c>
    </row>
    <row r="31" spans="1:21" ht="53.25" customHeight="1" x14ac:dyDescent="0.3">
      <c r="A31" s="191" t="s">
        <v>326</v>
      </c>
      <c r="B31" s="203" t="s">
        <v>327</v>
      </c>
      <c r="C31" s="303">
        <v>0</v>
      </c>
      <c r="D31" s="204">
        <v>0</v>
      </c>
      <c r="E31" s="303">
        <v>0</v>
      </c>
      <c r="F31" s="303">
        <v>0</v>
      </c>
      <c r="G31" s="303">
        <v>0</v>
      </c>
      <c r="H31" s="204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204">
        <v>0</v>
      </c>
      <c r="O31" s="203">
        <v>0</v>
      </c>
      <c r="P31" s="203">
        <v>0</v>
      </c>
      <c r="Q31" s="203">
        <v>55</v>
      </c>
      <c r="R31" s="305">
        <v>0</v>
      </c>
      <c r="S31" s="203">
        <v>1</v>
      </c>
      <c r="T31" s="203"/>
      <c r="U31" s="203">
        <v>31</v>
      </c>
    </row>
    <row r="32" spans="1:21" ht="33" customHeight="1" x14ac:dyDescent="0.85">
      <c r="A32" s="192" t="s">
        <v>155</v>
      </c>
      <c r="B32" s="205"/>
      <c r="C32" s="303">
        <f t="shared" ref="C32:T32" si="0">SUM(C2:C31)</f>
        <v>119</v>
      </c>
      <c r="D32" s="204">
        <f t="shared" si="0"/>
        <v>5</v>
      </c>
      <c r="E32" s="303">
        <f t="shared" si="0"/>
        <v>40</v>
      </c>
      <c r="F32" s="303">
        <f t="shared" si="0"/>
        <v>43</v>
      </c>
      <c r="G32" s="303">
        <f t="shared" si="0"/>
        <v>28</v>
      </c>
      <c r="H32" s="204">
        <f t="shared" si="0"/>
        <v>0</v>
      </c>
      <c r="I32" s="303">
        <f t="shared" si="0"/>
        <v>336.214</v>
      </c>
      <c r="J32" s="303">
        <f t="shared" si="0"/>
        <v>108.97399999999999</v>
      </c>
      <c r="K32" s="303">
        <f t="shared" si="0"/>
        <v>67.11</v>
      </c>
      <c r="L32" s="303">
        <f t="shared" si="0"/>
        <v>62.662000000000006</v>
      </c>
      <c r="M32" s="303">
        <f t="shared" si="0"/>
        <v>261.238</v>
      </c>
      <c r="N32" s="204">
        <f t="shared" si="0"/>
        <v>7</v>
      </c>
      <c r="O32" s="204">
        <f t="shared" si="0"/>
        <v>0</v>
      </c>
      <c r="P32" s="204">
        <f t="shared" si="0"/>
        <v>5</v>
      </c>
      <c r="Q32" s="204">
        <f t="shared" si="0"/>
        <v>55</v>
      </c>
      <c r="R32" s="305">
        <f t="shared" si="0"/>
        <v>86</v>
      </c>
      <c r="S32" s="204">
        <f t="shared" si="0"/>
        <v>1</v>
      </c>
      <c r="T32" s="204">
        <f t="shared" si="0"/>
        <v>0</v>
      </c>
      <c r="U32" s="204"/>
    </row>
    <row r="36" spans="7:7" x14ac:dyDescent="0.3">
      <c r="G36" s="326">
        <f>SUM(G2:G15)</f>
        <v>28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4.4" x14ac:dyDescent="0.3"/>
  <cols>
    <col min="1" max="1" width="9.109375" style="326" customWidth="1"/>
    <col min="2" max="2" width="51.5546875" style="326" customWidth="1"/>
    <col min="3" max="9" width="9.109375" style="326" customWidth="1"/>
    <col min="10" max="10" width="12.6640625" style="326" customWidth="1"/>
    <col min="15" max="15" width="43.6640625" style="372" customWidth="1"/>
  </cols>
  <sheetData>
    <row r="1" spans="1:10" x14ac:dyDescent="0.3">
      <c r="A1" s="375" t="s">
        <v>0</v>
      </c>
      <c r="B1" s="375" t="s">
        <v>1</v>
      </c>
      <c r="C1" s="375" t="s">
        <v>76</v>
      </c>
      <c r="D1" s="375" t="s">
        <v>77</v>
      </c>
      <c r="E1" s="375" t="s">
        <v>78</v>
      </c>
      <c r="F1" s="375" t="s">
        <v>79</v>
      </c>
      <c r="G1" s="375" t="s">
        <v>80</v>
      </c>
      <c r="H1" s="375" t="s">
        <v>81</v>
      </c>
      <c r="I1" s="375" t="s">
        <v>6</v>
      </c>
      <c r="J1" s="375" t="s">
        <v>82</v>
      </c>
    </row>
    <row r="2" spans="1:10" ht="30.75" customHeight="1" x14ac:dyDescent="0.3">
      <c r="A2" s="362">
        <v>3111302</v>
      </c>
      <c r="B2" s="216" t="s">
        <v>7</v>
      </c>
      <c r="C2" s="227"/>
      <c r="D2" s="227" t="s">
        <v>83</v>
      </c>
      <c r="E2" s="227"/>
      <c r="F2" s="227" t="s">
        <v>83</v>
      </c>
      <c r="G2" s="227"/>
      <c r="H2" s="227"/>
      <c r="I2" s="22">
        <v>12</v>
      </c>
      <c r="J2" s="22">
        <v>2</v>
      </c>
    </row>
    <row r="3" spans="1:10" ht="30.75" customHeight="1" x14ac:dyDescent="0.3">
      <c r="A3" s="362">
        <v>3111327</v>
      </c>
      <c r="B3" s="216" t="s">
        <v>8</v>
      </c>
      <c r="C3" s="227"/>
      <c r="D3" s="227" t="s">
        <v>83</v>
      </c>
      <c r="E3" s="227"/>
      <c r="F3" s="227" t="s">
        <v>83</v>
      </c>
      <c r="G3" s="227"/>
      <c r="H3" s="227"/>
      <c r="I3" s="22">
        <v>13</v>
      </c>
      <c r="J3" s="22">
        <v>3</v>
      </c>
    </row>
    <row r="4" spans="1:10" ht="30.75" customHeight="1" x14ac:dyDescent="0.3">
      <c r="A4" s="362">
        <v>3111338</v>
      </c>
      <c r="B4" s="216" t="s">
        <v>9</v>
      </c>
      <c r="C4" s="227"/>
      <c r="D4" s="227" t="s">
        <v>83</v>
      </c>
      <c r="E4" s="227"/>
      <c r="F4" s="227" t="s">
        <v>83</v>
      </c>
      <c r="G4" s="227"/>
      <c r="H4" s="227"/>
      <c r="I4" s="22">
        <v>14</v>
      </c>
      <c r="J4" s="22">
        <v>4</v>
      </c>
    </row>
    <row r="5" spans="1:10" ht="30.75" customHeight="1" x14ac:dyDescent="0.3">
      <c r="A5" s="362">
        <v>3241101</v>
      </c>
      <c r="B5" s="216" t="s">
        <v>10</v>
      </c>
      <c r="C5" s="227"/>
      <c r="D5" s="227" t="s">
        <v>83</v>
      </c>
      <c r="E5" s="227"/>
      <c r="F5" s="227" t="s">
        <v>83</v>
      </c>
      <c r="G5" s="227"/>
      <c r="H5" s="227"/>
      <c r="I5" s="22">
        <v>16</v>
      </c>
      <c r="J5" s="22">
        <v>5</v>
      </c>
    </row>
    <row r="6" spans="1:10" ht="30.75" customHeight="1" x14ac:dyDescent="0.3">
      <c r="A6" s="362">
        <v>3211129</v>
      </c>
      <c r="B6" s="216" t="s">
        <v>11</v>
      </c>
      <c r="C6" s="227"/>
      <c r="D6" s="227" t="s">
        <v>83</v>
      </c>
      <c r="E6" s="227"/>
      <c r="F6" s="227" t="s">
        <v>83</v>
      </c>
      <c r="G6" s="227"/>
      <c r="H6" s="227"/>
      <c r="I6" s="22">
        <v>17</v>
      </c>
      <c r="J6" s="22">
        <v>6</v>
      </c>
    </row>
    <row r="7" spans="1:10" ht="30.75" customHeight="1" x14ac:dyDescent="0.3">
      <c r="A7" s="362">
        <v>3821103</v>
      </c>
      <c r="B7" s="216" t="s">
        <v>12</v>
      </c>
      <c r="C7" s="227"/>
      <c r="D7" s="227" t="s">
        <v>83</v>
      </c>
      <c r="E7" s="227"/>
      <c r="F7" s="227" t="s">
        <v>83</v>
      </c>
      <c r="G7" s="227"/>
      <c r="H7" s="227"/>
      <c r="I7" s="22">
        <v>18</v>
      </c>
      <c r="J7" s="22">
        <v>7</v>
      </c>
    </row>
    <row r="8" spans="1:10" ht="30.75" customHeight="1" x14ac:dyDescent="0.3">
      <c r="A8" s="362">
        <v>3211119</v>
      </c>
      <c r="B8" s="216" t="s">
        <v>13</v>
      </c>
      <c r="C8" s="227"/>
      <c r="D8" s="227" t="s">
        <v>83</v>
      </c>
      <c r="E8" s="227"/>
      <c r="F8" s="227" t="s">
        <v>83</v>
      </c>
      <c r="G8" s="227"/>
      <c r="H8" s="227"/>
      <c r="I8" s="22">
        <v>19</v>
      </c>
      <c r="J8" s="22">
        <v>8</v>
      </c>
    </row>
    <row r="9" spans="1:10" ht="30.75" customHeight="1" x14ac:dyDescent="0.3">
      <c r="A9" s="362">
        <v>3211120</v>
      </c>
      <c r="B9" s="216" t="s">
        <v>14</v>
      </c>
      <c r="C9" s="227"/>
      <c r="D9" s="227" t="s">
        <v>83</v>
      </c>
      <c r="E9" s="227"/>
      <c r="F9" s="227" t="s">
        <v>83</v>
      </c>
      <c r="G9" s="227"/>
      <c r="H9" s="227"/>
      <c r="I9" s="22">
        <v>20</v>
      </c>
      <c r="J9" s="22">
        <v>9</v>
      </c>
    </row>
    <row r="10" spans="1:10" ht="30.75" customHeight="1" x14ac:dyDescent="0.3">
      <c r="A10" s="362">
        <v>3211117</v>
      </c>
      <c r="B10" s="216" t="s">
        <v>15</v>
      </c>
      <c r="C10" s="227"/>
      <c r="D10" s="227" t="s">
        <v>83</v>
      </c>
      <c r="E10" s="227"/>
      <c r="F10" s="227" t="s">
        <v>83</v>
      </c>
      <c r="G10" s="227"/>
      <c r="H10" s="227"/>
      <c r="I10" s="22">
        <v>21</v>
      </c>
      <c r="J10" s="22">
        <v>10</v>
      </c>
    </row>
    <row r="11" spans="1:10" ht="30.75" customHeight="1" x14ac:dyDescent="0.3">
      <c r="A11" s="362">
        <v>3221104</v>
      </c>
      <c r="B11" s="216" t="s">
        <v>16</v>
      </c>
      <c r="C11" s="227"/>
      <c r="D11" s="227" t="s">
        <v>83</v>
      </c>
      <c r="E11" s="227"/>
      <c r="F11" s="227" t="s">
        <v>83</v>
      </c>
      <c r="G11" s="227"/>
      <c r="H11" s="227"/>
      <c r="I11" s="22">
        <v>22</v>
      </c>
      <c r="J11" s="22">
        <v>11</v>
      </c>
    </row>
    <row r="12" spans="1:10" ht="30.75" customHeight="1" x14ac:dyDescent="0.3">
      <c r="A12" s="362">
        <v>3211115</v>
      </c>
      <c r="B12" s="216" t="s">
        <v>17</v>
      </c>
      <c r="C12" s="227"/>
      <c r="D12" s="227" t="s">
        <v>83</v>
      </c>
      <c r="E12" s="227"/>
      <c r="F12" s="227" t="s">
        <v>83</v>
      </c>
      <c r="G12" s="227"/>
      <c r="H12" s="227"/>
      <c r="I12" s="22">
        <v>23</v>
      </c>
      <c r="J12" s="22">
        <v>12</v>
      </c>
    </row>
    <row r="13" spans="1:10" ht="30.75" customHeight="1" x14ac:dyDescent="0.3">
      <c r="A13" s="362">
        <v>3211113</v>
      </c>
      <c r="B13" s="216" t="s">
        <v>18</v>
      </c>
      <c r="C13" s="227"/>
      <c r="D13" s="227" t="s">
        <v>83</v>
      </c>
      <c r="E13" s="227"/>
      <c r="F13" s="227" t="s">
        <v>83</v>
      </c>
      <c r="G13" s="227"/>
      <c r="H13" s="227"/>
      <c r="I13" s="22">
        <v>24</v>
      </c>
      <c r="J13" s="22">
        <v>13</v>
      </c>
    </row>
    <row r="14" spans="1:10" ht="30.75" customHeight="1" x14ac:dyDescent="0.3">
      <c r="A14" s="362">
        <v>3243102</v>
      </c>
      <c r="B14" s="216" t="s">
        <v>19</v>
      </c>
      <c r="C14" s="227"/>
      <c r="D14" s="227" t="s">
        <v>83</v>
      </c>
      <c r="E14" s="227"/>
      <c r="F14" s="227" t="s">
        <v>83</v>
      </c>
      <c r="G14" s="227"/>
      <c r="H14" s="227"/>
      <c r="I14" s="22">
        <v>25</v>
      </c>
      <c r="J14" s="22">
        <v>14</v>
      </c>
    </row>
    <row r="15" spans="1:10" ht="30.75" customHeight="1" x14ac:dyDescent="0.3">
      <c r="A15" s="362">
        <v>3243101</v>
      </c>
      <c r="B15" s="216" t="s">
        <v>20</v>
      </c>
      <c r="C15" s="227"/>
      <c r="D15" s="227" t="s">
        <v>83</v>
      </c>
      <c r="E15" s="227"/>
      <c r="F15" s="227" t="s">
        <v>83</v>
      </c>
      <c r="G15" s="227"/>
      <c r="H15" s="227"/>
      <c r="I15" s="22">
        <v>26</v>
      </c>
      <c r="J15" s="22">
        <v>15</v>
      </c>
    </row>
    <row r="16" spans="1:10" ht="30.75" customHeight="1" x14ac:dyDescent="0.3">
      <c r="A16" s="362">
        <v>3221108</v>
      </c>
      <c r="B16" s="216" t="s">
        <v>21</v>
      </c>
      <c r="C16" s="227"/>
      <c r="D16" s="227" t="s">
        <v>83</v>
      </c>
      <c r="E16" s="227"/>
      <c r="F16" s="227" t="s">
        <v>83</v>
      </c>
      <c r="G16" s="227"/>
      <c r="H16" s="227"/>
      <c r="I16" s="22">
        <v>27</v>
      </c>
      <c r="J16" s="22">
        <v>16</v>
      </c>
    </row>
    <row r="17" spans="1:10" ht="30.75" customHeight="1" x14ac:dyDescent="0.3">
      <c r="A17" s="362">
        <v>3255102</v>
      </c>
      <c r="B17" s="216" t="s">
        <v>22</v>
      </c>
      <c r="C17" s="227"/>
      <c r="D17" s="227" t="s">
        <v>83</v>
      </c>
      <c r="E17" s="227"/>
      <c r="F17" s="227" t="s">
        <v>83</v>
      </c>
      <c r="G17" s="227"/>
      <c r="H17" s="227"/>
      <c r="I17" s="22">
        <v>28</v>
      </c>
      <c r="J17" s="22">
        <v>17</v>
      </c>
    </row>
    <row r="18" spans="1:10" ht="30.75" customHeight="1" x14ac:dyDescent="0.3">
      <c r="A18" s="362">
        <v>3255104</v>
      </c>
      <c r="B18" s="216" t="s">
        <v>23</v>
      </c>
      <c r="C18" s="227"/>
      <c r="D18" s="227" t="s">
        <v>83</v>
      </c>
      <c r="E18" s="227"/>
      <c r="F18" s="227" t="s">
        <v>83</v>
      </c>
      <c r="G18" s="227"/>
      <c r="H18" s="227"/>
      <c r="I18" s="22">
        <v>29</v>
      </c>
      <c r="J18" s="22">
        <v>18</v>
      </c>
    </row>
    <row r="19" spans="1:10" ht="30.75" customHeight="1" x14ac:dyDescent="0.3">
      <c r="A19" s="362">
        <v>3211127</v>
      </c>
      <c r="B19" s="216" t="s">
        <v>24</v>
      </c>
      <c r="C19" s="227"/>
      <c r="D19" s="227" t="s">
        <v>83</v>
      </c>
      <c r="E19" s="227"/>
      <c r="F19" s="227" t="s">
        <v>83</v>
      </c>
      <c r="G19" s="227"/>
      <c r="H19" s="227"/>
      <c r="I19" s="22">
        <v>30</v>
      </c>
      <c r="J19" s="22">
        <v>19</v>
      </c>
    </row>
    <row r="20" spans="1:10" ht="30.75" customHeight="1" x14ac:dyDescent="0.3">
      <c r="A20" s="362">
        <v>3231201</v>
      </c>
      <c r="B20" s="216" t="s">
        <v>25</v>
      </c>
      <c r="C20" s="227"/>
      <c r="D20" s="222" t="s">
        <v>83</v>
      </c>
      <c r="E20" s="227"/>
      <c r="F20" s="222" t="s">
        <v>83</v>
      </c>
      <c r="G20" s="222"/>
      <c r="H20" s="222"/>
      <c r="I20" s="22">
        <v>32</v>
      </c>
      <c r="J20" s="22">
        <v>20</v>
      </c>
    </row>
    <row r="21" spans="1:10" ht="30.75" customHeight="1" x14ac:dyDescent="0.3">
      <c r="A21" s="362"/>
      <c r="B21" s="216" t="s">
        <v>26</v>
      </c>
      <c r="C21" s="227"/>
      <c r="D21" s="222" t="s">
        <v>83</v>
      </c>
      <c r="E21" s="227"/>
      <c r="F21" s="222" t="s">
        <v>83</v>
      </c>
      <c r="G21" s="222"/>
      <c r="H21" s="222"/>
      <c r="I21" s="22">
        <v>33</v>
      </c>
      <c r="J21" s="22">
        <v>21</v>
      </c>
    </row>
    <row r="22" spans="1:10" ht="45.75" customHeight="1" x14ac:dyDescent="0.3">
      <c r="A22" s="362"/>
      <c r="B22" s="216" t="s">
        <v>27</v>
      </c>
      <c r="C22" s="227"/>
      <c r="D22" s="222" t="s">
        <v>83</v>
      </c>
      <c r="E22" s="227"/>
      <c r="F22" s="222" t="s">
        <v>83</v>
      </c>
      <c r="G22" s="222"/>
      <c r="H22" s="222"/>
      <c r="I22" s="22">
        <v>34</v>
      </c>
      <c r="J22" s="22">
        <v>22</v>
      </c>
    </row>
    <row r="23" spans="1:10" ht="52.5" customHeight="1" x14ac:dyDescent="0.3">
      <c r="A23" s="362"/>
      <c r="B23" s="216" t="s">
        <v>28</v>
      </c>
      <c r="C23" s="227"/>
      <c r="D23" s="222" t="s">
        <v>83</v>
      </c>
      <c r="E23" s="227"/>
      <c r="F23" s="222" t="s">
        <v>83</v>
      </c>
      <c r="G23" s="222"/>
      <c r="H23" s="222"/>
      <c r="I23" s="22">
        <v>35</v>
      </c>
      <c r="J23" s="22">
        <v>23</v>
      </c>
    </row>
    <row r="24" spans="1:10" ht="30.75" customHeight="1" x14ac:dyDescent="0.3">
      <c r="A24" s="362">
        <v>3211109</v>
      </c>
      <c r="B24" s="216" t="s">
        <v>29</v>
      </c>
      <c r="C24" s="227"/>
      <c r="D24" s="222" t="s">
        <v>83</v>
      </c>
      <c r="E24" s="227"/>
      <c r="F24" s="222" t="s">
        <v>83</v>
      </c>
      <c r="G24" s="227"/>
      <c r="H24" s="227"/>
      <c r="I24" s="22">
        <v>36</v>
      </c>
      <c r="J24" s="22">
        <v>24</v>
      </c>
    </row>
    <row r="25" spans="1:10" ht="30.75" customHeight="1" x14ac:dyDescent="0.3">
      <c r="A25" s="362">
        <v>3256103</v>
      </c>
      <c r="B25" s="216" t="s">
        <v>30</v>
      </c>
      <c r="C25" s="227"/>
      <c r="D25" s="222" t="s">
        <v>83</v>
      </c>
      <c r="E25" s="227"/>
      <c r="F25" s="222" t="s">
        <v>83</v>
      </c>
      <c r="G25" s="227"/>
      <c r="H25" s="227"/>
      <c r="I25" s="22">
        <v>37</v>
      </c>
      <c r="J25" s="22">
        <v>25</v>
      </c>
    </row>
    <row r="26" spans="1:10" ht="30.75" customHeight="1" x14ac:dyDescent="0.3">
      <c r="A26" s="362">
        <v>3257101</v>
      </c>
      <c r="B26" s="216" t="s">
        <v>31</v>
      </c>
      <c r="C26" s="227" t="s">
        <v>84</v>
      </c>
      <c r="D26" s="227" t="s">
        <v>85</v>
      </c>
      <c r="E26" s="227" t="s">
        <v>84</v>
      </c>
      <c r="F26" s="227" t="s">
        <v>86</v>
      </c>
      <c r="G26" s="227"/>
      <c r="H26" s="227"/>
      <c r="I26" s="22">
        <v>38</v>
      </c>
      <c r="J26" s="22">
        <v>26</v>
      </c>
    </row>
    <row r="27" spans="1:10" ht="30.75" customHeight="1" x14ac:dyDescent="0.3">
      <c r="A27" s="377">
        <v>3111332</v>
      </c>
      <c r="B27" s="216" t="s">
        <v>32</v>
      </c>
      <c r="C27" s="227"/>
      <c r="D27" s="222" t="s">
        <v>83</v>
      </c>
      <c r="E27" s="227"/>
      <c r="F27" s="222" t="s">
        <v>83</v>
      </c>
      <c r="G27" s="227"/>
      <c r="H27" s="227"/>
      <c r="I27" s="22">
        <v>39</v>
      </c>
      <c r="J27" s="22">
        <v>27</v>
      </c>
    </row>
    <row r="28" spans="1:10" ht="30.75" customHeight="1" x14ac:dyDescent="0.3">
      <c r="A28" s="378"/>
      <c r="B28" s="216" t="s">
        <v>33</v>
      </c>
      <c r="C28" s="227"/>
      <c r="D28" s="222" t="s">
        <v>83</v>
      </c>
      <c r="E28" s="227"/>
      <c r="F28" s="222" t="s">
        <v>83</v>
      </c>
      <c r="G28" s="227"/>
      <c r="H28" s="227"/>
      <c r="I28" s="22">
        <v>40</v>
      </c>
      <c r="J28" s="22">
        <v>28</v>
      </c>
    </row>
    <row r="29" spans="1:10" ht="30.75" customHeight="1" x14ac:dyDescent="0.3">
      <c r="A29" s="379"/>
      <c r="B29" s="216" t="s">
        <v>34</v>
      </c>
      <c r="C29" s="227"/>
      <c r="D29" s="222" t="s">
        <v>83</v>
      </c>
      <c r="E29" s="227"/>
      <c r="F29" s="222" t="s">
        <v>83</v>
      </c>
      <c r="G29" s="227"/>
      <c r="H29" s="227"/>
      <c r="I29" s="22">
        <v>41</v>
      </c>
      <c r="J29" s="22">
        <v>29</v>
      </c>
    </row>
    <row r="30" spans="1:10" ht="30.75" customHeight="1" x14ac:dyDescent="0.3">
      <c r="A30" s="362">
        <v>3257104</v>
      </c>
      <c r="B30" s="216" t="s">
        <v>35</v>
      </c>
      <c r="C30" s="227"/>
      <c r="D30" s="222" t="s">
        <v>83</v>
      </c>
      <c r="E30" s="227"/>
      <c r="F30" s="222" t="s">
        <v>83</v>
      </c>
      <c r="G30" s="227"/>
      <c r="H30" s="227"/>
      <c r="I30" s="22">
        <v>42</v>
      </c>
      <c r="J30" s="22">
        <v>30</v>
      </c>
    </row>
    <row r="31" spans="1:10" ht="30.75" customHeight="1" x14ac:dyDescent="0.3">
      <c r="A31" s="362">
        <v>3255101</v>
      </c>
      <c r="B31" s="216" t="s">
        <v>36</v>
      </c>
      <c r="C31" s="227"/>
      <c r="D31" s="222" t="s">
        <v>83</v>
      </c>
      <c r="E31" s="227"/>
      <c r="F31" s="222" t="s">
        <v>83</v>
      </c>
      <c r="G31" s="227"/>
      <c r="H31" s="227"/>
      <c r="I31" s="22">
        <v>43</v>
      </c>
      <c r="J31" s="22">
        <v>31</v>
      </c>
    </row>
    <row r="32" spans="1:10" ht="30.75" customHeight="1" x14ac:dyDescent="0.3">
      <c r="A32" s="362">
        <v>3256101</v>
      </c>
      <c r="B32" s="216" t="s">
        <v>37</v>
      </c>
      <c r="C32" s="227"/>
      <c r="D32" s="222" t="s">
        <v>83</v>
      </c>
      <c r="E32" s="227"/>
      <c r="F32" s="222" t="s">
        <v>83</v>
      </c>
      <c r="G32" s="227"/>
      <c r="H32" s="227"/>
      <c r="I32" s="22">
        <v>44</v>
      </c>
      <c r="J32" s="22">
        <v>32</v>
      </c>
    </row>
    <row r="33" spans="1:26" ht="30.75" customHeight="1" x14ac:dyDescent="0.3">
      <c r="A33" s="362">
        <v>3258101</v>
      </c>
      <c r="B33" s="216" t="s">
        <v>38</v>
      </c>
      <c r="C33" s="227"/>
      <c r="D33" s="227" t="s">
        <v>87</v>
      </c>
      <c r="E33" s="227"/>
      <c r="F33" s="227" t="s">
        <v>87</v>
      </c>
      <c r="G33" s="227"/>
      <c r="H33" s="227"/>
      <c r="I33" s="22">
        <v>46</v>
      </c>
      <c r="J33" s="22">
        <v>33</v>
      </c>
    </row>
    <row r="34" spans="1:26" ht="30.75" customHeight="1" x14ac:dyDescent="0.3">
      <c r="A34" s="362">
        <v>3258102</v>
      </c>
      <c r="B34" s="216" t="s">
        <v>39</v>
      </c>
      <c r="C34" s="227"/>
      <c r="D34" s="227" t="s">
        <v>87</v>
      </c>
      <c r="E34" s="227"/>
      <c r="F34" s="227" t="s">
        <v>87</v>
      </c>
      <c r="G34" s="227"/>
      <c r="H34" s="227"/>
      <c r="I34" s="22">
        <v>47</v>
      </c>
      <c r="J34" s="22">
        <v>34</v>
      </c>
    </row>
    <row r="35" spans="1:26" ht="30.75" customHeight="1" x14ac:dyDescent="0.3">
      <c r="A35" s="362">
        <v>3258103</v>
      </c>
      <c r="B35" s="216" t="s">
        <v>40</v>
      </c>
      <c r="C35" s="227"/>
      <c r="D35" s="227" t="s">
        <v>87</v>
      </c>
      <c r="E35" s="227"/>
      <c r="F35" s="227" t="s">
        <v>87</v>
      </c>
      <c r="G35" s="227"/>
      <c r="H35" s="227"/>
      <c r="I35" s="22">
        <v>48</v>
      </c>
      <c r="J35" s="22">
        <v>35</v>
      </c>
    </row>
    <row r="36" spans="1:26" ht="30.75" customHeight="1" x14ac:dyDescent="0.3">
      <c r="A36" s="362">
        <v>3258105</v>
      </c>
      <c r="B36" s="216" t="s">
        <v>41</v>
      </c>
      <c r="C36" s="227"/>
      <c r="D36" s="227" t="s">
        <v>87</v>
      </c>
      <c r="E36" s="227"/>
      <c r="F36" s="227" t="s">
        <v>87</v>
      </c>
      <c r="G36" s="227"/>
      <c r="H36" s="227"/>
      <c r="I36" s="22">
        <v>49</v>
      </c>
      <c r="J36" s="22">
        <v>36</v>
      </c>
    </row>
    <row r="37" spans="1:26" ht="30.75" customHeight="1" x14ac:dyDescent="0.3">
      <c r="A37" s="362">
        <v>3258107</v>
      </c>
      <c r="B37" s="216" t="s">
        <v>42</v>
      </c>
      <c r="C37" s="227"/>
      <c r="D37" s="227" t="s">
        <v>87</v>
      </c>
      <c r="E37" s="227"/>
      <c r="F37" s="227" t="s">
        <v>87</v>
      </c>
      <c r="G37" s="227"/>
      <c r="H37" s="227"/>
      <c r="I37" s="22">
        <v>50</v>
      </c>
      <c r="J37" s="22">
        <v>37</v>
      </c>
    </row>
    <row r="38" spans="1:26" ht="30.75" customHeight="1" x14ac:dyDescent="0.3">
      <c r="A38" s="362">
        <v>3258106</v>
      </c>
      <c r="B38" s="216" t="s">
        <v>43</v>
      </c>
      <c r="C38" s="227"/>
      <c r="D38" s="227" t="s">
        <v>87</v>
      </c>
      <c r="E38" s="227"/>
      <c r="F38" s="227" t="s">
        <v>87</v>
      </c>
      <c r="G38" s="227"/>
      <c r="H38" s="227"/>
      <c r="I38" s="22">
        <v>51</v>
      </c>
      <c r="J38" s="22">
        <v>38</v>
      </c>
    </row>
    <row r="39" spans="1:26" ht="30.75" customHeight="1" x14ac:dyDescent="0.3">
      <c r="A39" s="362">
        <v>3258105</v>
      </c>
      <c r="B39" s="216" t="s">
        <v>44</v>
      </c>
      <c r="C39" s="227"/>
      <c r="D39" s="227" t="s">
        <v>87</v>
      </c>
      <c r="E39" s="227"/>
      <c r="F39" s="227" t="s">
        <v>87</v>
      </c>
      <c r="G39" s="227"/>
      <c r="H39" s="227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9" t="s">
        <v>45</v>
      </c>
      <c r="C40" s="227"/>
      <c r="D40" s="235">
        <v>104</v>
      </c>
      <c r="E40" s="227"/>
      <c r="F40" s="235">
        <v>86</v>
      </c>
      <c r="G40" s="235"/>
      <c r="H40" s="235"/>
      <c r="I40" s="22">
        <v>54</v>
      </c>
      <c r="J40" s="22">
        <v>40</v>
      </c>
    </row>
    <row r="41" spans="1:26" ht="30.75" customHeight="1" x14ac:dyDescent="0.3">
      <c r="A41" s="362">
        <v>3258128</v>
      </c>
      <c r="B41" s="216" t="s">
        <v>46</v>
      </c>
      <c r="C41" s="227"/>
      <c r="D41" s="227" t="s">
        <v>87</v>
      </c>
      <c r="E41" s="227"/>
      <c r="F41" s="227" t="s">
        <v>87</v>
      </c>
      <c r="G41" s="227"/>
      <c r="H41" s="227"/>
      <c r="I41" s="22">
        <v>55</v>
      </c>
      <c r="J41" s="22">
        <v>41</v>
      </c>
    </row>
    <row r="42" spans="1:26" ht="30.75" customHeight="1" x14ac:dyDescent="0.3">
      <c r="A42" s="362">
        <v>3258107</v>
      </c>
      <c r="B42" s="216" t="s">
        <v>47</v>
      </c>
      <c r="C42" s="227"/>
      <c r="D42" s="227" t="s">
        <v>87</v>
      </c>
      <c r="E42" s="227"/>
      <c r="F42" s="227" t="s">
        <v>87</v>
      </c>
      <c r="G42" s="227"/>
      <c r="H42" s="227"/>
      <c r="I42" s="22">
        <v>56</v>
      </c>
      <c r="J42" s="22">
        <v>42</v>
      </c>
    </row>
    <row r="43" spans="1:26" ht="30.75" customHeight="1" x14ac:dyDescent="0.3">
      <c r="A43" s="362">
        <v>4112101</v>
      </c>
      <c r="B43" s="230" t="s">
        <v>48</v>
      </c>
      <c r="C43" s="227" t="s">
        <v>88</v>
      </c>
      <c r="D43" s="222">
        <v>10</v>
      </c>
      <c r="E43" s="227" t="s">
        <v>88</v>
      </c>
      <c r="F43" s="222">
        <v>10</v>
      </c>
      <c r="G43" s="222" t="s">
        <v>88</v>
      </c>
      <c r="H43" s="222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62">
        <v>4112101</v>
      </c>
      <c r="B44" s="216" t="s">
        <v>49</v>
      </c>
      <c r="C44" s="227" t="s">
        <v>88</v>
      </c>
      <c r="D44" s="222">
        <v>35</v>
      </c>
      <c r="E44" s="227" t="s">
        <v>88</v>
      </c>
      <c r="F44" s="222">
        <v>45</v>
      </c>
      <c r="G44" s="222" t="s">
        <v>88</v>
      </c>
      <c r="H44" s="222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6">
        <v>4112102</v>
      </c>
      <c r="B45" s="257" t="s">
        <v>50</v>
      </c>
      <c r="C45" s="232" t="s">
        <v>88</v>
      </c>
      <c r="D45" s="258">
        <v>6</v>
      </c>
      <c r="E45" s="232" t="s">
        <v>88</v>
      </c>
      <c r="F45" s="258">
        <v>5</v>
      </c>
      <c r="G45" s="222" t="s">
        <v>88</v>
      </c>
      <c r="H45" s="222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6">
        <v>4112316</v>
      </c>
      <c r="B46" s="216" t="s">
        <v>51</v>
      </c>
      <c r="C46" s="227" t="s">
        <v>88</v>
      </c>
      <c r="D46" s="222">
        <v>7</v>
      </c>
      <c r="E46" s="227" t="s">
        <v>88</v>
      </c>
      <c r="F46" s="222">
        <v>7</v>
      </c>
      <c r="G46" s="222" t="s">
        <v>88</v>
      </c>
      <c r="H46" s="222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6">
        <v>4112316</v>
      </c>
      <c r="B47" s="257" t="s">
        <v>52</v>
      </c>
      <c r="C47" s="232" t="s">
        <v>88</v>
      </c>
      <c r="D47" s="258">
        <v>7</v>
      </c>
      <c r="E47" s="232" t="s">
        <v>88</v>
      </c>
      <c r="F47" s="258">
        <v>2</v>
      </c>
      <c r="G47" s="222" t="s">
        <v>88</v>
      </c>
      <c r="H47" s="222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6">
        <v>4112304</v>
      </c>
      <c r="B48" s="216" t="s">
        <v>53</v>
      </c>
      <c r="C48" s="227" t="s">
        <v>88</v>
      </c>
      <c r="D48" s="222">
        <v>17</v>
      </c>
      <c r="E48" s="227" t="s">
        <v>88</v>
      </c>
      <c r="F48" s="222">
        <v>17</v>
      </c>
      <c r="G48" s="222" t="s">
        <v>88</v>
      </c>
      <c r="H48" s="222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6">
        <v>4112304</v>
      </c>
      <c r="B49" s="257" t="s">
        <v>54</v>
      </c>
      <c r="C49" s="232" t="s">
        <v>88</v>
      </c>
      <c r="D49" s="258">
        <v>6</v>
      </c>
      <c r="E49" s="232" t="s">
        <v>88</v>
      </c>
      <c r="F49" s="258">
        <v>3</v>
      </c>
      <c r="G49" s="222" t="s">
        <v>88</v>
      </c>
      <c r="H49" s="222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326"/>
    </row>
    <row r="50" spans="1:20" ht="30.75" customHeight="1" x14ac:dyDescent="0.3">
      <c r="A50" s="226">
        <v>4112304</v>
      </c>
      <c r="B50" s="216" t="s">
        <v>55</v>
      </c>
      <c r="C50" s="227"/>
      <c r="D50" s="222" t="s">
        <v>89</v>
      </c>
      <c r="E50" s="227"/>
      <c r="F50" s="222" t="s">
        <v>89</v>
      </c>
      <c r="G50" s="222"/>
      <c r="H50" s="222"/>
      <c r="I50" s="22">
        <v>78</v>
      </c>
      <c r="J50" s="22">
        <v>50</v>
      </c>
      <c r="O50" s="28"/>
      <c r="P50" s="57"/>
      <c r="Q50" s="56"/>
      <c r="R50" s="30"/>
      <c r="S50" s="57"/>
      <c r="T50" s="326"/>
    </row>
    <row r="51" spans="1:20" ht="37.5" customHeight="1" x14ac:dyDescent="0.3">
      <c r="A51" s="226">
        <v>4112202</v>
      </c>
      <c r="B51" s="259" t="s">
        <v>56</v>
      </c>
      <c r="C51" s="232" t="s">
        <v>88</v>
      </c>
      <c r="D51" s="258">
        <v>30</v>
      </c>
      <c r="E51" s="232" t="s">
        <v>88</v>
      </c>
      <c r="F51" s="258">
        <v>37</v>
      </c>
      <c r="G51" s="222" t="s">
        <v>88</v>
      </c>
      <c r="H51" s="222">
        <f>F51-D51</f>
        <v>7</v>
      </c>
      <c r="I51" s="22">
        <v>80</v>
      </c>
      <c r="J51" s="22">
        <v>51</v>
      </c>
      <c r="O51" s="215"/>
      <c r="P51" s="57"/>
      <c r="Q51" s="56"/>
      <c r="R51" s="30"/>
      <c r="S51" s="57"/>
      <c r="T51" s="326"/>
    </row>
    <row r="52" spans="1:20" ht="30.75" customHeight="1" x14ac:dyDescent="0.3">
      <c r="A52" s="226">
        <v>4112202</v>
      </c>
      <c r="B52" s="257" t="s">
        <v>57</v>
      </c>
      <c r="C52" s="232" t="s">
        <v>88</v>
      </c>
      <c r="D52" s="258">
        <v>11</v>
      </c>
      <c r="E52" s="232" t="s">
        <v>88</v>
      </c>
      <c r="F52" s="258">
        <v>11</v>
      </c>
      <c r="G52" s="222" t="s">
        <v>88</v>
      </c>
      <c r="H52" s="222">
        <f>F52-D52</f>
        <v>0</v>
      </c>
      <c r="I52" s="22">
        <v>81</v>
      </c>
      <c r="J52" s="22">
        <v>52</v>
      </c>
      <c r="O52" s="215"/>
      <c r="P52" s="57"/>
      <c r="Q52" s="56"/>
      <c r="R52" s="30"/>
      <c r="S52" s="57"/>
      <c r="T52" s="326"/>
    </row>
    <row r="53" spans="1:20" ht="30.75" customHeight="1" x14ac:dyDescent="0.3">
      <c r="A53" s="226">
        <v>4112202</v>
      </c>
      <c r="B53" s="257" t="s">
        <v>58</v>
      </c>
      <c r="C53" s="232" t="s">
        <v>88</v>
      </c>
      <c r="D53" s="258">
        <v>2</v>
      </c>
      <c r="E53" s="232" t="s">
        <v>88</v>
      </c>
      <c r="F53" s="258">
        <v>2</v>
      </c>
      <c r="G53" s="222" t="s">
        <v>88</v>
      </c>
      <c r="H53" s="222">
        <f>F53-D53</f>
        <v>0</v>
      </c>
      <c r="I53" s="22">
        <v>82</v>
      </c>
      <c r="J53" s="22">
        <v>53</v>
      </c>
      <c r="O53" s="215"/>
      <c r="P53" s="57"/>
      <c r="Q53" s="56"/>
      <c r="R53" s="30"/>
      <c r="S53" s="57"/>
      <c r="T53" s="326"/>
    </row>
    <row r="54" spans="1:20" ht="30.75" customHeight="1" x14ac:dyDescent="0.3">
      <c r="A54" s="226">
        <v>4112202</v>
      </c>
      <c r="B54" s="257" t="s">
        <v>59</v>
      </c>
      <c r="C54" s="232" t="s">
        <v>88</v>
      </c>
      <c r="D54" s="258">
        <v>11</v>
      </c>
      <c r="E54" s="232" t="s">
        <v>88</v>
      </c>
      <c r="F54" s="258">
        <v>17</v>
      </c>
      <c r="G54" s="222" t="s">
        <v>88</v>
      </c>
      <c r="H54" s="222">
        <f>F54-D54</f>
        <v>6</v>
      </c>
      <c r="I54" s="22">
        <v>83</v>
      </c>
      <c r="J54" s="22">
        <v>54</v>
      </c>
      <c r="O54" s="215"/>
      <c r="P54" s="57"/>
      <c r="Q54" s="56"/>
      <c r="R54" s="30"/>
      <c r="S54" s="57"/>
      <c r="T54" s="326"/>
    </row>
    <row r="55" spans="1:20" ht="30.75" customHeight="1" x14ac:dyDescent="0.3">
      <c r="A55" s="362">
        <v>4112314</v>
      </c>
      <c r="B55" s="216" t="s">
        <v>39</v>
      </c>
      <c r="C55" s="227"/>
      <c r="D55" s="222" t="s">
        <v>90</v>
      </c>
      <c r="E55" s="227"/>
      <c r="F55" s="222" t="s">
        <v>90</v>
      </c>
      <c r="G55" s="222"/>
      <c r="H55" s="222"/>
      <c r="I55" s="22">
        <v>84</v>
      </c>
      <c r="J55" s="22">
        <v>55</v>
      </c>
      <c r="O55" s="215"/>
      <c r="P55" s="57"/>
      <c r="Q55" s="56"/>
      <c r="R55" s="30"/>
      <c r="S55" s="57"/>
      <c r="T55" s="326"/>
    </row>
    <row r="56" spans="1:20" ht="30.75" customHeight="1" x14ac:dyDescent="0.3">
      <c r="A56" s="362">
        <v>4112303</v>
      </c>
      <c r="B56" s="216" t="s">
        <v>60</v>
      </c>
      <c r="C56" s="227" t="s">
        <v>88</v>
      </c>
      <c r="D56" s="222">
        <v>15</v>
      </c>
      <c r="E56" s="227" t="s">
        <v>88</v>
      </c>
      <c r="F56" s="222">
        <v>15</v>
      </c>
      <c r="G56" s="222" t="s">
        <v>88</v>
      </c>
      <c r="H56" s="222">
        <f>F56-D56</f>
        <v>0</v>
      </c>
      <c r="I56" s="22">
        <v>85</v>
      </c>
      <c r="J56" s="22">
        <v>56</v>
      </c>
      <c r="O56" s="215"/>
      <c r="P56" s="57"/>
      <c r="Q56" s="56"/>
      <c r="R56" s="30"/>
      <c r="S56" s="57"/>
      <c r="T56" s="326"/>
    </row>
    <row r="57" spans="1:20" ht="30.75" customHeight="1" x14ac:dyDescent="0.3">
      <c r="A57" s="226">
        <v>4141101</v>
      </c>
      <c r="B57" s="216" t="s">
        <v>61</v>
      </c>
      <c r="C57" s="227" t="s">
        <v>91</v>
      </c>
      <c r="D57" s="222">
        <v>470</v>
      </c>
      <c r="E57" s="227" t="s">
        <v>91</v>
      </c>
      <c r="F57" s="222">
        <v>470</v>
      </c>
      <c r="G57" s="222" t="s">
        <v>91</v>
      </c>
      <c r="H57" s="222">
        <f>F57-D57</f>
        <v>0</v>
      </c>
      <c r="I57" s="22">
        <v>87</v>
      </c>
      <c r="J57" s="22">
        <v>57</v>
      </c>
      <c r="O57" s="215"/>
      <c r="P57" s="57"/>
      <c r="Q57" s="56"/>
      <c r="R57" s="30"/>
      <c r="S57" s="57"/>
      <c r="T57" s="326"/>
    </row>
    <row r="58" spans="1:20" ht="30.75" customHeight="1" x14ac:dyDescent="0.3">
      <c r="A58" s="247">
        <v>4111306</v>
      </c>
      <c r="B58" s="248" t="s">
        <v>62</v>
      </c>
      <c r="C58" s="249" t="s">
        <v>88</v>
      </c>
      <c r="D58" s="250">
        <v>131</v>
      </c>
      <c r="E58" s="249" t="s">
        <v>88</v>
      </c>
      <c r="F58" s="251">
        <v>119</v>
      </c>
      <c r="G58" s="250" t="s">
        <v>88</v>
      </c>
      <c r="H58" s="250">
        <f>F58-D58</f>
        <v>-12</v>
      </c>
      <c r="I58" s="251">
        <v>90</v>
      </c>
      <c r="J58" s="22">
        <v>58</v>
      </c>
      <c r="O58" s="215"/>
      <c r="P58" s="57"/>
      <c r="Q58" s="56"/>
      <c r="R58" s="30"/>
      <c r="S58" s="57"/>
      <c r="T58" s="326"/>
    </row>
    <row r="59" spans="1:20" ht="30.75" customHeight="1" x14ac:dyDescent="0.3">
      <c r="A59" s="247">
        <v>4111307</v>
      </c>
      <c r="B59" s="248" t="s">
        <v>63</v>
      </c>
      <c r="C59" s="249" t="s">
        <v>88</v>
      </c>
      <c r="D59" s="252" t="s">
        <v>92</v>
      </c>
      <c r="E59" s="249" t="s">
        <v>88</v>
      </c>
      <c r="F59" s="251">
        <v>5</v>
      </c>
      <c r="G59" s="252" t="s">
        <v>88</v>
      </c>
      <c r="H59" s="253">
        <f>F59-7</f>
        <v>-2</v>
      </c>
      <c r="I59" s="251">
        <v>92</v>
      </c>
      <c r="J59" s="22">
        <v>59</v>
      </c>
      <c r="O59" s="215"/>
      <c r="P59" s="57"/>
      <c r="Q59" s="56"/>
      <c r="R59" s="30"/>
      <c r="S59" s="57"/>
      <c r="T59" s="326"/>
    </row>
    <row r="60" spans="1:20" ht="30.75" customHeight="1" x14ac:dyDescent="0.3">
      <c r="A60" s="247">
        <v>4111307</v>
      </c>
      <c r="B60" s="248" t="s">
        <v>64</v>
      </c>
      <c r="C60" s="249" t="s">
        <v>88</v>
      </c>
      <c r="D60" s="254" t="s">
        <v>93</v>
      </c>
      <c r="E60" s="249" t="s">
        <v>88</v>
      </c>
      <c r="F60" s="251">
        <v>111</v>
      </c>
      <c r="G60" s="254" t="s">
        <v>88</v>
      </c>
      <c r="H60" s="250">
        <f>F60-137</f>
        <v>-26</v>
      </c>
      <c r="I60" s="251">
        <v>93</v>
      </c>
      <c r="J60" s="22">
        <v>60</v>
      </c>
    </row>
    <row r="61" spans="1:20" ht="30.75" customHeight="1" x14ac:dyDescent="0.3">
      <c r="A61" s="247">
        <v>4111307</v>
      </c>
      <c r="B61" s="248" t="s">
        <v>65</v>
      </c>
      <c r="C61" s="249" t="s">
        <v>94</v>
      </c>
      <c r="D61" s="249">
        <v>318</v>
      </c>
      <c r="E61" s="249" t="s">
        <v>94</v>
      </c>
      <c r="F61" s="251">
        <v>336.214</v>
      </c>
      <c r="G61" s="249" t="s">
        <v>94</v>
      </c>
      <c r="H61" s="250">
        <f t="shared" ref="H61:H68" si="1">F61-D61</f>
        <v>18.213999999999999</v>
      </c>
      <c r="I61" s="251">
        <v>94</v>
      </c>
      <c r="J61" s="22">
        <v>61</v>
      </c>
    </row>
    <row r="62" spans="1:20" ht="30.75" customHeight="1" x14ac:dyDescent="0.3">
      <c r="A62" s="255">
        <v>4111201</v>
      </c>
      <c r="B62" s="248" t="s">
        <v>66</v>
      </c>
      <c r="C62" s="249" t="s">
        <v>94</v>
      </c>
      <c r="D62" s="249">
        <v>143</v>
      </c>
      <c r="E62" s="249" t="s">
        <v>94</v>
      </c>
      <c r="F62" s="251">
        <v>108.974</v>
      </c>
      <c r="G62" s="249" t="s">
        <v>94</v>
      </c>
      <c r="H62" s="250">
        <f t="shared" si="1"/>
        <v>-34.025999999999996</v>
      </c>
      <c r="I62" s="251">
        <v>96</v>
      </c>
      <c r="J62" s="22">
        <v>62</v>
      </c>
    </row>
    <row r="63" spans="1:20" ht="30.75" customHeight="1" x14ac:dyDescent="0.3">
      <c r="A63" s="255">
        <v>4111201</v>
      </c>
      <c r="B63" s="248" t="s">
        <v>67</v>
      </c>
      <c r="C63" s="249" t="s">
        <v>94</v>
      </c>
      <c r="D63" s="249">
        <v>84.31</v>
      </c>
      <c r="E63" s="249" t="s">
        <v>94</v>
      </c>
      <c r="F63" s="251">
        <v>67.11</v>
      </c>
      <c r="G63" s="249" t="s">
        <v>94</v>
      </c>
      <c r="H63" s="250">
        <f t="shared" si="1"/>
        <v>-17.200000000000003</v>
      </c>
      <c r="I63" s="251">
        <v>97</v>
      </c>
      <c r="J63" s="22">
        <v>63</v>
      </c>
    </row>
    <row r="64" spans="1:20" ht="30.75" customHeight="1" x14ac:dyDescent="0.3">
      <c r="A64" s="255">
        <v>4111201</v>
      </c>
      <c r="B64" s="248" t="s">
        <v>68</v>
      </c>
      <c r="C64" s="249" t="s">
        <v>94</v>
      </c>
      <c r="D64" s="249">
        <v>87.03</v>
      </c>
      <c r="E64" s="249" t="s">
        <v>94</v>
      </c>
      <c r="F64" s="251">
        <v>62.662000000000013</v>
      </c>
      <c r="G64" s="249" t="s">
        <v>94</v>
      </c>
      <c r="H64" s="250">
        <f t="shared" si="1"/>
        <v>-24.367999999999988</v>
      </c>
      <c r="I64" s="251">
        <v>98</v>
      </c>
      <c r="J64" s="22">
        <v>64</v>
      </c>
    </row>
    <row r="65" spans="1:10" ht="30.75" customHeight="1" x14ac:dyDescent="0.3">
      <c r="A65" s="255">
        <v>4111201</v>
      </c>
      <c r="B65" s="248" t="s">
        <v>69</v>
      </c>
      <c r="C65" s="249" t="s">
        <v>94</v>
      </c>
      <c r="D65" s="249">
        <v>263.24</v>
      </c>
      <c r="E65" s="249" t="s">
        <v>94</v>
      </c>
      <c r="F65" s="251">
        <v>261.23799999999989</v>
      </c>
      <c r="G65" s="249" t="s">
        <v>94</v>
      </c>
      <c r="H65" s="250">
        <f t="shared" si="1"/>
        <v>-2.0020000000001232</v>
      </c>
      <c r="I65" s="251">
        <v>99</v>
      </c>
      <c r="J65" s="22">
        <v>65</v>
      </c>
    </row>
    <row r="66" spans="1:10" ht="30.75" customHeight="1" x14ac:dyDescent="0.3">
      <c r="A66" s="255">
        <v>4111201</v>
      </c>
      <c r="B66" s="248" t="s">
        <v>70</v>
      </c>
      <c r="C66" s="249" t="s">
        <v>88</v>
      </c>
      <c r="D66" s="249">
        <v>8</v>
      </c>
      <c r="E66" s="249" t="s">
        <v>88</v>
      </c>
      <c r="F66" s="251">
        <v>7</v>
      </c>
      <c r="G66" s="253" t="s">
        <v>88</v>
      </c>
      <c r="H66" s="250">
        <f t="shared" si="1"/>
        <v>-1</v>
      </c>
      <c r="I66" s="251">
        <v>100</v>
      </c>
      <c r="J66" s="22">
        <v>66</v>
      </c>
    </row>
    <row r="67" spans="1:10" ht="30.75" customHeight="1" x14ac:dyDescent="0.3">
      <c r="A67" s="255">
        <v>4111201</v>
      </c>
      <c r="B67" s="248" t="s">
        <v>71</v>
      </c>
      <c r="C67" s="249" t="s">
        <v>88</v>
      </c>
      <c r="D67" s="253">
        <v>0</v>
      </c>
      <c r="E67" s="249" t="s">
        <v>88</v>
      </c>
      <c r="F67" s="253">
        <v>5</v>
      </c>
      <c r="G67" s="253" t="s">
        <v>88</v>
      </c>
      <c r="H67" s="250">
        <f t="shared" si="1"/>
        <v>5</v>
      </c>
      <c r="I67" s="251">
        <v>102</v>
      </c>
      <c r="J67" s="22">
        <v>67</v>
      </c>
    </row>
    <row r="68" spans="1:10" ht="30.75" customHeight="1" x14ac:dyDescent="0.3">
      <c r="A68" s="255">
        <v>4111201</v>
      </c>
      <c r="B68" s="248" t="s">
        <v>72</v>
      </c>
      <c r="C68" s="249" t="s">
        <v>88</v>
      </c>
      <c r="D68" s="253">
        <v>60</v>
      </c>
      <c r="E68" s="249" t="s">
        <v>88</v>
      </c>
      <c r="F68" s="253">
        <v>55</v>
      </c>
      <c r="G68" s="253" t="s">
        <v>88</v>
      </c>
      <c r="H68" s="250">
        <f t="shared" si="1"/>
        <v>-5</v>
      </c>
      <c r="I68" s="251">
        <v>103</v>
      </c>
      <c r="J68" s="22">
        <v>68</v>
      </c>
    </row>
    <row r="69" spans="1:10" ht="30.75" customHeight="1" x14ac:dyDescent="0.3">
      <c r="A69" s="255">
        <v>4111201</v>
      </c>
      <c r="B69" s="248" t="s">
        <v>73</v>
      </c>
      <c r="C69" s="249" t="s">
        <v>95</v>
      </c>
      <c r="D69" s="249" t="s">
        <v>89</v>
      </c>
      <c r="E69" s="249" t="s">
        <v>88</v>
      </c>
      <c r="F69" s="249">
        <v>1</v>
      </c>
      <c r="G69" s="249"/>
      <c r="H69" s="250"/>
      <c r="I69" s="251">
        <v>104</v>
      </c>
      <c r="J69" s="22">
        <v>69</v>
      </c>
    </row>
    <row r="70" spans="1:10" ht="30.75" customHeight="1" x14ac:dyDescent="0.3">
      <c r="A70" s="222"/>
      <c r="B70" s="221" t="s">
        <v>74</v>
      </c>
      <c r="C70" s="227" t="s">
        <v>96</v>
      </c>
      <c r="D70" s="256" t="s">
        <v>87</v>
      </c>
      <c r="E70" s="227" t="s">
        <v>96</v>
      </c>
      <c r="F70" s="256" t="s">
        <v>87</v>
      </c>
      <c r="G70" s="20"/>
      <c r="H70" s="222"/>
      <c r="I70" s="22">
        <v>107</v>
      </c>
      <c r="J70" s="22"/>
    </row>
    <row r="71" spans="1:10" ht="30.75" customHeight="1" x14ac:dyDescent="0.3">
      <c r="A71" s="222"/>
      <c r="B71" s="221" t="s">
        <v>75</v>
      </c>
      <c r="C71" s="227" t="s">
        <v>96</v>
      </c>
      <c r="D71" s="21" t="s">
        <v>87</v>
      </c>
      <c r="E71" s="227" t="s">
        <v>96</v>
      </c>
      <c r="F71" s="21" t="s">
        <v>87</v>
      </c>
      <c r="G71" s="20"/>
      <c r="H71" s="222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09375" defaultRowHeight="14.4" x14ac:dyDescent="0.3"/>
  <cols>
    <col min="1" max="1" width="34" style="372" customWidth="1"/>
    <col min="2" max="2" width="12.109375" style="372" customWidth="1"/>
    <col min="3" max="4" width="14.44140625" style="372" customWidth="1"/>
    <col min="5" max="5" width="16" style="372" customWidth="1"/>
    <col min="6" max="6" width="14.44140625" style="372" customWidth="1"/>
    <col min="7" max="7" width="16.5546875" style="372" customWidth="1"/>
    <col min="8" max="8" width="14.44140625" style="372" customWidth="1"/>
    <col min="9" max="9" width="17.33203125" style="372" customWidth="1"/>
    <col min="10" max="10" width="19.109375" style="372" customWidth="1"/>
    <col min="11" max="11" width="18" style="372" customWidth="1"/>
    <col min="12" max="15" width="14.44140625" style="372" customWidth="1"/>
    <col min="16" max="16" width="20" style="372" customWidth="1"/>
    <col min="17" max="17" width="20.44140625" style="372" customWidth="1"/>
    <col min="18" max="18" width="14.44140625" style="372" customWidth="1"/>
    <col min="19" max="19" width="16.5546875" style="372" customWidth="1"/>
    <col min="20" max="20" width="15.109375" style="372" customWidth="1"/>
    <col min="21" max="21" width="16.44140625" style="326" customWidth="1"/>
    <col min="22" max="274" width="9.109375" style="372" customWidth="1"/>
    <col min="275" max="16384" width="9.109375" style="372"/>
  </cols>
  <sheetData>
    <row r="1" spans="1:21" s="70" customFormat="1" ht="66" customHeight="1" x14ac:dyDescent="0.4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45">
      <c r="A2" s="98" t="s">
        <v>268</v>
      </c>
      <c r="B2" s="98" t="s">
        <v>269</v>
      </c>
      <c r="C2" s="98">
        <v>0</v>
      </c>
      <c r="D2" s="98">
        <v>0</v>
      </c>
      <c r="E2" s="98">
        <v>124.01</v>
      </c>
      <c r="F2" s="98">
        <v>0</v>
      </c>
      <c r="G2" s="98">
        <v>0</v>
      </c>
      <c r="H2" s="98">
        <v>0</v>
      </c>
      <c r="I2" s="98">
        <v>210.4</v>
      </c>
      <c r="J2" s="98">
        <v>0</v>
      </c>
      <c r="K2" s="98">
        <v>0</v>
      </c>
      <c r="L2" s="98">
        <v>0</v>
      </c>
      <c r="M2" s="98">
        <v>15.59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350</v>
      </c>
      <c r="U2" s="98">
        <v>2</v>
      </c>
    </row>
    <row r="3" spans="1:21" ht="28.5" customHeight="1" x14ac:dyDescent="0.45">
      <c r="A3" s="98" t="s">
        <v>270</v>
      </c>
      <c r="B3" s="98" t="s">
        <v>271</v>
      </c>
      <c r="C3" s="98">
        <v>160</v>
      </c>
      <c r="D3" s="98">
        <v>0</v>
      </c>
      <c r="E3" s="98">
        <v>1051.52</v>
      </c>
      <c r="F3" s="98">
        <v>198.25</v>
      </c>
      <c r="G3" s="98">
        <v>415.5</v>
      </c>
      <c r="H3" s="98">
        <v>0</v>
      </c>
      <c r="I3" s="98">
        <v>618</v>
      </c>
      <c r="J3" s="98">
        <v>0</v>
      </c>
      <c r="K3" s="98">
        <v>0</v>
      </c>
      <c r="L3" s="98">
        <v>0</v>
      </c>
      <c r="M3" s="98">
        <v>1400.48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3843.75</v>
      </c>
      <c r="U3" s="98">
        <v>3</v>
      </c>
    </row>
    <row r="4" spans="1:21" ht="28.5" customHeight="1" x14ac:dyDescent="0.45">
      <c r="A4" s="98" t="s">
        <v>272</v>
      </c>
      <c r="B4" s="98" t="s">
        <v>273</v>
      </c>
      <c r="C4" s="98">
        <v>30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1496.5</v>
      </c>
      <c r="U4" s="98">
        <v>4</v>
      </c>
    </row>
    <row r="5" spans="1:21" ht="28.5" customHeight="1" x14ac:dyDescent="0.45">
      <c r="A5" s="98" t="s">
        <v>274</v>
      </c>
      <c r="B5" s="98" t="s">
        <v>275</v>
      </c>
      <c r="C5" s="98">
        <v>90</v>
      </c>
      <c r="D5" s="98">
        <v>0</v>
      </c>
      <c r="E5" s="98">
        <v>1007.19</v>
      </c>
      <c r="F5" s="98">
        <v>42.75</v>
      </c>
      <c r="G5" s="98">
        <v>421</v>
      </c>
      <c r="H5" s="98">
        <v>0</v>
      </c>
      <c r="I5" s="98">
        <v>260</v>
      </c>
      <c r="J5" s="98">
        <v>0</v>
      </c>
      <c r="K5" s="98">
        <v>0</v>
      </c>
      <c r="L5" s="98">
        <v>0</v>
      </c>
      <c r="M5" s="98">
        <v>1176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2996.94</v>
      </c>
      <c r="U5" s="98">
        <v>5</v>
      </c>
    </row>
    <row r="6" spans="1:21" ht="28.5" customHeight="1" x14ac:dyDescent="0.4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1680</v>
      </c>
      <c r="J6" s="98">
        <v>0</v>
      </c>
      <c r="K6" s="98">
        <v>0</v>
      </c>
      <c r="L6" s="98">
        <v>0</v>
      </c>
      <c r="M6" s="98">
        <v>9387.84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14550.94</v>
      </c>
      <c r="U6" s="98">
        <v>6</v>
      </c>
    </row>
    <row r="7" spans="1:21" ht="28.5" customHeight="1" x14ac:dyDescent="0.4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45">
      <c r="A8" s="98" t="s">
        <v>280</v>
      </c>
      <c r="B8" s="98" t="s">
        <v>281</v>
      </c>
      <c r="C8" s="98">
        <v>41.87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859.99999999999989</v>
      </c>
      <c r="U8" s="98">
        <v>8</v>
      </c>
    </row>
    <row r="9" spans="1:21" ht="28.5" customHeight="1" x14ac:dyDescent="0.4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614</v>
      </c>
      <c r="H9" s="98">
        <v>0</v>
      </c>
      <c r="I9" s="98">
        <v>420</v>
      </c>
      <c r="J9" s="98">
        <v>0</v>
      </c>
      <c r="K9" s="98">
        <v>0</v>
      </c>
      <c r="L9" s="98">
        <v>0</v>
      </c>
      <c r="M9" s="98">
        <v>3762.21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5362.21</v>
      </c>
      <c r="U9" s="98">
        <v>9</v>
      </c>
    </row>
    <row r="10" spans="1:21" ht="28.5" customHeight="1" x14ac:dyDescent="0.4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45">
      <c r="A11" s="98" t="s">
        <v>286</v>
      </c>
      <c r="B11" s="98" t="s">
        <v>287</v>
      </c>
      <c r="C11" s="98">
        <v>134</v>
      </c>
      <c r="D11" s="98">
        <v>0</v>
      </c>
      <c r="E11" s="98">
        <v>1091.95</v>
      </c>
      <c r="F11" s="98">
        <v>540</v>
      </c>
      <c r="G11" s="98">
        <v>1011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4874.8899999999994</v>
      </c>
      <c r="U11" s="98">
        <v>11</v>
      </c>
    </row>
    <row r="12" spans="1:21" ht="28.5" customHeight="1" x14ac:dyDescent="0.45">
      <c r="A12" s="98" t="s">
        <v>288</v>
      </c>
      <c r="B12" s="98" t="s">
        <v>289</v>
      </c>
      <c r="C12" s="98">
        <v>16.920000000000002</v>
      </c>
      <c r="D12" s="98">
        <v>0</v>
      </c>
      <c r="E12" s="98">
        <v>1152.0999999999999</v>
      </c>
      <c r="F12" s="98">
        <v>83</v>
      </c>
      <c r="G12" s="98">
        <v>0</v>
      </c>
      <c r="H12" s="98">
        <v>0</v>
      </c>
      <c r="I12" s="98">
        <v>370</v>
      </c>
      <c r="J12" s="98">
        <v>0</v>
      </c>
      <c r="K12" s="98">
        <v>0</v>
      </c>
      <c r="L12" s="98">
        <v>0</v>
      </c>
      <c r="M12" s="98">
        <v>57.25</v>
      </c>
      <c r="N12" s="98">
        <v>12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1691.27</v>
      </c>
      <c r="U12" s="98">
        <v>12</v>
      </c>
    </row>
    <row r="13" spans="1:21" ht="28.5" customHeight="1" x14ac:dyDescent="0.4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1012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3038.48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8060.48</v>
      </c>
      <c r="U13" s="98">
        <v>13</v>
      </c>
    </row>
    <row r="14" spans="1:21" ht="28.5" customHeight="1" x14ac:dyDescent="0.4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4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541.12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4233.42</v>
      </c>
      <c r="U15" s="98">
        <v>15</v>
      </c>
    </row>
    <row r="16" spans="1:21" ht="28.5" customHeight="1" x14ac:dyDescent="0.4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4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4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4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4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21.23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4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45">
      <c r="A22" s="98" t="s">
        <v>308</v>
      </c>
      <c r="B22" s="98" t="s">
        <v>309</v>
      </c>
      <c r="C22" s="98">
        <v>0</v>
      </c>
      <c r="D22" s="98">
        <v>456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54.82</v>
      </c>
      <c r="K22" s="98">
        <v>0</v>
      </c>
      <c r="L22" s="98">
        <v>825.18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13.77</v>
      </c>
      <c r="S22" s="98">
        <v>0</v>
      </c>
      <c r="T22" s="194">
        <f t="shared" si="0"/>
        <v>1336</v>
      </c>
      <c r="U22" s="98">
        <v>22</v>
      </c>
    </row>
    <row r="23" spans="1:21" ht="28.5" customHeight="1" x14ac:dyDescent="0.4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540.25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1724.82</v>
      </c>
      <c r="U23" s="98">
        <v>23</v>
      </c>
    </row>
    <row r="24" spans="1:21" ht="28.5" customHeight="1" x14ac:dyDescent="0.4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1137.8499999999999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1744.7105543536509</v>
      </c>
      <c r="U24" s="98">
        <v>24</v>
      </c>
    </row>
    <row r="25" spans="1:21" ht="28.5" customHeight="1" x14ac:dyDescent="0.4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552.42999999999995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1059.7142030049818</v>
      </c>
      <c r="U25" s="98">
        <v>25</v>
      </c>
    </row>
    <row r="26" spans="1:21" ht="28.5" customHeight="1" x14ac:dyDescent="0.4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4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4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4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4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4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1618</v>
      </c>
      <c r="R31" s="98">
        <v>0</v>
      </c>
      <c r="S31" s="98">
        <v>120</v>
      </c>
      <c r="T31" s="194">
        <f>SUM(C31:S31)</f>
        <v>1738</v>
      </c>
      <c r="U31" s="98">
        <v>31</v>
      </c>
    </row>
    <row r="32" spans="1:21" ht="30" customHeight="1" x14ac:dyDescent="0.45">
      <c r="A32" s="98" t="s">
        <v>155</v>
      </c>
      <c r="B32" s="98"/>
      <c r="C32" s="98">
        <f t="shared" ref="C32:T32" si="1">SUM(C2:C31)</f>
        <v>1220.4599999999998</v>
      </c>
      <c r="D32" s="98">
        <f t="shared" si="1"/>
        <v>1172.6199999999999</v>
      </c>
      <c r="E32" s="98">
        <f t="shared" si="1"/>
        <v>9632.5600000000013</v>
      </c>
      <c r="F32" s="98">
        <f t="shared" si="1"/>
        <v>1936.7400000000002</v>
      </c>
      <c r="G32" s="98">
        <f t="shared" si="1"/>
        <v>6852.07</v>
      </c>
      <c r="H32" s="98">
        <f t="shared" si="1"/>
        <v>0</v>
      </c>
      <c r="I32" s="98">
        <f t="shared" si="1"/>
        <v>10184.130000000001</v>
      </c>
      <c r="J32" s="98">
        <f t="shared" si="1"/>
        <v>3398.89</v>
      </c>
      <c r="K32" s="98">
        <f t="shared" si="1"/>
        <v>2035.4299999999998</v>
      </c>
      <c r="L32" s="98">
        <f t="shared" si="1"/>
        <v>1748.4299999999998</v>
      </c>
      <c r="M32" s="98">
        <f t="shared" si="1"/>
        <v>21445.23</v>
      </c>
      <c r="N32" s="98">
        <f t="shared" si="1"/>
        <v>146.69</v>
      </c>
      <c r="O32" s="98">
        <f t="shared" si="1"/>
        <v>0</v>
      </c>
      <c r="P32" s="98">
        <f t="shared" si="1"/>
        <v>225</v>
      </c>
      <c r="Q32" s="98">
        <f t="shared" si="1"/>
        <v>1618</v>
      </c>
      <c r="R32" s="98">
        <f t="shared" si="1"/>
        <v>405.55</v>
      </c>
      <c r="S32" s="98">
        <f t="shared" si="1"/>
        <v>120</v>
      </c>
      <c r="T32" s="194">
        <f t="shared" si="1"/>
        <v>61736.249999999993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372" customWidth="1"/>
    <col min="2" max="2" width="13.33203125" style="372" customWidth="1"/>
    <col min="3" max="3" width="14.44140625" style="372" customWidth="1"/>
    <col min="4" max="4" width="14.109375" style="372" customWidth="1"/>
    <col min="5" max="5" width="15.6640625" style="372" customWidth="1"/>
    <col min="6" max="6" width="13.33203125" style="372" customWidth="1"/>
    <col min="7" max="7" width="12.44140625" style="372" customWidth="1"/>
    <col min="8" max="8" width="9.5546875" style="372" customWidth="1"/>
    <col min="9" max="9" width="21.33203125" style="372" customWidth="1"/>
    <col min="10" max="10" width="17.109375" style="372" customWidth="1"/>
    <col min="11" max="11" width="17" style="372" customWidth="1"/>
    <col min="12" max="12" width="15.5546875" style="372" customWidth="1"/>
    <col min="13" max="13" width="19.6640625" style="372" customWidth="1"/>
    <col min="14" max="14" width="14.5546875" style="372" customWidth="1"/>
    <col min="15" max="15" width="13.109375" style="372" customWidth="1"/>
    <col min="16" max="16" width="17.109375" style="372" customWidth="1"/>
    <col min="17" max="17" width="15.5546875" style="372" customWidth="1"/>
    <col min="18" max="18" width="14.6640625" style="372" customWidth="1"/>
    <col min="19" max="19" width="13.44140625" style="372" customWidth="1"/>
    <col min="20" max="20" width="9.5546875" style="372" customWidth="1"/>
    <col min="21" max="21" width="9.33203125" style="372" customWidth="1"/>
  </cols>
  <sheetData>
    <row r="1" spans="1:21" s="70" customFormat="1" ht="89.2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6">
      <c r="A2" s="97" t="s">
        <v>106</v>
      </c>
      <c r="B2" s="75"/>
      <c r="C2" s="272">
        <v>0</v>
      </c>
      <c r="D2" s="272">
        <v>0</v>
      </c>
      <c r="E2" s="272">
        <v>0</v>
      </c>
      <c r="F2" s="272">
        <v>0</v>
      </c>
      <c r="G2" s="272">
        <v>0</v>
      </c>
      <c r="H2" s="272">
        <v>0</v>
      </c>
      <c r="I2" s="272">
        <v>0</v>
      </c>
      <c r="J2" s="272">
        <v>11.551</v>
      </c>
      <c r="K2" s="272">
        <v>0</v>
      </c>
      <c r="L2" s="272">
        <v>0</v>
      </c>
      <c r="M2" s="272">
        <v>0</v>
      </c>
      <c r="N2" s="272">
        <v>0</v>
      </c>
      <c r="O2" s="272">
        <v>0</v>
      </c>
      <c r="P2" s="272">
        <v>0</v>
      </c>
      <c r="Q2" s="272">
        <v>0</v>
      </c>
      <c r="R2" s="272">
        <v>13</v>
      </c>
      <c r="S2" s="272">
        <v>0</v>
      </c>
      <c r="T2" s="75"/>
      <c r="U2" s="75">
        <v>2</v>
      </c>
    </row>
    <row r="3" spans="1:21" ht="24" customHeight="1" x14ac:dyDescent="0.6">
      <c r="A3" s="97" t="s">
        <v>107</v>
      </c>
      <c r="B3" s="75"/>
      <c r="C3" s="272">
        <v>0</v>
      </c>
      <c r="D3" s="272">
        <v>0</v>
      </c>
      <c r="E3" s="272">
        <v>1</v>
      </c>
      <c r="F3" s="272">
        <v>0</v>
      </c>
      <c r="G3" s="272">
        <v>0</v>
      </c>
      <c r="H3" s="272">
        <v>0</v>
      </c>
      <c r="I3" s="272">
        <v>11.095000000000001</v>
      </c>
      <c r="J3" s="272">
        <v>0</v>
      </c>
      <c r="K3" s="272">
        <v>0</v>
      </c>
      <c r="L3" s="272">
        <v>0</v>
      </c>
      <c r="M3" s="272">
        <v>0.315</v>
      </c>
      <c r="N3" s="272">
        <v>0</v>
      </c>
      <c r="O3" s="272">
        <v>0</v>
      </c>
      <c r="P3" s="272">
        <v>0</v>
      </c>
      <c r="Q3" s="272">
        <v>0</v>
      </c>
      <c r="R3" s="272">
        <v>0</v>
      </c>
      <c r="S3" s="272">
        <v>0</v>
      </c>
      <c r="T3" s="75"/>
      <c r="U3" s="75">
        <v>3</v>
      </c>
    </row>
    <row r="4" spans="1:21" ht="24" customHeight="1" x14ac:dyDescent="0.6">
      <c r="A4" s="97" t="s">
        <v>108</v>
      </c>
      <c r="B4" s="75"/>
      <c r="C4" s="272">
        <v>0</v>
      </c>
      <c r="D4" s="272">
        <v>0</v>
      </c>
      <c r="E4" s="272">
        <v>1</v>
      </c>
      <c r="F4" s="272">
        <v>0</v>
      </c>
      <c r="G4" s="272">
        <v>0</v>
      </c>
      <c r="H4" s="272">
        <v>0</v>
      </c>
      <c r="I4" s="272">
        <v>0</v>
      </c>
      <c r="J4" s="272">
        <v>0</v>
      </c>
      <c r="K4" s="272">
        <v>0</v>
      </c>
      <c r="L4" s="272">
        <v>0</v>
      </c>
      <c r="M4" s="272">
        <v>10.382999999999999</v>
      </c>
      <c r="N4" s="272">
        <v>0</v>
      </c>
      <c r="O4" s="272">
        <v>0</v>
      </c>
      <c r="P4" s="272">
        <v>0</v>
      </c>
      <c r="Q4" s="272">
        <v>0</v>
      </c>
      <c r="R4" s="272">
        <v>0</v>
      </c>
      <c r="S4" s="272">
        <v>0</v>
      </c>
      <c r="T4" s="75"/>
      <c r="U4" s="75">
        <v>4</v>
      </c>
    </row>
    <row r="5" spans="1:21" ht="24" customHeight="1" x14ac:dyDescent="0.6">
      <c r="A5" s="97" t="s">
        <v>109</v>
      </c>
      <c r="B5" s="75"/>
      <c r="C5" s="272">
        <v>0</v>
      </c>
      <c r="D5" s="272">
        <v>0</v>
      </c>
      <c r="E5" s="272">
        <v>3</v>
      </c>
      <c r="F5" s="272">
        <v>0</v>
      </c>
      <c r="G5" s="272">
        <v>0</v>
      </c>
      <c r="H5" s="272">
        <v>0</v>
      </c>
      <c r="I5" s="272">
        <v>0</v>
      </c>
      <c r="J5" s="272">
        <v>0</v>
      </c>
      <c r="K5" s="272">
        <v>0</v>
      </c>
      <c r="L5" s="272">
        <v>0</v>
      </c>
      <c r="M5" s="272">
        <v>6.4710000000000001</v>
      </c>
      <c r="N5" s="272">
        <v>0</v>
      </c>
      <c r="O5" s="272">
        <v>0</v>
      </c>
      <c r="P5" s="272">
        <v>0</v>
      </c>
      <c r="Q5" s="272">
        <v>0</v>
      </c>
      <c r="R5" s="272">
        <v>0</v>
      </c>
      <c r="S5" s="272">
        <v>0</v>
      </c>
      <c r="T5" s="75"/>
      <c r="U5" s="75">
        <v>5</v>
      </c>
    </row>
    <row r="6" spans="1:21" ht="24" customHeight="1" x14ac:dyDescent="0.6">
      <c r="A6" s="97" t="s">
        <v>110</v>
      </c>
      <c r="B6" s="75"/>
      <c r="C6" s="272">
        <v>0</v>
      </c>
      <c r="D6" s="272">
        <v>0</v>
      </c>
      <c r="E6" s="272">
        <v>1</v>
      </c>
      <c r="F6" s="272">
        <v>0</v>
      </c>
      <c r="G6" s="272">
        <v>0</v>
      </c>
      <c r="H6" s="272">
        <v>0</v>
      </c>
      <c r="I6" s="272">
        <v>0</v>
      </c>
      <c r="J6" s="272">
        <v>0</v>
      </c>
      <c r="K6" s="272">
        <v>0</v>
      </c>
      <c r="L6" s="272">
        <v>0</v>
      </c>
      <c r="M6" s="272">
        <v>12.214</v>
      </c>
      <c r="N6" s="272">
        <v>0</v>
      </c>
      <c r="O6" s="272">
        <v>0</v>
      </c>
      <c r="P6" s="272">
        <v>0</v>
      </c>
      <c r="Q6" s="272">
        <v>0</v>
      </c>
      <c r="R6" s="272">
        <v>0</v>
      </c>
      <c r="S6" s="272">
        <v>0</v>
      </c>
      <c r="T6" s="75"/>
      <c r="U6" s="75">
        <v>6</v>
      </c>
    </row>
    <row r="7" spans="1:21" ht="24" customHeight="1" x14ac:dyDescent="0.6">
      <c r="A7" s="97" t="s">
        <v>111</v>
      </c>
      <c r="B7" s="75"/>
      <c r="C7" s="272">
        <v>0</v>
      </c>
      <c r="D7" s="272">
        <v>0</v>
      </c>
      <c r="E7" s="272">
        <v>1</v>
      </c>
      <c r="F7" s="272">
        <v>0</v>
      </c>
      <c r="G7" s="272">
        <v>0</v>
      </c>
      <c r="H7" s="272">
        <v>0</v>
      </c>
      <c r="I7" s="272">
        <v>20</v>
      </c>
      <c r="J7" s="272">
        <v>0</v>
      </c>
      <c r="K7" s="272">
        <v>0</v>
      </c>
      <c r="L7" s="272">
        <v>0</v>
      </c>
      <c r="M7" s="272">
        <v>0</v>
      </c>
      <c r="N7" s="272">
        <v>0</v>
      </c>
      <c r="O7" s="272">
        <v>0</v>
      </c>
      <c r="P7" s="272">
        <v>0</v>
      </c>
      <c r="Q7" s="272">
        <v>0</v>
      </c>
      <c r="R7" s="272">
        <v>0</v>
      </c>
      <c r="S7" s="272">
        <v>0</v>
      </c>
      <c r="T7" s="75"/>
      <c r="U7" s="75">
        <v>7</v>
      </c>
    </row>
    <row r="8" spans="1:21" ht="24" customHeight="1" x14ac:dyDescent="0.6">
      <c r="A8" s="97" t="s">
        <v>112</v>
      </c>
      <c r="B8" s="75"/>
      <c r="C8" s="272">
        <v>0</v>
      </c>
      <c r="D8" s="272">
        <v>0</v>
      </c>
      <c r="E8" s="272">
        <v>0</v>
      </c>
      <c r="F8" s="272">
        <v>0</v>
      </c>
      <c r="G8" s="272">
        <v>0</v>
      </c>
      <c r="H8" s="272">
        <v>0</v>
      </c>
      <c r="I8" s="272">
        <v>25.7</v>
      </c>
      <c r="J8" s="272">
        <v>0</v>
      </c>
      <c r="K8" s="272">
        <v>0</v>
      </c>
      <c r="L8" s="272">
        <v>0</v>
      </c>
      <c r="M8" s="272">
        <v>0.8</v>
      </c>
      <c r="N8" s="272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75"/>
      <c r="U8" s="75">
        <v>8</v>
      </c>
    </row>
    <row r="9" spans="1:21" ht="24" customHeight="1" x14ac:dyDescent="0.6">
      <c r="A9" s="97" t="s">
        <v>114</v>
      </c>
      <c r="B9" s="75"/>
      <c r="C9" s="272">
        <v>0</v>
      </c>
      <c r="D9" s="272">
        <v>0</v>
      </c>
      <c r="E9" s="272">
        <v>0</v>
      </c>
      <c r="F9" s="272">
        <v>1</v>
      </c>
      <c r="G9" s="272">
        <v>3</v>
      </c>
      <c r="H9" s="272">
        <v>0</v>
      </c>
      <c r="I9" s="272">
        <v>0</v>
      </c>
      <c r="J9" s="272">
        <v>0</v>
      </c>
      <c r="K9" s="272">
        <v>0</v>
      </c>
      <c r="L9" s="272">
        <v>0</v>
      </c>
      <c r="M9" s="272">
        <v>0</v>
      </c>
      <c r="N9" s="272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75"/>
      <c r="U9" s="75">
        <v>9</v>
      </c>
    </row>
    <row r="10" spans="1:21" ht="24" customHeight="1" x14ac:dyDescent="0.6">
      <c r="A10" s="97" t="s">
        <v>115</v>
      </c>
      <c r="B10" s="75"/>
      <c r="C10" s="272">
        <v>0</v>
      </c>
      <c r="D10" s="272">
        <v>0</v>
      </c>
      <c r="E10" s="272">
        <v>1</v>
      </c>
      <c r="F10" s="272">
        <v>0</v>
      </c>
      <c r="G10" s="272">
        <v>1</v>
      </c>
      <c r="H10" s="272">
        <v>0</v>
      </c>
      <c r="I10" s="272">
        <v>0</v>
      </c>
      <c r="J10" s="272">
        <v>0</v>
      </c>
      <c r="K10" s="272">
        <v>0</v>
      </c>
      <c r="L10" s="272">
        <v>0</v>
      </c>
      <c r="M10" s="272">
        <v>11.98</v>
      </c>
      <c r="N10" s="272">
        <v>0</v>
      </c>
      <c r="O10" s="272">
        <v>0</v>
      </c>
      <c r="P10" s="272">
        <v>0</v>
      </c>
      <c r="Q10" s="272">
        <v>0</v>
      </c>
      <c r="R10" s="272">
        <v>0</v>
      </c>
      <c r="S10" s="272">
        <v>0</v>
      </c>
      <c r="T10" s="75"/>
      <c r="U10" s="75">
        <v>10</v>
      </c>
    </row>
    <row r="11" spans="1:21" ht="24" customHeight="1" x14ac:dyDescent="0.6">
      <c r="A11" s="97" t="s">
        <v>116</v>
      </c>
      <c r="B11" s="75"/>
      <c r="C11" s="272">
        <v>0</v>
      </c>
      <c r="D11" s="272">
        <v>0</v>
      </c>
      <c r="E11" s="272">
        <v>1</v>
      </c>
      <c r="F11" s="272">
        <v>0</v>
      </c>
      <c r="G11" s="272">
        <v>0</v>
      </c>
      <c r="H11" s="272">
        <v>0</v>
      </c>
      <c r="I11" s="272">
        <v>0</v>
      </c>
      <c r="J11" s="272">
        <v>0</v>
      </c>
      <c r="K11" s="272">
        <v>0</v>
      </c>
      <c r="L11" s="272">
        <v>0</v>
      </c>
      <c r="M11" s="272">
        <v>10.86</v>
      </c>
      <c r="N11" s="272">
        <v>0</v>
      </c>
      <c r="O11" s="272">
        <v>0</v>
      </c>
      <c r="P11" s="272">
        <v>0</v>
      </c>
      <c r="Q11" s="272">
        <v>0</v>
      </c>
      <c r="R11" s="272">
        <v>0</v>
      </c>
      <c r="S11" s="272">
        <v>0</v>
      </c>
      <c r="T11" s="75"/>
      <c r="U11" s="75">
        <v>11</v>
      </c>
    </row>
    <row r="12" spans="1:21" ht="24" customHeight="1" x14ac:dyDescent="0.6">
      <c r="A12" s="97" t="s">
        <v>117</v>
      </c>
      <c r="B12" s="75"/>
      <c r="C12" s="272">
        <v>0</v>
      </c>
      <c r="D12" s="272">
        <v>0</v>
      </c>
      <c r="E12" s="272">
        <v>2</v>
      </c>
      <c r="F12" s="272">
        <v>0</v>
      </c>
      <c r="G12" s="272">
        <v>0</v>
      </c>
      <c r="H12" s="272">
        <v>0</v>
      </c>
      <c r="I12" s="272">
        <v>6.8570000000000002</v>
      </c>
      <c r="J12" s="272">
        <v>0</v>
      </c>
      <c r="K12" s="272">
        <v>0</v>
      </c>
      <c r="L12" s="272">
        <v>0</v>
      </c>
      <c r="M12" s="272">
        <v>0</v>
      </c>
      <c r="N12" s="272">
        <v>0</v>
      </c>
      <c r="O12" s="272">
        <v>0</v>
      </c>
      <c r="P12" s="272">
        <v>0</v>
      </c>
      <c r="Q12" s="272">
        <v>0</v>
      </c>
      <c r="R12" s="272">
        <v>0</v>
      </c>
      <c r="S12" s="272">
        <v>0</v>
      </c>
      <c r="T12" s="75"/>
      <c r="U12" s="75">
        <v>12</v>
      </c>
    </row>
    <row r="13" spans="1:21" ht="24" customHeight="1" x14ac:dyDescent="0.6">
      <c r="A13" s="97" t="s">
        <v>118</v>
      </c>
      <c r="B13" s="75"/>
      <c r="C13" s="272">
        <v>0</v>
      </c>
      <c r="D13" s="272">
        <v>0</v>
      </c>
      <c r="E13" s="272">
        <v>2</v>
      </c>
      <c r="F13" s="272">
        <v>0</v>
      </c>
      <c r="G13" s="272">
        <v>0</v>
      </c>
      <c r="H13" s="272">
        <v>0</v>
      </c>
      <c r="I13" s="272">
        <v>0</v>
      </c>
      <c r="J13" s="272">
        <v>0</v>
      </c>
      <c r="K13" s="272">
        <v>0</v>
      </c>
      <c r="L13" s="272">
        <v>0</v>
      </c>
      <c r="M13" s="272">
        <v>10</v>
      </c>
      <c r="N13" s="272">
        <v>0</v>
      </c>
      <c r="O13" s="272">
        <v>0</v>
      </c>
      <c r="P13" s="272">
        <v>0</v>
      </c>
      <c r="Q13" s="272">
        <v>0</v>
      </c>
      <c r="R13" s="272">
        <v>0</v>
      </c>
      <c r="S13" s="272">
        <v>0</v>
      </c>
      <c r="T13" s="75"/>
      <c r="U13" s="75">
        <v>13</v>
      </c>
    </row>
    <row r="14" spans="1:21" ht="24" customHeight="1" x14ac:dyDescent="0.6">
      <c r="A14" s="97" t="s">
        <v>119</v>
      </c>
      <c r="B14" s="75"/>
      <c r="C14" s="272">
        <v>0</v>
      </c>
      <c r="D14" s="272">
        <v>0</v>
      </c>
      <c r="E14" s="272">
        <v>1</v>
      </c>
      <c r="F14" s="272">
        <v>0</v>
      </c>
      <c r="G14" s="272">
        <v>0</v>
      </c>
      <c r="H14" s="272">
        <v>0</v>
      </c>
      <c r="I14" s="272">
        <v>0</v>
      </c>
      <c r="J14" s="272">
        <v>0</v>
      </c>
      <c r="K14" s="272">
        <v>0</v>
      </c>
      <c r="L14" s="272">
        <v>0</v>
      </c>
      <c r="M14" s="272">
        <v>16.899999999999999</v>
      </c>
      <c r="N14" s="272">
        <v>0</v>
      </c>
      <c r="O14" s="272">
        <v>0</v>
      </c>
      <c r="P14" s="272">
        <v>0</v>
      </c>
      <c r="Q14" s="272">
        <v>0</v>
      </c>
      <c r="R14" s="272">
        <v>0</v>
      </c>
      <c r="S14" s="272">
        <v>0</v>
      </c>
      <c r="T14" s="75"/>
      <c r="U14" s="75">
        <v>14</v>
      </c>
    </row>
    <row r="15" spans="1:21" ht="24" customHeight="1" x14ac:dyDescent="0.6">
      <c r="A15" s="97" t="s">
        <v>120</v>
      </c>
      <c r="B15" s="75"/>
      <c r="C15" s="272">
        <v>0</v>
      </c>
      <c r="D15" s="272">
        <v>0</v>
      </c>
      <c r="E15" s="272">
        <v>0</v>
      </c>
      <c r="F15" s="272">
        <v>0</v>
      </c>
      <c r="G15" s="272">
        <v>0</v>
      </c>
      <c r="H15" s="272">
        <v>0</v>
      </c>
      <c r="I15" s="272">
        <v>0</v>
      </c>
      <c r="J15" s="272">
        <v>0</v>
      </c>
      <c r="K15" s="272">
        <v>0</v>
      </c>
      <c r="L15" s="272">
        <v>0</v>
      </c>
      <c r="M15" s="272">
        <v>9</v>
      </c>
      <c r="N15" s="272">
        <v>0</v>
      </c>
      <c r="O15" s="272">
        <v>0</v>
      </c>
      <c r="P15" s="272">
        <v>0</v>
      </c>
      <c r="Q15" s="272">
        <v>0</v>
      </c>
      <c r="R15" s="272">
        <v>0</v>
      </c>
      <c r="S15" s="272">
        <v>0</v>
      </c>
      <c r="T15" s="75"/>
      <c r="U15" s="75">
        <v>15</v>
      </c>
    </row>
    <row r="16" spans="1:21" ht="24" customHeight="1" x14ac:dyDescent="0.6">
      <c r="A16" s="97" t="s">
        <v>121</v>
      </c>
      <c r="B16" s="75"/>
      <c r="C16" s="272">
        <v>0</v>
      </c>
      <c r="D16" s="272">
        <v>0</v>
      </c>
      <c r="E16" s="272">
        <v>1</v>
      </c>
      <c r="F16" s="272">
        <v>0</v>
      </c>
      <c r="G16" s="272">
        <v>0</v>
      </c>
      <c r="H16" s="272">
        <v>0</v>
      </c>
      <c r="I16" s="272">
        <v>0</v>
      </c>
      <c r="J16" s="272">
        <v>0</v>
      </c>
      <c r="K16" s="272">
        <v>0</v>
      </c>
      <c r="L16" s="272">
        <v>0</v>
      </c>
      <c r="M16" s="272">
        <v>14.12</v>
      </c>
      <c r="N16" s="272">
        <v>0</v>
      </c>
      <c r="O16" s="272">
        <v>0</v>
      </c>
      <c r="P16" s="272">
        <v>0</v>
      </c>
      <c r="Q16" s="272">
        <v>0</v>
      </c>
      <c r="R16" s="272">
        <v>0</v>
      </c>
      <c r="S16" s="272">
        <v>0</v>
      </c>
      <c r="T16" s="75"/>
      <c r="U16" s="75">
        <v>16</v>
      </c>
    </row>
    <row r="17" spans="1:21" ht="24" customHeight="1" x14ac:dyDescent="0.6">
      <c r="A17" s="97" t="s">
        <v>122</v>
      </c>
      <c r="B17" s="75"/>
      <c r="C17" s="272">
        <v>25</v>
      </c>
      <c r="D17" s="272">
        <v>0</v>
      </c>
      <c r="E17" s="272">
        <v>2</v>
      </c>
      <c r="F17" s="272">
        <v>5</v>
      </c>
      <c r="G17" s="272">
        <v>0</v>
      </c>
      <c r="H17" s="272">
        <v>0</v>
      </c>
      <c r="I17" s="272">
        <v>0</v>
      </c>
      <c r="J17" s="272">
        <v>0</v>
      </c>
      <c r="K17" s="272">
        <v>0</v>
      </c>
      <c r="L17" s="272">
        <v>0</v>
      </c>
      <c r="M17" s="272">
        <v>13.17</v>
      </c>
      <c r="N17" s="272">
        <v>0</v>
      </c>
      <c r="O17" s="272">
        <v>0</v>
      </c>
      <c r="P17" s="272">
        <v>0</v>
      </c>
      <c r="Q17" s="272">
        <v>0</v>
      </c>
      <c r="R17" s="272">
        <v>0</v>
      </c>
      <c r="S17" s="272">
        <v>0</v>
      </c>
      <c r="T17" s="75"/>
      <c r="U17" s="75">
        <v>17</v>
      </c>
    </row>
    <row r="18" spans="1:21" ht="24" customHeight="1" x14ac:dyDescent="0.6">
      <c r="A18" s="97" t="s">
        <v>123</v>
      </c>
      <c r="B18" s="75"/>
      <c r="C18" s="272">
        <v>0</v>
      </c>
      <c r="D18" s="272">
        <v>0</v>
      </c>
      <c r="E18" s="272">
        <v>0</v>
      </c>
      <c r="F18" s="272">
        <v>0</v>
      </c>
      <c r="G18" s="272">
        <v>2</v>
      </c>
      <c r="H18" s="272">
        <v>0</v>
      </c>
      <c r="I18" s="272">
        <v>26.035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72">
        <v>0</v>
      </c>
      <c r="S18" s="272">
        <v>0</v>
      </c>
      <c r="T18" s="75"/>
      <c r="U18" s="75">
        <v>18</v>
      </c>
    </row>
    <row r="19" spans="1:21" ht="24" customHeight="1" x14ac:dyDescent="0.6">
      <c r="A19" s="97" t="s">
        <v>124</v>
      </c>
      <c r="B19" s="75"/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22.933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272">
        <v>0</v>
      </c>
      <c r="P19" s="272">
        <v>0</v>
      </c>
      <c r="Q19" s="272">
        <v>0</v>
      </c>
      <c r="R19" s="272">
        <v>0</v>
      </c>
      <c r="S19" s="272">
        <v>0</v>
      </c>
      <c r="T19" s="75"/>
      <c r="U19" s="75">
        <v>19</v>
      </c>
    </row>
    <row r="20" spans="1:21" ht="24" customHeight="1" x14ac:dyDescent="0.6">
      <c r="A20" s="97" t="s">
        <v>125</v>
      </c>
      <c r="B20" s="75"/>
      <c r="C20" s="272">
        <v>28</v>
      </c>
      <c r="D20" s="272">
        <v>0</v>
      </c>
      <c r="E20" s="272">
        <v>0</v>
      </c>
      <c r="F20" s="272">
        <v>4</v>
      </c>
      <c r="G20" s="272">
        <v>4</v>
      </c>
      <c r="H20" s="272">
        <v>0</v>
      </c>
      <c r="I20" s="272">
        <v>0</v>
      </c>
      <c r="J20" s="272">
        <v>0</v>
      </c>
      <c r="K20" s="272">
        <v>0</v>
      </c>
      <c r="L20" s="272">
        <v>0</v>
      </c>
      <c r="M20" s="272">
        <v>0</v>
      </c>
      <c r="N20" s="272">
        <v>0</v>
      </c>
      <c r="O20" s="272">
        <v>0</v>
      </c>
      <c r="P20" s="272">
        <v>0</v>
      </c>
      <c r="Q20" s="272">
        <v>0</v>
      </c>
      <c r="R20" s="272">
        <v>0</v>
      </c>
      <c r="S20" s="272">
        <v>0</v>
      </c>
      <c r="T20" s="75"/>
      <c r="U20" s="75">
        <v>20</v>
      </c>
    </row>
    <row r="21" spans="1:21" ht="24" customHeight="1" x14ac:dyDescent="0.6">
      <c r="A21" s="97" t="s">
        <v>126</v>
      </c>
      <c r="B21" s="75"/>
      <c r="C21" s="272">
        <v>0</v>
      </c>
      <c r="D21" s="272">
        <v>0</v>
      </c>
      <c r="E21" s="272">
        <v>2</v>
      </c>
      <c r="F21" s="272">
        <v>0</v>
      </c>
      <c r="G21" s="272">
        <v>0</v>
      </c>
      <c r="H21" s="272">
        <v>0</v>
      </c>
      <c r="I21" s="272">
        <v>0</v>
      </c>
      <c r="J21" s="272">
        <v>0</v>
      </c>
      <c r="K21" s="272">
        <v>0</v>
      </c>
      <c r="L21" s="272">
        <v>0</v>
      </c>
      <c r="M21" s="272">
        <v>10</v>
      </c>
      <c r="N21" s="272">
        <v>5</v>
      </c>
      <c r="O21" s="272">
        <v>0</v>
      </c>
      <c r="P21" s="272">
        <v>0</v>
      </c>
      <c r="Q21" s="272">
        <v>0</v>
      </c>
      <c r="R21" s="272">
        <v>0</v>
      </c>
      <c r="S21" s="272">
        <v>0</v>
      </c>
      <c r="T21" s="75"/>
      <c r="U21" s="75">
        <v>21</v>
      </c>
    </row>
    <row r="22" spans="1:21" ht="24" customHeight="1" x14ac:dyDescent="0.6">
      <c r="A22" s="97" t="s">
        <v>127</v>
      </c>
      <c r="B22" s="75"/>
      <c r="C22" s="272">
        <v>6</v>
      </c>
      <c r="D22" s="272">
        <v>0</v>
      </c>
      <c r="E22" s="272">
        <v>0</v>
      </c>
      <c r="F22" s="272">
        <v>3</v>
      </c>
      <c r="G22" s="272">
        <v>1</v>
      </c>
      <c r="H22" s="272">
        <v>0</v>
      </c>
      <c r="I22" s="272">
        <v>9.92</v>
      </c>
      <c r="J22" s="272">
        <v>0</v>
      </c>
      <c r="K22" s="272">
        <v>0</v>
      </c>
      <c r="L22" s="272">
        <v>0</v>
      </c>
      <c r="M22" s="272">
        <v>11</v>
      </c>
      <c r="N22" s="272">
        <v>0</v>
      </c>
      <c r="O22" s="272">
        <v>0</v>
      </c>
      <c r="P22" s="272">
        <v>0</v>
      </c>
      <c r="Q22" s="272">
        <v>0</v>
      </c>
      <c r="R22" s="272">
        <v>0</v>
      </c>
      <c r="S22" s="272">
        <v>0</v>
      </c>
      <c r="T22" s="75"/>
      <c r="U22" s="75">
        <v>22</v>
      </c>
    </row>
    <row r="23" spans="1:21" ht="24" customHeight="1" x14ac:dyDescent="0.6">
      <c r="A23" s="97" t="s">
        <v>128</v>
      </c>
      <c r="B23" s="75"/>
      <c r="C23" s="272">
        <v>4</v>
      </c>
      <c r="D23" s="272">
        <v>0</v>
      </c>
      <c r="E23" s="272">
        <v>2</v>
      </c>
      <c r="F23" s="272">
        <v>1</v>
      </c>
      <c r="G23" s="272">
        <v>0</v>
      </c>
      <c r="H23" s="272">
        <v>0</v>
      </c>
      <c r="I23" s="272">
        <v>1.925</v>
      </c>
      <c r="J23" s="272">
        <v>0</v>
      </c>
      <c r="K23" s="272">
        <v>0</v>
      </c>
      <c r="L23" s="272">
        <v>0</v>
      </c>
      <c r="M23" s="272">
        <v>4.51</v>
      </c>
      <c r="N23" s="272">
        <v>0</v>
      </c>
      <c r="O23" s="272">
        <v>0</v>
      </c>
      <c r="P23" s="272">
        <v>0</v>
      </c>
      <c r="Q23" s="272">
        <v>0</v>
      </c>
      <c r="R23" s="272">
        <v>0</v>
      </c>
      <c r="S23" s="272">
        <v>0</v>
      </c>
      <c r="T23" s="75"/>
      <c r="U23" s="75">
        <v>23</v>
      </c>
    </row>
    <row r="24" spans="1:21" ht="24" customHeight="1" x14ac:dyDescent="0.6">
      <c r="A24" s="97" t="s">
        <v>129</v>
      </c>
      <c r="B24" s="75"/>
      <c r="C24" s="272">
        <v>0</v>
      </c>
      <c r="D24" s="272">
        <v>0</v>
      </c>
      <c r="E24" s="272">
        <v>0</v>
      </c>
      <c r="F24" s="272">
        <v>0</v>
      </c>
      <c r="G24" s="272">
        <v>0</v>
      </c>
      <c r="H24" s="272">
        <v>0</v>
      </c>
      <c r="I24" s="272">
        <v>0</v>
      </c>
      <c r="J24" s="272">
        <v>0</v>
      </c>
      <c r="K24" s="272">
        <v>0</v>
      </c>
      <c r="L24" s="272">
        <v>0</v>
      </c>
      <c r="M24" s="272">
        <v>19.843</v>
      </c>
      <c r="N24" s="272">
        <v>0</v>
      </c>
      <c r="O24" s="272">
        <v>0</v>
      </c>
      <c r="P24" s="272">
        <v>0</v>
      </c>
      <c r="Q24" s="272">
        <v>0</v>
      </c>
      <c r="R24" s="272">
        <v>0</v>
      </c>
      <c r="S24" s="272">
        <v>0</v>
      </c>
      <c r="T24" s="75"/>
      <c r="U24" s="75">
        <v>24</v>
      </c>
    </row>
    <row r="25" spans="1:21" ht="24" customHeight="1" x14ac:dyDescent="0.6">
      <c r="A25" s="97" t="s">
        <v>130</v>
      </c>
      <c r="B25" s="75"/>
      <c r="C25" s="272">
        <v>15</v>
      </c>
      <c r="D25" s="272">
        <v>0</v>
      </c>
      <c r="E25" s="272">
        <v>1</v>
      </c>
      <c r="F25" s="272">
        <v>1</v>
      </c>
      <c r="G25" s="272">
        <v>2</v>
      </c>
      <c r="H25" s="272">
        <v>0</v>
      </c>
      <c r="I25" s="272">
        <v>11</v>
      </c>
      <c r="J25" s="272">
        <v>0</v>
      </c>
      <c r="K25" s="272">
        <v>0</v>
      </c>
      <c r="L25" s="272">
        <v>0</v>
      </c>
      <c r="M25" s="272">
        <v>0</v>
      </c>
      <c r="N25" s="272">
        <v>0</v>
      </c>
      <c r="O25" s="272">
        <v>0</v>
      </c>
      <c r="P25" s="272">
        <v>0</v>
      </c>
      <c r="Q25" s="272">
        <v>0</v>
      </c>
      <c r="R25" s="272">
        <v>0</v>
      </c>
      <c r="S25" s="272">
        <v>0</v>
      </c>
      <c r="T25" s="75"/>
      <c r="U25" s="75">
        <v>25</v>
      </c>
    </row>
    <row r="26" spans="1:21" ht="24" customHeight="1" x14ac:dyDescent="0.6">
      <c r="A26" s="97" t="s">
        <v>131</v>
      </c>
      <c r="B26" s="75"/>
      <c r="C26" s="272">
        <v>0</v>
      </c>
      <c r="D26" s="272">
        <v>0</v>
      </c>
      <c r="E26" s="272">
        <v>0</v>
      </c>
      <c r="F26" s="272">
        <v>0</v>
      </c>
      <c r="G26" s="272">
        <v>0</v>
      </c>
      <c r="H26" s="272">
        <v>0</v>
      </c>
      <c r="I26" s="272">
        <v>22.7</v>
      </c>
      <c r="J26" s="272">
        <v>0</v>
      </c>
      <c r="K26" s="272">
        <v>0</v>
      </c>
      <c r="L26" s="272">
        <v>0</v>
      </c>
      <c r="M26" s="272">
        <v>0.54</v>
      </c>
      <c r="N26" s="272">
        <v>0</v>
      </c>
      <c r="O26" s="272">
        <v>0</v>
      </c>
      <c r="P26" s="272">
        <v>0</v>
      </c>
      <c r="Q26" s="272">
        <v>0</v>
      </c>
      <c r="R26" s="272">
        <v>0</v>
      </c>
      <c r="S26" s="272">
        <v>0</v>
      </c>
      <c r="T26" s="193"/>
      <c r="U26" s="75">
        <v>26</v>
      </c>
    </row>
    <row r="27" spans="1:21" ht="24" customHeight="1" x14ac:dyDescent="0.6">
      <c r="A27" s="97" t="s">
        <v>132</v>
      </c>
      <c r="B27" s="75"/>
      <c r="C27" s="272">
        <v>0</v>
      </c>
      <c r="D27" s="272">
        <v>0</v>
      </c>
      <c r="E27" s="272">
        <v>2</v>
      </c>
      <c r="F27" s="272">
        <v>4</v>
      </c>
      <c r="G27" s="272">
        <v>2</v>
      </c>
      <c r="H27" s="272">
        <v>0</v>
      </c>
      <c r="I27" s="272">
        <v>0</v>
      </c>
      <c r="J27" s="272">
        <v>0</v>
      </c>
      <c r="K27" s="272">
        <v>0</v>
      </c>
      <c r="L27" s="272">
        <v>0</v>
      </c>
      <c r="M27" s="272">
        <v>0</v>
      </c>
      <c r="N27" s="272">
        <v>0</v>
      </c>
      <c r="O27" s="272">
        <v>0</v>
      </c>
      <c r="P27" s="272">
        <v>0</v>
      </c>
      <c r="Q27" s="272">
        <v>0</v>
      </c>
      <c r="R27" s="272">
        <v>0</v>
      </c>
      <c r="S27" s="272">
        <v>0</v>
      </c>
      <c r="T27" s="75"/>
      <c r="U27" s="75">
        <v>27</v>
      </c>
    </row>
    <row r="28" spans="1:21" ht="24" customHeight="1" x14ac:dyDescent="0.6">
      <c r="A28" s="97" t="s">
        <v>133</v>
      </c>
      <c r="B28" s="75"/>
      <c r="C28" s="272">
        <v>0</v>
      </c>
      <c r="D28" s="272">
        <v>0</v>
      </c>
      <c r="E28" s="272">
        <v>0</v>
      </c>
      <c r="F28" s="272">
        <v>0</v>
      </c>
      <c r="G28" s="272">
        <v>0</v>
      </c>
      <c r="H28" s="272">
        <v>0</v>
      </c>
      <c r="I28" s="272">
        <v>0</v>
      </c>
      <c r="J28" s="272">
        <v>0</v>
      </c>
      <c r="K28" s="272">
        <v>0</v>
      </c>
      <c r="L28" s="272">
        <v>0</v>
      </c>
      <c r="M28" s="272">
        <v>0</v>
      </c>
      <c r="N28" s="272">
        <v>0</v>
      </c>
      <c r="O28" s="272">
        <v>0</v>
      </c>
      <c r="P28" s="272">
        <v>0</v>
      </c>
      <c r="Q28" s="272">
        <v>55</v>
      </c>
      <c r="R28" s="272">
        <v>0</v>
      </c>
      <c r="S28" s="272">
        <v>0</v>
      </c>
      <c r="T28" s="75"/>
      <c r="U28" s="75">
        <v>28</v>
      </c>
    </row>
    <row r="29" spans="1:21" ht="24" customHeight="1" x14ac:dyDescent="0.6">
      <c r="A29" s="97" t="s">
        <v>330</v>
      </c>
      <c r="B29" s="75"/>
      <c r="C29" s="272">
        <v>0</v>
      </c>
      <c r="D29" s="272">
        <v>0</v>
      </c>
      <c r="E29" s="272">
        <v>0</v>
      </c>
      <c r="F29" s="272">
        <v>0</v>
      </c>
      <c r="G29" s="272">
        <v>0</v>
      </c>
      <c r="H29" s="272">
        <v>0</v>
      </c>
      <c r="I29" s="272">
        <v>0</v>
      </c>
      <c r="J29" s="272">
        <v>0</v>
      </c>
      <c r="K29" s="272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72">
        <v>0</v>
      </c>
      <c r="S29" s="272">
        <v>1</v>
      </c>
      <c r="T29" s="75"/>
      <c r="U29" s="75">
        <v>29</v>
      </c>
    </row>
    <row r="30" spans="1:21" s="115" customFormat="1" ht="24" customHeight="1" x14ac:dyDescent="0.6">
      <c r="A30" s="273" t="s">
        <v>568</v>
      </c>
      <c r="B30" s="214"/>
      <c r="C30" s="276">
        <v>0</v>
      </c>
      <c r="D30" s="276">
        <v>0</v>
      </c>
      <c r="E30" s="276">
        <v>0</v>
      </c>
      <c r="F30" s="276">
        <v>0</v>
      </c>
      <c r="G30" s="276">
        <v>0</v>
      </c>
      <c r="H30" s="276">
        <v>0</v>
      </c>
      <c r="I30" s="276">
        <v>0</v>
      </c>
      <c r="J30" s="276">
        <v>0</v>
      </c>
      <c r="K30" s="276">
        <v>0</v>
      </c>
      <c r="L30" s="276">
        <v>0</v>
      </c>
      <c r="M30" s="276">
        <v>2.3809999999999998</v>
      </c>
      <c r="N30" s="276">
        <v>0</v>
      </c>
      <c r="O30" s="276">
        <v>0</v>
      </c>
      <c r="P30" s="276">
        <v>0</v>
      </c>
      <c r="Q30" s="276">
        <v>0</v>
      </c>
      <c r="R30" s="276">
        <v>0</v>
      </c>
      <c r="S30" s="276">
        <v>0</v>
      </c>
      <c r="T30" s="214"/>
      <c r="U30" s="214">
        <v>30</v>
      </c>
    </row>
    <row r="31" spans="1:21" s="115" customFormat="1" ht="24" customHeight="1" x14ac:dyDescent="0.6">
      <c r="A31" s="273" t="s">
        <v>331</v>
      </c>
      <c r="B31" s="214"/>
      <c r="C31" s="276">
        <v>0</v>
      </c>
      <c r="D31" s="276">
        <v>0</v>
      </c>
      <c r="E31" s="276">
        <v>0</v>
      </c>
      <c r="F31" s="276">
        <v>0</v>
      </c>
      <c r="G31" s="276">
        <v>0</v>
      </c>
      <c r="H31" s="276">
        <v>0</v>
      </c>
      <c r="I31" s="276">
        <v>0</v>
      </c>
      <c r="J31" s="276">
        <v>0</v>
      </c>
      <c r="K31" s="276">
        <v>0</v>
      </c>
      <c r="L31" s="276">
        <v>0</v>
      </c>
      <c r="M31" s="276">
        <v>2.66</v>
      </c>
      <c r="N31" s="276">
        <v>0</v>
      </c>
      <c r="O31" s="276">
        <v>0</v>
      </c>
      <c r="P31" s="276">
        <v>0</v>
      </c>
      <c r="Q31" s="276">
        <v>0</v>
      </c>
      <c r="R31" s="276">
        <v>0</v>
      </c>
      <c r="S31" s="276">
        <v>0</v>
      </c>
      <c r="T31" s="214"/>
      <c r="U31" s="214">
        <v>31</v>
      </c>
    </row>
    <row r="32" spans="1:21" ht="24" customHeight="1" x14ac:dyDescent="0.6">
      <c r="A32" s="273" t="s">
        <v>332</v>
      </c>
      <c r="B32" s="214"/>
      <c r="C32" s="276">
        <v>0</v>
      </c>
      <c r="D32" s="276">
        <v>0</v>
      </c>
      <c r="E32" s="276">
        <v>0</v>
      </c>
      <c r="F32" s="276">
        <v>0</v>
      </c>
      <c r="G32" s="276">
        <v>0</v>
      </c>
      <c r="H32" s="276">
        <v>0</v>
      </c>
      <c r="I32" s="276">
        <v>0</v>
      </c>
      <c r="J32" s="276">
        <v>0</v>
      </c>
      <c r="K32" s="276">
        <v>0</v>
      </c>
      <c r="L32" s="276">
        <v>0</v>
      </c>
      <c r="M32" s="276">
        <v>2.6539999999999999</v>
      </c>
      <c r="N32" s="276">
        <v>0</v>
      </c>
      <c r="O32" s="276">
        <v>0</v>
      </c>
      <c r="P32" s="276">
        <v>0</v>
      </c>
      <c r="Q32" s="276">
        <v>0</v>
      </c>
      <c r="R32" s="276">
        <v>0</v>
      </c>
      <c r="S32" s="276">
        <v>0</v>
      </c>
      <c r="T32" s="214"/>
      <c r="U32" s="214">
        <v>32</v>
      </c>
    </row>
    <row r="33" spans="1:21" s="115" customFormat="1" ht="24" customHeight="1" x14ac:dyDescent="0.6">
      <c r="A33" s="273" t="s">
        <v>569</v>
      </c>
      <c r="B33" s="214"/>
      <c r="C33" s="276">
        <v>0</v>
      </c>
      <c r="D33" s="276">
        <v>0</v>
      </c>
      <c r="E33" s="276">
        <v>0</v>
      </c>
      <c r="F33" s="276">
        <v>0</v>
      </c>
      <c r="G33" s="276">
        <v>0</v>
      </c>
      <c r="H33" s="276">
        <v>0</v>
      </c>
      <c r="I33" s="276">
        <v>0</v>
      </c>
      <c r="J33" s="276">
        <v>0</v>
      </c>
      <c r="K33" s="276">
        <v>0</v>
      </c>
      <c r="L33" s="276">
        <v>0</v>
      </c>
      <c r="M33" s="276">
        <v>2.206</v>
      </c>
      <c r="N33" s="276">
        <v>0</v>
      </c>
      <c r="O33" s="276">
        <v>0</v>
      </c>
      <c r="P33" s="276">
        <v>0</v>
      </c>
      <c r="Q33" s="276">
        <v>0</v>
      </c>
      <c r="R33" s="276">
        <v>0</v>
      </c>
      <c r="S33" s="276">
        <v>0</v>
      </c>
      <c r="T33" s="214"/>
      <c r="U33" s="214">
        <v>33</v>
      </c>
    </row>
    <row r="34" spans="1:21" ht="24" customHeight="1" x14ac:dyDescent="0.6">
      <c r="A34" s="97" t="s">
        <v>333</v>
      </c>
      <c r="B34" s="75"/>
      <c r="C34" s="272">
        <v>0</v>
      </c>
      <c r="D34" s="272">
        <v>0</v>
      </c>
      <c r="E34" s="272">
        <v>0</v>
      </c>
      <c r="F34" s="272">
        <v>0</v>
      </c>
      <c r="G34" s="272">
        <v>0</v>
      </c>
      <c r="H34" s="272">
        <v>0</v>
      </c>
      <c r="I34" s="272">
        <v>0</v>
      </c>
      <c r="J34" s="272">
        <v>0</v>
      </c>
      <c r="K34" s="272">
        <v>0</v>
      </c>
      <c r="L34" s="272">
        <v>0</v>
      </c>
      <c r="M34" s="272">
        <v>5.0449999999999999</v>
      </c>
      <c r="N34" s="272">
        <v>0</v>
      </c>
      <c r="O34" s="272">
        <v>0</v>
      </c>
      <c r="P34" s="272">
        <v>0</v>
      </c>
      <c r="Q34" s="272">
        <v>0</v>
      </c>
      <c r="R34" s="272">
        <v>0</v>
      </c>
      <c r="S34" s="272">
        <v>0</v>
      </c>
      <c r="T34" s="75"/>
      <c r="U34" s="75">
        <v>34</v>
      </c>
    </row>
    <row r="35" spans="1:21" ht="24" customHeight="1" x14ac:dyDescent="0.6">
      <c r="A35" s="97" t="s">
        <v>570</v>
      </c>
      <c r="B35" s="75"/>
      <c r="C35" s="272">
        <v>0</v>
      </c>
      <c r="D35" s="272">
        <v>0</v>
      </c>
      <c r="E35" s="272">
        <v>0</v>
      </c>
      <c r="F35" s="272">
        <v>0</v>
      </c>
      <c r="G35" s="272">
        <v>0</v>
      </c>
      <c r="H35" s="272">
        <v>0</v>
      </c>
      <c r="I35" s="272">
        <v>0</v>
      </c>
      <c r="J35" s="272">
        <v>0</v>
      </c>
      <c r="K35" s="272">
        <v>0</v>
      </c>
      <c r="L35" s="272">
        <v>0</v>
      </c>
      <c r="M35" s="272">
        <v>0</v>
      </c>
      <c r="N35" s="272">
        <v>0</v>
      </c>
      <c r="O35" s="272">
        <v>0</v>
      </c>
      <c r="P35" s="272">
        <v>5</v>
      </c>
      <c r="Q35" s="272">
        <v>0</v>
      </c>
      <c r="R35" s="272">
        <v>0</v>
      </c>
      <c r="S35" s="272">
        <v>0</v>
      </c>
      <c r="T35" s="75"/>
      <c r="U35" s="75">
        <v>35</v>
      </c>
    </row>
    <row r="36" spans="1:21" ht="24" customHeight="1" x14ac:dyDescent="0.6">
      <c r="A36" s="97" t="s">
        <v>571</v>
      </c>
      <c r="B36" s="75"/>
      <c r="C36" s="272">
        <v>0</v>
      </c>
      <c r="D36" s="272">
        <v>2</v>
      </c>
      <c r="E36" s="272">
        <v>0</v>
      </c>
      <c r="F36" s="272">
        <v>0</v>
      </c>
      <c r="G36" s="272">
        <v>0</v>
      </c>
      <c r="H36" s="272">
        <v>0</v>
      </c>
      <c r="I36" s="272">
        <v>0</v>
      </c>
      <c r="J36" s="272">
        <v>19.695</v>
      </c>
      <c r="K36" s="272">
        <v>0</v>
      </c>
      <c r="L36" s="272">
        <v>16.760000000000002</v>
      </c>
      <c r="M36" s="272">
        <v>0</v>
      </c>
      <c r="N36" s="272">
        <v>0</v>
      </c>
      <c r="O36" s="272">
        <v>0</v>
      </c>
      <c r="P36" s="272">
        <v>0</v>
      </c>
      <c r="Q36" s="272">
        <v>0</v>
      </c>
      <c r="R36" s="272">
        <v>0</v>
      </c>
      <c r="S36" s="272">
        <v>0</v>
      </c>
      <c r="T36" s="75"/>
      <c r="U36" s="75">
        <v>36</v>
      </c>
    </row>
    <row r="37" spans="1:21" ht="24" customHeight="1" x14ac:dyDescent="0.6">
      <c r="A37" s="97" t="s">
        <v>134</v>
      </c>
      <c r="B37" s="75"/>
      <c r="C37" s="272">
        <v>0</v>
      </c>
      <c r="D37" s="272">
        <v>2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3.3119999999999998</v>
      </c>
      <c r="K37" s="272">
        <v>0</v>
      </c>
      <c r="L37" s="272">
        <v>32.591999999999999</v>
      </c>
      <c r="M37" s="272">
        <v>0</v>
      </c>
      <c r="N37" s="272">
        <v>0</v>
      </c>
      <c r="O37" s="272">
        <v>0</v>
      </c>
      <c r="P37" s="272">
        <v>0</v>
      </c>
      <c r="Q37" s="272">
        <v>0</v>
      </c>
      <c r="R37" s="272">
        <v>13</v>
      </c>
      <c r="S37" s="272">
        <v>0</v>
      </c>
      <c r="T37" s="75"/>
      <c r="U37" s="75">
        <v>37</v>
      </c>
    </row>
    <row r="38" spans="1:21" ht="24" customHeight="1" x14ac:dyDescent="0.6">
      <c r="A38" s="97" t="s">
        <v>135</v>
      </c>
      <c r="B38" s="75"/>
      <c r="C38" s="272">
        <v>0</v>
      </c>
      <c r="D38" s="272">
        <v>0</v>
      </c>
      <c r="E38" s="272">
        <v>0</v>
      </c>
      <c r="F38" s="272">
        <v>0</v>
      </c>
      <c r="G38" s="272">
        <v>0</v>
      </c>
      <c r="H38" s="272">
        <v>0</v>
      </c>
      <c r="I38" s="272">
        <v>0</v>
      </c>
      <c r="J38" s="272">
        <v>0</v>
      </c>
      <c r="K38" s="272">
        <v>0</v>
      </c>
      <c r="L38" s="272">
        <v>0</v>
      </c>
      <c r="M38" s="272">
        <v>23.815000000000001</v>
      </c>
      <c r="N38" s="272">
        <v>0</v>
      </c>
      <c r="O38" s="272">
        <v>0</v>
      </c>
      <c r="P38" s="272">
        <v>0</v>
      </c>
      <c r="Q38" s="272">
        <v>0</v>
      </c>
      <c r="R38" s="272">
        <v>0</v>
      </c>
      <c r="S38" s="272">
        <v>0</v>
      </c>
      <c r="T38" s="75"/>
      <c r="U38" s="75">
        <v>38</v>
      </c>
    </row>
    <row r="39" spans="1:21" ht="24" customHeight="1" x14ac:dyDescent="0.6">
      <c r="A39" s="97" t="s">
        <v>137</v>
      </c>
      <c r="B39" s="75"/>
      <c r="C39" s="272">
        <v>0</v>
      </c>
      <c r="D39" s="272">
        <v>0</v>
      </c>
      <c r="E39" s="272">
        <v>6</v>
      </c>
      <c r="F39" s="272">
        <v>0</v>
      </c>
      <c r="G39" s="272">
        <v>1</v>
      </c>
      <c r="H39" s="272">
        <v>0</v>
      </c>
      <c r="I39" s="272">
        <v>0</v>
      </c>
      <c r="J39" s="272">
        <v>0</v>
      </c>
      <c r="K39" s="272">
        <v>0</v>
      </c>
      <c r="L39" s="272">
        <v>0</v>
      </c>
      <c r="M39" s="272">
        <v>0</v>
      </c>
      <c r="N39" s="272">
        <v>0</v>
      </c>
      <c r="O39" s="272">
        <v>0</v>
      </c>
      <c r="P39" s="272">
        <v>0</v>
      </c>
      <c r="Q39" s="272">
        <v>0</v>
      </c>
      <c r="R39" s="272">
        <v>0</v>
      </c>
      <c r="S39" s="272">
        <v>0</v>
      </c>
      <c r="T39" s="75"/>
      <c r="U39" s="75">
        <v>39</v>
      </c>
    </row>
    <row r="40" spans="1:21" ht="24" customHeight="1" x14ac:dyDescent="0.6">
      <c r="A40" s="97" t="s">
        <v>138</v>
      </c>
      <c r="B40" s="75"/>
      <c r="C40" s="272">
        <v>15</v>
      </c>
      <c r="D40" s="272">
        <v>0</v>
      </c>
      <c r="E40" s="272">
        <v>0</v>
      </c>
      <c r="F40" s="272">
        <v>9</v>
      </c>
      <c r="G40" s="272">
        <v>4</v>
      </c>
      <c r="H40" s="272">
        <v>0</v>
      </c>
      <c r="I40" s="272">
        <v>0</v>
      </c>
      <c r="J40" s="272">
        <v>0</v>
      </c>
      <c r="K40" s="272">
        <v>0</v>
      </c>
      <c r="L40" s="272">
        <v>0</v>
      </c>
      <c r="M40" s="272">
        <v>0</v>
      </c>
      <c r="N40" s="272">
        <v>0</v>
      </c>
      <c r="O40" s="272">
        <v>0</v>
      </c>
      <c r="P40" s="272">
        <v>0</v>
      </c>
      <c r="Q40" s="272">
        <v>0</v>
      </c>
      <c r="R40" s="272">
        <v>0</v>
      </c>
      <c r="S40" s="272">
        <v>0</v>
      </c>
      <c r="T40" s="75"/>
      <c r="U40" s="75">
        <v>40</v>
      </c>
    </row>
    <row r="41" spans="1:21" ht="24" customHeight="1" x14ac:dyDescent="0.6">
      <c r="A41" s="97" t="s">
        <v>139</v>
      </c>
      <c r="B41" s="75"/>
      <c r="C41" s="272">
        <v>0</v>
      </c>
      <c r="D41" s="272">
        <v>0</v>
      </c>
      <c r="E41" s="272">
        <v>0</v>
      </c>
      <c r="F41" s="272">
        <v>0</v>
      </c>
      <c r="G41" s="272">
        <v>0</v>
      </c>
      <c r="H41" s="272">
        <v>0</v>
      </c>
      <c r="I41" s="272">
        <v>30.058</v>
      </c>
      <c r="J41" s="272">
        <v>0</v>
      </c>
      <c r="K41" s="272">
        <v>0</v>
      </c>
      <c r="L41" s="272">
        <v>0</v>
      </c>
      <c r="M41" s="272">
        <v>0</v>
      </c>
      <c r="N41" s="272">
        <v>1</v>
      </c>
      <c r="O41" s="272">
        <v>0</v>
      </c>
      <c r="P41" s="272">
        <v>0</v>
      </c>
      <c r="Q41" s="272">
        <v>0</v>
      </c>
      <c r="R41" s="272">
        <v>0</v>
      </c>
      <c r="S41" s="272">
        <v>0</v>
      </c>
      <c r="T41" s="75"/>
      <c r="U41" s="75">
        <v>41</v>
      </c>
    </row>
    <row r="42" spans="1:21" ht="24" customHeight="1" x14ac:dyDescent="0.6">
      <c r="A42" s="97" t="s">
        <v>140</v>
      </c>
      <c r="B42" s="75"/>
      <c r="C42" s="272">
        <v>0</v>
      </c>
      <c r="D42" s="272">
        <v>0</v>
      </c>
      <c r="E42" s="272">
        <v>0</v>
      </c>
      <c r="F42" s="272">
        <v>0</v>
      </c>
      <c r="G42" s="272">
        <v>0</v>
      </c>
      <c r="H42" s="272">
        <v>0</v>
      </c>
      <c r="I42" s="272">
        <v>0</v>
      </c>
      <c r="J42" s="272">
        <v>0</v>
      </c>
      <c r="K42" s="272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2">
        <v>0</v>
      </c>
      <c r="R42" s="272">
        <v>0</v>
      </c>
      <c r="S42" s="272">
        <v>0</v>
      </c>
      <c r="T42" s="75"/>
      <c r="U42" s="75">
        <v>42</v>
      </c>
    </row>
    <row r="43" spans="1:21" ht="24" customHeight="1" x14ac:dyDescent="0.6">
      <c r="A43" s="97" t="s">
        <v>334</v>
      </c>
      <c r="B43" s="75"/>
      <c r="C43" s="272">
        <v>0</v>
      </c>
      <c r="D43" s="272">
        <v>0</v>
      </c>
      <c r="E43" s="272">
        <v>0</v>
      </c>
      <c r="F43" s="272">
        <v>0</v>
      </c>
      <c r="G43" s="272">
        <v>0</v>
      </c>
      <c r="H43" s="272">
        <v>0</v>
      </c>
      <c r="I43" s="272">
        <v>0</v>
      </c>
      <c r="J43" s="272">
        <v>0</v>
      </c>
      <c r="K43" s="272">
        <v>46.21</v>
      </c>
      <c r="L43" s="272">
        <v>0</v>
      </c>
      <c r="M43" s="272">
        <v>0</v>
      </c>
      <c r="N43" s="272">
        <v>0</v>
      </c>
      <c r="O43" s="272">
        <v>0</v>
      </c>
      <c r="P43" s="272">
        <v>0</v>
      </c>
      <c r="Q43" s="272">
        <v>0</v>
      </c>
      <c r="R43" s="272">
        <v>0</v>
      </c>
      <c r="S43" s="272">
        <v>0</v>
      </c>
      <c r="T43" s="75"/>
      <c r="U43" s="75">
        <v>43</v>
      </c>
    </row>
    <row r="44" spans="1:21" ht="24" customHeight="1" x14ac:dyDescent="0.6">
      <c r="A44" s="97" t="s">
        <v>141</v>
      </c>
      <c r="B44" s="75"/>
      <c r="C44" s="272">
        <v>0</v>
      </c>
      <c r="D44" s="272">
        <v>0</v>
      </c>
      <c r="E44" s="272">
        <v>0</v>
      </c>
      <c r="F44" s="272">
        <v>0</v>
      </c>
      <c r="G44" s="272">
        <v>0</v>
      </c>
      <c r="H44" s="272">
        <v>0</v>
      </c>
      <c r="I44" s="272">
        <v>0</v>
      </c>
      <c r="J44" s="272">
        <v>50.383000000000003</v>
      </c>
      <c r="K44" s="272">
        <v>0</v>
      </c>
      <c r="L44" s="272">
        <v>0</v>
      </c>
      <c r="M44" s="272">
        <v>0</v>
      </c>
      <c r="N44" s="272">
        <v>0</v>
      </c>
      <c r="O44" s="272">
        <v>0</v>
      </c>
      <c r="P44" s="272">
        <v>0</v>
      </c>
      <c r="Q44" s="272">
        <v>0</v>
      </c>
      <c r="R44" s="272">
        <v>0</v>
      </c>
      <c r="S44" s="272">
        <v>0</v>
      </c>
      <c r="T44" s="75"/>
      <c r="U44" s="75">
        <v>44</v>
      </c>
    </row>
    <row r="45" spans="1:21" ht="24" customHeight="1" x14ac:dyDescent="0.6">
      <c r="A45" s="97" t="s">
        <v>142</v>
      </c>
      <c r="B45" s="75"/>
      <c r="C45" s="272">
        <v>0</v>
      </c>
      <c r="D45" s="272">
        <v>1</v>
      </c>
      <c r="E45" s="272">
        <v>0</v>
      </c>
      <c r="F45" s="272">
        <v>0</v>
      </c>
      <c r="G45" s="272">
        <v>0</v>
      </c>
      <c r="H45" s="272">
        <v>0</v>
      </c>
      <c r="I45" s="272">
        <v>0</v>
      </c>
      <c r="J45" s="272">
        <v>0</v>
      </c>
      <c r="K45" s="272">
        <v>20.9</v>
      </c>
      <c r="L45" s="272">
        <v>3.56</v>
      </c>
      <c r="M45" s="272">
        <v>0</v>
      </c>
      <c r="N45" s="272">
        <v>0</v>
      </c>
      <c r="O45" s="272">
        <v>0</v>
      </c>
      <c r="P45" s="272">
        <v>0</v>
      </c>
      <c r="Q45" s="272">
        <v>0</v>
      </c>
      <c r="R45" s="272">
        <v>32</v>
      </c>
      <c r="S45" s="272">
        <v>0</v>
      </c>
      <c r="T45" s="75"/>
      <c r="U45" s="75">
        <v>45</v>
      </c>
    </row>
    <row r="46" spans="1:21" ht="24" customHeight="1" x14ac:dyDescent="0.6">
      <c r="A46" s="97" t="s">
        <v>143</v>
      </c>
      <c r="B46" s="75"/>
      <c r="C46" s="272">
        <v>0</v>
      </c>
      <c r="D46" s="272">
        <v>0</v>
      </c>
      <c r="E46" s="272">
        <v>0</v>
      </c>
      <c r="F46" s="272">
        <v>0</v>
      </c>
      <c r="G46" s="272">
        <v>0</v>
      </c>
      <c r="H46" s="272">
        <v>0</v>
      </c>
      <c r="I46" s="272">
        <v>0</v>
      </c>
      <c r="J46" s="272">
        <v>24.033000000000001</v>
      </c>
      <c r="K46" s="272">
        <v>0</v>
      </c>
      <c r="L46" s="272">
        <v>9.75</v>
      </c>
      <c r="M46" s="272">
        <v>0</v>
      </c>
      <c r="N46" s="272">
        <v>0</v>
      </c>
      <c r="O46" s="272">
        <v>0</v>
      </c>
      <c r="P46" s="272">
        <v>0</v>
      </c>
      <c r="Q46" s="272">
        <v>0</v>
      </c>
      <c r="R46" s="272">
        <v>24</v>
      </c>
      <c r="S46" s="272">
        <v>0</v>
      </c>
      <c r="T46" s="75"/>
      <c r="U46" s="75">
        <v>46</v>
      </c>
    </row>
    <row r="47" spans="1:21" ht="24" customHeight="1" x14ac:dyDescent="0.6">
      <c r="A47" s="97" t="s">
        <v>144</v>
      </c>
      <c r="B47" s="75"/>
      <c r="C47" s="272">
        <v>0</v>
      </c>
      <c r="D47" s="272">
        <v>0</v>
      </c>
      <c r="E47" s="272">
        <v>4</v>
      </c>
      <c r="F47" s="272">
        <v>0</v>
      </c>
      <c r="G47" s="272">
        <v>0</v>
      </c>
      <c r="H47" s="272">
        <v>0</v>
      </c>
      <c r="I47" s="272">
        <v>0</v>
      </c>
      <c r="J47" s="272">
        <v>0</v>
      </c>
      <c r="K47" s="272">
        <v>0</v>
      </c>
      <c r="L47" s="272">
        <v>0</v>
      </c>
      <c r="M47" s="272">
        <v>3.0710000000000002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75"/>
      <c r="U47" s="75">
        <v>47</v>
      </c>
    </row>
    <row r="48" spans="1:21" ht="24" customHeight="1" x14ac:dyDescent="0.6">
      <c r="A48" s="97" t="s">
        <v>145</v>
      </c>
      <c r="B48" s="75"/>
      <c r="C48" s="272">
        <v>2</v>
      </c>
      <c r="D48" s="272">
        <v>0</v>
      </c>
      <c r="E48" s="272">
        <v>0</v>
      </c>
      <c r="F48" s="272">
        <v>2</v>
      </c>
      <c r="G48" s="272">
        <v>0</v>
      </c>
      <c r="H48" s="272">
        <v>0</v>
      </c>
      <c r="I48" s="272">
        <v>9.5</v>
      </c>
      <c r="J48" s="272">
        <v>0</v>
      </c>
      <c r="K48" s="272">
        <v>0</v>
      </c>
      <c r="L48" s="272">
        <v>0</v>
      </c>
      <c r="M48" s="272">
        <v>0</v>
      </c>
      <c r="N48" s="272">
        <v>1</v>
      </c>
      <c r="O48" s="272">
        <v>0</v>
      </c>
      <c r="P48" s="272">
        <v>0</v>
      </c>
      <c r="Q48" s="272">
        <v>0</v>
      </c>
      <c r="R48" s="272">
        <v>0</v>
      </c>
      <c r="S48" s="272">
        <v>0</v>
      </c>
      <c r="T48" s="75"/>
      <c r="U48" s="75">
        <v>48</v>
      </c>
    </row>
    <row r="49" spans="1:26" ht="24" customHeight="1" x14ac:dyDescent="0.6">
      <c r="A49" s="97" t="s">
        <v>146</v>
      </c>
      <c r="B49" s="75"/>
      <c r="C49" s="272">
        <v>0</v>
      </c>
      <c r="D49" s="272">
        <v>0</v>
      </c>
      <c r="E49" s="272">
        <v>0</v>
      </c>
      <c r="F49" s="272">
        <v>0</v>
      </c>
      <c r="G49" s="272">
        <v>0</v>
      </c>
      <c r="H49" s="272">
        <v>0</v>
      </c>
      <c r="I49" s="272">
        <v>21.94</v>
      </c>
      <c r="J49" s="272">
        <v>0</v>
      </c>
      <c r="K49" s="272">
        <v>0</v>
      </c>
      <c r="L49" s="272">
        <v>0</v>
      </c>
      <c r="M49" s="272">
        <v>0</v>
      </c>
      <c r="N49" s="272">
        <v>0</v>
      </c>
      <c r="O49" s="272">
        <v>0</v>
      </c>
      <c r="P49" s="272">
        <v>0</v>
      </c>
      <c r="Q49" s="272">
        <v>0</v>
      </c>
      <c r="R49" s="272">
        <v>0</v>
      </c>
      <c r="S49" s="272">
        <v>0</v>
      </c>
      <c r="T49" s="75"/>
      <c r="U49" s="75">
        <v>49</v>
      </c>
      <c r="Y49" t="s">
        <v>335</v>
      </c>
      <c r="Z49" t="s">
        <v>336</v>
      </c>
    </row>
    <row r="50" spans="1:26" ht="24" customHeight="1" x14ac:dyDescent="0.6">
      <c r="A50" s="97" t="s">
        <v>147</v>
      </c>
      <c r="B50" s="75"/>
      <c r="C50" s="272">
        <v>3</v>
      </c>
      <c r="D50" s="272">
        <v>0</v>
      </c>
      <c r="E50" s="272">
        <v>2</v>
      </c>
      <c r="F50" s="272">
        <v>5</v>
      </c>
      <c r="G50" s="272">
        <v>0</v>
      </c>
      <c r="H50" s="272">
        <v>0</v>
      </c>
      <c r="I50" s="272">
        <v>0</v>
      </c>
      <c r="J50" s="272">
        <v>0</v>
      </c>
      <c r="K50" s="272">
        <v>0</v>
      </c>
      <c r="L50" s="272">
        <v>0</v>
      </c>
      <c r="M50" s="272">
        <v>0</v>
      </c>
      <c r="N50" s="272">
        <v>0</v>
      </c>
      <c r="O50" s="272">
        <v>0</v>
      </c>
      <c r="P50" s="272">
        <v>0</v>
      </c>
      <c r="Q50" s="272">
        <v>0</v>
      </c>
      <c r="R50" s="272">
        <v>0</v>
      </c>
      <c r="S50" s="272">
        <v>0</v>
      </c>
      <c r="T50" s="75"/>
      <c r="U50" s="75">
        <v>50</v>
      </c>
    </row>
    <row r="51" spans="1:26" ht="24" customHeight="1" x14ac:dyDescent="0.6">
      <c r="A51" s="97" t="s">
        <v>148</v>
      </c>
      <c r="B51" s="75"/>
      <c r="C51" s="272">
        <v>9</v>
      </c>
      <c r="D51" s="272">
        <v>0</v>
      </c>
      <c r="E51" s="272">
        <v>0</v>
      </c>
      <c r="F51" s="272">
        <v>7</v>
      </c>
      <c r="G51" s="272">
        <v>0</v>
      </c>
      <c r="H51" s="272">
        <v>0</v>
      </c>
      <c r="I51" s="272">
        <v>13.928000000000001</v>
      </c>
      <c r="J51" s="272">
        <v>0</v>
      </c>
      <c r="K51" s="272">
        <v>0</v>
      </c>
      <c r="L51" s="272">
        <v>0</v>
      </c>
      <c r="M51" s="272">
        <v>16.54</v>
      </c>
      <c r="N51" s="272">
        <v>0</v>
      </c>
      <c r="O51" s="272">
        <v>0</v>
      </c>
      <c r="P51" s="272">
        <v>0</v>
      </c>
      <c r="Q51" s="272">
        <v>0</v>
      </c>
      <c r="R51" s="272">
        <v>0</v>
      </c>
      <c r="S51" s="272">
        <v>0</v>
      </c>
      <c r="T51" s="75"/>
      <c r="U51" s="75">
        <v>51</v>
      </c>
    </row>
    <row r="52" spans="1:26" ht="24" customHeight="1" x14ac:dyDescent="0.6">
      <c r="A52" s="97" t="s">
        <v>149</v>
      </c>
      <c r="B52" s="75"/>
      <c r="C52" s="272">
        <v>0</v>
      </c>
      <c r="D52" s="272">
        <v>0</v>
      </c>
      <c r="E52" s="272">
        <v>0</v>
      </c>
      <c r="F52" s="272">
        <v>0</v>
      </c>
      <c r="G52" s="272">
        <v>0</v>
      </c>
      <c r="H52" s="272">
        <v>0</v>
      </c>
      <c r="I52" s="272">
        <v>36.58</v>
      </c>
      <c r="J52" s="272">
        <v>0</v>
      </c>
      <c r="K52" s="272">
        <v>0</v>
      </c>
      <c r="L52" s="272">
        <v>0</v>
      </c>
      <c r="M52" s="272">
        <v>0</v>
      </c>
      <c r="N52" s="272">
        <v>0</v>
      </c>
      <c r="O52" s="272">
        <v>0</v>
      </c>
      <c r="P52" s="272">
        <v>0</v>
      </c>
      <c r="Q52" s="272">
        <v>0</v>
      </c>
      <c r="R52" s="272">
        <v>0</v>
      </c>
      <c r="S52" s="272">
        <v>0</v>
      </c>
      <c r="T52" s="75"/>
      <c r="U52" s="75">
        <v>52</v>
      </c>
    </row>
    <row r="53" spans="1:26" ht="24" customHeight="1" x14ac:dyDescent="0.6">
      <c r="A53" s="97" t="s">
        <v>150</v>
      </c>
      <c r="B53" s="75"/>
      <c r="C53" s="272">
        <v>0</v>
      </c>
      <c r="D53" s="272">
        <v>0</v>
      </c>
      <c r="E53" s="272">
        <v>2</v>
      </c>
      <c r="F53" s="272">
        <v>0</v>
      </c>
      <c r="G53" s="272">
        <v>4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272">
        <v>0</v>
      </c>
      <c r="P53" s="272">
        <v>0</v>
      </c>
      <c r="Q53" s="272">
        <v>0</v>
      </c>
      <c r="R53" s="272">
        <v>0</v>
      </c>
      <c r="S53" s="272">
        <v>0</v>
      </c>
      <c r="T53" s="75"/>
      <c r="U53" s="75">
        <v>53</v>
      </c>
    </row>
    <row r="54" spans="1:26" ht="24" customHeight="1" x14ac:dyDescent="0.6">
      <c r="A54" s="97" t="s">
        <v>151</v>
      </c>
      <c r="B54" s="75"/>
      <c r="C54" s="272">
        <v>0</v>
      </c>
      <c r="D54" s="272">
        <v>0</v>
      </c>
      <c r="E54" s="272">
        <v>0</v>
      </c>
      <c r="F54" s="272">
        <v>0</v>
      </c>
      <c r="G54" s="272">
        <v>0</v>
      </c>
      <c r="H54" s="272">
        <v>0</v>
      </c>
      <c r="I54" s="272">
        <v>0</v>
      </c>
      <c r="J54" s="272">
        <v>0</v>
      </c>
      <c r="K54" s="272">
        <v>0</v>
      </c>
      <c r="L54" s="272">
        <v>0</v>
      </c>
      <c r="M54" s="272">
        <v>34.94</v>
      </c>
      <c r="N54" s="272">
        <v>0</v>
      </c>
      <c r="O54" s="272">
        <v>0</v>
      </c>
      <c r="P54" s="272">
        <v>0</v>
      </c>
      <c r="Q54" s="272">
        <v>0</v>
      </c>
      <c r="R54" s="272">
        <v>0</v>
      </c>
      <c r="S54" s="272">
        <v>0</v>
      </c>
      <c r="T54" s="75"/>
      <c r="U54" s="75">
        <v>54</v>
      </c>
    </row>
    <row r="55" spans="1:26" ht="24" customHeight="1" x14ac:dyDescent="0.6">
      <c r="A55" s="97" t="s">
        <v>152</v>
      </c>
      <c r="B55" s="75"/>
      <c r="C55" s="272">
        <v>0</v>
      </c>
      <c r="D55" s="272">
        <v>0</v>
      </c>
      <c r="E55" s="272">
        <v>2</v>
      </c>
      <c r="F55" s="272">
        <v>0</v>
      </c>
      <c r="G55" s="272">
        <v>4</v>
      </c>
      <c r="H55" s="272">
        <v>0</v>
      </c>
      <c r="I55" s="272">
        <v>0</v>
      </c>
      <c r="J55" s="272">
        <v>0</v>
      </c>
      <c r="K55" s="272">
        <v>0</v>
      </c>
      <c r="L55" s="272">
        <v>0</v>
      </c>
      <c r="M55" s="272">
        <v>0</v>
      </c>
      <c r="N55" s="272">
        <v>0</v>
      </c>
      <c r="O55" s="272">
        <v>0</v>
      </c>
      <c r="P55" s="272">
        <v>0</v>
      </c>
      <c r="Q55" s="272">
        <v>0</v>
      </c>
      <c r="R55" s="272">
        <v>0</v>
      </c>
      <c r="S55" s="272">
        <v>0</v>
      </c>
      <c r="T55" s="75"/>
      <c r="U55" s="75">
        <v>55</v>
      </c>
    </row>
    <row r="56" spans="1:26" ht="24" customHeight="1" x14ac:dyDescent="0.6">
      <c r="A56" s="274" t="s">
        <v>153</v>
      </c>
      <c r="B56" s="269"/>
      <c r="C56" s="277">
        <v>12</v>
      </c>
      <c r="D56" s="277">
        <v>0</v>
      </c>
      <c r="E56" s="277">
        <v>0</v>
      </c>
      <c r="F56" s="277">
        <v>1</v>
      </c>
      <c r="G56" s="277">
        <v>0</v>
      </c>
      <c r="H56" s="277">
        <v>0</v>
      </c>
      <c r="I56" s="277">
        <v>66.043000000000006</v>
      </c>
      <c r="J56" s="277">
        <v>0</v>
      </c>
      <c r="K56" s="277">
        <v>0</v>
      </c>
      <c r="L56" s="277">
        <v>0</v>
      </c>
      <c r="M56" s="277">
        <v>0</v>
      </c>
      <c r="N56" s="277">
        <v>0</v>
      </c>
      <c r="O56" s="277">
        <v>0</v>
      </c>
      <c r="P56" s="277">
        <v>0</v>
      </c>
      <c r="Q56" s="277">
        <v>0</v>
      </c>
      <c r="R56" s="277">
        <v>0</v>
      </c>
      <c r="S56" s="277">
        <v>0</v>
      </c>
      <c r="T56" s="270"/>
      <c r="U56">
        <v>56</v>
      </c>
    </row>
    <row r="57" spans="1:26" ht="31.5" customHeight="1" x14ac:dyDescent="0.6">
      <c r="A57" s="198" t="s">
        <v>154</v>
      </c>
      <c r="B57" s="181"/>
      <c r="C57" s="275"/>
      <c r="D57" s="275"/>
      <c r="E57" s="275"/>
      <c r="F57" s="275"/>
      <c r="G57" s="275"/>
      <c r="H57" s="275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375"/>
      <c r="U57" s="75">
        <v>57</v>
      </c>
    </row>
    <row r="58" spans="1:26" ht="26.25" customHeight="1" x14ac:dyDescent="0.5">
      <c r="A58" s="198" t="s">
        <v>337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75">
        <v>58</v>
      </c>
    </row>
    <row r="59" spans="1:26" ht="25.8" x14ac:dyDescent="0.5">
      <c r="A59" s="198" t="s">
        <v>338</v>
      </c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75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55" zoomScale="55" zoomScaleNormal="70" zoomScaleSheetLayoutView="55" workbookViewId="0">
      <selection activeCell="U2" sqref="U2:U59"/>
    </sheetView>
  </sheetViews>
  <sheetFormatPr defaultColWidth="9.109375" defaultRowHeight="14.4" x14ac:dyDescent="0.3"/>
  <cols>
    <col min="1" max="1" width="65.6640625" style="372" customWidth="1"/>
    <col min="2" max="2" width="32.44140625" style="372" customWidth="1"/>
    <col min="3" max="8" width="32.44140625" style="326" customWidth="1"/>
    <col min="9" max="9" width="34.33203125" style="326" customWidth="1"/>
    <col min="10" max="10" width="33.5546875" style="326" customWidth="1"/>
    <col min="11" max="11" width="32.44140625" style="326" customWidth="1"/>
    <col min="12" max="13" width="35.33203125" style="326" customWidth="1"/>
    <col min="14" max="14" width="32.44140625" style="326" customWidth="1"/>
    <col min="15" max="15" width="38.6640625" style="326" customWidth="1"/>
    <col min="16" max="16" width="37.5546875" style="326" customWidth="1"/>
    <col min="17" max="17" width="35.88671875" style="326" customWidth="1"/>
    <col min="18" max="18" width="32.44140625" style="326" customWidth="1"/>
    <col min="19" max="19" width="36.44140625" style="326" customWidth="1"/>
    <col min="20" max="20" width="40" style="372" customWidth="1"/>
    <col min="21" max="21" width="12.5546875" style="372" customWidth="1"/>
    <col min="22" max="265" width="9.109375" style="372" customWidth="1"/>
    <col min="266" max="16384" width="9.109375" style="372"/>
  </cols>
  <sheetData>
    <row r="1" spans="1:21" s="70" customFormat="1" ht="180.75" customHeight="1" x14ac:dyDescent="0.7">
      <c r="A1" s="212" t="s">
        <v>251</v>
      </c>
      <c r="B1" s="212" t="s">
        <v>252</v>
      </c>
      <c r="C1" s="212" t="s">
        <v>253</v>
      </c>
      <c r="D1" s="212" t="s">
        <v>254</v>
      </c>
      <c r="E1" s="212" t="s">
        <v>255</v>
      </c>
      <c r="F1" s="212" t="s">
        <v>256</v>
      </c>
      <c r="G1" s="212" t="s">
        <v>160</v>
      </c>
      <c r="H1" s="212" t="s">
        <v>161</v>
      </c>
      <c r="I1" s="212" t="s">
        <v>257</v>
      </c>
      <c r="J1" s="212" t="s">
        <v>258</v>
      </c>
      <c r="K1" s="212" t="s">
        <v>259</v>
      </c>
      <c r="L1" s="212" t="s">
        <v>260</v>
      </c>
      <c r="M1" s="212" t="s">
        <v>261</v>
      </c>
      <c r="N1" s="212" t="s">
        <v>262</v>
      </c>
      <c r="O1" s="212" t="s">
        <v>263</v>
      </c>
      <c r="P1" s="213" t="s">
        <v>264</v>
      </c>
      <c r="Q1" s="212" t="s">
        <v>265</v>
      </c>
      <c r="R1" s="212" t="s">
        <v>266</v>
      </c>
      <c r="S1" s="212" t="s">
        <v>73</v>
      </c>
      <c r="T1" s="212" t="s">
        <v>155</v>
      </c>
      <c r="U1" s="198" t="s">
        <v>267</v>
      </c>
    </row>
    <row r="2" spans="1:21" ht="66" customHeight="1" x14ac:dyDescent="0.3">
      <c r="A2" s="208" t="s">
        <v>106</v>
      </c>
      <c r="B2" s="211"/>
      <c r="C2" s="211">
        <v>0</v>
      </c>
      <c r="D2" s="211">
        <v>0</v>
      </c>
      <c r="E2" s="211">
        <v>0</v>
      </c>
      <c r="F2" s="211">
        <v>0</v>
      </c>
      <c r="G2" s="211">
        <v>0</v>
      </c>
      <c r="H2" s="211">
        <v>0</v>
      </c>
      <c r="I2" s="211">
        <v>0</v>
      </c>
      <c r="J2" s="211">
        <v>496.55</v>
      </c>
      <c r="K2" s="211">
        <v>0</v>
      </c>
      <c r="L2" s="211">
        <v>0</v>
      </c>
      <c r="M2" s="211">
        <v>0</v>
      </c>
      <c r="N2" s="211">
        <v>0</v>
      </c>
      <c r="O2" s="211">
        <v>0</v>
      </c>
      <c r="P2" s="211">
        <v>0</v>
      </c>
      <c r="Q2" s="211">
        <v>0</v>
      </c>
      <c r="R2" s="211">
        <v>55.55</v>
      </c>
      <c r="S2" s="203">
        <v>0</v>
      </c>
      <c r="T2" s="204">
        <f t="shared" ref="T2:T33" si="0">SUM(B2:S2)</f>
        <v>552.1</v>
      </c>
      <c r="U2" s="197">
        <v>2</v>
      </c>
    </row>
    <row r="3" spans="1:21" ht="66" customHeight="1" x14ac:dyDescent="0.3">
      <c r="A3" s="209" t="s">
        <v>107</v>
      </c>
      <c r="B3" s="203"/>
      <c r="C3" s="203">
        <v>0</v>
      </c>
      <c r="D3" s="203">
        <v>0</v>
      </c>
      <c r="E3" s="203">
        <v>124.01</v>
      </c>
      <c r="F3" s="203">
        <v>0</v>
      </c>
      <c r="G3" s="203">
        <v>0</v>
      </c>
      <c r="H3" s="203">
        <v>0</v>
      </c>
      <c r="I3" s="203">
        <v>210.4</v>
      </c>
      <c r="J3" s="203">
        <v>0</v>
      </c>
      <c r="K3" s="203">
        <v>0</v>
      </c>
      <c r="L3" s="203">
        <v>0</v>
      </c>
      <c r="M3" s="203">
        <v>15.59</v>
      </c>
      <c r="N3" s="203">
        <v>0</v>
      </c>
      <c r="O3" s="203">
        <v>0</v>
      </c>
      <c r="P3" s="203">
        <v>0</v>
      </c>
      <c r="Q3" s="203">
        <v>0</v>
      </c>
      <c r="R3" s="203">
        <v>0</v>
      </c>
      <c r="S3" s="203">
        <v>0</v>
      </c>
      <c r="T3" s="204">
        <f t="shared" si="0"/>
        <v>350</v>
      </c>
      <c r="U3" s="197">
        <v>3</v>
      </c>
    </row>
    <row r="4" spans="1:21" ht="66" customHeight="1" x14ac:dyDescent="0.3">
      <c r="A4" s="209" t="s">
        <v>108</v>
      </c>
      <c r="B4" s="203"/>
      <c r="C4" s="203">
        <v>0</v>
      </c>
      <c r="D4" s="203">
        <v>0</v>
      </c>
      <c r="E4" s="203">
        <v>155.52000000000001</v>
      </c>
      <c r="F4" s="203">
        <v>0</v>
      </c>
      <c r="G4" s="203">
        <v>0</v>
      </c>
      <c r="H4" s="203">
        <v>0</v>
      </c>
      <c r="I4" s="203">
        <v>0</v>
      </c>
      <c r="J4" s="203">
        <v>0</v>
      </c>
      <c r="K4" s="203">
        <v>0</v>
      </c>
      <c r="L4" s="203">
        <v>0</v>
      </c>
      <c r="M4" s="203">
        <v>554.48</v>
      </c>
      <c r="N4" s="203">
        <v>0</v>
      </c>
      <c r="O4" s="203">
        <v>0</v>
      </c>
      <c r="P4" s="203">
        <v>0</v>
      </c>
      <c r="Q4" s="203">
        <v>0</v>
      </c>
      <c r="R4" s="203">
        <v>0</v>
      </c>
      <c r="S4" s="203">
        <v>0</v>
      </c>
      <c r="T4" s="204">
        <f t="shared" si="0"/>
        <v>710</v>
      </c>
      <c r="U4" s="197">
        <v>4</v>
      </c>
    </row>
    <row r="5" spans="1:21" ht="66" customHeight="1" x14ac:dyDescent="0.3">
      <c r="A5" s="210" t="s">
        <v>109</v>
      </c>
      <c r="B5" s="204"/>
      <c r="C5" s="204">
        <v>0</v>
      </c>
      <c r="D5" s="204">
        <v>0</v>
      </c>
      <c r="E5" s="204">
        <v>454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266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f t="shared" si="0"/>
        <v>720</v>
      </c>
      <c r="U5" s="197">
        <v>5</v>
      </c>
    </row>
    <row r="6" spans="1:21" ht="66" customHeight="1" x14ac:dyDescent="0.3">
      <c r="A6" s="209" t="s">
        <v>110</v>
      </c>
      <c r="B6" s="203"/>
      <c r="C6" s="203">
        <v>0</v>
      </c>
      <c r="D6" s="203">
        <v>0</v>
      </c>
      <c r="E6" s="203">
        <v>220</v>
      </c>
      <c r="F6" s="203">
        <v>0</v>
      </c>
      <c r="G6" s="203">
        <v>0</v>
      </c>
      <c r="H6" s="203">
        <v>0</v>
      </c>
      <c r="I6" s="203">
        <v>0</v>
      </c>
      <c r="J6" s="203">
        <v>0</v>
      </c>
      <c r="K6" s="203">
        <v>0</v>
      </c>
      <c r="L6" s="203">
        <v>0</v>
      </c>
      <c r="M6" s="203">
        <v>580</v>
      </c>
      <c r="N6" s="203">
        <v>0</v>
      </c>
      <c r="O6" s="203">
        <v>0</v>
      </c>
      <c r="P6" s="203">
        <v>0</v>
      </c>
      <c r="Q6" s="203">
        <v>0</v>
      </c>
      <c r="R6" s="203">
        <v>0</v>
      </c>
      <c r="S6" s="203">
        <v>0</v>
      </c>
      <c r="T6" s="204">
        <f t="shared" si="0"/>
        <v>800</v>
      </c>
      <c r="U6" s="197">
        <v>6</v>
      </c>
    </row>
    <row r="7" spans="1:21" ht="66" customHeight="1" x14ac:dyDescent="0.3">
      <c r="A7" s="209" t="s">
        <v>111</v>
      </c>
      <c r="B7" s="203"/>
      <c r="C7" s="203">
        <v>0</v>
      </c>
      <c r="D7" s="203">
        <v>0</v>
      </c>
      <c r="E7" s="203">
        <v>222</v>
      </c>
      <c r="F7" s="203">
        <v>0</v>
      </c>
      <c r="G7" s="203">
        <v>0</v>
      </c>
      <c r="H7" s="203">
        <v>0</v>
      </c>
      <c r="I7" s="203">
        <v>618</v>
      </c>
      <c r="J7" s="203">
        <v>0</v>
      </c>
      <c r="K7" s="203">
        <v>0</v>
      </c>
      <c r="L7" s="203">
        <v>0</v>
      </c>
      <c r="M7" s="203">
        <v>0</v>
      </c>
      <c r="N7" s="203">
        <v>0</v>
      </c>
      <c r="O7" s="203">
        <v>0</v>
      </c>
      <c r="P7" s="203">
        <v>0</v>
      </c>
      <c r="Q7" s="203">
        <v>0</v>
      </c>
      <c r="R7" s="203">
        <v>0</v>
      </c>
      <c r="S7" s="203">
        <v>0</v>
      </c>
      <c r="T7" s="204">
        <f t="shared" si="0"/>
        <v>840</v>
      </c>
      <c r="U7" s="197">
        <v>7</v>
      </c>
    </row>
    <row r="8" spans="1:21" ht="66" customHeight="1" x14ac:dyDescent="0.3">
      <c r="A8" s="209" t="s">
        <v>112</v>
      </c>
      <c r="B8" s="203"/>
      <c r="C8" s="203">
        <v>0</v>
      </c>
      <c r="D8" s="203">
        <v>0</v>
      </c>
      <c r="E8" s="203">
        <v>0</v>
      </c>
      <c r="F8" s="203">
        <v>0</v>
      </c>
      <c r="G8" s="203">
        <v>0</v>
      </c>
      <c r="H8" s="203">
        <v>0</v>
      </c>
      <c r="I8" s="203">
        <v>680</v>
      </c>
      <c r="J8" s="203">
        <v>0</v>
      </c>
      <c r="K8" s="203">
        <v>0</v>
      </c>
      <c r="L8" s="203">
        <v>0</v>
      </c>
      <c r="M8" s="203">
        <v>23</v>
      </c>
      <c r="N8" s="203">
        <v>0</v>
      </c>
      <c r="O8" s="203">
        <v>0</v>
      </c>
      <c r="P8" s="203">
        <v>0</v>
      </c>
      <c r="Q8" s="203">
        <v>0</v>
      </c>
      <c r="R8" s="203">
        <v>0</v>
      </c>
      <c r="S8" s="203">
        <v>0</v>
      </c>
      <c r="T8" s="204">
        <f t="shared" si="0"/>
        <v>703</v>
      </c>
      <c r="U8" s="197">
        <v>8</v>
      </c>
    </row>
    <row r="9" spans="1:21" ht="66" customHeight="1" x14ac:dyDescent="0.3">
      <c r="A9" s="209" t="s">
        <v>114</v>
      </c>
      <c r="B9" s="203"/>
      <c r="C9" s="203">
        <v>0</v>
      </c>
      <c r="D9" s="203">
        <v>0</v>
      </c>
      <c r="E9" s="203">
        <v>0</v>
      </c>
      <c r="F9" s="203">
        <v>70</v>
      </c>
      <c r="G9" s="203">
        <v>645</v>
      </c>
      <c r="H9" s="203">
        <v>0</v>
      </c>
      <c r="I9" s="203">
        <v>0</v>
      </c>
      <c r="J9" s="203">
        <v>0</v>
      </c>
      <c r="K9" s="203">
        <v>0</v>
      </c>
      <c r="L9" s="203">
        <v>0</v>
      </c>
      <c r="M9" s="203">
        <v>0</v>
      </c>
      <c r="N9" s="203">
        <v>0</v>
      </c>
      <c r="O9" s="203">
        <v>0</v>
      </c>
      <c r="P9" s="203">
        <v>0</v>
      </c>
      <c r="Q9" s="203">
        <v>0</v>
      </c>
      <c r="R9" s="203">
        <v>0</v>
      </c>
      <c r="S9" s="203">
        <v>0</v>
      </c>
      <c r="T9" s="204">
        <f t="shared" si="0"/>
        <v>715</v>
      </c>
      <c r="U9" s="197">
        <v>9</v>
      </c>
    </row>
    <row r="10" spans="1:21" ht="66" customHeight="1" x14ac:dyDescent="0.3">
      <c r="A10" s="209" t="s">
        <v>115</v>
      </c>
      <c r="B10" s="203"/>
      <c r="C10" s="203">
        <v>0</v>
      </c>
      <c r="D10" s="203">
        <v>0</v>
      </c>
      <c r="E10" s="203">
        <v>150</v>
      </c>
      <c r="F10" s="203">
        <v>0</v>
      </c>
      <c r="G10" s="203">
        <v>243</v>
      </c>
      <c r="H10" s="203">
        <v>0</v>
      </c>
      <c r="I10" s="203">
        <v>0</v>
      </c>
      <c r="J10" s="203">
        <v>0</v>
      </c>
      <c r="K10" s="203">
        <v>0</v>
      </c>
      <c r="L10" s="203">
        <v>0</v>
      </c>
      <c r="M10" s="203">
        <v>618</v>
      </c>
      <c r="N10" s="203">
        <v>0</v>
      </c>
      <c r="O10" s="203">
        <v>0</v>
      </c>
      <c r="P10" s="203">
        <v>0</v>
      </c>
      <c r="Q10" s="203">
        <v>0</v>
      </c>
      <c r="R10" s="203">
        <v>0</v>
      </c>
      <c r="S10" s="203">
        <v>0</v>
      </c>
      <c r="T10" s="204">
        <f t="shared" si="0"/>
        <v>1011</v>
      </c>
      <c r="U10" s="197">
        <v>10</v>
      </c>
    </row>
    <row r="11" spans="1:21" ht="66" customHeight="1" x14ac:dyDescent="0.3">
      <c r="A11" s="209" t="s">
        <v>116</v>
      </c>
      <c r="B11" s="203"/>
      <c r="C11" s="203">
        <v>0</v>
      </c>
      <c r="D11" s="203">
        <v>0</v>
      </c>
      <c r="E11" s="203">
        <v>326.37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0</v>
      </c>
      <c r="L11" s="203">
        <v>0</v>
      </c>
      <c r="M11" s="203">
        <v>558</v>
      </c>
      <c r="N11" s="203">
        <v>0</v>
      </c>
      <c r="O11" s="203">
        <v>0</v>
      </c>
      <c r="P11" s="203">
        <v>0</v>
      </c>
      <c r="Q11" s="203">
        <v>0</v>
      </c>
      <c r="R11" s="203">
        <v>0</v>
      </c>
      <c r="S11" s="203">
        <v>0</v>
      </c>
      <c r="T11" s="204">
        <f t="shared" si="0"/>
        <v>884.37</v>
      </c>
      <c r="U11" s="197">
        <v>11</v>
      </c>
    </row>
    <row r="12" spans="1:21" ht="66" customHeight="1" x14ac:dyDescent="0.3">
      <c r="A12" s="209" t="s">
        <v>117</v>
      </c>
      <c r="B12" s="203"/>
      <c r="C12" s="203">
        <v>0</v>
      </c>
      <c r="D12" s="203">
        <v>0</v>
      </c>
      <c r="E12" s="203">
        <v>530.81999999999994</v>
      </c>
      <c r="F12" s="203">
        <v>0</v>
      </c>
      <c r="G12" s="203">
        <v>0</v>
      </c>
      <c r="H12" s="203">
        <v>0</v>
      </c>
      <c r="I12" s="203">
        <v>260</v>
      </c>
      <c r="J12" s="203">
        <v>0</v>
      </c>
      <c r="K12" s="203">
        <v>0</v>
      </c>
      <c r="L12" s="203">
        <v>0</v>
      </c>
      <c r="M12" s="203">
        <v>0</v>
      </c>
      <c r="N12" s="203">
        <v>0</v>
      </c>
      <c r="O12" s="203">
        <v>0</v>
      </c>
      <c r="P12" s="203">
        <v>0</v>
      </c>
      <c r="Q12" s="203">
        <v>0</v>
      </c>
      <c r="R12" s="203">
        <v>0</v>
      </c>
      <c r="S12" s="203">
        <v>0</v>
      </c>
      <c r="T12" s="204">
        <f t="shared" si="0"/>
        <v>790.81999999999994</v>
      </c>
      <c r="U12" s="197">
        <v>12</v>
      </c>
    </row>
    <row r="13" spans="1:21" ht="66" customHeight="1" x14ac:dyDescent="0.3">
      <c r="A13" s="209" t="s">
        <v>118</v>
      </c>
      <c r="B13" s="203"/>
      <c r="C13" s="203">
        <v>0</v>
      </c>
      <c r="D13" s="203">
        <v>0</v>
      </c>
      <c r="E13" s="203">
        <v>410</v>
      </c>
      <c r="F13" s="203">
        <v>0</v>
      </c>
      <c r="G13" s="203">
        <v>0</v>
      </c>
      <c r="H13" s="203">
        <v>0</v>
      </c>
      <c r="I13" s="203">
        <v>0</v>
      </c>
      <c r="J13" s="203">
        <v>0</v>
      </c>
      <c r="K13" s="203">
        <v>0</v>
      </c>
      <c r="L13" s="203">
        <v>0</v>
      </c>
      <c r="M13" s="203">
        <v>490</v>
      </c>
      <c r="N13" s="203">
        <v>0</v>
      </c>
      <c r="O13" s="203">
        <v>0</v>
      </c>
      <c r="P13" s="203">
        <v>0</v>
      </c>
      <c r="Q13" s="203">
        <v>0</v>
      </c>
      <c r="R13" s="203">
        <v>0</v>
      </c>
      <c r="S13" s="203">
        <v>0</v>
      </c>
      <c r="T13" s="204">
        <f t="shared" si="0"/>
        <v>900</v>
      </c>
      <c r="U13" s="197">
        <v>13</v>
      </c>
    </row>
    <row r="14" spans="1:21" ht="66" customHeight="1" x14ac:dyDescent="0.3">
      <c r="A14" s="209" t="s">
        <v>119</v>
      </c>
      <c r="B14" s="203"/>
      <c r="C14" s="203">
        <v>0</v>
      </c>
      <c r="D14" s="203">
        <v>0</v>
      </c>
      <c r="E14" s="203">
        <v>219.6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705.4</v>
      </c>
      <c r="N14" s="203">
        <v>0</v>
      </c>
      <c r="O14" s="203">
        <v>0</v>
      </c>
      <c r="P14" s="203">
        <v>0</v>
      </c>
      <c r="Q14" s="203">
        <v>0</v>
      </c>
      <c r="R14" s="203">
        <v>0</v>
      </c>
      <c r="S14" s="203">
        <v>0</v>
      </c>
      <c r="T14" s="204">
        <f t="shared" si="0"/>
        <v>925</v>
      </c>
      <c r="U14" s="197">
        <v>14</v>
      </c>
    </row>
    <row r="15" spans="1:21" ht="66" customHeight="1" x14ac:dyDescent="0.3">
      <c r="A15" s="209" t="s">
        <v>120</v>
      </c>
      <c r="B15" s="203"/>
      <c r="C15" s="203">
        <v>0</v>
      </c>
      <c r="D15" s="203">
        <v>0</v>
      </c>
      <c r="E15" s="203">
        <v>0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0</v>
      </c>
      <c r="L15" s="203">
        <v>0</v>
      </c>
      <c r="M15" s="203">
        <v>600</v>
      </c>
      <c r="N15" s="203">
        <v>0</v>
      </c>
      <c r="O15" s="203">
        <v>0</v>
      </c>
      <c r="P15" s="203">
        <v>0</v>
      </c>
      <c r="Q15" s="203">
        <v>0</v>
      </c>
      <c r="R15" s="203">
        <v>0</v>
      </c>
      <c r="S15" s="203">
        <v>0</v>
      </c>
      <c r="T15" s="204">
        <f t="shared" si="0"/>
        <v>600</v>
      </c>
      <c r="U15" s="197">
        <v>15</v>
      </c>
    </row>
    <row r="16" spans="1:21" ht="66" customHeight="1" x14ac:dyDescent="0.3">
      <c r="A16" s="209" t="s">
        <v>121</v>
      </c>
      <c r="B16" s="203"/>
      <c r="C16" s="203">
        <v>0</v>
      </c>
      <c r="D16" s="203">
        <v>0</v>
      </c>
      <c r="E16" s="203">
        <v>404.5</v>
      </c>
      <c r="F16" s="203">
        <v>0</v>
      </c>
      <c r="G16" s="203">
        <v>0</v>
      </c>
      <c r="H16" s="203">
        <v>0</v>
      </c>
      <c r="I16" s="203">
        <v>0</v>
      </c>
      <c r="J16" s="203">
        <v>0</v>
      </c>
      <c r="K16" s="203">
        <v>0</v>
      </c>
      <c r="L16" s="203">
        <v>0</v>
      </c>
      <c r="M16" s="203">
        <v>531.29999999999995</v>
      </c>
      <c r="N16" s="203">
        <v>0</v>
      </c>
      <c r="O16" s="203">
        <v>0</v>
      </c>
      <c r="P16" s="203">
        <v>0</v>
      </c>
      <c r="Q16" s="203">
        <v>0</v>
      </c>
      <c r="R16" s="203">
        <v>0</v>
      </c>
      <c r="S16" s="203">
        <v>0</v>
      </c>
      <c r="T16" s="204">
        <f t="shared" si="0"/>
        <v>935.8</v>
      </c>
      <c r="U16" s="197">
        <v>16</v>
      </c>
    </row>
    <row r="17" spans="1:21" ht="66" customHeight="1" x14ac:dyDescent="0.3">
      <c r="A17" s="209" t="s">
        <v>122</v>
      </c>
      <c r="B17" s="203"/>
      <c r="C17" s="203">
        <v>274.32</v>
      </c>
      <c r="D17" s="203">
        <v>0</v>
      </c>
      <c r="E17" s="203">
        <v>790.24</v>
      </c>
      <c r="F17" s="203">
        <v>177.44</v>
      </c>
      <c r="G17" s="203">
        <v>0</v>
      </c>
      <c r="H17" s="203">
        <v>0</v>
      </c>
      <c r="I17" s="203">
        <v>0</v>
      </c>
      <c r="J17" s="203">
        <v>0</v>
      </c>
      <c r="K17" s="203">
        <v>0</v>
      </c>
      <c r="L17" s="203">
        <v>0</v>
      </c>
      <c r="M17" s="203">
        <v>561</v>
      </c>
      <c r="N17" s="203">
        <v>0</v>
      </c>
      <c r="O17" s="203">
        <v>0</v>
      </c>
      <c r="P17" s="203">
        <v>0</v>
      </c>
      <c r="Q17" s="203">
        <v>0</v>
      </c>
      <c r="R17" s="203">
        <v>0</v>
      </c>
      <c r="S17" s="203">
        <v>0</v>
      </c>
      <c r="T17" s="204">
        <f t="shared" si="0"/>
        <v>1803</v>
      </c>
      <c r="U17" s="197">
        <v>17</v>
      </c>
    </row>
    <row r="18" spans="1:21" ht="66" customHeight="1" x14ac:dyDescent="0.3">
      <c r="A18" s="209" t="s">
        <v>123</v>
      </c>
      <c r="B18" s="203"/>
      <c r="C18" s="203">
        <v>0</v>
      </c>
      <c r="D18" s="203">
        <v>0</v>
      </c>
      <c r="E18" s="203">
        <v>0</v>
      </c>
      <c r="F18" s="203">
        <v>0</v>
      </c>
      <c r="G18" s="203">
        <v>982</v>
      </c>
      <c r="H18" s="203">
        <v>0</v>
      </c>
      <c r="I18" s="203">
        <v>615</v>
      </c>
      <c r="J18" s="203">
        <v>0</v>
      </c>
      <c r="K18" s="203">
        <v>0</v>
      </c>
      <c r="L18" s="203">
        <v>0</v>
      </c>
      <c r="M18" s="203">
        <v>0</v>
      </c>
      <c r="N18" s="203">
        <v>0</v>
      </c>
      <c r="O18" s="203">
        <v>0</v>
      </c>
      <c r="P18" s="203">
        <v>0</v>
      </c>
      <c r="Q18" s="203">
        <v>0</v>
      </c>
      <c r="R18" s="203">
        <v>0</v>
      </c>
      <c r="S18" s="203">
        <v>0</v>
      </c>
      <c r="T18" s="204">
        <f t="shared" si="0"/>
        <v>1597</v>
      </c>
      <c r="U18" s="197">
        <v>18</v>
      </c>
    </row>
    <row r="19" spans="1:21" ht="66" customHeight="1" x14ac:dyDescent="0.3">
      <c r="A19" s="209" t="s">
        <v>124</v>
      </c>
      <c r="B19" s="203"/>
      <c r="C19" s="203">
        <v>0</v>
      </c>
      <c r="D19" s="203">
        <v>0</v>
      </c>
      <c r="E19" s="203">
        <v>0</v>
      </c>
      <c r="F19" s="203">
        <v>0</v>
      </c>
      <c r="G19" s="203">
        <v>0</v>
      </c>
      <c r="H19" s="203">
        <v>0</v>
      </c>
      <c r="I19" s="203">
        <v>1065</v>
      </c>
      <c r="J19" s="203">
        <v>0</v>
      </c>
      <c r="K19" s="203">
        <v>0</v>
      </c>
      <c r="L19" s="203">
        <v>0</v>
      </c>
      <c r="M19" s="203">
        <v>0</v>
      </c>
      <c r="N19" s="203">
        <v>0</v>
      </c>
      <c r="O19" s="203">
        <v>0</v>
      </c>
      <c r="P19" s="203">
        <v>0</v>
      </c>
      <c r="Q19" s="203">
        <v>0</v>
      </c>
      <c r="R19" s="203">
        <v>0</v>
      </c>
      <c r="S19" s="203">
        <v>0</v>
      </c>
      <c r="T19" s="204">
        <f t="shared" si="0"/>
        <v>1065</v>
      </c>
      <c r="U19" s="197">
        <v>19</v>
      </c>
    </row>
    <row r="20" spans="1:21" ht="66" customHeight="1" x14ac:dyDescent="0.3">
      <c r="A20" s="209" t="s">
        <v>125</v>
      </c>
      <c r="B20" s="203"/>
      <c r="C20" s="203">
        <v>280</v>
      </c>
      <c r="D20" s="203">
        <v>0</v>
      </c>
      <c r="E20" s="203">
        <v>0</v>
      </c>
      <c r="F20" s="203">
        <v>171</v>
      </c>
      <c r="G20" s="203">
        <v>712</v>
      </c>
      <c r="H20" s="203">
        <v>0</v>
      </c>
      <c r="I20" s="203">
        <v>0</v>
      </c>
      <c r="J20" s="203">
        <v>0</v>
      </c>
      <c r="K20" s="203">
        <v>0</v>
      </c>
      <c r="L20" s="203">
        <v>0</v>
      </c>
      <c r="M20" s="203">
        <v>0</v>
      </c>
      <c r="N20" s="203">
        <v>0</v>
      </c>
      <c r="O20" s="203">
        <v>0</v>
      </c>
      <c r="P20" s="203">
        <v>0</v>
      </c>
      <c r="Q20" s="203">
        <v>0</v>
      </c>
      <c r="R20" s="203">
        <v>0</v>
      </c>
      <c r="S20" s="203">
        <v>0</v>
      </c>
      <c r="T20" s="204">
        <f t="shared" si="0"/>
        <v>1163</v>
      </c>
      <c r="U20" s="197">
        <v>20</v>
      </c>
    </row>
    <row r="21" spans="1:21" ht="66" customHeight="1" x14ac:dyDescent="0.3">
      <c r="A21" s="209" t="s">
        <v>126</v>
      </c>
      <c r="B21" s="203"/>
      <c r="C21" s="203">
        <v>0</v>
      </c>
      <c r="D21" s="203">
        <v>0</v>
      </c>
      <c r="E21" s="203">
        <v>385</v>
      </c>
      <c r="F21" s="203">
        <v>0</v>
      </c>
      <c r="G21" s="203">
        <v>0</v>
      </c>
      <c r="H21" s="203">
        <v>0</v>
      </c>
      <c r="I21" s="203">
        <v>0</v>
      </c>
      <c r="J21" s="203">
        <v>0</v>
      </c>
      <c r="K21" s="203">
        <v>0</v>
      </c>
      <c r="L21" s="203">
        <v>0</v>
      </c>
      <c r="M21" s="203">
        <v>463.48</v>
      </c>
      <c r="N21" s="203">
        <v>125</v>
      </c>
      <c r="O21" s="203">
        <v>0</v>
      </c>
      <c r="P21" s="203">
        <v>0</v>
      </c>
      <c r="Q21" s="203">
        <v>0</v>
      </c>
      <c r="R21" s="203">
        <v>0</v>
      </c>
      <c r="S21" s="203">
        <v>0</v>
      </c>
      <c r="T21" s="204">
        <f t="shared" si="0"/>
        <v>973.48</v>
      </c>
      <c r="U21" s="197">
        <v>21</v>
      </c>
    </row>
    <row r="22" spans="1:21" ht="66" customHeight="1" x14ac:dyDescent="0.3">
      <c r="A22" s="209" t="s">
        <v>127</v>
      </c>
      <c r="B22" s="203"/>
      <c r="C22" s="203">
        <v>73</v>
      </c>
      <c r="D22" s="203">
        <v>0</v>
      </c>
      <c r="E22" s="203">
        <v>0</v>
      </c>
      <c r="F22" s="203">
        <v>116</v>
      </c>
      <c r="G22" s="203">
        <v>195</v>
      </c>
      <c r="H22" s="203">
        <v>0</v>
      </c>
      <c r="I22" s="203">
        <v>210</v>
      </c>
      <c r="J22" s="203">
        <v>0</v>
      </c>
      <c r="K22" s="203">
        <v>0</v>
      </c>
      <c r="L22" s="203">
        <v>0</v>
      </c>
      <c r="M22" s="203">
        <v>290</v>
      </c>
      <c r="N22" s="203">
        <v>0</v>
      </c>
      <c r="O22" s="203">
        <v>0</v>
      </c>
      <c r="P22" s="203">
        <v>0</v>
      </c>
      <c r="Q22" s="203">
        <v>0</v>
      </c>
      <c r="R22" s="203">
        <v>0</v>
      </c>
      <c r="S22" s="203">
        <v>0</v>
      </c>
      <c r="T22" s="204">
        <f t="shared" si="0"/>
        <v>884</v>
      </c>
      <c r="U22" s="197">
        <v>22</v>
      </c>
    </row>
    <row r="23" spans="1:21" ht="66" customHeight="1" x14ac:dyDescent="0.3">
      <c r="A23" s="209" t="s">
        <v>128</v>
      </c>
      <c r="B23" s="203"/>
      <c r="C23" s="203">
        <v>41.87</v>
      </c>
      <c r="D23" s="203">
        <v>0</v>
      </c>
      <c r="E23" s="203">
        <v>640.66999999999996</v>
      </c>
      <c r="F23" s="203">
        <v>39.54</v>
      </c>
      <c r="G23" s="203">
        <v>0</v>
      </c>
      <c r="H23" s="203">
        <v>0</v>
      </c>
      <c r="I23" s="203">
        <v>32.630000000000003</v>
      </c>
      <c r="J23" s="203">
        <v>0</v>
      </c>
      <c r="K23" s="203">
        <v>0</v>
      </c>
      <c r="L23" s="203">
        <v>0</v>
      </c>
      <c r="M23" s="203">
        <v>105.29</v>
      </c>
      <c r="N23" s="203">
        <v>0</v>
      </c>
      <c r="O23" s="203">
        <v>0</v>
      </c>
      <c r="P23" s="203">
        <v>0</v>
      </c>
      <c r="Q23" s="203">
        <v>0</v>
      </c>
      <c r="R23" s="203">
        <v>0</v>
      </c>
      <c r="S23" s="203">
        <v>0</v>
      </c>
      <c r="T23" s="204">
        <f t="shared" si="0"/>
        <v>859.99999999999989</v>
      </c>
      <c r="U23" s="197">
        <v>23</v>
      </c>
    </row>
    <row r="24" spans="1:21" ht="66" customHeight="1" x14ac:dyDescent="0.3">
      <c r="A24" s="209" t="s">
        <v>129</v>
      </c>
      <c r="B24" s="203"/>
      <c r="C24" s="203">
        <v>0</v>
      </c>
      <c r="D24" s="203">
        <v>0</v>
      </c>
      <c r="E24" s="203">
        <v>0</v>
      </c>
      <c r="F24" s="203">
        <v>0</v>
      </c>
      <c r="G24" s="203">
        <v>0</v>
      </c>
      <c r="H24" s="203">
        <v>0</v>
      </c>
      <c r="I24" s="203">
        <v>0</v>
      </c>
      <c r="J24" s="203">
        <v>0</v>
      </c>
      <c r="K24" s="203">
        <v>0</v>
      </c>
      <c r="L24" s="203">
        <v>0</v>
      </c>
      <c r="M24" s="203">
        <v>860</v>
      </c>
      <c r="N24" s="203">
        <v>0</v>
      </c>
      <c r="O24" s="203">
        <v>0</v>
      </c>
      <c r="P24" s="203">
        <v>0</v>
      </c>
      <c r="Q24" s="203">
        <v>0</v>
      </c>
      <c r="R24" s="203">
        <v>0</v>
      </c>
      <c r="S24" s="203">
        <v>0</v>
      </c>
      <c r="T24" s="204">
        <f t="shared" si="0"/>
        <v>860</v>
      </c>
      <c r="U24" s="197">
        <v>24</v>
      </c>
    </row>
    <row r="25" spans="1:21" ht="66" customHeight="1" x14ac:dyDescent="0.3">
      <c r="A25" s="209" t="s">
        <v>130</v>
      </c>
      <c r="B25" s="203"/>
      <c r="C25" s="203">
        <v>125</v>
      </c>
      <c r="D25" s="203">
        <v>0</v>
      </c>
      <c r="E25" s="203">
        <v>397</v>
      </c>
      <c r="F25" s="203">
        <v>44</v>
      </c>
      <c r="G25" s="203">
        <v>614</v>
      </c>
      <c r="H25" s="203">
        <v>0</v>
      </c>
      <c r="I25" s="203">
        <v>420</v>
      </c>
      <c r="J25" s="203">
        <v>0</v>
      </c>
      <c r="K25" s="203">
        <v>0</v>
      </c>
      <c r="L25" s="203">
        <v>0</v>
      </c>
      <c r="M25" s="203">
        <v>0</v>
      </c>
      <c r="N25" s="203">
        <v>0</v>
      </c>
      <c r="O25" s="203">
        <v>0</v>
      </c>
      <c r="P25" s="203">
        <v>0</v>
      </c>
      <c r="Q25" s="203">
        <v>0</v>
      </c>
      <c r="R25" s="203">
        <v>0</v>
      </c>
      <c r="S25" s="203">
        <v>0</v>
      </c>
      <c r="T25" s="204">
        <f t="shared" si="0"/>
        <v>1600</v>
      </c>
      <c r="U25" s="197">
        <v>25</v>
      </c>
    </row>
    <row r="26" spans="1:21" ht="66" customHeight="1" x14ac:dyDescent="0.3">
      <c r="A26" s="209" t="s">
        <v>131</v>
      </c>
      <c r="B26" s="203"/>
      <c r="C26" s="203">
        <v>0</v>
      </c>
      <c r="D26" s="203">
        <v>0</v>
      </c>
      <c r="E26" s="203">
        <v>0</v>
      </c>
      <c r="F26" s="203">
        <v>0</v>
      </c>
      <c r="G26" s="203">
        <v>0</v>
      </c>
      <c r="H26" s="203">
        <v>0</v>
      </c>
      <c r="I26" s="203">
        <v>479</v>
      </c>
      <c r="J26" s="203">
        <v>0</v>
      </c>
      <c r="K26" s="203">
        <v>0</v>
      </c>
      <c r="L26" s="203">
        <v>0</v>
      </c>
      <c r="M26" s="203">
        <v>23</v>
      </c>
      <c r="N26" s="203">
        <v>0</v>
      </c>
      <c r="O26" s="203">
        <v>0</v>
      </c>
      <c r="P26" s="203">
        <v>0</v>
      </c>
      <c r="Q26" s="203">
        <v>0</v>
      </c>
      <c r="R26" s="203">
        <v>0</v>
      </c>
      <c r="S26" s="203">
        <v>0</v>
      </c>
      <c r="T26" s="204">
        <f t="shared" si="0"/>
        <v>502</v>
      </c>
      <c r="U26" s="197">
        <v>26</v>
      </c>
    </row>
    <row r="27" spans="1:21" ht="66" customHeight="1" x14ac:dyDescent="0.3">
      <c r="A27" s="209" t="s">
        <v>132</v>
      </c>
      <c r="B27" s="203"/>
      <c r="C27" s="203">
        <v>0</v>
      </c>
      <c r="D27" s="203">
        <v>0</v>
      </c>
      <c r="E27" s="203">
        <v>314</v>
      </c>
      <c r="F27" s="203">
        <v>49</v>
      </c>
      <c r="G27" s="203">
        <v>600</v>
      </c>
      <c r="H27" s="203">
        <v>0</v>
      </c>
      <c r="I27" s="203">
        <v>0</v>
      </c>
      <c r="J27" s="203">
        <v>0</v>
      </c>
      <c r="K27" s="203">
        <v>0</v>
      </c>
      <c r="L27" s="203">
        <v>0</v>
      </c>
      <c r="M27" s="203">
        <v>0</v>
      </c>
      <c r="N27" s="203">
        <v>0</v>
      </c>
      <c r="O27" s="203">
        <v>0</v>
      </c>
      <c r="P27" s="203">
        <v>0</v>
      </c>
      <c r="Q27" s="203">
        <v>0</v>
      </c>
      <c r="R27" s="203">
        <v>0</v>
      </c>
      <c r="S27" s="203">
        <v>0</v>
      </c>
      <c r="T27" s="204">
        <f t="shared" si="0"/>
        <v>963</v>
      </c>
      <c r="U27" s="197">
        <v>27</v>
      </c>
    </row>
    <row r="28" spans="1:21" ht="66" customHeight="1" x14ac:dyDescent="0.3">
      <c r="A28" s="209" t="s">
        <v>133</v>
      </c>
      <c r="B28" s="203"/>
      <c r="C28" s="203">
        <v>0</v>
      </c>
      <c r="D28" s="203">
        <v>0</v>
      </c>
      <c r="E28" s="203">
        <v>0</v>
      </c>
      <c r="F28" s="203">
        <v>0</v>
      </c>
      <c r="G28" s="203">
        <v>0</v>
      </c>
      <c r="H28" s="203">
        <v>0</v>
      </c>
      <c r="I28" s="203">
        <v>0</v>
      </c>
      <c r="J28" s="203">
        <v>0</v>
      </c>
      <c r="K28" s="203">
        <v>0</v>
      </c>
      <c r="L28" s="203">
        <v>0</v>
      </c>
      <c r="M28" s="203">
        <v>0</v>
      </c>
      <c r="N28" s="203">
        <v>0</v>
      </c>
      <c r="O28" s="203">
        <v>0</v>
      </c>
      <c r="P28" s="203">
        <v>0</v>
      </c>
      <c r="Q28" s="203">
        <v>1618</v>
      </c>
      <c r="R28" s="203">
        <v>0</v>
      </c>
      <c r="S28" s="203">
        <v>0</v>
      </c>
      <c r="T28" s="204">
        <f t="shared" si="0"/>
        <v>1618</v>
      </c>
      <c r="U28" s="197">
        <v>28</v>
      </c>
    </row>
    <row r="29" spans="1:21" ht="66" customHeight="1" x14ac:dyDescent="0.3">
      <c r="A29" s="209" t="s">
        <v>330</v>
      </c>
      <c r="B29" s="203"/>
      <c r="C29" s="203">
        <v>0</v>
      </c>
      <c r="D29" s="203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0</v>
      </c>
      <c r="J29" s="203">
        <v>0</v>
      </c>
      <c r="K29" s="203">
        <v>0</v>
      </c>
      <c r="L29" s="203">
        <v>0</v>
      </c>
      <c r="M29" s="203">
        <v>0</v>
      </c>
      <c r="N29" s="203">
        <v>0</v>
      </c>
      <c r="O29" s="203">
        <v>0</v>
      </c>
      <c r="P29" s="203">
        <v>0</v>
      </c>
      <c r="Q29" s="203">
        <v>0</v>
      </c>
      <c r="R29" s="203">
        <v>0</v>
      </c>
      <c r="S29" s="203">
        <v>120</v>
      </c>
      <c r="T29" s="204">
        <f t="shared" si="0"/>
        <v>120</v>
      </c>
      <c r="U29" s="197">
        <v>29</v>
      </c>
    </row>
    <row r="30" spans="1:21" ht="66" customHeight="1" x14ac:dyDescent="0.3">
      <c r="A30" s="210" t="s">
        <v>568</v>
      </c>
      <c r="B30" s="204"/>
      <c r="C30" s="204">
        <v>0</v>
      </c>
      <c r="D30" s="204">
        <v>0</v>
      </c>
      <c r="E30" s="204">
        <v>0</v>
      </c>
      <c r="F30" s="204">
        <v>0</v>
      </c>
      <c r="G30" s="204">
        <v>0</v>
      </c>
      <c r="H30" s="204">
        <v>0</v>
      </c>
      <c r="I30" s="204">
        <v>0</v>
      </c>
      <c r="J30" s="204">
        <v>0</v>
      </c>
      <c r="K30" s="204">
        <v>0</v>
      </c>
      <c r="L30" s="204">
        <v>0</v>
      </c>
      <c r="M30" s="279">
        <v>1548.66</v>
      </c>
      <c r="N30" s="204">
        <v>0</v>
      </c>
      <c r="O30" s="204">
        <v>0</v>
      </c>
      <c r="P30" s="204">
        <v>0</v>
      </c>
      <c r="Q30" s="204">
        <v>0</v>
      </c>
      <c r="R30" s="204">
        <v>0</v>
      </c>
      <c r="S30" s="204">
        <v>0</v>
      </c>
      <c r="T30" s="204">
        <f t="shared" si="0"/>
        <v>1548.66</v>
      </c>
      <c r="U30" s="197">
        <v>30</v>
      </c>
    </row>
    <row r="31" spans="1:21" ht="66" customHeight="1" x14ac:dyDescent="0.3">
      <c r="A31" s="210" t="s">
        <v>331</v>
      </c>
      <c r="B31" s="204"/>
      <c r="C31" s="204">
        <v>0</v>
      </c>
      <c r="D31" s="204">
        <v>0</v>
      </c>
      <c r="E31" s="204">
        <v>0</v>
      </c>
      <c r="F31" s="204">
        <v>0</v>
      </c>
      <c r="G31" s="204">
        <v>0</v>
      </c>
      <c r="H31" s="204">
        <v>0</v>
      </c>
      <c r="I31" s="204">
        <v>0</v>
      </c>
      <c r="J31" s="204">
        <v>0</v>
      </c>
      <c r="K31" s="204">
        <v>0</v>
      </c>
      <c r="L31" s="204">
        <v>0</v>
      </c>
      <c r="M31" s="204">
        <v>1404.81</v>
      </c>
      <c r="N31" s="204">
        <v>0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f t="shared" si="0"/>
        <v>1404.81</v>
      </c>
      <c r="U31" s="197">
        <v>31</v>
      </c>
    </row>
    <row r="32" spans="1:21" ht="66" customHeight="1" x14ac:dyDescent="0.3">
      <c r="A32" s="210" t="s">
        <v>332</v>
      </c>
      <c r="B32" s="204"/>
      <c r="C32" s="204">
        <v>0</v>
      </c>
      <c r="D32" s="204">
        <v>0</v>
      </c>
      <c r="E32" s="204">
        <v>0</v>
      </c>
      <c r="F32" s="204">
        <v>0</v>
      </c>
      <c r="G32" s="204">
        <v>0</v>
      </c>
      <c r="H32" s="204">
        <v>0</v>
      </c>
      <c r="I32" s="204">
        <v>0</v>
      </c>
      <c r="J32" s="204">
        <v>0</v>
      </c>
      <c r="K32" s="204">
        <v>0</v>
      </c>
      <c r="L32" s="204">
        <v>0</v>
      </c>
      <c r="M32" s="204">
        <v>1803.66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f t="shared" si="0"/>
        <v>1803.66</v>
      </c>
      <c r="U32" s="197">
        <v>32</v>
      </c>
    </row>
    <row r="33" spans="1:21" ht="66" customHeight="1" x14ac:dyDescent="0.3">
      <c r="A33" s="210" t="s">
        <v>569</v>
      </c>
      <c r="B33" s="204"/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1743.01</v>
      </c>
      <c r="N33" s="204">
        <v>0</v>
      </c>
      <c r="O33" s="204">
        <v>0</v>
      </c>
      <c r="P33" s="204">
        <v>0</v>
      </c>
      <c r="Q33" s="204">
        <v>0</v>
      </c>
      <c r="R33" s="204">
        <v>0</v>
      </c>
      <c r="S33" s="204">
        <v>0</v>
      </c>
      <c r="T33" s="204">
        <f t="shared" si="0"/>
        <v>1743.01</v>
      </c>
      <c r="U33" s="197">
        <v>33</v>
      </c>
    </row>
    <row r="34" spans="1:21" ht="66" customHeight="1" x14ac:dyDescent="0.3">
      <c r="A34" s="210" t="s">
        <v>333</v>
      </c>
      <c r="B34" s="204"/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1392.29</v>
      </c>
      <c r="N34" s="204">
        <v>0</v>
      </c>
      <c r="O34" s="204">
        <v>0</v>
      </c>
      <c r="P34" s="204">
        <v>0</v>
      </c>
      <c r="Q34" s="204">
        <v>0</v>
      </c>
      <c r="R34" s="204">
        <v>0</v>
      </c>
      <c r="S34" s="204">
        <v>0</v>
      </c>
      <c r="T34" s="204">
        <f t="shared" ref="T34:T57" si="1">SUM(B34:S34)</f>
        <v>1392.29</v>
      </c>
      <c r="U34" s="197">
        <v>34</v>
      </c>
    </row>
    <row r="35" spans="1:21" ht="66" customHeight="1" x14ac:dyDescent="0.3">
      <c r="A35" s="209" t="s">
        <v>570</v>
      </c>
      <c r="B35" s="203"/>
      <c r="C35" s="203">
        <v>0</v>
      </c>
      <c r="D35" s="203">
        <v>0</v>
      </c>
      <c r="E35" s="203">
        <v>0</v>
      </c>
      <c r="F35" s="203">
        <v>0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3">
        <v>0</v>
      </c>
      <c r="M35" s="203">
        <v>1509.92</v>
      </c>
      <c r="N35" s="203">
        <v>0</v>
      </c>
      <c r="O35" s="203">
        <v>0</v>
      </c>
      <c r="P35" s="203">
        <v>0</v>
      </c>
      <c r="Q35" s="203">
        <v>0</v>
      </c>
      <c r="R35" s="203">
        <v>0</v>
      </c>
      <c r="S35" s="203">
        <v>0</v>
      </c>
      <c r="T35" s="204">
        <f t="shared" si="1"/>
        <v>1509.92</v>
      </c>
      <c r="U35" s="197">
        <v>35</v>
      </c>
    </row>
    <row r="36" spans="1:21" ht="66" customHeight="1" x14ac:dyDescent="0.3">
      <c r="A36" s="209" t="s">
        <v>571</v>
      </c>
      <c r="B36" s="203"/>
      <c r="C36" s="203">
        <v>0</v>
      </c>
      <c r="D36" s="203">
        <v>0</v>
      </c>
      <c r="E36" s="203">
        <v>0</v>
      </c>
      <c r="F36" s="203">
        <v>0</v>
      </c>
      <c r="G36" s="203">
        <v>0</v>
      </c>
      <c r="H36" s="203">
        <v>0</v>
      </c>
      <c r="I36" s="203">
        <v>0</v>
      </c>
      <c r="J36" s="203">
        <v>0</v>
      </c>
      <c r="K36" s="203">
        <v>0</v>
      </c>
      <c r="L36" s="203">
        <v>0</v>
      </c>
      <c r="M36" s="203">
        <v>0</v>
      </c>
      <c r="N36" s="203">
        <v>0</v>
      </c>
      <c r="O36" s="203">
        <v>0</v>
      </c>
      <c r="P36" s="203">
        <v>225</v>
      </c>
      <c r="Q36" s="203">
        <v>0</v>
      </c>
      <c r="R36" s="203">
        <v>0</v>
      </c>
      <c r="S36" s="203">
        <v>0</v>
      </c>
      <c r="T36" s="204">
        <f t="shared" si="1"/>
        <v>225</v>
      </c>
      <c r="U36" s="197">
        <v>36</v>
      </c>
    </row>
    <row r="37" spans="1:21" ht="66" customHeight="1" x14ac:dyDescent="0.3">
      <c r="A37" s="209" t="s">
        <v>134</v>
      </c>
      <c r="B37" s="203"/>
      <c r="C37" s="203">
        <v>0</v>
      </c>
      <c r="D37" s="203">
        <v>327.05</v>
      </c>
      <c r="E37" s="203">
        <v>0</v>
      </c>
      <c r="F37" s="203">
        <v>0</v>
      </c>
      <c r="G37" s="203">
        <v>0</v>
      </c>
      <c r="H37" s="203">
        <v>0</v>
      </c>
      <c r="I37" s="203">
        <v>0</v>
      </c>
      <c r="J37" s="203">
        <v>857.52</v>
      </c>
      <c r="K37" s="203">
        <v>0</v>
      </c>
      <c r="L37" s="203">
        <v>385.43</v>
      </c>
      <c r="M37" s="203">
        <v>0</v>
      </c>
      <c r="N37" s="203">
        <v>0</v>
      </c>
      <c r="O37" s="203">
        <v>0</v>
      </c>
      <c r="P37" s="203">
        <v>0</v>
      </c>
      <c r="Q37" s="203">
        <v>0</v>
      </c>
      <c r="R37" s="203">
        <v>0</v>
      </c>
      <c r="S37" s="203">
        <v>0</v>
      </c>
      <c r="T37" s="204">
        <f t="shared" si="1"/>
        <v>1570</v>
      </c>
      <c r="U37" s="197">
        <v>37</v>
      </c>
    </row>
    <row r="38" spans="1:21" ht="66" customHeight="1" x14ac:dyDescent="0.3">
      <c r="A38" s="209" t="s">
        <v>135</v>
      </c>
      <c r="B38" s="203"/>
      <c r="C38" s="203">
        <v>0</v>
      </c>
      <c r="D38" s="203">
        <v>456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54.82</v>
      </c>
      <c r="K38" s="203">
        <v>0</v>
      </c>
      <c r="L38" s="203">
        <v>980</v>
      </c>
      <c r="M38" s="203">
        <v>0</v>
      </c>
      <c r="N38" s="203">
        <v>0</v>
      </c>
      <c r="O38" s="203">
        <v>0</v>
      </c>
      <c r="P38" s="203">
        <v>0</v>
      </c>
      <c r="Q38" s="203">
        <v>0</v>
      </c>
      <c r="R38" s="203">
        <v>35</v>
      </c>
      <c r="S38" s="203">
        <v>0</v>
      </c>
      <c r="T38" s="204">
        <f t="shared" si="1"/>
        <v>1525.82</v>
      </c>
      <c r="U38" s="197">
        <v>38</v>
      </c>
    </row>
    <row r="39" spans="1:21" ht="66" customHeight="1" x14ac:dyDescent="0.3">
      <c r="A39" s="209" t="s">
        <v>137</v>
      </c>
      <c r="B39" s="203"/>
      <c r="C39" s="203">
        <v>0</v>
      </c>
      <c r="D39" s="203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0</v>
      </c>
      <c r="J39" s="203">
        <v>0</v>
      </c>
      <c r="K39" s="203">
        <v>0</v>
      </c>
      <c r="L39" s="203">
        <v>0</v>
      </c>
      <c r="M39" s="203">
        <v>1161.49</v>
      </c>
      <c r="N39" s="203">
        <v>0</v>
      </c>
      <c r="O39" s="203">
        <v>0</v>
      </c>
      <c r="P39" s="203">
        <v>0</v>
      </c>
      <c r="Q39" s="203">
        <v>0</v>
      </c>
      <c r="R39" s="203">
        <v>0</v>
      </c>
      <c r="S39" s="203">
        <v>0</v>
      </c>
      <c r="T39" s="204">
        <f t="shared" si="1"/>
        <v>1161.49</v>
      </c>
      <c r="U39" s="197">
        <v>39</v>
      </c>
    </row>
    <row r="40" spans="1:21" ht="66" customHeight="1" x14ac:dyDescent="0.3">
      <c r="A40" s="209" t="s">
        <v>138</v>
      </c>
      <c r="B40" s="203"/>
      <c r="C40" s="203">
        <v>0</v>
      </c>
      <c r="D40" s="203">
        <v>0</v>
      </c>
      <c r="E40" s="203">
        <v>1091.95</v>
      </c>
      <c r="F40" s="203">
        <v>0</v>
      </c>
      <c r="G40" s="203">
        <v>125</v>
      </c>
      <c r="H40" s="203">
        <v>0</v>
      </c>
      <c r="I40" s="203">
        <v>0</v>
      </c>
      <c r="J40" s="203">
        <v>0</v>
      </c>
      <c r="K40" s="203">
        <v>0</v>
      </c>
      <c r="L40" s="203">
        <v>0</v>
      </c>
      <c r="M40" s="203">
        <v>0</v>
      </c>
      <c r="N40" s="203">
        <v>0</v>
      </c>
      <c r="O40" s="203">
        <v>0</v>
      </c>
      <c r="P40" s="203">
        <v>0</v>
      </c>
      <c r="Q40" s="203">
        <v>0</v>
      </c>
      <c r="R40" s="203">
        <v>0</v>
      </c>
      <c r="S40" s="203">
        <v>0</v>
      </c>
      <c r="T40" s="204">
        <f t="shared" si="1"/>
        <v>1216.95</v>
      </c>
      <c r="U40" s="197">
        <v>40</v>
      </c>
    </row>
    <row r="41" spans="1:21" ht="66" customHeight="1" x14ac:dyDescent="0.3">
      <c r="A41" s="209" t="s">
        <v>139</v>
      </c>
      <c r="B41" s="203"/>
      <c r="C41" s="203">
        <v>134</v>
      </c>
      <c r="D41" s="203">
        <v>0</v>
      </c>
      <c r="E41" s="203">
        <v>0</v>
      </c>
      <c r="F41" s="203">
        <v>540</v>
      </c>
      <c r="G41" s="203">
        <v>886</v>
      </c>
      <c r="H41" s="203">
        <v>0</v>
      </c>
      <c r="I41" s="203">
        <v>0</v>
      </c>
      <c r="J41" s="203">
        <v>0</v>
      </c>
      <c r="K41" s="203">
        <v>0</v>
      </c>
      <c r="L41" s="203">
        <v>0</v>
      </c>
      <c r="M41" s="203">
        <v>0</v>
      </c>
      <c r="N41" s="203">
        <v>0</v>
      </c>
      <c r="O41" s="203">
        <v>0</v>
      </c>
      <c r="P41" s="203">
        <v>0</v>
      </c>
      <c r="Q41" s="203">
        <v>0</v>
      </c>
      <c r="R41" s="203">
        <v>0</v>
      </c>
      <c r="S41" s="203">
        <v>0</v>
      </c>
      <c r="T41" s="204">
        <f t="shared" si="1"/>
        <v>1560</v>
      </c>
      <c r="U41" s="197">
        <v>41</v>
      </c>
    </row>
    <row r="42" spans="1:21" ht="66" customHeight="1" x14ac:dyDescent="0.3">
      <c r="A42" s="209" t="s">
        <v>140</v>
      </c>
      <c r="B42" s="203"/>
      <c r="C42" s="203">
        <v>0</v>
      </c>
      <c r="D42" s="203">
        <v>0</v>
      </c>
      <c r="E42" s="203">
        <v>0</v>
      </c>
      <c r="F42" s="203">
        <v>0</v>
      </c>
      <c r="G42" s="203">
        <v>0</v>
      </c>
      <c r="H42" s="203">
        <v>0</v>
      </c>
      <c r="I42" s="203">
        <v>926.76</v>
      </c>
      <c r="J42" s="203">
        <v>0</v>
      </c>
      <c r="K42" s="203">
        <v>0</v>
      </c>
      <c r="L42" s="203">
        <v>0</v>
      </c>
      <c r="M42" s="203">
        <v>0</v>
      </c>
      <c r="N42" s="203">
        <v>9.69</v>
      </c>
      <c r="O42" s="203">
        <v>0</v>
      </c>
      <c r="P42" s="203">
        <v>0</v>
      </c>
      <c r="Q42" s="203">
        <v>0</v>
      </c>
      <c r="R42" s="203">
        <v>0</v>
      </c>
      <c r="S42" s="203">
        <v>0</v>
      </c>
      <c r="T42" s="204">
        <f t="shared" si="1"/>
        <v>936.45</v>
      </c>
      <c r="U42" s="197">
        <v>42</v>
      </c>
    </row>
    <row r="43" spans="1:21" ht="66" customHeight="1" x14ac:dyDescent="0.3">
      <c r="A43" s="209" t="s">
        <v>334</v>
      </c>
      <c r="B43" s="203"/>
      <c r="C43" s="203">
        <v>0</v>
      </c>
      <c r="D43" s="203">
        <v>0</v>
      </c>
      <c r="E43" s="203">
        <v>0</v>
      </c>
      <c r="F43" s="203">
        <v>0</v>
      </c>
      <c r="G43" s="203">
        <v>0</v>
      </c>
      <c r="H43" s="203">
        <v>0</v>
      </c>
      <c r="I43" s="203">
        <v>0</v>
      </c>
      <c r="J43" s="203">
        <v>0</v>
      </c>
      <c r="K43" s="203">
        <v>0</v>
      </c>
      <c r="L43" s="203">
        <v>0</v>
      </c>
      <c r="M43" s="203">
        <v>0</v>
      </c>
      <c r="N43" s="203">
        <v>0</v>
      </c>
      <c r="O43" s="203">
        <v>0</v>
      </c>
      <c r="P43" s="203">
        <v>0</v>
      </c>
      <c r="Q43" s="203">
        <v>0</v>
      </c>
      <c r="R43" s="203">
        <v>0</v>
      </c>
      <c r="S43" s="203">
        <v>0</v>
      </c>
      <c r="T43" s="204">
        <f t="shared" si="1"/>
        <v>0</v>
      </c>
      <c r="U43" s="197">
        <v>43</v>
      </c>
    </row>
    <row r="44" spans="1:21" ht="66" customHeight="1" x14ac:dyDescent="0.3">
      <c r="A44" s="209" t="s">
        <v>141</v>
      </c>
      <c r="B44" s="203"/>
      <c r="C44" s="203">
        <v>0</v>
      </c>
      <c r="D44" s="203">
        <v>0</v>
      </c>
      <c r="E44" s="203">
        <v>0</v>
      </c>
      <c r="F44" s="203">
        <v>0</v>
      </c>
      <c r="G44" s="203">
        <v>0</v>
      </c>
      <c r="H44" s="203">
        <v>0</v>
      </c>
      <c r="I44" s="203">
        <v>0</v>
      </c>
      <c r="J44" s="203">
        <v>0</v>
      </c>
      <c r="K44" s="203">
        <v>1483</v>
      </c>
      <c r="L44" s="203">
        <v>0</v>
      </c>
      <c r="M44" s="203">
        <v>0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4">
        <f t="shared" si="1"/>
        <v>1483</v>
      </c>
      <c r="U44" s="197">
        <v>44</v>
      </c>
    </row>
    <row r="45" spans="1:21" ht="66" customHeight="1" x14ac:dyDescent="0.3">
      <c r="A45" s="209" t="s">
        <v>142</v>
      </c>
      <c r="B45" s="203"/>
      <c r="C45" s="203">
        <v>0</v>
      </c>
      <c r="D45" s="203">
        <v>0</v>
      </c>
      <c r="E45" s="203">
        <v>0</v>
      </c>
      <c r="F45" s="203">
        <v>0</v>
      </c>
      <c r="G45" s="203">
        <v>0</v>
      </c>
      <c r="H45" s="203">
        <v>0</v>
      </c>
      <c r="I45" s="203">
        <v>0</v>
      </c>
      <c r="J45" s="203">
        <v>825</v>
      </c>
      <c r="K45" s="203">
        <v>0</v>
      </c>
      <c r="L45" s="203">
        <v>0</v>
      </c>
      <c r="M45" s="203">
        <v>0</v>
      </c>
      <c r="N45" s="203">
        <v>0</v>
      </c>
      <c r="O45" s="203">
        <v>0</v>
      </c>
      <c r="P45" s="203">
        <v>0</v>
      </c>
      <c r="Q45" s="203">
        <v>0</v>
      </c>
      <c r="R45" s="203">
        <v>0</v>
      </c>
      <c r="S45" s="203">
        <v>0</v>
      </c>
      <c r="T45" s="204">
        <f t="shared" si="1"/>
        <v>825</v>
      </c>
      <c r="U45" s="197">
        <v>45</v>
      </c>
    </row>
    <row r="46" spans="1:21" ht="66" customHeight="1" x14ac:dyDescent="0.3">
      <c r="A46" s="209" t="s">
        <v>143</v>
      </c>
      <c r="B46" s="203"/>
      <c r="C46" s="203">
        <v>0</v>
      </c>
      <c r="D46" s="203">
        <v>389.57</v>
      </c>
      <c r="E46" s="203">
        <v>0</v>
      </c>
      <c r="F46" s="203">
        <v>0</v>
      </c>
      <c r="G46" s="203">
        <v>0</v>
      </c>
      <c r="H46" s="203">
        <v>0</v>
      </c>
      <c r="I46" s="203">
        <v>0</v>
      </c>
      <c r="J46" s="203">
        <v>0</v>
      </c>
      <c r="K46" s="203">
        <v>552.42999999999995</v>
      </c>
      <c r="L46" s="203">
        <v>68</v>
      </c>
      <c r="M46" s="203">
        <v>0</v>
      </c>
      <c r="N46" s="203">
        <v>0</v>
      </c>
      <c r="O46" s="203">
        <v>0</v>
      </c>
      <c r="P46" s="203">
        <v>0</v>
      </c>
      <c r="Q46" s="203">
        <v>0</v>
      </c>
      <c r="R46" s="203">
        <v>80</v>
      </c>
      <c r="S46" s="203">
        <v>0</v>
      </c>
      <c r="T46" s="204">
        <f t="shared" si="1"/>
        <v>1090</v>
      </c>
      <c r="U46" s="197">
        <v>46</v>
      </c>
    </row>
    <row r="47" spans="1:21" ht="66" customHeight="1" x14ac:dyDescent="0.3">
      <c r="A47" s="209" t="s">
        <v>144</v>
      </c>
      <c r="B47" s="203"/>
      <c r="C47" s="203">
        <v>0</v>
      </c>
      <c r="D47" s="203">
        <v>0</v>
      </c>
      <c r="E47" s="203">
        <v>0</v>
      </c>
      <c r="F47" s="203">
        <v>0</v>
      </c>
      <c r="G47" s="203">
        <v>0</v>
      </c>
      <c r="H47" s="203">
        <v>0</v>
      </c>
      <c r="I47" s="204">
        <v>0</v>
      </c>
      <c r="J47" s="203">
        <v>1165</v>
      </c>
      <c r="K47" s="203">
        <v>0</v>
      </c>
      <c r="L47" s="203">
        <v>315</v>
      </c>
      <c r="M47" s="203">
        <v>0</v>
      </c>
      <c r="N47" s="203">
        <v>0</v>
      </c>
      <c r="O47" s="203">
        <v>0</v>
      </c>
      <c r="P47" s="203">
        <v>0</v>
      </c>
      <c r="Q47" s="203">
        <v>0</v>
      </c>
      <c r="R47" s="203">
        <v>60</v>
      </c>
      <c r="S47" s="203">
        <v>0</v>
      </c>
      <c r="T47" s="204">
        <f t="shared" si="1"/>
        <v>1540</v>
      </c>
      <c r="U47" s="197">
        <v>47</v>
      </c>
    </row>
    <row r="48" spans="1:21" ht="66" customHeight="1" x14ac:dyDescent="0.3">
      <c r="A48" s="209" t="s">
        <v>145</v>
      </c>
      <c r="B48" s="203"/>
      <c r="C48" s="203">
        <v>0</v>
      </c>
      <c r="D48" s="203">
        <v>0</v>
      </c>
      <c r="E48" s="203">
        <v>1152.0999999999999</v>
      </c>
      <c r="F48" s="203">
        <v>0</v>
      </c>
      <c r="G48" s="203">
        <v>0</v>
      </c>
      <c r="H48" s="203">
        <v>0</v>
      </c>
      <c r="I48" s="203">
        <v>0</v>
      </c>
      <c r="J48" s="203">
        <v>0</v>
      </c>
      <c r="K48" s="203">
        <v>0</v>
      </c>
      <c r="L48" s="203">
        <v>0</v>
      </c>
      <c r="M48" s="203">
        <v>57.25</v>
      </c>
      <c r="N48" s="203">
        <v>0</v>
      </c>
      <c r="O48" s="203">
        <v>0</v>
      </c>
      <c r="P48" s="203">
        <v>0</v>
      </c>
      <c r="Q48" s="203">
        <v>0</v>
      </c>
      <c r="R48" s="203">
        <v>0</v>
      </c>
      <c r="S48" s="203">
        <v>0</v>
      </c>
      <c r="T48" s="204">
        <f t="shared" si="1"/>
        <v>1209.3499999999999</v>
      </c>
      <c r="U48" s="197">
        <v>48</v>
      </c>
    </row>
    <row r="49" spans="1:21" ht="66" customHeight="1" x14ac:dyDescent="0.3">
      <c r="A49" s="209" t="s">
        <v>146</v>
      </c>
      <c r="B49" s="203"/>
      <c r="C49" s="203">
        <v>16.920000000000002</v>
      </c>
      <c r="D49" s="203">
        <v>0</v>
      </c>
      <c r="E49" s="203">
        <v>0</v>
      </c>
      <c r="F49" s="203">
        <v>83</v>
      </c>
      <c r="G49" s="203">
        <v>0</v>
      </c>
      <c r="H49" s="203">
        <v>0</v>
      </c>
      <c r="I49" s="203">
        <v>370</v>
      </c>
      <c r="J49" s="203">
        <v>0</v>
      </c>
      <c r="K49" s="203">
        <v>0</v>
      </c>
      <c r="L49" s="203">
        <v>0</v>
      </c>
      <c r="M49" s="203">
        <v>0</v>
      </c>
      <c r="N49" s="203">
        <v>12</v>
      </c>
      <c r="O49" s="203">
        <v>0</v>
      </c>
      <c r="P49" s="203">
        <v>0</v>
      </c>
      <c r="Q49" s="203">
        <v>0</v>
      </c>
      <c r="R49" s="203">
        <v>0</v>
      </c>
      <c r="S49" s="203">
        <v>0</v>
      </c>
      <c r="T49" s="204">
        <f t="shared" si="1"/>
        <v>481.92</v>
      </c>
      <c r="U49" s="197">
        <v>49</v>
      </c>
    </row>
    <row r="50" spans="1:21" ht="66" customHeight="1" x14ac:dyDescent="0.3">
      <c r="A50" s="209" t="s">
        <v>147</v>
      </c>
      <c r="B50" s="203"/>
      <c r="C50" s="203">
        <v>0</v>
      </c>
      <c r="D50" s="203">
        <v>0</v>
      </c>
      <c r="E50" s="203">
        <v>0</v>
      </c>
      <c r="F50" s="203">
        <v>0</v>
      </c>
      <c r="G50" s="203">
        <v>0</v>
      </c>
      <c r="H50" s="203">
        <v>0</v>
      </c>
      <c r="I50" s="203">
        <v>995</v>
      </c>
      <c r="J50" s="203">
        <v>0</v>
      </c>
      <c r="K50" s="203">
        <v>0</v>
      </c>
      <c r="L50" s="203">
        <v>0</v>
      </c>
      <c r="M50" s="203">
        <v>0</v>
      </c>
      <c r="N50" s="203">
        <v>0</v>
      </c>
      <c r="O50" s="203">
        <v>0</v>
      </c>
      <c r="P50" s="203">
        <v>0</v>
      </c>
      <c r="Q50" s="203">
        <v>0</v>
      </c>
      <c r="R50" s="203">
        <v>0</v>
      </c>
      <c r="S50" s="203">
        <v>0</v>
      </c>
      <c r="T50" s="204">
        <f t="shared" si="1"/>
        <v>995</v>
      </c>
      <c r="U50" s="197">
        <v>50</v>
      </c>
    </row>
    <row r="51" spans="1:21" ht="66" customHeight="1" x14ac:dyDescent="0.3">
      <c r="A51" s="209" t="s">
        <v>148</v>
      </c>
      <c r="B51" s="203"/>
      <c r="C51" s="203">
        <v>37</v>
      </c>
      <c r="D51" s="203">
        <v>0</v>
      </c>
      <c r="E51" s="203">
        <v>490</v>
      </c>
      <c r="F51" s="203">
        <v>300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3">
        <v>0</v>
      </c>
      <c r="M51" s="203">
        <v>0</v>
      </c>
      <c r="N51" s="203">
        <v>0</v>
      </c>
      <c r="O51" s="203">
        <v>0</v>
      </c>
      <c r="P51" s="203">
        <v>0</v>
      </c>
      <c r="Q51" s="203">
        <v>0</v>
      </c>
      <c r="R51" s="203">
        <v>0</v>
      </c>
      <c r="S51" s="203">
        <v>0</v>
      </c>
      <c r="T51" s="204">
        <f t="shared" si="1"/>
        <v>827</v>
      </c>
      <c r="U51" s="197">
        <v>51</v>
      </c>
    </row>
    <row r="52" spans="1:21" ht="66" customHeight="1" x14ac:dyDescent="0.3">
      <c r="A52" s="209" t="s">
        <v>149</v>
      </c>
      <c r="B52" s="203"/>
      <c r="C52" s="203">
        <v>107.07</v>
      </c>
      <c r="D52" s="203">
        <v>0</v>
      </c>
      <c r="E52" s="203">
        <v>0</v>
      </c>
      <c r="F52" s="203">
        <v>301.63</v>
      </c>
      <c r="G52" s="203">
        <v>0</v>
      </c>
      <c r="H52" s="203">
        <v>0</v>
      </c>
      <c r="I52" s="203">
        <v>603.75</v>
      </c>
      <c r="J52" s="203">
        <v>0</v>
      </c>
      <c r="K52" s="203">
        <v>0</v>
      </c>
      <c r="L52" s="203">
        <v>0</v>
      </c>
      <c r="M52" s="203">
        <v>541.12</v>
      </c>
      <c r="N52" s="203">
        <v>0</v>
      </c>
      <c r="O52" s="203">
        <v>0</v>
      </c>
      <c r="P52" s="203">
        <v>0</v>
      </c>
      <c r="Q52" s="203">
        <v>0</v>
      </c>
      <c r="R52" s="203">
        <v>0</v>
      </c>
      <c r="S52" s="203">
        <v>0</v>
      </c>
      <c r="T52" s="204">
        <f t="shared" si="1"/>
        <v>1553.5700000000002</v>
      </c>
      <c r="U52" s="197">
        <v>52</v>
      </c>
    </row>
    <row r="53" spans="1:21" ht="66" customHeight="1" x14ac:dyDescent="0.3">
      <c r="A53" s="209" t="s">
        <v>150</v>
      </c>
      <c r="B53" s="203"/>
      <c r="C53" s="203">
        <v>0</v>
      </c>
      <c r="D53" s="203">
        <v>0</v>
      </c>
      <c r="E53" s="203">
        <v>0</v>
      </c>
      <c r="F53" s="203">
        <v>0</v>
      </c>
      <c r="G53" s="203">
        <v>0</v>
      </c>
      <c r="H53" s="203">
        <v>0</v>
      </c>
      <c r="I53" s="203">
        <v>1275</v>
      </c>
      <c r="J53" s="203">
        <v>0</v>
      </c>
      <c r="K53" s="203">
        <v>0</v>
      </c>
      <c r="L53" s="203">
        <v>0</v>
      </c>
      <c r="M53" s="203">
        <v>0</v>
      </c>
      <c r="N53" s="203">
        <v>0</v>
      </c>
      <c r="O53" s="203">
        <v>0</v>
      </c>
      <c r="P53" s="203">
        <v>0</v>
      </c>
      <c r="Q53" s="203">
        <v>0</v>
      </c>
      <c r="R53" s="203">
        <v>0</v>
      </c>
      <c r="S53" s="203">
        <v>0</v>
      </c>
      <c r="T53" s="204">
        <f t="shared" si="1"/>
        <v>1275</v>
      </c>
      <c r="U53" s="197">
        <v>53</v>
      </c>
    </row>
    <row r="54" spans="1:21" ht="66" customHeight="1" x14ac:dyDescent="0.3">
      <c r="A54" s="209" t="s">
        <v>151</v>
      </c>
      <c r="B54" s="203"/>
      <c r="C54" s="203">
        <v>0</v>
      </c>
      <c r="D54" s="203">
        <v>0</v>
      </c>
      <c r="E54" s="203">
        <v>566.78</v>
      </c>
      <c r="F54" s="203">
        <v>0</v>
      </c>
      <c r="G54" s="203">
        <v>838.07</v>
      </c>
      <c r="H54" s="203">
        <v>0</v>
      </c>
      <c r="I54" s="203">
        <v>0</v>
      </c>
      <c r="J54" s="203">
        <v>0</v>
      </c>
      <c r="K54" s="203">
        <v>0</v>
      </c>
      <c r="L54" s="203">
        <v>0</v>
      </c>
      <c r="M54" s="203">
        <v>0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4">
        <f t="shared" si="1"/>
        <v>1404.85</v>
      </c>
      <c r="U54" s="197">
        <v>54</v>
      </c>
    </row>
    <row r="55" spans="1:21" ht="66" customHeight="1" x14ac:dyDescent="0.3">
      <c r="A55" s="209" t="s">
        <v>152</v>
      </c>
      <c r="B55" s="203"/>
      <c r="C55" s="203">
        <v>0</v>
      </c>
      <c r="D55" s="203">
        <v>0</v>
      </c>
      <c r="E55" s="203">
        <v>0</v>
      </c>
      <c r="F55" s="203">
        <v>0</v>
      </c>
      <c r="G55" s="203">
        <v>0</v>
      </c>
      <c r="H55" s="203">
        <v>0</v>
      </c>
      <c r="I55" s="203">
        <v>0</v>
      </c>
      <c r="J55" s="203">
        <v>0</v>
      </c>
      <c r="K55" s="203">
        <v>0</v>
      </c>
      <c r="L55" s="203">
        <v>0</v>
      </c>
      <c r="M55" s="203">
        <v>1564</v>
      </c>
      <c r="N55" s="203">
        <v>0</v>
      </c>
      <c r="O55" s="203">
        <v>0</v>
      </c>
      <c r="P55" s="203">
        <v>0</v>
      </c>
      <c r="Q55" s="203">
        <v>0</v>
      </c>
      <c r="R55" s="203">
        <v>0</v>
      </c>
      <c r="S55" s="203">
        <v>0</v>
      </c>
      <c r="T55" s="204">
        <f t="shared" si="1"/>
        <v>1564</v>
      </c>
      <c r="U55" s="197">
        <v>55</v>
      </c>
    </row>
    <row r="56" spans="1:21" ht="66" customHeight="1" x14ac:dyDescent="0.3">
      <c r="A56" s="210" t="s">
        <v>153</v>
      </c>
      <c r="B56" s="204"/>
      <c r="C56" s="204">
        <v>0</v>
      </c>
      <c r="D56" s="204">
        <v>0</v>
      </c>
      <c r="E56" s="204">
        <v>588</v>
      </c>
      <c r="F56" s="204">
        <v>0</v>
      </c>
      <c r="G56" s="204">
        <v>1012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f t="shared" si="1"/>
        <v>1600</v>
      </c>
      <c r="U56" s="197">
        <v>56</v>
      </c>
    </row>
    <row r="57" spans="1:21" ht="66" customHeight="1" x14ac:dyDescent="0.3">
      <c r="A57" s="209" t="s">
        <v>154</v>
      </c>
      <c r="B57" s="203"/>
      <c r="C57" s="203">
        <v>131.28</v>
      </c>
      <c r="D57" s="203">
        <v>0</v>
      </c>
      <c r="E57" s="203">
        <v>0</v>
      </c>
      <c r="F57" s="203">
        <v>45.13</v>
      </c>
      <c r="G57" s="203">
        <v>0</v>
      </c>
      <c r="H57" s="203">
        <v>0</v>
      </c>
      <c r="I57" s="203">
        <v>1423.59</v>
      </c>
      <c r="J57" s="203">
        <v>0</v>
      </c>
      <c r="K57" s="203">
        <v>0</v>
      </c>
      <c r="L57" s="203">
        <v>0</v>
      </c>
      <c r="M57" s="203">
        <v>0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0</v>
      </c>
      <c r="T57" s="204">
        <f t="shared" si="1"/>
        <v>1600</v>
      </c>
      <c r="U57" s="197">
        <v>57</v>
      </c>
    </row>
    <row r="58" spans="1:21" ht="46.5" customHeight="1" x14ac:dyDescent="0.85">
      <c r="A58" s="271" t="s">
        <v>337</v>
      </c>
      <c r="B58" s="313"/>
      <c r="C58" s="314">
        <v>0</v>
      </c>
      <c r="D58" s="314">
        <v>0</v>
      </c>
      <c r="E58" s="314">
        <v>0</v>
      </c>
      <c r="F58" s="314">
        <v>0</v>
      </c>
      <c r="G58" s="314">
        <v>0</v>
      </c>
      <c r="H58" s="314">
        <v>0</v>
      </c>
      <c r="I58" s="314">
        <v>0</v>
      </c>
      <c r="J58" s="314">
        <v>0</v>
      </c>
      <c r="K58" s="314">
        <v>0</v>
      </c>
      <c r="L58" s="314">
        <v>0</v>
      </c>
      <c r="M58" s="314">
        <v>1474.48</v>
      </c>
      <c r="N58" s="314">
        <v>0</v>
      </c>
      <c r="O58" s="314">
        <v>0</v>
      </c>
      <c r="P58" s="314">
        <v>0</v>
      </c>
      <c r="Q58" s="314">
        <v>0</v>
      </c>
      <c r="R58" s="314">
        <v>0</v>
      </c>
      <c r="S58" s="314">
        <v>0</v>
      </c>
      <c r="T58" s="314"/>
      <c r="U58" s="197">
        <v>58</v>
      </c>
    </row>
    <row r="59" spans="1:21" ht="46.5" customHeight="1" x14ac:dyDescent="0.85">
      <c r="A59" s="209" t="s">
        <v>338</v>
      </c>
      <c r="B59" s="394"/>
      <c r="C59" s="395">
        <v>0</v>
      </c>
      <c r="D59" s="395">
        <v>0</v>
      </c>
      <c r="E59" s="395">
        <v>0</v>
      </c>
      <c r="F59" s="395">
        <v>0</v>
      </c>
      <c r="G59" s="395">
        <v>0</v>
      </c>
      <c r="H59" s="395">
        <v>0</v>
      </c>
      <c r="I59" s="395">
        <v>0</v>
      </c>
      <c r="J59" s="395">
        <v>0</v>
      </c>
      <c r="K59" s="395">
        <v>0</v>
      </c>
      <c r="L59" s="395">
        <v>0</v>
      </c>
      <c r="M59" s="395">
        <v>0</v>
      </c>
      <c r="N59" s="395">
        <v>0</v>
      </c>
      <c r="O59" s="395">
        <v>0</v>
      </c>
      <c r="P59" s="395">
        <v>0</v>
      </c>
      <c r="Q59" s="395">
        <v>0</v>
      </c>
      <c r="R59" s="395">
        <v>175</v>
      </c>
      <c r="S59" s="395">
        <v>0</v>
      </c>
      <c r="T59" s="181"/>
      <c r="U59" s="393">
        <v>59</v>
      </c>
    </row>
    <row r="60" spans="1:21" ht="50.4" customHeight="1" x14ac:dyDescent="0.3"/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D1" zoomScale="85" zoomScaleNormal="85" workbookViewId="0">
      <selection activeCell="U2" sqref="U2:U59"/>
    </sheetView>
  </sheetViews>
  <sheetFormatPr defaultColWidth="9.109375" defaultRowHeight="14.4" x14ac:dyDescent="0.3"/>
  <cols>
    <col min="1" max="1" width="30.88671875" style="372" customWidth="1"/>
    <col min="2" max="2" width="15" style="372" customWidth="1"/>
    <col min="3" max="3" width="15.44140625" style="372" customWidth="1"/>
    <col min="4" max="4" width="14.33203125" style="372" customWidth="1"/>
    <col min="5" max="5" width="14.88671875" style="372" customWidth="1"/>
    <col min="6" max="6" width="12.6640625" style="372" customWidth="1"/>
    <col min="7" max="7" width="12.88671875" style="372" customWidth="1"/>
    <col min="8" max="8" width="13.6640625" style="372" customWidth="1"/>
    <col min="9" max="9" width="14.44140625" style="372" customWidth="1"/>
    <col min="10" max="10" width="15.33203125" style="372" customWidth="1"/>
    <col min="11" max="11" width="13.5546875" style="372" customWidth="1"/>
    <col min="12" max="12" width="14.5546875" style="372" customWidth="1"/>
    <col min="13" max="13" width="13.6640625" style="372" customWidth="1"/>
    <col min="14" max="14" width="14.109375" style="372" customWidth="1"/>
    <col min="15" max="17" width="12.88671875" style="372" customWidth="1"/>
    <col min="18" max="265" width="9.109375" style="372" customWidth="1"/>
    <col min="266" max="16384" width="9.109375" style="372"/>
  </cols>
  <sheetData>
    <row r="1" spans="1:21" s="70" customFormat="1" ht="51.75" customHeight="1" x14ac:dyDescent="0.3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5">
      <c r="A2" s="296" t="s">
        <v>106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>
        <v>2</v>
      </c>
    </row>
    <row r="3" spans="1:21" ht="18.75" customHeight="1" x14ac:dyDescent="0.35">
      <c r="A3" s="296" t="s">
        <v>107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>
        <v>3</v>
      </c>
    </row>
    <row r="4" spans="1:21" ht="18.75" customHeight="1" x14ac:dyDescent="0.35">
      <c r="A4" s="296" t="s">
        <v>108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>
        <v>4</v>
      </c>
    </row>
    <row r="5" spans="1:21" ht="18.75" customHeight="1" x14ac:dyDescent="0.35">
      <c r="A5" s="296" t="s">
        <v>109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>
        <v>5</v>
      </c>
    </row>
    <row r="6" spans="1:21" ht="18.75" customHeight="1" x14ac:dyDescent="0.35">
      <c r="A6" s="296" t="s">
        <v>110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>
        <v>6</v>
      </c>
    </row>
    <row r="7" spans="1:21" ht="18.75" customHeight="1" x14ac:dyDescent="0.35">
      <c r="A7" s="296" t="s">
        <v>111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>
        <v>7</v>
      </c>
    </row>
    <row r="8" spans="1:21" ht="18.75" customHeight="1" x14ac:dyDescent="0.35">
      <c r="A8" s="296" t="s">
        <v>112</v>
      </c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>
        <v>8</v>
      </c>
    </row>
    <row r="9" spans="1:21" ht="18.75" customHeight="1" x14ac:dyDescent="0.35">
      <c r="A9" s="296" t="s">
        <v>114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>
        <v>9</v>
      </c>
    </row>
    <row r="10" spans="1:21" ht="18.75" customHeight="1" x14ac:dyDescent="0.35">
      <c r="A10" s="296" t="s">
        <v>115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>
        <v>10</v>
      </c>
    </row>
    <row r="11" spans="1:21" ht="18.75" customHeight="1" x14ac:dyDescent="0.35">
      <c r="A11" s="296" t="s">
        <v>116</v>
      </c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>
        <v>11</v>
      </c>
    </row>
    <row r="12" spans="1:21" ht="18.75" customHeight="1" x14ac:dyDescent="0.35">
      <c r="A12" s="296" t="s">
        <v>117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>
        <v>12</v>
      </c>
    </row>
    <row r="13" spans="1:21" ht="18.75" customHeight="1" x14ac:dyDescent="0.35">
      <c r="A13" s="296" t="s">
        <v>118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>
        <v>13</v>
      </c>
    </row>
    <row r="14" spans="1:21" ht="18.75" customHeight="1" x14ac:dyDescent="0.35">
      <c r="A14" s="296" t="s">
        <v>119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>
        <v>14</v>
      </c>
    </row>
    <row r="15" spans="1:21" ht="18.75" customHeight="1" x14ac:dyDescent="0.35">
      <c r="A15" s="296" t="s">
        <v>120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>
        <v>15</v>
      </c>
    </row>
    <row r="16" spans="1:21" ht="18.75" customHeight="1" x14ac:dyDescent="0.35">
      <c r="A16" s="296" t="s">
        <v>121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>
        <v>16</v>
      </c>
    </row>
    <row r="17" spans="1:21" ht="18.75" customHeight="1" x14ac:dyDescent="0.35">
      <c r="A17" s="296" t="s">
        <v>122</v>
      </c>
      <c r="B17" s="296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>
        <v>17</v>
      </c>
    </row>
    <row r="18" spans="1:21" ht="18.75" customHeight="1" x14ac:dyDescent="0.35">
      <c r="A18" s="296" t="s">
        <v>123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>
        <v>18</v>
      </c>
    </row>
    <row r="19" spans="1:21" ht="18.75" customHeight="1" x14ac:dyDescent="0.35">
      <c r="A19" s="296" t="s">
        <v>124</v>
      </c>
      <c r="B19" s="296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>
        <v>19</v>
      </c>
    </row>
    <row r="20" spans="1:21" ht="18.75" customHeight="1" x14ac:dyDescent="0.35">
      <c r="A20" s="296" t="s">
        <v>125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>
        <v>20</v>
      </c>
    </row>
    <row r="21" spans="1:21" ht="18.75" customHeight="1" x14ac:dyDescent="0.35">
      <c r="A21" s="296" t="s">
        <v>126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>
        <v>21</v>
      </c>
    </row>
    <row r="22" spans="1:21" ht="18.75" customHeight="1" x14ac:dyDescent="0.35">
      <c r="A22" s="296" t="s">
        <v>127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>
        <v>22</v>
      </c>
    </row>
    <row r="23" spans="1:21" ht="18.75" customHeight="1" x14ac:dyDescent="0.35">
      <c r="A23" s="296" t="s">
        <v>128</v>
      </c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>
        <v>23</v>
      </c>
    </row>
    <row r="24" spans="1:21" ht="18.75" customHeight="1" x14ac:dyDescent="0.35">
      <c r="A24" s="296" t="s">
        <v>129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>
        <v>24</v>
      </c>
    </row>
    <row r="25" spans="1:21" ht="18.75" customHeight="1" x14ac:dyDescent="0.35">
      <c r="A25" s="296" t="s">
        <v>130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>
        <v>25</v>
      </c>
    </row>
    <row r="26" spans="1:21" ht="18.75" customHeight="1" x14ac:dyDescent="0.35">
      <c r="A26" s="296" t="s">
        <v>131</v>
      </c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>
        <v>26</v>
      </c>
    </row>
    <row r="27" spans="1:21" ht="18.75" customHeight="1" x14ac:dyDescent="0.35">
      <c r="A27" s="296" t="s">
        <v>132</v>
      </c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>
        <v>27</v>
      </c>
    </row>
    <row r="28" spans="1:21" ht="18.75" customHeight="1" x14ac:dyDescent="0.35">
      <c r="A28" s="296" t="s">
        <v>133</v>
      </c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>
        <v>28</v>
      </c>
    </row>
    <row r="29" spans="1:21" ht="18.75" customHeight="1" x14ac:dyDescent="0.35">
      <c r="A29" s="296" t="s">
        <v>330</v>
      </c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>
        <v>29</v>
      </c>
    </row>
    <row r="30" spans="1:21" ht="18.75" customHeight="1" x14ac:dyDescent="0.35">
      <c r="A30" s="296" t="s">
        <v>568</v>
      </c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>
        <v>30</v>
      </c>
    </row>
    <row r="31" spans="1:21" ht="18.75" customHeight="1" x14ac:dyDescent="0.35">
      <c r="A31" s="296" t="s">
        <v>331</v>
      </c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>
        <v>31</v>
      </c>
    </row>
    <row r="32" spans="1:21" ht="18.75" customHeight="1" x14ac:dyDescent="0.35">
      <c r="A32" s="296" t="s">
        <v>332</v>
      </c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>
        <v>32</v>
      </c>
    </row>
    <row r="33" spans="1:21" ht="18.75" customHeight="1" x14ac:dyDescent="0.35">
      <c r="A33" s="296" t="s">
        <v>569</v>
      </c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>
        <v>33</v>
      </c>
    </row>
    <row r="34" spans="1:21" ht="18.75" customHeight="1" x14ac:dyDescent="0.35">
      <c r="A34" s="296" t="s">
        <v>333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>
        <v>34</v>
      </c>
    </row>
    <row r="35" spans="1:21" ht="18.75" customHeight="1" x14ac:dyDescent="0.35">
      <c r="A35" s="296" t="s">
        <v>570</v>
      </c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>
        <v>35</v>
      </c>
    </row>
    <row r="36" spans="1:21" ht="18.75" customHeight="1" x14ac:dyDescent="0.35">
      <c r="A36" s="296" t="s">
        <v>571</v>
      </c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>
        <v>36</v>
      </c>
    </row>
    <row r="37" spans="1:21" ht="18.75" customHeight="1" x14ac:dyDescent="0.35">
      <c r="A37" s="296" t="s">
        <v>134</v>
      </c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>
        <v>37</v>
      </c>
    </row>
    <row r="38" spans="1:21" ht="18.75" customHeight="1" x14ac:dyDescent="0.35">
      <c r="A38" s="296" t="s">
        <v>135</v>
      </c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>
        <v>38</v>
      </c>
    </row>
    <row r="39" spans="1:21" ht="18.75" customHeight="1" x14ac:dyDescent="0.35">
      <c r="A39" s="296" t="s">
        <v>137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>
        <v>39</v>
      </c>
    </row>
    <row r="40" spans="1:21" ht="18.75" customHeight="1" x14ac:dyDescent="0.35">
      <c r="A40" s="296" t="s">
        <v>138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>
        <v>40</v>
      </c>
    </row>
    <row r="41" spans="1:21" ht="18.75" customHeight="1" x14ac:dyDescent="0.35">
      <c r="A41" s="296" t="s">
        <v>139</v>
      </c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>
        <v>41</v>
      </c>
    </row>
    <row r="42" spans="1:21" ht="18.75" customHeight="1" x14ac:dyDescent="0.35">
      <c r="A42" s="296" t="s">
        <v>140</v>
      </c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>
        <v>42</v>
      </c>
    </row>
    <row r="43" spans="1:21" ht="18.75" customHeight="1" x14ac:dyDescent="0.35">
      <c r="A43" s="296" t="s">
        <v>334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>
        <v>43</v>
      </c>
    </row>
    <row r="44" spans="1:21" ht="18.75" customHeight="1" x14ac:dyDescent="0.35">
      <c r="A44" s="296" t="s">
        <v>141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6"/>
      <c r="U44" s="296">
        <v>44</v>
      </c>
    </row>
    <row r="45" spans="1:21" ht="18.75" customHeight="1" x14ac:dyDescent="0.35">
      <c r="A45" s="296" t="s">
        <v>142</v>
      </c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>
        <v>45</v>
      </c>
    </row>
    <row r="46" spans="1:21" ht="18.75" customHeight="1" x14ac:dyDescent="0.35">
      <c r="A46" s="296" t="s">
        <v>143</v>
      </c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>
        <v>46</v>
      </c>
    </row>
    <row r="47" spans="1:21" ht="18.75" customHeight="1" x14ac:dyDescent="0.35">
      <c r="A47" s="296" t="s">
        <v>144</v>
      </c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>
        <v>47</v>
      </c>
    </row>
    <row r="48" spans="1:21" ht="18.75" customHeight="1" x14ac:dyDescent="0.35">
      <c r="A48" s="296" t="s">
        <v>145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>
        <v>48</v>
      </c>
    </row>
    <row r="49" spans="1:21" ht="18.75" customHeight="1" x14ac:dyDescent="0.35">
      <c r="A49" s="296" t="s">
        <v>146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>
        <v>49</v>
      </c>
    </row>
    <row r="50" spans="1:21" ht="18.75" customHeight="1" x14ac:dyDescent="0.35">
      <c r="A50" s="296" t="s">
        <v>147</v>
      </c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>
        <v>50</v>
      </c>
    </row>
    <row r="51" spans="1:21" ht="18.75" customHeight="1" x14ac:dyDescent="0.35">
      <c r="A51" s="296" t="s">
        <v>148</v>
      </c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>
        <v>51</v>
      </c>
    </row>
    <row r="52" spans="1:21" ht="18.75" customHeight="1" x14ac:dyDescent="0.35">
      <c r="A52" s="296" t="s">
        <v>149</v>
      </c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>
        <v>52</v>
      </c>
    </row>
    <row r="53" spans="1:21" ht="18.75" customHeight="1" x14ac:dyDescent="0.35">
      <c r="A53" s="296" t="s">
        <v>150</v>
      </c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>
        <v>53</v>
      </c>
    </row>
    <row r="54" spans="1:21" ht="18.75" customHeight="1" x14ac:dyDescent="0.35">
      <c r="A54" s="296" t="s">
        <v>151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>
        <v>54</v>
      </c>
    </row>
    <row r="55" spans="1:21" ht="18.75" customHeight="1" x14ac:dyDescent="0.35">
      <c r="A55" s="296" t="s">
        <v>152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>
        <v>55</v>
      </c>
    </row>
    <row r="56" spans="1:21" ht="18.75" customHeight="1" x14ac:dyDescent="0.35">
      <c r="A56" s="296" t="s">
        <v>153</v>
      </c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>
        <v>56</v>
      </c>
    </row>
    <row r="57" spans="1:21" ht="18.75" customHeight="1" x14ac:dyDescent="0.35">
      <c r="A57" s="296" t="s">
        <v>154</v>
      </c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>
        <v>57</v>
      </c>
    </row>
    <row r="58" spans="1:21" ht="18.75" customHeight="1" x14ac:dyDescent="0.35">
      <c r="A58" s="296" t="s">
        <v>337</v>
      </c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>
        <v>58</v>
      </c>
    </row>
    <row r="59" spans="1:21" ht="18.75" customHeight="1" x14ac:dyDescent="0.35">
      <c r="A59" s="296" t="s">
        <v>338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4.4" x14ac:dyDescent="0.3"/>
  <cols>
    <col min="1" max="1" width="49" style="372" customWidth="1"/>
    <col min="2" max="2" width="10.5546875" style="372" customWidth="1"/>
    <col min="3" max="3" width="14.6640625" style="372" customWidth="1"/>
    <col min="4" max="5" width="11.33203125" style="372" customWidth="1"/>
    <col min="6" max="9" width="12.44140625" style="372" customWidth="1"/>
    <col min="10" max="10" width="19" style="372" customWidth="1"/>
    <col min="11" max="11" width="18.88671875" style="372" customWidth="1"/>
  </cols>
  <sheetData>
    <row r="1" spans="1:11" s="70" customFormat="1" ht="33.9" customHeight="1" x14ac:dyDescent="0.3">
      <c r="A1" s="100" t="s">
        <v>339</v>
      </c>
      <c r="B1" s="196" t="s">
        <v>340</v>
      </c>
      <c r="C1" s="100" t="s">
        <v>341</v>
      </c>
      <c r="D1" s="196" t="s">
        <v>238</v>
      </c>
      <c r="E1" s="196" t="s">
        <v>101</v>
      </c>
      <c r="F1" s="153" t="s">
        <v>342</v>
      </c>
      <c r="G1" s="153" t="s">
        <v>3</v>
      </c>
      <c r="H1" s="153" t="s">
        <v>4</v>
      </c>
      <c r="I1" s="153" t="s">
        <v>155</v>
      </c>
      <c r="J1" s="153" t="s">
        <v>343</v>
      </c>
      <c r="K1" s="153" t="s">
        <v>344</v>
      </c>
    </row>
    <row r="2" spans="1:11" x14ac:dyDescent="0.3">
      <c r="A2" s="99" t="s">
        <v>253</v>
      </c>
      <c r="B2" s="195">
        <v>1</v>
      </c>
      <c r="C2" s="375">
        <v>1</v>
      </c>
      <c r="D2" s="375" t="s">
        <v>88</v>
      </c>
      <c r="E2" s="375"/>
      <c r="F2" s="375"/>
      <c r="G2" s="181"/>
      <c r="I2" s="181"/>
      <c r="J2" s="181"/>
      <c r="K2" s="181"/>
    </row>
    <row r="3" spans="1:11" ht="17.25" customHeight="1" x14ac:dyDescent="0.3">
      <c r="A3" s="99" t="s">
        <v>254</v>
      </c>
      <c r="B3" s="195">
        <v>2</v>
      </c>
      <c r="C3" s="375">
        <v>2</v>
      </c>
      <c r="D3" s="375" t="s">
        <v>88</v>
      </c>
      <c r="E3" s="375"/>
      <c r="F3" s="375"/>
      <c r="G3" s="181"/>
      <c r="H3" s="181"/>
      <c r="I3" s="181"/>
      <c r="J3" s="181"/>
      <c r="K3" s="181"/>
    </row>
    <row r="4" spans="1:11" x14ac:dyDescent="0.3">
      <c r="A4" s="99" t="s">
        <v>255</v>
      </c>
      <c r="B4" s="195">
        <v>3</v>
      </c>
      <c r="C4" s="375">
        <v>3</v>
      </c>
      <c r="D4" s="375" t="s">
        <v>88</v>
      </c>
      <c r="E4" s="375"/>
      <c r="F4" s="375"/>
      <c r="G4" s="181"/>
      <c r="H4" s="181"/>
      <c r="I4" s="181"/>
      <c r="J4" s="181"/>
      <c r="K4" s="181"/>
    </row>
    <row r="5" spans="1:11" x14ac:dyDescent="0.3">
      <c r="A5" s="99" t="s">
        <v>256</v>
      </c>
      <c r="B5" s="195">
        <v>4</v>
      </c>
      <c r="C5" s="375">
        <v>3</v>
      </c>
      <c r="D5" s="375" t="s">
        <v>88</v>
      </c>
      <c r="E5" s="375"/>
      <c r="F5" s="375"/>
      <c r="G5" s="181"/>
      <c r="H5" s="181"/>
      <c r="I5" s="181"/>
      <c r="J5" s="181"/>
      <c r="K5" s="181"/>
    </row>
    <row r="6" spans="1:11" x14ac:dyDescent="0.3">
      <c r="A6" s="99" t="s">
        <v>160</v>
      </c>
      <c r="B6" s="195">
        <v>5</v>
      </c>
      <c r="C6" s="375">
        <v>3</v>
      </c>
      <c r="D6" s="375" t="s">
        <v>88</v>
      </c>
      <c r="E6" s="375"/>
      <c r="F6" s="375"/>
      <c r="G6" s="181"/>
      <c r="H6" s="181"/>
      <c r="I6" s="181"/>
      <c r="J6" s="181"/>
      <c r="K6" s="181"/>
    </row>
    <row r="7" spans="1:11" x14ac:dyDescent="0.3">
      <c r="A7" s="99" t="s">
        <v>161</v>
      </c>
      <c r="B7" s="195">
        <v>6</v>
      </c>
      <c r="C7" s="375">
        <v>3</v>
      </c>
      <c r="D7" s="375" t="s">
        <v>88</v>
      </c>
      <c r="E7" s="375"/>
      <c r="F7" s="375"/>
      <c r="G7" s="181"/>
      <c r="H7" s="181"/>
      <c r="I7" s="181"/>
      <c r="J7" s="181"/>
      <c r="K7" s="181"/>
    </row>
    <row r="8" spans="1:11" x14ac:dyDescent="0.3">
      <c r="A8" s="99" t="s">
        <v>257</v>
      </c>
      <c r="B8" s="195">
        <v>7</v>
      </c>
      <c r="C8" s="375">
        <v>4</v>
      </c>
      <c r="D8" s="375" t="s">
        <v>94</v>
      </c>
      <c r="E8" s="375"/>
      <c r="F8" s="375"/>
      <c r="G8" s="181"/>
      <c r="H8" s="181"/>
      <c r="I8" s="181"/>
      <c r="J8" s="181"/>
      <c r="K8" s="181"/>
    </row>
    <row r="9" spans="1:11" x14ac:dyDescent="0.3">
      <c r="A9" s="99" t="s">
        <v>258</v>
      </c>
      <c r="B9" s="195">
        <v>8</v>
      </c>
      <c r="C9" s="375">
        <v>5</v>
      </c>
      <c r="D9" s="375" t="s">
        <v>94</v>
      </c>
      <c r="E9" s="375"/>
      <c r="F9" s="375"/>
      <c r="G9" s="181"/>
      <c r="H9" s="181"/>
      <c r="I9" s="181"/>
      <c r="J9" s="181"/>
      <c r="K9" s="181"/>
    </row>
    <row r="10" spans="1:11" x14ac:dyDescent="0.3">
      <c r="A10" s="99" t="s">
        <v>259</v>
      </c>
      <c r="B10" s="195">
        <v>9</v>
      </c>
      <c r="C10" s="375">
        <v>6</v>
      </c>
      <c r="D10" s="375" t="s">
        <v>94</v>
      </c>
      <c r="E10" s="375"/>
      <c r="F10" s="375"/>
      <c r="G10" s="181"/>
      <c r="H10" s="181"/>
      <c r="I10" s="181"/>
      <c r="J10" s="181"/>
      <c r="K10" s="181"/>
    </row>
    <row r="11" spans="1:11" x14ac:dyDescent="0.3">
      <c r="A11" s="99" t="s">
        <v>260</v>
      </c>
      <c r="B11" s="195">
        <v>10</v>
      </c>
      <c r="C11" s="375">
        <v>7</v>
      </c>
      <c r="D11" s="375" t="s">
        <v>94</v>
      </c>
      <c r="E11" s="375"/>
      <c r="F11" s="375"/>
      <c r="G11" s="181"/>
      <c r="H11" s="181"/>
      <c r="I11" s="181"/>
      <c r="J11" s="181"/>
      <c r="K11" s="181"/>
    </row>
    <row r="12" spans="1:11" x14ac:dyDescent="0.3">
      <c r="A12" s="99" t="s">
        <v>261</v>
      </c>
      <c r="B12" s="195">
        <v>11</v>
      </c>
      <c r="C12" s="375">
        <v>8</v>
      </c>
      <c r="D12" s="375" t="s">
        <v>94</v>
      </c>
      <c r="E12" s="375"/>
      <c r="F12" s="375"/>
      <c r="G12" s="181"/>
      <c r="H12" s="181"/>
      <c r="I12" s="181"/>
      <c r="J12" s="181"/>
      <c r="K12" s="181"/>
    </row>
    <row r="13" spans="1:11" x14ac:dyDescent="0.3">
      <c r="A13" s="99" t="s">
        <v>262</v>
      </c>
      <c r="B13" s="195">
        <v>12</v>
      </c>
      <c r="C13" s="375">
        <v>9</v>
      </c>
      <c r="D13" s="375" t="s">
        <v>88</v>
      </c>
      <c r="E13" s="375"/>
      <c r="F13" s="375"/>
      <c r="G13" s="181"/>
      <c r="H13" s="181"/>
      <c r="I13" s="181"/>
      <c r="J13" s="181"/>
      <c r="K13" s="181"/>
    </row>
    <row r="14" spans="1:11" x14ac:dyDescent="0.3">
      <c r="A14" s="99" t="s">
        <v>237</v>
      </c>
      <c r="B14" s="195">
        <v>13</v>
      </c>
      <c r="C14" s="375">
        <v>8</v>
      </c>
      <c r="D14" s="375" t="s">
        <v>94</v>
      </c>
      <c r="E14" s="375"/>
      <c r="F14" s="375"/>
      <c r="G14" s="181"/>
      <c r="H14" s="181"/>
      <c r="I14" s="181"/>
      <c r="J14" s="181"/>
      <c r="K14" s="181"/>
    </row>
    <row r="15" spans="1:11" x14ac:dyDescent="0.3">
      <c r="A15" s="99" t="s">
        <v>264</v>
      </c>
      <c r="B15" s="195">
        <v>14</v>
      </c>
      <c r="C15" s="375">
        <v>10</v>
      </c>
      <c r="D15" s="375" t="s">
        <v>88</v>
      </c>
      <c r="E15" s="375"/>
      <c r="F15" s="375"/>
      <c r="G15" s="181"/>
      <c r="H15" s="181"/>
      <c r="I15" s="181"/>
      <c r="J15" s="181"/>
      <c r="K15" s="181"/>
    </row>
    <row r="16" spans="1:11" x14ac:dyDescent="0.3">
      <c r="A16" s="99" t="s">
        <v>265</v>
      </c>
      <c r="B16" s="195">
        <v>15</v>
      </c>
      <c r="C16" s="375">
        <v>11</v>
      </c>
      <c r="D16" s="375" t="s">
        <v>88</v>
      </c>
      <c r="E16" s="375"/>
      <c r="F16" s="375"/>
      <c r="G16" s="181"/>
      <c r="H16" s="181"/>
      <c r="I16" s="181"/>
      <c r="J16" s="181"/>
      <c r="K16" s="181"/>
    </row>
    <row r="17" spans="1:11" x14ac:dyDescent="0.3">
      <c r="A17" s="181" t="s">
        <v>104</v>
      </c>
      <c r="B17" s="195">
        <v>16</v>
      </c>
      <c r="C17" s="375">
        <v>12</v>
      </c>
      <c r="D17" s="195" t="s">
        <v>88</v>
      </c>
      <c r="E17" s="181"/>
      <c r="F17" s="375"/>
      <c r="G17" s="181"/>
      <c r="H17" s="195"/>
      <c r="I17" s="181"/>
      <c r="J17" s="181"/>
      <c r="K17" s="181"/>
    </row>
    <row r="18" spans="1:11" x14ac:dyDescent="0.3">
      <c r="A18" s="181" t="s">
        <v>73</v>
      </c>
      <c r="B18" s="195">
        <v>17</v>
      </c>
      <c r="C18" s="375">
        <v>13</v>
      </c>
      <c r="D18" s="375" t="s">
        <v>90</v>
      </c>
      <c r="E18" s="181"/>
      <c r="F18" s="375"/>
      <c r="G18" s="181"/>
      <c r="H18" s="181"/>
      <c r="I18" s="181"/>
      <c r="J18" s="181"/>
      <c r="K18" s="181"/>
    </row>
    <row r="19" spans="1:11" x14ac:dyDescent="0.3">
      <c r="A19" s="326"/>
      <c r="B19" s="199"/>
      <c r="C19" s="326"/>
      <c r="D19" s="199"/>
      <c r="E19" s="326"/>
      <c r="F19" s="199"/>
      <c r="G19" s="326"/>
      <c r="H19" s="199"/>
      <c r="I19" s="326"/>
      <c r="J19" s="199"/>
      <c r="K19" s="326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72" bestFit="1" customWidth="1"/>
    <col min="2" max="2" width="49.44140625" style="70" customWidth="1"/>
    <col min="3" max="3" width="8.88671875" style="372" bestFit="1" customWidth="1"/>
    <col min="4" max="5" width="8.6640625" style="372" customWidth="1"/>
    <col min="6" max="8" width="9.109375" style="372" customWidth="1"/>
    <col min="9" max="9" width="18.44140625" style="372" customWidth="1"/>
    <col min="10" max="137" width="9.109375" style="372" customWidth="1"/>
    <col min="138" max="16384" width="9.109375" style="372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75"/>
      <c r="J2" s="375"/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75"/>
      <c r="J3" s="375"/>
      <c r="L3" s="326"/>
      <c r="M3" s="326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75"/>
      <c r="J4" s="375"/>
      <c r="L4" s="326"/>
      <c r="M4" s="326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75"/>
      <c r="J5" s="375"/>
      <c r="L5" s="326"/>
      <c r="M5" s="326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75"/>
      <c r="J6" s="375"/>
      <c r="L6" s="326"/>
      <c r="M6" s="326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75"/>
      <c r="J7" s="375"/>
      <c r="L7" s="326"/>
      <c r="M7" s="326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75"/>
      <c r="J8" s="375"/>
      <c r="L8" s="326"/>
      <c r="M8" s="326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75"/>
      <c r="J9" s="375"/>
      <c r="L9" s="326"/>
      <c r="M9" s="326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75"/>
      <c r="J10" s="375"/>
      <c r="L10" s="326"/>
      <c r="M10" s="326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75"/>
      <c r="J11" s="375"/>
      <c r="L11" s="326"/>
      <c r="M11" s="326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75"/>
      <c r="J12" s="375"/>
      <c r="L12" s="326"/>
      <c r="M12" s="326"/>
    </row>
    <row r="13" spans="1:13" x14ac:dyDescent="0.3">
      <c r="A13" s="375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326"/>
      <c r="M13" s="326"/>
    </row>
    <row r="14" spans="1:13" x14ac:dyDescent="0.3">
      <c r="A14" s="375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326"/>
      <c r="M14" s="326"/>
    </row>
    <row r="15" spans="1:13" x14ac:dyDescent="0.3">
      <c r="L15" s="326"/>
      <c r="M15" s="326"/>
    </row>
    <row r="16" spans="1:13" x14ac:dyDescent="0.3">
      <c r="L16" s="326"/>
      <c r="M16" s="326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09375" defaultRowHeight="14.4" x14ac:dyDescent="0.3"/>
  <cols>
    <col min="1" max="1" width="16.5546875" style="372" customWidth="1"/>
    <col min="2" max="2" width="15" style="372" customWidth="1"/>
    <col min="3" max="3" width="12.88671875" style="372" customWidth="1"/>
    <col min="4" max="4" width="12.44140625" style="372" customWidth="1"/>
    <col min="5" max="5" width="11.33203125" style="372" customWidth="1"/>
    <col min="6" max="6" width="12.6640625" style="372" customWidth="1"/>
    <col min="7" max="7" width="12.88671875" style="372" customWidth="1"/>
    <col min="8" max="8" width="13.6640625" style="372" customWidth="1"/>
    <col min="9" max="9" width="14.44140625" style="372" customWidth="1"/>
    <col min="10" max="10" width="15.33203125" style="372" customWidth="1"/>
    <col min="11" max="11" width="13.5546875" style="372" customWidth="1"/>
    <col min="12" max="12" width="14.5546875" style="372" customWidth="1"/>
    <col min="13" max="13" width="13.6640625" style="372" customWidth="1"/>
    <col min="14" max="14" width="14.109375" style="372" customWidth="1"/>
    <col min="15" max="15" width="13.88671875" style="372" customWidth="1"/>
    <col min="16" max="16" width="15.33203125" style="372" customWidth="1"/>
    <col min="17" max="19" width="14.6640625" style="372" customWidth="1"/>
    <col min="20" max="20" width="9.109375" style="372" customWidth="1"/>
    <col min="21" max="21" width="12" style="372" customWidth="1"/>
    <col min="22" max="267" width="9.109375" style="372" customWidth="1"/>
    <col min="268" max="16384" width="9.109375" style="372"/>
  </cols>
  <sheetData>
    <row r="1" spans="1:21" s="94" customFormat="1" ht="58.5" customHeight="1" x14ac:dyDescent="0.3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345</v>
      </c>
    </row>
    <row r="2" spans="1:21" ht="27" customHeight="1" x14ac:dyDescent="0.3">
      <c r="A2" s="181" t="s">
        <v>346</v>
      </c>
      <c r="B2" s="375" t="s">
        <v>347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75">
        <v>2</v>
      </c>
    </row>
    <row r="3" spans="1:21" ht="27" customHeight="1" x14ac:dyDescent="0.3">
      <c r="A3" s="181" t="s">
        <v>348</v>
      </c>
      <c r="B3" s="375" t="s">
        <v>349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75">
        <v>3</v>
      </c>
    </row>
    <row r="4" spans="1:21" ht="27" customHeight="1" x14ac:dyDescent="0.3">
      <c r="A4" s="181" t="s">
        <v>350</v>
      </c>
      <c r="B4" s="375" t="s">
        <v>351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75">
        <v>4</v>
      </c>
    </row>
    <row r="5" spans="1:21" ht="27" customHeight="1" x14ac:dyDescent="0.3">
      <c r="A5" s="181" t="s">
        <v>352</v>
      </c>
      <c r="B5" s="375" t="s">
        <v>353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75">
        <v>5</v>
      </c>
    </row>
    <row r="6" spans="1:21" ht="27" customHeight="1" x14ac:dyDescent="0.3">
      <c r="A6" s="181" t="s">
        <v>354</v>
      </c>
      <c r="B6" s="375" t="s">
        <v>355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75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L19" sqref="L19"/>
    </sheetView>
  </sheetViews>
  <sheetFormatPr defaultColWidth="9.109375" defaultRowHeight="14.4" x14ac:dyDescent="0.3"/>
  <cols>
    <col min="1" max="1" width="16.5546875" style="372" customWidth="1"/>
    <col min="2" max="2" width="15" style="372" customWidth="1"/>
    <col min="3" max="3" width="16.109375" style="372" customWidth="1"/>
    <col min="4" max="4" width="15" style="372" customWidth="1"/>
    <col min="5" max="5" width="11.33203125" style="372" customWidth="1"/>
    <col min="6" max="6" width="14.88671875" style="372" customWidth="1"/>
    <col min="7" max="7" width="12.88671875" style="372" customWidth="1"/>
    <col min="8" max="8" width="13.6640625" style="372" customWidth="1"/>
    <col min="9" max="9" width="16.88671875" style="372" customWidth="1"/>
    <col min="10" max="10" width="15.33203125" style="372" customWidth="1"/>
    <col min="11" max="11" width="13.5546875" style="372" customWidth="1"/>
    <col min="12" max="12" width="14.5546875" style="372" customWidth="1"/>
    <col min="13" max="13" width="15.44140625" style="372" customWidth="1"/>
    <col min="14" max="14" width="16.88671875" style="372" customWidth="1"/>
    <col min="15" max="16" width="12.88671875" style="372" customWidth="1"/>
    <col min="17" max="19" width="14.88671875" style="372" customWidth="1"/>
    <col min="20" max="20" width="9.109375" style="372" customWidth="1"/>
    <col min="21" max="21" width="13.33203125" style="372" customWidth="1"/>
    <col min="22" max="267" width="9.109375" style="372" customWidth="1"/>
    <col min="268" max="16384" width="9.109375" style="372"/>
  </cols>
  <sheetData>
    <row r="1" spans="1:21" s="94" customFormat="1" ht="111" customHeight="1" x14ac:dyDescent="0.4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356</v>
      </c>
    </row>
    <row r="2" spans="1:21" ht="21" customHeight="1" x14ac:dyDescent="0.5">
      <c r="A2" s="95" t="s">
        <v>346</v>
      </c>
      <c r="B2" s="97" t="s">
        <v>347</v>
      </c>
      <c r="C2" s="97">
        <v>78</v>
      </c>
      <c r="D2" s="97">
        <v>0</v>
      </c>
      <c r="E2" s="97">
        <v>24</v>
      </c>
      <c r="F2" s="97">
        <v>19</v>
      </c>
      <c r="G2" s="97">
        <v>15</v>
      </c>
      <c r="H2" s="97">
        <v>0</v>
      </c>
      <c r="I2" s="97">
        <v>158.16499999999999</v>
      </c>
      <c r="J2" s="97">
        <v>11.551</v>
      </c>
      <c r="K2" s="97">
        <v>0</v>
      </c>
      <c r="L2" s="97">
        <v>0</v>
      </c>
      <c r="M2" s="97">
        <v>179.327</v>
      </c>
      <c r="N2" s="97">
        <v>5</v>
      </c>
      <c r="O2" s="97">
        <v>0</v>
      </c>
      <c r="P2" s="97">
        <v>5</v>
      </c>
      <c r="Q2" s="97">
        <v>55</v>
      </c>
      <c r="R2" s="97">
        <v>13</v>
      </c>
      <c r="S2" s="97">
        <v>1</v>
      </c>
      <c r="T2" s="97">
        <f>SUM(C2:Q2)</f>
        <v>550.04299999999989</v>
      </c>
      <c r="U2" s="97">
        <v>2</v>
      </c>
    </row>
    <row r="3" spans="1:21" ht="21" customHeight="1" x14ac:dyDescent="0.5">
      <c r="A3" s="95" t="s">
        <v>348</v>
      </c>
      <c r="B3" s="97" t="s">
        <v>349</v>
      </c>
      <c r="C3" s="97">
        <v>15</v>
      </c>
      <c r="D3" s="97">
        <v>4</v>
      </c>
      <c r="E3" s="97">
        <v>6</v>
      </c>
      <c r="F3" s="97">
        <v>9</v>
      </c>
      <c r="G3" s="97">
        <v>5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49.351999999999997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>
        <v>13</v>
      </c>
      <c r="S3" s="97">
        <v>0</v>
      </c>
      <c r="T3" s="97">
        <f>SUM(C3:Q3)</f>
        <v>166.232</v>
      </c>
      <c r="U3" s="97">
        <v>3</v>
      </c>
    </row>
    <row r="4" spans="1:21" ht="21" customHeight="1" x14ac:dyDescent="0.5">
      <c r="A4" s="95" t="s">
        <v>350</v>
      </c>
      <c r="B4" s="97" t="s">
        <v>351</v>
      </c>
      <c r="C4" s="97">
        <v>5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31.44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>
        <v>56</v>
      </c>
      <c r="S4" s="97">
        <v>0</v>
      </c>
      <c r="T4" s="97">
        <f>SUM(C4:Q4)</f>
        <v>209.34700000000001</v>
      </c>
      <c r="U4" s="97">
        <v>4</v>
      </c>
    </row>
    <row r="5" spans="1:21" ht="21" customHeight="1" x14ac:dyDescent="0.5">
      <c r="A5" s="95" t="s">
        <v>352</v>
      </c>
      <c r="B5" s="97" t="s">
        <v>353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55.024999999999999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97">
        <f>SUM(C5:Q5)</f>
        <v>212.57599999999999</v>
      </c>
      <c r="U5" s="97">
        <v>5</v>
      </c>
    </row>
    <row r="6" spans="1:21" ht="21" customHeight="1" x14ac:dyDescent="0.5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>
        <v>4</v>
      </c>
      <c r="S6" s="97">
        <v>0</v>
      </c>
      <c r="T6" s="97"/>
      <c r="U6" s="97"/>
    </row>
    <row r="7" spans="1:21" ht="21" customHeight="1" x14ac:dyDescent="0.5">
      <c r="A7" s="95" t="s">
        <v>155</v>
      </c>
      <c r="B7" s="97"/>
      <c r="C7" s="97">
        <f t="shared" ref="C7:Q7" si="0">SUM(C2:C5)</f>
        <v>119</v>
      </c>
      <c r="D7" s="97">
        <f t="shared" si="0"/>
        <v>5</v>
      </c>
      <c r="E7" s="97">
        <f t="shared" si="0"/>
        <v>40</v>
      </c>
      <c r="F7" s="97">
        <f t="shared" si="0"/>
        <v>43</v>
      </c>
      <c r="G7" s="97">
        <f t="shared" si="0"/>
        <v>28</v>
      </c>
      <c r="H7" s="97">
        <f t="shared" si="0"/>
        <v>0</v>
      </c>
      <c r="I7" s="97">
        <f t="shared" si="0"/>
        <v>336.214</v>
      </c>
      <c r="J7" s="97">
        <f t="shared" si="0"/>
        <v>108.97399999999999</v>
      </c>
      <c r="K7" s="97">
        <f t="shared" si="0"/>
        <v>67.11</v>
      </c>
      <c r="L7" s="97">
        <f t="shared" si="0"/>
        <v>62.661999999999999</v>
      </c>
      <c r="M7" s="97">
        <f t="shared" si="0"/>
        <v>261.238</v>
      </c>
      <c r="N7" s="97">
        <f t="shared" si="0"/>
        <v>7</v>
      </c>
      <c r="O7" s="97">
        <f t="shared" si="0"/>
        <v>0</v>
      </c>
      <c r="P7" s="97">
        <f t="shared" si="0"/>
        <v>5</v>
      </c>
      <c r="Q7" s="97">
        <f t="shared" si="0"/>
        <v>55</v>
      </c>
      <c r="R7" s="97"/>
      <c r="S7" s="97"/>
      <c r="T7" s="97">
        <f>SUM(T2:T5)</f>
        <v>1138.1979999999999</v>
      </c>
      <c r="U7" s="97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zoomScale="70" zoomScaleNormal="70" zoomScaleSheetLayoutView="70" workbookViewId="0">
      <selection activeCell="L10" sqref="L9:L10"/>
    </sheetView>
  </sheetViews>
  <sheetFormatPr defaultColWidth="9.109375" defaultRowHeight="14.4" x14ac:dyDescent="0.3"/>
  <cols>
    <col min="1" max="1" width="16.5546875" style="372" customWidth="1"/>
    <col min="2" max="2" width="15" style="372" customWidth="1"/>
    <col min="3" max="3" width="16.88671875" style="372" customWidth="1"/>
    <col min="4" max="4" width="15.33203125" style="372" customWidth="1"/>
    <col min="5" max="5" width="18.44140625" style="372" customWidth="1"/>
    <col min="6" max="6" width="17.44140625" style="372" customWidth="1"/>
    <col min="7" max="7" width="17.109375" style="372" customWidth="1"/>
    <col min="8" max="8" width="13.6640625" style="372" customWidth="1"/>
    <col min="9" max="9" width="18.109375" style="372" customWidth="1"/>
    <col min="10" max="10" width="15.33203125" style="372" customWidth="1"/>
    <col min="11" max="11" width="21.33203125" style="372" customWidth="1"/>
    <col min="12" max="12" width="20.88671875" style="372" customWidth="1"/>
    <col min="13" max="13" width="20.44140625" style="372" customWidth="1"/>
    <col min="14" max="14" width="14.109375" style="372" customWidth="1"/>
    <col min="15" max="15" width="15.44140625" style="372" customWidth="1"/>
    <col min="16" max="16" width="16.5546875" style="372" customWidth="1"/>
    <col min="17" max="19" width="12.88671875" style="372" customWidth="1"/>
    <col min="20" max="20" width="17.44140625" style="372" customWidth="1"/>
    <col min="21" max="21" width="11.88671875" style="372" customWidth="1"/>
    <col min="22" max="267" width="9.109375" style="372" customWidth="1"/>
    <col min="268" max="16384" width="9.109375" style="372"/>
  </cols>
  <sheetData>
    <row r="1" spans="1:21" s="94" customFormat="1" ht="99" customHeight="1" x14ac:dyDescent="0.3">
      <c r="A1" s="185" t="s">
        <v>357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345</v>
      </c>
    </row>
    <row r="2" spans="1:21" ht="21" customHeight="1" x14ac:dyDescent="0.3">
      <c r="A2" s="96" t="s">
        <v>346</v>
      </c>
      <c r="B2" s="96" t="s">
        <v>347</v>
      </c>
      <c r="C2" s="96">
        <v>794.18999999999994</v>
      </c>
      <c r="D2" s="96">
        <v>0</v>
      </c>
      <c r="E2" s="96">
        <v>5743.73</v>
      </c>
      <c r="F2" s="96">
        <v>666.98</v>
      </c>
      <c r="G2" s="96">
        <v>3991</v>
      </c>
      <c r="H2" s="96">
        <v>0</v>
      </c>
      <c r="I2" s="96">
        <v>4590.0300000000007</v>
      </c>
      <c r="J2" s="96">
        <v>496.55</v>
      </c>
      <c r="K2" s="96">
        <v>0</v>
      </c>
      <c r="L2" s="96">
        <v>0</v>
      </c>
      <c r="M2" s="96">
        <v>16646.89</v>
      </c>
      <c r="N2" s="96">
        <v>125</v>
      </c>
      <c r="O2" s="96">
        <v>0</v>
      </c>
      <c r="P2" s="96">
        <v>225</v>
      </c>
      <c r="Q2" s="96">
        <v>1618</v>
      </c>
      <c r="R2" s="96">
        <v>55.55</v>
      </c>
      <c r="S2" s="96">
        <v>120</v>
      </c>
      <c r="T2" s="96">
        <f>SUM(C2:S2)</f>
        <v>35072.92</v>
      </c>
      <c r="U2" s="96">
        <v>2</v>
      </c>
    </row>
    <row r="3" spans="1:21" ht="21" customHeight="1" x14ac:dyDescent="0.3">
      <c r="A3" s="96" t="s">
        <v>348</v>
      </c>
      <c r="B3" s="96" t="s">
        <v>349</v>
      </c>
      <c r="C3" s="96">
        <v>134</v>
      </c>
      <c r="D3" s="96">
        <v>783.05</v>
      </c>
      <c r="E3" s="96">
        <v>1091.95</v>
      </c>
      <c r="F3" s="96">
        <v>540</v>
      </c>
      <c r="G3" s="96">
        <v>1011</v>
      </c>
      <c r="H3" s="96">
        <v>0</v>
      </c>
      <c r="I3" s="96">
        <v>926.76</v>
      </c>
      <c r="J3" s="96">
        <v>912.34</v>
      </c>
      <c r="K3" s="96">
        <v>0</v>
      </c>
      <c r="L3" s="96">
        <v>1365.43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>
        <v>35</v>
      </c>
      <c r="S3" s="96">
        <v>0</v>
      </c>
      <c r="T3" s="96">
        <f>SUM(C3:S3)</f>
        <v>7970.71</v>
      </c>
      <c r="U3" s="96">
        <v>3</v>
      </c>
    </row>
    <row r="4" spans="1:21" ht="21" customHeight="1" x14ac:dyDescent="0.3">
      <c r="A4" s="96" t="s">
        <v>350</v>
      </c>
      <c r="B4" s="96" t="s">
        <v>351</v>
      </c>
      <c r="C4" s="96">
        <v>53.92</v>
      </c>
      <c r="D4" s="96">
        <v>389.57</v>
      </c>
      <c r="E4" s="96">
        <v>1642.1</v>
      </c>
      <c r="F4" s="96">
        <v>383</v>
      </c>
      <c r="G4" s="96">
        <v>0</v>
      </c>
      <c r="H4" s="96">
        <v>0</v>
      </c>
      <c r="I4" s="96">
        <v>1365</v>
      </c>
      <c r="J4" s="96">
        <v>1990</v>
      </c>
      <c r="K4" s="96">
        <v>2035.43</v>
      </c>
      <c r="L4" s="96">
        <v>383</v>
      </c>
      <c r="M4" s="96">
        <v>57.25</v>
      </c>
      <c r="N4" s="96">
        <v>12</v>
      </c>
      <c r="O4" s="96">
        <v>0</v>
      </c>
      <c r="P4" s="96">
        <v>0</v>
      </c>
      <c r="Q4" s="96">
        <v>0</v>
      </c>
      <c r="R4" s="96">
        <v>140</v>
      </c>
      <c r="S4" s="96">
        <v>0</v>
      </c>
      <c r="T4" s="96">
        <f>SUM(C4:S4)</f>
        <v>8451.27</v>
      </c>
      <c r="U4" s="96">
        <v>4</v>
      </c>
    </row>
    <row r="5" spans="1:21" ht="21" customHeight="1" x14ac:dyDescent="0.3">
      <c r="A5" s="96" t="s">
        <v>352</v>
      </c>
      <c r="B5" s="96" t="s">
        <v>353</v>
      </c>
      <c r="C5" s="96">
        <v>238.35</v>
      </c>
      <c r="D5" s="96">
        <v>0</v>
      </c>
      <c r="E5" s="96">
        <v>1154.78</v>
      </c>
      <c r="F5" s="96">
        <v>346.76</v>
      </c>
      <c r="G5" s="96">
        <v>1850.07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3579.6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SUM(C5:S5)</f>
        <v>10471.9</v>
      </c>
      <c r="U5" s="96">
        <v>5</v>
      </c>
    </row>
    <row r="6" spans="1:21" ht="21" customHeight="1" x14ac:dyDescent="0.3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175</v>
      </c>
      <c r="S6" s="96">
        <v>0</v>
      </c>
      <c r="T6" s="96"/>
      <c r="U6" s="96"/>
    </row>
    <row r="7" spans="1:21" ht="21" customHeight="1" x14ac:dyDescent="0.3">
      <c r="A7" s="96" t="s">
        <v>155</v>
      </c>
      <c r="B7" s="96"/>
      <c r="C7" s="96">
        <f t="shared" ref="C7:Q7" si="0">SUM(C2:C5)</f>
        <v>1220.4599999999998</v>
      </c>
      <c r="D7" s="96">
        <f t="shared" si="0"/>
        <v>1172.6199999999999</v>
      </c>
      <c r="E7" s="96">
        <f t="shared" si="0"/>
        <v>9632.56</v>
      </c>
      <c r="F7" s="96">
        <f t="shared" si="0"/>
        <v>1936.74</v>
      </c>
      <c r="G7" s="96">
        <f t="shared" si="0"/>
        <v>6852.07</v>
      </c>
      <c r="H7" s="96">
        <f t="shared" si="0"/>
        <v>0</v>
      </c>
      <c r="I7" s="96">
        <f t="shared" si="0"/>
        <v>10184.130000000001</v>
      </c>
      <c r="J7" s="96">
        <f t="shared" si="0"/>
        <v>3398.8900000000003</v>
      </c>
      <c r="K7" s="96">
        <f t="shared" si="0"/>
        <v>2035.43</v>
      </c>
      <c r="L7" s="96">
        <f t="shared" si="0"/>
        <v>1748.43</v>
      </c>
      <c r="M7" s="96">
        <f t="shared" si="0"/>
        <v>21445.23</v>
      </c>
      <c r="N7" s="96">
        <f t="shared" si="0"/>
        <v>146.69</v>
      </c>
      <c r="O7" s="96">
        <f t="shared" si="0"/>
        <v>0</v>
      </c>
      <c r="P7" s="96">
        <f t="shared" si="0"/>
        <v>225</v>
      </c>
      <c r="Q7" s="96">
        <f t="shared" si="0"/>
        <v>1618</v>
      </c>
      <c r="R7" s="96"/>
      <c r="S7" s="96"/>
      <c r="T7" s="96"/>
      <c r="U7" s="96"/>
    </row>
    <row r="8" spans="1:21" x14ac:dyDescent="0.3">
      <c r="A8" s="326"/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</row>
  </sheetData>
  <pageMargins left="0.7" right="0.7" top="0.75" bottom="0.75" header="0.3" footer="0.3"/>
  <pageSetup paperSize="9" scale="3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67" zoomScale="130" zoomScaleNormal="130" workbookViewId="0">
      <selection activeCell="B73" sqref="B73"/>
    </sheetView>
  </sheetViews>
  <sheetFormatPr defaultRowHeight="28.5" customHeight="1" x14ac:dyDescent="0.3"/>
  <cols>
    <col min="2" max="2" width="51.109375" style="372" customWidth="1"/>
    <col min="3" max="3" width="14.6640625" style="372" customWidth="1"/>
    <col min="6" max="6" width="11.88671875" style="372" customWidth="1"/>
    <col min="7" max="7" width="9.109375" style="326" customWidth="1"/>
    <col min="8" max="8" width="15.33203125" style="372" customWidth="1"/>
    <col min="10" max="10" width="13.44140625" style="366" customWidth="1"/>
    <col min="11" max="11" width="60.109375" style="372" customWidth="1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7" t="s">
        <v>82</v>
      </c>
      <c r="L1" s="326"/>
      <c r="M1" s="326"/>
      <c r="N1" s="326"/>
      <c r="O1" s="326"/>
      <c r="P1" s="326"/>
    </row>
    <row r="2" spans="1:16" ht="28.5" customHeight="1" x14ac:dyDescent="0.3">
      <c r="A2" s="362">
        <v>3111302</v>
      </c>
      <c r="B2" s="1" t="s">
        <v>7</v>
      </c>
      <c r="C2" s="227">
        <v>5</v>
      </c>
      <c r="D2" s="227"/>
      <c r="E2" s="231"/>
      <c r="F2" s="227">
        <v>5</v>
      </c>
      <c r="G2" s="22">
        <v>12</v>
      </c>
      <c r="H2" s="22">
        <v>2</v>
      </c>
      <c r="J2" s="369"/>
      <c r="K2" s="24"/>
      <c r="L2" s="57"/>
      <c r="M2" s="57"/>
      <c r="N2" s="25"/>
      <c r="O2" s="57"/>
      <c r="P2" s="326"/>
    </row>
    <row r="3" spans="1:16" ht="28.5" customHeight="1" x14ac:dyDescent="0.3">
      <c r="A3" s="362">
        <v>3111327</v>
      </c>
      <c r="B3" s="1" t="s">
        <v>8</v>
      </c>
      <c r="C3" s="227">
        <v>10</v>
      </c>
      <c r="D3" s="227"/>
      <c r="E3" s="231"/>
      <c r="F3" s="227">
        <v>10</v>
      </c>
      <c r="G3" s="22">
        <v>13</v>
      </c>
      <c r="H3" s="22">
        <v>3</v>
      </c>
      <c r="J3" s="369"/>
      <c r="K3" s="24"/>
      <c r="L3" s="57"/>
      <c r="M3" s="57"/>
      <c r="N3" s="25"/>
      <c r="O3" s="57"/>
      <c r="P3" s="326"/>
    </row>
    <row r="4" spans="1:16" ht="28.5" customHeight="1" x14ac:dyDescent="0.3">
      <c r="A4" s="362">
        <v>3111338</v>
      </c>
      <c r="B4" s="1" t="s">
        <v>9</v>
      </c>
      <c r="C4" s="227">
        <v>140</v>
      </c>
      <c r="D4" s="227"/>
      <c r="E4" s="231"/>
      <c r="F4" s="227">
        <v>140</v>
      </c>
      <c r="G4" s="22">
        <v>14</v>
      </c>
      <c r="H4" s="22">
        <v>4</v>
      </c>
      <c r="J4" s="369"/>
      <c r="K4" s="24"/>
      <c r="L4" s="57"/>
      <c r="M4" s="57"/>
      <c r="N4" s="25"/>
      <c r="O4" s="57"/>
      <c r="P4" s="326"/>
    </row>
    <row r="5" spans="1:16" ht="28.5" customHeight="1" x14ac:dyDescent="0.3">
      <c r="A5" s="362">
        <v>3241101</v>
      </c>
      <c r="B5" s="3" t="s">
        <v>10</v>
      </c>
      <c r="C5" s="227">
        <v>120</v>
      </c>
      <c r="D5" s="227"/>
      <c r="E5" s="231"/>
      <c r="F5" s="227">
        <v>120</v>
      </c>
      <c r="G5" s="22">
        <v>16</v>
      </c>
      <c r="H5" s="22">
        <v>5</v>
      </c>
      <c r="J5" s="369"/>
      <c r="K5" s="26"/>
      <c r="L5" s="57"/>
      <c r="M5" s="57"/>
      <c r="N5" s="25"/>
      <c r="O5" s="57"/>
      <c r="P5" s="326"/>
    </row>
    <row r="6" spans="1:16" ht="28.5" customHeight="1" x14ac:dyDescent="0.3">
      <c r="A6" s="362">
        <v>3211129</v>
      </c>
      <c r="B6" s="4" t="s">
        <v>11</v>
      </c>
      <c r="C6" s="227">
        <v>245</v>
      </c>
      <c r="D6" s="227"/>
      <c r="E6" s="231"/>
      <c r="F6" s="227">
        <v>245</v>
      </c>
      <c r="G6" s="22">
        <v>17</v>
      </c>
      <c r="H6" s="22">
        <v>6</v>
      </c>
      <c r="J6" s="369"/>
      <c r="K6" s="27"/>
      <c r="L6" s="57"/>
      <c r="M6" s="57"/>
      <c r="N6" s="25"/>
      <c r="O6" s="57"/>
      <c r="P6" s="326"/>
    </row>
    <row r="7" spans="1:16" ht="28.5" customHeight="1" x14ac:dyDescent="0.3">
      <c r="A7" s="362">
        <v>3821103</v>
      </c>
      <c r="B7" s="5" t="s">
        <v>12</v>
      </c>
      <c r="C7" s="227">
        <v>2874.35</v>
      </c>
      <c r="D7" s="227"/>
      <c r="E7" s="231"/>
      <c r="F7" s="227">
        <v>2874.35</v>
      </c>
      <c r="G7" s="22">
        <v>18</v>
      </c>
      <c r="H7" s="22">
        <v>7</v>
      </c>
      <c r="J7" s="369"/>
      <c r="K7" s="323"/>
      <c r="L7" s="57"/>
      <c r="M7" s="57"/>
      <c r="N7" s="25"/>
      <c r="O7" s="57"/>
      <c r="P7" s="326"/>
    </row>
    <row r="8" spans="1:16" ht="28.5" customHeight="1" x14ac:dyDescent="0.3">
      <c r="A8" s="362">
        <v>3211119</v>
      </c>
      <c r="B8" s="4" t="s">
        <v>13</v>
      </c>
      <c r="C8" s="227">
        <v>5</v>
      </c>
      <c r="D8" s="227"/>
      <c r="E8" s="231"/>
      <c r="F8" s="227">
        <v>5</v>
      </c>
      <c r="G8" s="22">
        <v>19</v>
      </c>
      <c r="H8" s="22">
        <v>8</v>
      </c>
      <c r="J8" s="369"/>
      <c r="K8" s="27"/>
      <c r="L8" s="57"/>
      <c r="M8" s="57"/>
      <c r="N8" s="25"/>
      <c r="O8" s="57"/>
      <c r="P8" s="326"/>
    </row>
    <row r="9" spans="1:16" ht="28.5" customHeight="1" x14ac:dyDescent="0.3">
      <c r="A9" s="362">
        <v>3211120</v>
      </c>
      <c r="B9" s="3" t="s">
        <v>14</v>
      </c>
      <c r="C9" s="227">
        <v>5</v>
      </c>
      <c r="D9" s="227"/>
      <c r="E9" s="231"/>
      <c r="F9" s="227">
        <v>5</v>
      </c>
      <c r="G9" s="22">
        <v>20</v>
      </c>
      <c r="H9" s="22">
        <v>9</v>
      </c>
      <c r="J9" s="369"/>
      <c r="K9" s="26"/>
      <c r="L9" s="57"/>
      <c r="M9" s="57"/>
      <c r="N9" s="25"/>
      <c r="O9" s="57"/>
      <c r="P9" s="326"/>
    </row>
    <row r="10" spans="1:16" ht="28.5" customHeight="1" x14ac:dyDescent="0.3">
      <c r="A10" s="362">
        <v>3211117</v>
      </c>
      <c r="B10" s="3" t="s">
        <v>15</v>
      </c>
      <c r="C10" s="227">
        <v>5</v>
      </c>
      <c r="D10" s="227"/>
      <c r="E10" s="231"/>
      <c r="F10" s="227">
        <v>5</v>
      </c>
      <c r="G10" s="22">
        <v>21</v>
      </c>
      <c r="H10" s="22">
        <v>10</v>
      </c>
      <c r="J10" s="369"/>
      <c r="K10" s="26"/>
      <c r="L10" s="57"/>
      <c r="M10" s="57"/>
      <c r="N10" s="25"/>
      <c r="O10" s="57"/>
      <c r="P10" s="326"/>
    </row>
    <row r="11" spans="1:16" ht="28.5" customHeight="1" x14ac:dyDescent="0.3">
      <c r="A11" s="362">
        <v>3221104</v>
      </c>
      <c r="B11" s="3" t="s">
        <v>16</v>
      </c>
      <c r="C11" s="227">
        <v>20</v>
      </c>
      <c r="D11" s="227"/>
      <c r="E11" s="231"/>
      <c r="F11" s="227">
        <v>20</v>
      </c>
      <c r="G11" s="22">
        <v>22</v>
      </c>
      <c r="H11" s="22">
        <v>11</v>
      </c>
      <c r="J11" s="369"/>
      <c r="K11" s="26"/>
      <c r="L11" s="57"/>
      <c r="M11" s="57"/>
      <c r="N11" s="25"/>
      <c r="O11" s="57"/>
      <c r="P11" s="326"/>
    </row>
    <row r="12" spans="1:16" ht="28.5" customHeight="1" x14ac:dyDescent="0.3">
      <c r="A12" s="362">
        <v>3211115</v>
      </c>
      <c r="B12" s="3" t="s">
        <v>17</v>
      </c>
      <c r="C12" s="227">
        <v>5</v>
      </c>
      <c r="D12" s="227"/>
      <c r="E12" s="231"/>
      <c r="F12" s="227">
        <v>5</v>
      </c>
      <c r="G12" s="22">
        <v>23</v>
      </c>
      <c r="H12" s="22">
        <v>12</v>
      </c>
      <c r="J12" s="369"/>
      <c r="K12" s="26"/>
      <c r="L12" s="57"/>
      <c r="M12" s="57"/>
      <c r="N12" s="25"/>
      <c r="O12" s="57"/>
      <c r="P12" s="326"/>
    </row>
    <row r="13" spans="1:16" ht="28.5" customHeight="1" x14ac:dyDescent="0.3">
      <c r="A13" s="362">
        <v>3211113</v>
      </c>
      <c r="B13" s="3" t="s">
        <v>18</v>
      </c>
      <c r="C13" s="227">
        <v>20</v>
      </c>
      <c r="D13" s="227"/>
      <c r="E13" s="231"/>
      <c r="F13" s="227">
        <v>20</v>
      </c>
      <c r="G13" s="22">
        <v>24</v>
      </c>
      <c r="H13" s="22">
        <v>13</v>
      </c>
      <c r="J13" s="369"/>
      <c r="K13" s="26"/>
      <c r="L13" s="57"/>
      <c r="M13" s="57"/>
      <c r="N13" s="25"/>
      <c r="O13" s="57"/>
      <c r="P13" s="326"/>
    </row>
    <row r="14" spans="1:16" ht="28.5" customHeight="1" x14ac:dyDescent="0.3">
      <c r="A14" s="285">
        <v>3243102</v>
      </c>
      <c r="B14" s="286" t="s">
        <v>19</v>
      </c>
      <c r="C14" s="287">
        <v>40</v>
      </c>
      <c r="D14" s="287"/>
      <c r="E14" s="288"/>
      <c r="F14" s="287">
        <v>40</v>
      </c>
      <c r="G14" s="289">
        <v>25</v>
      </c>
      <c r="H14" s="289">
        <v>14</v>
      </c>
      <c r="J14" s="369"/>
      <c r="K14" s="24"/>
      <c r="L14" s="57"/>
      <c r="M14" s="57"/>
      <c r="N14" s="25"/>
      <c r="O14" s="57"/>
      <c r="P14" s="326"/>
    </row>
    <row r="15" spans="1:16" ht="28.5" customHeight="1" x14ac:dyDescent="0.3">
      <c r="A15" s="285">
        <v>3243101</v>
      </c>
      <c r="B15" s="286" t="s">
        <v>20</v>
      </c>
      <c r="C15" s="287">
        <v>170</v>
      </c>
      <c r="D15" s="287"/>
      <c r="E15" s="288"/>
      <c r="F15" s="287">
        <v>170</v>
      </c>
      <c r="G15" s="289">
        <v>26</v>
      </c>
      <c r="H15" s="289">
        <v>15</v>
      </c>
      <c r="J15" s="369"/>
      <c r="L15" s="57"/>
      <c r="M15" s="57"/>
      <c r="N15" s="25"/>
      <c r="O15" s="57"/>
      <c r="P15" s="326"/>
    </row>
    <row r="16" spans="1:16" ht="28.5" customHeight="1" x14ac:dyDescent="0.3">
      <c r="A16" s="362">
        <v>3221108</v>
      </c>
      <c r="B16" s="1" t="s">
        <v>21</v>
      </c>
      <c r="C16" s="227">
        <v>3</v>
      </c>
      <c r="D16" s="227"/>
      <c r="E16" s="231"/>
      <c r="F16" s="227">
        <v>3</v>
      </c>
      <c r="G16" s="22">
        <v>27</v>
      </c>
      <c r="H16" s="22">
        <v>16</v>
      </c>
      <c r="J16" s="369"/>
      <c r="K16" s="24"/>
      <c r="L16" s="57"/>
      <c r="M16" s="57"/>
      <c r="N16" s="25"/>
      <c r="O16" s="57"/>
      <c r="P16" s="326"/>
    </row>
    <row r="17" spans="1:16" ht="28.5" customHeight="1" x14ac:dyDescent="0.3">
      <c r="A17" s="362">
        <v>3255102</v>
      </c>
      <c r="B17" s="1" t="s">
        <v>22</v>
      </c>
      <c r="C17" s="227">
        <v>50</v>
      </c>
      <c r="D17" s="227"/>
      <c r="E17" s="231"/>
      <c r="F17" s="227">
        <v>50</v>
      </c>
      <c r="G17" s="22">
        <v>28</v>
      </c>
      <c r="H17" s="22">
        <v>17</v>
      </c>
      <c r="J17" s="369"/>
      <c r="K17" s="24"/>
      <c r="L17" s="57"/>
      <c r="M17" s="57"/>
      <c r="N17" s="25"/>
      <c r="O17" s="57"/>
      <c r="P17" s="326"/>
    </row>
    <row r="18" spans="1:16" ht="28.5" customHeight="1" x14ac:dyDescent="0.3">
      <c r="A18" s="362">
        <v>3255104</v>
      </c>
      <c r="B18" s="1" t="s">
        <v>23</v>
      </c>
      <c r="C18" s="227">
        <v>120</v>
      </c>
      <c r="D18" s="227"/>
      <c r="E18" s="231"/>
      <c r="F18" s="227">
        <v>120</v>
      </c>
      <c r="G18" s="22">
        <v>29</v>
      </c>
      <c r="H18" s="22">
        <v>18</v>
      </c>
      <c r="J18" s="369"/>
      <c r="K18" s="24"/>
      <c r="L18" s="57"/>
      <c r="M18" s="57"/>
      <c r="N18" s="25"/>
      <c r="O18" s="57"/>
      <c r="P18" s="326"/>
    </row>
    <row r="19" spans="1:16" ht="28.5" customHeight="1" x14ac:dyDescent="0.3">
      <c r="A19" s="362">
        <v>3211127</v>
      </c>
      <c r="B19" s="1" t="s">
        <v>24</v>
      </c>
      <c r="C19" s="227">
        <v>2</v>
      </c>
      <c r="D19" s="227"/>
      <c r="E19" s="231"/>
      <c r="F19" s="227">
        <v>2</v>
      </c>
      <c r="G19" s="22">
        <v>30</v>
      </c>
      <c r="H19" s="22">
        <v>19</v>
      </c>
      <c r="J19" s="369"/>
      <c r="K19" s="24"/>
      <c r="L19" s="57"/>
      <c r="M19" s="57"/>
      <c r="N19" s="25"/>
      <c r="O19" s="57"/>
      <c r="P19" s="326"/>
    </row>
    <row r="20" spans="1:16" ht="28.5" customHeight="1" x14ac:dyDescent="0.3">
      <c r="A20" s="290">
        <v>3231201</v>
      </c>
      <c r="B20" s="286" t="s">
        <v>25</v>
      </c>
      <c r="C20" s="291">
        <v>0</v>
      </c>
      <c r="D20" s="291">
        <v>119</v>
      </c>
      <c r="E20" s="292"/>
      <c r="F20" s="291">
        <v>119</v>
      </c>
      <c r="G20" s="289">
        <v>32</v>
      </c>
      <c r="H20" s="289">
        <v>20</v>
      </c>
      <c r="J20" s="315"/>
      <c r="K20" s="24"/>
      <c r="L20" s="56"/>
      <c r="M20" s="56"/>
      <c r="N20" s="30"/>
      <c r="O20" s="56"/>
      <c r="P20" s="326"/>
    </row>
    <row r="21" spans="1:16" ht="28.5" customHeight="1" x14ac:dyDescent="0.3">
      <c r="A21" s="290"/>
      <c r="B21" s="295" t="s">
        <v>26</v>
      </c>
      <c r="C21" s="291">
        <v>64.400000000000006</v>
      </c>
      <c r="D21" s="291">
        <v>472.3</v>
      </c>
      <c r="E21" s="292">
        <v>0</v>
      </c>
      <c r="F21" s="291">
        <v>536.70000000000005</v>
      </c>
      <c r="G21" s="289">
        <v>33</v>
      </c>
      <c r="H21" s="289">
        <v>21</v>
      </c>
      <c r="J21" s="315"/>
      <c r="K21" s="28"/>
      <c r="L21" s="56"/>
      <c r="M21" s="56"/>
      <c r="N21" s="30"/>
      <c r="O21" s="56"/>
      <c r="P21" s="326"/>
    </row>
    <row r="22" spans="1:16" ht="54" customHeight="1" x14ac:dyDescent="0.3">
      <c r="A22" s="290"/>
      <c r="B22" s="295" t="s">
        <v>27</v>
      </c>
      <c r="C22" s="291">
        <v>373.9</v>
      </c>
      <c r="D22" s="291">
        <v>2756.2</v>
      </c>
      <c r="E22" s="292">
        <v>0</v>
      </c>
      <c r="F22" s="291">
        <v>3130.1</v>
      </c>
      <c r="G22" s="289">
        <v>34</v>
      </c>
      <c r="H22" s="289">
        <v>22</v>
      </c>
      <c r="J22" s="315"/>
      <c r="K22" s="28"/>
      <c r="L22" s="56"/>
      <c r="M22" s="56"/>
      <c r="N22" s="30"/>
      <c r="O22" s="56"/>
      <c r="P22" s="326"/>
    </row>
    <row r="23" spans="1:16" ht="45" customHeight="1" x14ac:dyDescent="0.3">
      <c r="A23" s="290"/>
      <c r="B23" s="295" t="s">
        <v>28</v>
      </c>
      <c r="C23" s="291">
        <v>159.69999999999999</v>
      </c>
      <c r="D23" s="291">
        <v>1171.5</v>
      </c>
      <c r="E23" s="292">
        <v>0</v>
      </c>
      <c r="F23" s="291">
        <v>1331.2</v>
      </c>
      <c r="G23" s="289">
        <v>35</v>
      </c>
      <c r="H23" s="289">
        <v>23</v>
      </c>
      <c r="J23" s="315"/>
      <c r="K23" s="28"/>
      <c r="L23" s="56"/>
      <c r="M23" s="56"/>
      <c r="N23" s="30"/>
      <c r="O23" s="56"/>
      <c r="P23" s="326"/>
    </row>
    <row r="24" spans="1:16" ht="28.5" customHeight="1" x14ac:dyDescent="0.3">
      <c r="A24" s="362">
        <v>3211109</v>
      </c>
      <c r="B24" s="1" t="s">
        <v>29</v>
      </c>
      <c r="C24" s="227">
        <v>22</v>
      </c>
      <c r="D24" s="227"/>
      <c r="E24" s="231"/>
      <c r="F24" s="227">
        <v>22</v>
      </c>
      <c r="G24" s="22">
        <v>36</v>
      </c>
      <c r="H24" s="22">
        <v>24</v>
      </c>
      <c r="J24" s="369"/>
      <c r="K24" s="24"/>
      <c r="L24" s="57"/>
      <c r="M24" s="57"/>
      <c r="N24" s="25"/>
      <c r="O24" s="57"/>
      <c r="P24" s="326"/>
    </row>
    <row r="25" spans="1:16" ht="28.5" customHeight="1" x14ac:dyDescent="0.3">
      <c r="A25" s="362">
        <v>3256103</v>
      </c>
      <c r="B25" s="1" t="s">
        <v>30</v>
      </c>
      <c r="C25" s="227">
        <v>15</v>
      </c>
      <c r="D25" s="227"/>
      <c r="E25" s="231"/>
      <c r="F25" s="227">
        <v>15</v>
      </c>
      <c r="G25" s="22">
        <v>37</v>
      </c>
      <c r="H25" s="22">
        <v>25</v>
      </c>
      <c r="J25" s="369"/>
      <c r="K25" s="24"/>
      <c r="L25" s="57"/>
      <c r="M25" s="57"/>
      <c r="N25" s="25"/>
      <c r="O25" s="57"/>
      <c r="P25" s="326"/>
    </row>
    <row r="26" spans="1:16" ht="28.5" customHeight="1" x14ac:dyDescent="0.3">
      <c r="A26" s="362">
        <v>3257101</v>
      </c>
      <c r="B26" s="1" t="s">
        <v>97</v>
      </c>
      <c r="C26" s="227">
        <v>0</v>
      </c>
      <c r="D26" s="227"/>
      <c r="E26" s="231">
        <v>7901.4</v>
      </c>
      <c r="F26" s="227">
        <v>7901.4</v>
      </c>
      <c r="G26" s="22">
        <v>38</v>
      </c>
      <c r="H26" s="22">
        <v>26</v>
      </c>
      <c r="J26" s="369"/>
      <c r="K26" s="24"/>
      <c r="L26" s="57"/>
      <c r="M26" s="57"/>
      <c r="N26" s="25"/>
      <c r="O26" s="57"/>
      <c r="P26" s="326"/>
    </row>
    <row r="27" spans="1:16" ht="28.5" customHeight="1" x14ac:dyDescent="0.3">
      <c r="A27" s="377">
        <v>3111332</v>
      </c>
      <c r="B27" s="4" t="s">
        <v>32</v>
      </c>
      <c r="C27" s="227">
        <v>30</v>
      </c>
      <c r="D27" s="227"/>
      <c r="E27" s="231"/>
      <c r="F27" s="227">
        <v>30</v>
      </c>
      <c r="G27" s="22">
        <v>39</v>
      </c>
      <c r="H27" s="22">
        <v>27</v>
      </c>
      <c r="J27" s="384"/>
      <c r="K27" s="28"/>
      <c r="L27" s="57"/>
      <c r="M27" s="57"/>
      <c r="N27" s="25"/>
      <c r="O27" s="57"/>
      <c r="P27" s="326"/>
    </row>
    <row r="28" spans="1:16" ht="28.5" customHeight="1" x14ac:dyDescent="0.3">
      <c r="A28" s="378"/>
      <c r="B28" s="4" t="s">
        <v>33</v>
      </c>
      <c r="C28" s="227">
        <v>10</v>
      </c>
      <c r="D28" s="227"/>
      <c r="E28" s="231"/>
      <c r="F28" s="227">
        <v>10</v>
      </c>
      <c r="G28" s="22">
        <v>40</v>
      </c>
      <c r="H28" s="22">
        <v>28</v>
      </c>
      <c r="J28" s="381"/>
      <c r="K28" s="28"/>
      <c r="L28" s="57"/>
      <c r="M28" s="57"/>
      <c r="N28" s="25"/>
      <c r="O28" s="57"/>
      <c r="P28" s="326"/>
    </row>
    <row r="29" spans="1:16" ht="28.5" customHeight="1" x14ac:dyDescent="0.3">
      <c r="A29" s="379"/>
      <c r="B29" s="4" t="s">
        <v>34</v>
      </c>
      <c r="C29" s="227">
        <v>10</v>
      </c>
      <c r="D29" s="227"/>
      <c r="E29" s="231"/>
      <c r="F29" s="227">
        <v>10</v>
      </c>
      <c r="G29" s="22">
        <v>41</v>
      </c>
      <c r="H29" s="22">
        <v>29</v>
      </c>
      <c r="J29" s="381"/>
      <c r="K29" s="28"/>
      <c r="L29" s="57"/>
      <c r="M29" s="57"/>
      <c r="N29" s="25"/>
      <c r="O29" s="57"/>
      <c r="P29" s="326"/>
    </row>
    <row r="30" spans="1:16" ht="28.5" customHeight="1" x14ac:dyDescent="0.3">
      <c r="A30" s="206">
        <v>3257104</v>
      </c>
      <c r="B30" s="245" t="s">
        <v>35</v>
      </c>
      <c r="C30" s="232">
        <v>162</v>
      </c>
      <c r="D30" s="232"/>
      <c r="E30" s="233"/>
      <c r="F30" s="232">
        <v>162</v>
      </c>
      <c r="G30" s="234">
        <v>42</v>
      </c>
      <c r="H30" s="234">
        <v>30</v>
      </c>
      <c r="J30" s="369"/>
      <c r="K30" s="27"/>
      <c r="L30" s="57"/>
      <c r="M30" s="57"/>
      <c r="N30" s="25"/>
      <c r="O30" s="57"/>
      <c r="P30" s="326"/>
    </row>
    <row r="31" spans="1:16" ht="28.5" customHeight="1" x14ac:dyDescent="0.3">
      <c r="A31" s="362">
        <v>3255101</v>
      </c>
      <c r="B31" s="1" t="s">
        <v>36</v>
      </c>
      <c r="C31" s="227">
        <v>60</v>
      </c>
      <c r="D31" s="227"/>
      <c r="E31" s="231"/>
      <c r="F31" s="227">
        <v>60</v>
      </c>
      <c r="G31" s="22">
        <v>43</v>
      </c>
      <c r="H31" s="22">
        <v>31</v>
      </c>
      <c r="J31" s="369"/>
      <c r="K31" s="24"/>
      <c r="L31" s="57"/>
      <c r="M31" s="57"/>
      <c r="N31" s="25"/>
      <c r="O31" s="57"/>
      <c r="P31" s="326"/>
    </row>
    <row r="32" spans="1:16" ht="28.5" customHeight="1" x14ac:dyDescent="0.3">
      <c r="A32" s="206">
        <v>3256101</v>
      </c>
      <c r="B32" s="207" t="s">
        <v>37</v>
      </c>
      <c r="C32" s="232">
        <v>1700</v>
      </c>
      <c r="D32" s="232"/>
      <c r="E32" s="233"/>
      <c r="F32" s="232">
        <v>1700</v>
      </c>
      <c r="G32" s="234">
        <v>44</v>
      </c>
      <c r="H32" s="234">
        <v>32</v>
      </c>
      <c r="J32" s="369"/>
      <c r="K32" s="24"/>
      <c r="L32" s="57"/>
      <c r="M32" s="57"/>
      <c r="N32" s="25"/>
      <c r="O32" s="57"/>
      <c r="P32" s="326"/>
    </row>
    <row r="33" spans="1:16" ht="28.5" customHeight="1" x14ac:dyDescent="0.3">
      <c r="A33" s="362">
        <v>3258101</v>
      </c>
      <c r="B33" s="1" t="s">
        <v>38</v>
      </c>
      <c r="C33" s="227">
        <v>125</v>
      </c>
      <c r="D33" s="227"/>
      <c r="E33" s="231"/>
      <c r="F33" s="227">
        <v>125</v>
      </c>
      <c r="G33" s="22">
        <v>46</v>
      </c>
      <c r="H33" s="22">
        <v>33</v>
      </c>
      <c r="J33" s="369"/>
      <c r="K33" s="24"/>
      <c r="L33" s="57"/>
      <c r="M33" s="57"/>
      <c r="N33" s="25"/>
      <c r="O33" s="57"/>
      <c r="P33" s="326"/>
    </row>
    <row r="34" spans="1:16" ht="28.5" customHeight="1" x14ac:dyDescent="0.3">
      <c r="A34" s="362">
        <v>3258102</v>
      </c>
      <c r="B34" s="1" t="s">
        <v>39</v>
      </c>
      <c r="C34" s="227">
        <v>10</v>
      </c>
      <c r="D34" s="227"/>
      <c r="E34" s="231"/>
      <c r="F34" s="227">
        <v>10</v>
      </c>
      <c r="G34" s="22">
        <v>47</v>
      </c>
      <c r="H34" s="22">
        <v>34</v>
      </c>
      <c r="J34" s="369"/>
      <c r="K34" s="24"/>
      <c r="L34" s="57"/>
      <c r="M34" s="57"/>
      <c r="N34" s="25"/>
      <c r="O34" s="57"/>
      <c r="P34" s="326"/>
    </row>
    <row r="35" spans="1:16" ht="28.5" customHeight="1" x14ac:dyDescent="0.3">
      <c r="A35" s="362">
        <v>3258103</v>
      </c>
      <c r="B35" s="1" t="s">
        <v>40</v>
      </c>
      <c r="C35" s="227">
        <v>15</v>
      </c>
      <c r="D35" s="227"/>
      <c r="E35" s="231"/>
      <c r="F35" s="227">
        <v>15</v>
      </c>
      <c r="G35" s="22">
        <v>48</v>
      </c>
      <c r="H35" s="22">
        <v>35</v>
      </c>
      <c r="J35" s="369"/>
      <c r="K35" s="24"/>
      <c r="L35" s="57"/>
      <c r="M35" s="57"/>
      <c r="N35" s="25"/>
      <c r="O35" s="57"/>
      <c r="P35" s="326"/>
    </row>
    <row r="36" spans="1:16" ht="28.5" customHeight="1" x14ac:dyDescent="0.3">
      <c r="A36" s="362">
        <v>3258105</v>
      </c>
      <c r="B36" s="1" t="s">
        <v>41</v>
      </c>
      <c r="C36" s="227">
        <v>10</v>
      </c>
      <c r="D36" s="227"/>
      <c r="E36" s="231"/>
      <c r="F36" s="227">
        <v>10</v>
      </c>
      <c r="G36" s="22">
        <v>49</v>
      </c>
      <c r="H36" s="22">
        <v>36</v>
      </c>
      <c r="J36" s="369"/>
      <c r="K36" s="24"/>
      <c r="L36" s="57"/>
      <c r="M36" s="57"/>
      <c r="N36" s="25"/>
      <c r="O36" s="57"/>
      <c r="P36" s="326"/>
    </row>
    <row r="37" spans="1:16" ht="28.5" customHeight="1" x14ac:dyDescent="0.3">
      <c r="A37" s="362">
        <v>3258107</v>
      </c>
      <c r="B37" s="1" t="s">
        <v>42</v>
      </c>
      <c r="C37" s="227">
        <v>25</v>
      </c>
      <c r="D37" s="227"/>
      <c r="E37" s="231"/>
      <c r="F37" s="227">
        <v>25</v>
      </c>
      <c r="G37" s="22">
        <v>50</v>
      </c>
      <c r="H37" s="22">
        <v>37</v>
      </c>
      <c r="J37" s="369"/>
      <c r="K37" s="24"/>
      <c r="L37" s="57"/>
      <c r="M37" s="57"/>
      <c r="N37" s="25"/>
      <c r="O37" s="57"/>
      <c r="P37" s="326"/>
    </row>
    <row r="38" spans="1:16" ht="28.5" customHeight="1" x14ac:dyDescent="0.3">
      <c r="A38" s="362">
        <v>3258106</v>
      </c>
      <c r="B38" s="1" t="s">
        <v>43</v>
      </c>
      <c r="C38" s="227">
        <v>40</v>
      </c>
      <c r="D38" s="227"/>
      <c r="E38" s="231"/>
      <c r="F38" s="227">
        <v>40</v>
      </c>
      <c r="G38" s="22">
        <v>51</v>
      </c>
      <c r="H38" s="22">
        <v>38</v>
      </c>
      <c r="J38" s="369"/>
      <c r="K38" s="24"/>
      <c r="L38" s="57"/>
      <c r="M38" s="57"/>
      <c r="N38" s="25"/>
      <c r="O38" s="57"/>
      <c r="P38" s="326"/>
    </row>
    <row r="39" spans="1:16" ht="28.5" customHeight="1" x14ac:dyDescent="0.3">
      <c r="A39" s="362">
        <v>3258105</v>
      </c>
      <c r="B39" s="1" t="s">
        <v>44</v>
      </c>
      <c r="C39" s="227">
        <v>20</v>
      </c>
      <c r="D39" s="227"/>
      <c r="E39" s="231"/>
      <c r="F39" s="227">
        <v>20</v>
      </c>
      <c r="G39" s="22">
        <v>52</v>
      </c>
      <c r="H39" s="22">
        <v>39</v>
      </c>
      <c r="J39" s="369"/>
      <c r="K39" s="24"/>
      <c r="L39" s="57"/>
      <c r="M39" s="57"/>
      <c r="N39" s="25"/>
      <c r="O39" s="57"/>
      <c r="P39" s="326"/>
    </row>
    <row r="40" spans="1:16" ht="28.5" customHeight="1" x14ac:dyDescent="0.3">
      <c r="A40" s="6">
        <v>3258114</v>
      </c>
      <c r="B40" s="7" t="s">
        <v>45</v>
      </c>
      <c r="C40" s="235">
        <v>56.777000000000008</v>
      </c>
      <c r="D40" s="235">
        <v>348.77300000000002</v>
      </c>
      <c r="E40" s="236">
        <v>0</v>
      </c>
      <c r="F40" s="235">
        <v>405.55</v>
      </c>
      <c r="G40" s="22">
        <v>54</v>
      </c>
      <c r="H40" s="22">
        <v>40</v>
      </c>
      <c r="J40" s="316"/>
      <c r="K40" s="32"/>
      <c r="L40" s="33"/>
      <c r="M40" s="33"/>
      <c r="N40" s="34"/>
      <c r="O40" s="33"/>
      <c r="P40" s="326"/>
    </row>
    <row r="41" spans="1:16" ht="28.5" customHeight="1" x14ac:dyDescent="0.3">
      <c r="A41" s="362">
        <v>3258128</v>
      </c>
      <c r="B41" s="1" t="s">
        <v>46</v>
      </c>
      <c r="C41" s="227">
        <v>5</v>
      </c>
      <c r="D41" s="227"/>
      <c r="E41" s="231"/>
      <c r="F41" s="227">
        <v>5</v>
      </c>
      <c r="G41" s="22">
        <v>55</v>
      </c>
      <c r="H41" s="22">
        <v>41</v>
      </c>
      <c r="J41" s="369"/>
      <c r="K41" s="24"/>
      <c r="L41" s="57"/>
      <c r="M41" s="57"/>
      <c r="N41" s="25"/>
      <c r="O41" s="57"/>
      <c r="P41" s="326"/>
    </row>
    <row r="42" spans="1:16" ht="28.5" customHeight="1" x14ac:dyDescent="0.3">
      <c r="A42" s="362">
        <v>3258107</v>
      </c>
      <c r="B42" s="3" t="s">
        <v>47</v>
      </c>
      <c r="C42" s="227">
        <v>40</v>
      </c>
      <c r="D42" s="227"/>
      <c r="E42" s="231"/>
      <c r="F42" s="227">
        <v>40</v>
      </c>
      <c r="G42" s="22">
        <v>56</v>
      </c>
      <c r="H42" s="22">
        <v>42</v>
      </c>
      <c r="J42" s="369"/>
      <c r="K42" s="26"/>
      <c r="L42" s="57"/>
      <c r="M42" s="57"/>
      <c r="N42" s="25"/>
      <c r="O42" s="57"/>
      <c r="P42" s="326"/>
    </row>
    <row r="43" spans="1:16" ht="28.5" customHeight="1" x14ac:dyDescent="0.3">
      <c r="A43" s="382">
        <v>4112101</v>
      </c>
      <c r="B43" s="10" t="s">
        <v>48</v>
      </c>
      <c r="C43" s="227">
        <v>702.5</v>
      </c>
      <c r="D43" s="222"/>
      <c r="E43" s="228"/>
      <c r="F43" s="227">
        <v>702.5</v>
      </c>
      <c r="G43" s="22">
        <v>68</v>
      </c>
      <c r="H43" s="22">
        <v>43</v>
      </c>
      <c r="J43" s="385"/>
      <c r="K43" s="35"/>
      <c r="L43" s="57"/>
      <c r="M43" s="56"/>
      <c r="N43" s="30"/>
      <c r="O43" s="57"/>
      <c r="P43" s="326"/>
    </row>
    <row r="44" spans="1:16" ht="36.75" customHeight="1" x14ac:dyDescent="0.3">
      <c r="A44" s="379"/>
      <c r="B44" s="5" t="s">
        <v>98</v>
      </c>
      <c r="C44" s="227">
        <v>68.25</v>
      </c>
      <c r="D44" s="222"/>
      <c r="E44" s="228"/>
      <c r="F44" s="227">
        <v>68.25</v>
      </c>
      <c r="G44" s="22">
        <v>69</v>
      </c>
      <c r="H44" s="22">
        <v>44</v>
      </c>
      <c r="J44" s="381"/>
      <c r="K44" s="28"/>
      <c r="L44" s="57"/>
      <c r="M44" s="56"/>
      <c r="N44" s="30"/>
      <c r="O44" s="57"/>
      <c r="P44" s="326"/>
    </row>
    <row r="45" spans="1:16" ht="28.5" customHeight="1" x14ac:dyDescent="0.3">
      <c r="A45" s="368">
        <v>4112102</v>
      </c>
      <c r="B45" s="5" t="s">
        <v>50</v>
      </c>
      <c r="C45" s="227">
        <v>90</v>
      </c>
      <c r="D45" s="222"/>
      <c r="E45" s="228"/>
      <c r="F45" s="227">
        <v>90</v>
      </c>
      <c r="G45" s="22">
        <v>71</v>
      </c>
      <c r="H45" s="22">
        <v>45</v>
      </c>
      <c r="J45" s="365"/>
      <c r="K45" s="28"/>
      <c r="L45" s="57"/>
      <c r="M45" s="56"/>
      <c r="N45" s="30"/>
      <c r="O45" s="57"/>
      <c r="P45" s="326"/>
    </row>
    <row r="46" spans="1:16" ht="36.75" customHeight="1" x14ac:dyDescent="0.3">
      <c r="A46" s="383">
        <v>4112316</v>
      </c>
      <c r="B46" s="5" t="s">
        <v>51</v>
      </c>
      <c r="C46" s="227">
        <v>8.9700000000000006</v>
      </c>
      <c r="D46" s="222"/>
      <c r="E46" s="228"/>
      <c r="F46" s="227">
        <v>8.9700000000000006</v>
      </c>
      <c r="G46" s="22">
        <v>73</v>
      </c>
      <c r="H46" s="22">
        <v>46</v>
      </c>
      <c r="J46" s="380"/>
      <c r="K46" s="28"/>
      <c r="L46" s="57"/>
      <c r="M46" s="56"/>
      <c r="N46" s="30"/>
      <c r="O46" s="57"/>
      <c r="P46" s="326"/>
    </row>
    <row r="47" spans="1:16" ht="36" customHeight="1" x14ac:dyDescent="0.3">
      <c r="A47" s="379"/>
      <c r="B47" s="5" t="s">
        <v>52</v>
      </c>
      <c r="C47" s="227">
        <v>1</v>
      </c>
      <c r="D47" s="222"/>
      <c r="E47" s="228"/>
      <c r="F47" s="227">
        <v>1</v>
      </c>
      <c r="G47" s="22">
        <v>74</v>
      </c>
      <c r="H47" s="22">
        <v>47</v>
      </c>
      <c r="J47" s="381"/>
      <c r="K47" s="107"/>
      <c r="L47" s="57"/>
      <c r="M47" s="56"/>
      <c r="N47" s="30"/>
      <c r="O47" s="57"/>
      <c r="P47" s="326"/>
    </row>
    <row r="48" spans="1:16" ht="39.75" customHeight="1" x14ac:dyDescent="0.3">
      <c r="A48" s="223">
        <v>4112304</v>
      </c>
      <c r="B48" s="224" t="s">
        <v>53</v>
      </c>
      <c r="C48" s="237">
        <v>20.5</v>
      </c>
      <c r="D48" s="237"/>
      <c r="E48" s="237"/>
      <c r="F48" s="237">
        <v>20.5</v>
      </c>
      <c r="G48" s="225">
        <v>76</v>
      </c>
      <c r="H48" s="225">
        <v>48</v>
      </c>
      <c r="J48" s="380"/>
      <c r="K48" s="107"/>
      <c r="L48" s="57"/>
      <c r="M48" s="56"/>
      <c r="N48" s="30"/>
      <c r="O48" s="57"/>
      <c r="P48" s="326"/>
    </row>
    <row r="49" spans="1:16" ht="37.5" customHeight="1" x14ac:dyDescent="0.3">
      <c r="A49" s="226">
        <v>4112304</v>
      </c>
      <c r="B49" s="216" t="s">
        <v>54</v>
      </c>
      <c r="C49" s="227">
        <v>3</v>
      </c>
      <c r="D49" s="222"/>
      <c r="E49" s="228"/>
      <c r="F49" s="227">
        <v>3</v>
      </c>
      <c r="G49" s="22">
        <v>77</v>
      </c>
      <c r="H49" s="22">
        <v>49</v>
      </c>
      <c r="J49" s="381"/>
      <c r="K49" s="107"/>
      <c r="L49" s="57"/>
      <c r="M49" s="56"/>
      <c r="N49" s="30"/>
      <c r="O49" s="57"/>
      <c r="P49" s="326"/>
    </row>
    <row r="50" spans="1:16" ht="28.5" customHeight="1" x14ac:dyDescent="0.3">
      <c r="A50" s="226">
        <v>4112304</v>
      </c>
      <c r="B50" s="216" t="s">
        <v>55</v>
      </c>
      <c r="C50" s="227">
        <v>50</v>
      </c>
      <c r="D50" s="222"/>
      <c r="E50" s="228"/>
      <c r="F50" s="227">
        <v>50</v>
      </c>
      <c r="G50" s="22">
        <v>78</v>
      </c>
      <c r="H50" s="22">
        <v>50</v>
      </c>
      <c r="J50" s="381"/>
      <c r="K50" s="107"/>
      <c r="L50" s="57"/>
      <c r="M50" s="56"/>
      <c r="N50" s="30"/>
      <c r="O50" s="57"/>
      <c r="P50" s="326"/>
    </row>
    <row r="51" spans="1:16" ht="44.25" customHeight="1" x14ac:dyDescent="0.3">
      <c r="A51" s="229">
        <v>4112202</v>
      </c>
      <c r="B51" s="230" t="s">
        <v>56</v>
      </c>
      <c r="C51" s="227">
        <v>24.5</v>
      </c>
      <c r="D51" s="222"/>
      <c r="E51" s="228"/>
      <c r="F51" s="227">
        <v>24.5</v>
      </c>
      <c r="G51" s="22">
        <v>80</v>
      </c>
      <c r="H51" s="22">
        <v>51</v>
      </c>
      <c r="J51" s="380"/>
      <c r="K51" s="107"/>
      <c r="L51" s="57"/>
      <c r="M51" s="56"/>
      <c r="N51" s="30"/>
      <c r="O51" s="57"/>
      <c r="P51" s="326"/>
    </row>
    <row r="52" spans="1:16" ht="34.5" customHeight="1" x14ac:dyDescent="0.3">
      <c r="A52" s="118">
        <v>4112202</v>
      </c>
      <c r="B52" s="5" t="s">
        <v>57</v>
      </c>
      <c r="C52" s="227">
        <v>13.75</v>
      </c>
      <c r="D52" s="222"/>
      <c r="E52" s="228"/>
      <c r="F52" s="227">
        <v>13.75</v>
      </c>
      <c r="G52" s="22">
        <v>81</v>
      </c>
      <c r="H52" s="22">
        <v>52</v>
      </c>
      <c r="J52" s="381"/>
      <c r="K52" s="107"/>
      <c r="L52" s="57"/>
      <c r="M52" s="56"/>
      <c r="N52" s="30"/>
      <c r="O52" s="57"/>
      <c r="P52" s="326"/>
    </row>
    <row r="53" spans="1:16" ht="17.25" customHeight="1" x14ac:dyDescent="0.3">
      <c r="A53" s="118">
        <v>4112202</v>
      </c>
      <c r="B53" s="5" t="s">
        <v>58</v>
      </c>
      <c r="C53" s="227">
        <v>1.5</v>
      </c>
      <c r="D53" s="222"/>
      <c r="E53" s="228"/>
      <c r="F53" s="227">
        <v>1.5</v>
      </c>
      <c r="G53" s="22">
        <v>82</v>
      </c>
      <c r="H53" s="22">
        <v>53</v>
      </c>
      <c r="J53" s="381"/>
      <c r="K53" s="107"/>
      <c r="L53" s="57"/>
      <c r="M53" s="56"/>
      <c r="N53" s="30"/>
      <c r="O53" s="57"/>
      <c r="P53" s="326"/>
    </row>
    <row r="54" spans="1:16" ht="33.75" customHeight="1" x14ac:dyDescent="0.3">
      <c r="A54" s="118">
        <v>4112202</v>
      </c>
      <c r="B54" s="5" t="s">
        <v>59</v>
      </c>
      <c r="C54" s="227">
        <v>5.25</v>
      </c>
      <c r="D54" s="222"/>
      <c r="E54" s="228"/>
      <c r="F54" s="227">
        <v>5.25</v>
      </c>
      <c r="G54" s="22">
        <v>83</v>
      </c>
      <c r="H54" s="22">
        <v>54</v>
      </c>
      <c r="J54" s="381"/>
      <c r="K54" s="107"/>
      <c r="L54" s="57"/>
      <c r="M54" s="56"/>
      <c r="N54" s="30"/>
      <c r="O54" s="57"/>
      <c r="P54" s="326"/>
    </row>
    <row r="55" spans="1:16" ht="28.5" customHeight="1" x14ac:dyDescent="0.3">
      <c r="A55" s="367">
        <v>4112314</v>
      </c>
      <c r="B55" s="1" t="s">
        <v>39</v>
      </c>
      <c r="C55" s="227">
        <v>50</v>
      </c>
      <c r="D55" s="222"/>
      <c r="E55" s="228"/>
      <c r="F55" s="227">
        <v>50</v>
      </c>
      <c r="G55" s="22">
        <v>84</v>
      </c>
      <c r="H55" s="22">
        <v>55</v>
      </c>
      <c r="J55" s="370"/>
      <c r="K55" s="107"/>
      <c r="L55" s="57"/>
      <c r="M55" s="56"/>
      <c r="N55" s="30"/>
      <c r="O55" s="57"/>
      <c r="P55" s="326"/>
    </row>
    <row r="56" spans="1:16" ht="28.5" customHeight="1" x14ac:dyDescent="0.3">
      <c r="A56" s="367">
        <v>4112303</v>
      </c>
      <c r="B56" s="1" t="s">
        <v>60</v>
      </c>
      <c r="C56" s="227">
        <v>15</v>
      </c>
      <c r="D56" s="222"/>
      <c r="E56" s="228"/>
      <c r="F56" s="227">
        <v>15</v>
      </c>
      <c r="G56" s="22">
        <v>85</v>
      </c>
      <c r="H56" s="22">
        <v>56</v>
      </c>
      <c r="J56" s="370"/>
      <c r="K56" s="107"/>
      <c r="L56" s="57"/>
      <c r="M56" s="56"/>
      <c r="N56" s="30"/>
      <c r="O56" s="57"/>
      <c r="P56" s="326"/>
    </row>
    <row r="57" spans="1:16" ht="28.5" customHeight="1" x14ac:dyDescent="0.3">
      <c r="A57" s="264">
        <v>4141101</v>
      </c>
      <c r="B57" s="280" t="s">
        <v>61</v>
      </c>
      <c r="C57" s="281">
        <v>18386.72</v>
      </c>
      <c r="D57" s="282"/>
      <c r="E57" s="283"/>
      <c r="F57" s="281">
        <v>18386.72</v>
      </c>
      <c r="G57" s="284">
        <v>87</v>
      </c>
      <c r="H57" s="284">
        <v>57</v>
      </c>
      <c r="J57" s="317"/>
      <c r="K57" s="24"/>
      <c r="L57" s="56"/>
      <c r="M57" s="56"/>
      <c r="N57" s="30"/>
      <c r="O57" s="57"/>
      <c r="P57" s="326"/>
    </row>
    <row r="58" spans="1:16" ht="28.5" customHeight="1" x14ac:dyDescent="0.3">
      <c r="A58" s="77">
        <v>4111306</v>
      </c>
      <c r="B58" s="78" t="s">
        <v>62</v>
      </c>
      <c r="C58" s="238">
        <v>170.86439999999999</v>
      </c>
      <c r="D58" s="238">
        <v>1049.5956000000001</v>
      </c>
      <c r="E58" s="239">
        <v>0</v>
      </c>
      <c r="F58" s="240">
        <v>1220.46</v>
      </c>
      <c r="G58" s="241">
        <v>90</v>
      </c>
      <c r="H58" s="22">
        <v>58</v>
      </c>
      <c r="J58" s="318"/>
      <c r="K58" s="328"/>
      <c r="L58" s="56"/>
      <c r="M58" s="56"/>
      <c r="N58" s="30"/>
      <c r="O58" s="57"/>
      <c r="P58" s="326"/>
    </row>
    <row r="59" spans="1:16" ht="28.5" customHeight="1" x14ac:dyDescent="0.3">
      <c r="A59" s="77">
        <v>4111307</v>
      </c>
      <c r="B59" s="80" t="s">
        <v>63</v>
      </c>
      <c r="C59" s="238">
        <v>164.16679999999999</v>
      </c>
      <c r="D59" s="238">
        <v>1008.4532</v>
      </c>
      <c r="E59" s="239">
        <v>0</v>
      </c>
      <c r="F59" s="240">
        <v>1172.6199999999999</v>
      </c>
      <c r="G59" s="241">
        <v>92</v>
      </c>
      <c r="H59" s="22">
        <v>59</v>
      </c>
      <c r="J59" s="318"/>
      <c r="K59" s="330"/>
      <c r="L59" s="57"/>
      <c r="M59" s="57"/>
      <c r="N59" s="30"/>
      <c r="O59" s="57"/>
      <c r="P59" s="326"/>
    </row>
    <row r="60" spans="1:16" ht="28.5" customHeight="1" x14ac:dyDescent="0.3">
      <c r="A60" s="77">
        <v>4111307</v>
      </c>
      <c r="B60" s="80" t="s">
        <v>64</v>
      </c>
      <c r="C60" s="238">
        <v>2578.9917999999998</v>
      </c>
      <c r="D60" s="238">
        <v>15842.378199999999</v>
      </c>
      <c r="E60" s="239">
        <v>0</v>
      </c>
      <c r="F60" s="240">
        <v>18421.37</v>
      </c>
      <c r="G60" s="241">
        <v>93</v>
      </c>
      <c r="H60" s="22">
        <v>60</v>
      </c>
      <c r="J60" s="318"/>
      <c r="K60" s="329"/>
      <c r="L60" s="56"/>
      <c r="M60" s="56"/>
      <c r="N60" s="30"/>
      <c r="O60" s="57"/>
      <c r="P60" s="326"/>
    </row>
    <row r="61" spans="1:16" ht="28.5" customHeight="1" x14ac:dyDescent="0.3">
      <c r="A61" s="77">
        <v>4111307</v>
      </c>
      <c r="B61" s="78" t="s">
        <v>65</v>
      </c>
      <c r="C61" s="238">
        <v>1425.7782</v>
      </c>
      <c r="D61" s="238">
        <v>8758.3518000000004</v>
      </c>
      <c r="E61" s="239">
        <v>0</v>
      </c>
      <c r="F61" s="240">
        <v>10184.129999999999</v>
      </c>
      <c r="G61" s="241">
        <v>94</v>
      </c>
      <c r="H61" s="241">
        <v>61</v>
      </c>
      <c r="J61" s="318"/>
      <c r="K61" s="28"/>
      <c r="L61" s="56"/>
      <c r="M61" s="56"/>
      <c r="N61" s="30"/>
      <c r="O61" s="57"/>
      <c r="P61" s="326"/>
    </row>
    <row r="62" spans="1:16" ht="28.5" customHeight="1" x14ac:dyDescent="0.3">
      <c r="A62" s="86">
        <v>4111201</v>
      </c>
      <c r="B62" s="80" t="s">
        <v>66</v>
      </c>
      <c r="C62" s="238">
        <v>475.84460000000001</v>
      </c>
      <c r="D62" s="238">
        <v>2923.0454</v>
      </c>
      <c r="E62" s="239">
        <v>0</v>
      </c>
      <c r="F62" s="240">
        <v>3398.889999999999</v>
      </c>
      <c r="G62" s="241">
        <v>96</v>
      </c>
      <c r="H62" s="22">
        <v>62</v>
      </c>
      <c r="J62" s="365"/>
      <c r="K62" s="37"/>
      <c r="L62" s="57"/>
      <c r="M62" s="57"/>
      <c r="N62" s="30"/>
      <c r="O62" s="57"/>
      <c r="P62" s="326"/>
    </row>
    <row r="63" spans="1:16" ht="28.5" customHeight="1" x14ac:dyDescent="0.3">
      <c r="A63" s="86">
        <v>4111201</v>
      </c>
      <c r="B63" s="80" t="s">
        <v>67</v>
      </c>
      <c r="C63" s="238">
        <v>284.96019999999999</v>
      </c>
      <c r="D63" s="238">
        <v>1750.4698000000001</v>
      </c>
      <c r="E63" s="239">
        <v>0</v>
      </c>
      <c r="F63" s="240">
        <v>2035.43</v>
      </c>
      <c r="G63" s="241">
        <v>97</v>
      </c>
      <c r="H63" s="22">
        <v>63</v>
      </c>
      <c r="J63" s="365"/>
      <c r="K63" s="37"/>
      <c r="L63" s="57"/>
      <c r="M63" s="57"/>
      <c r="N63" s="30"/>
      <c r="O63" s="57"/>
      <c r="P63" s="326"/>
    </row>
    <row r="64" spans="1:16" ht="28.5" customHeight="1" x14ac:dyDescent="0.3">
      <c r="A64" s="86">
        <v>4111201</v>
      </c>
      <c r="B64" s="80" t="s">
        <v>68</v>
      </c>
      <c r="C64" s="238">
        <v>244.78020000000001</v>
      </c>
      <c r="D64" s="238">
        <v>1503.6497999999999</v>
      </c>
      <c r="E64" s="239">
        <v>0</v>
      </c>
      <c r="F64" s="240">
        <v>1748.43</v>
      </c>
      <c r="G64" s="241">
        <v>98</v>
      </c>
      <c r="H64" s="22">
        <v>64</v>
      </c>
      <c r="J64" s="365"/>
      <c r="K64" s="37"/>
      <c r="L64" s="57"/>
      <c r="M64" s="57"/>
      <c r="N64" s="30"/>
      <c r="O64" s="57"/>
      <c r="P64" s="326"/>
    </row>
    <row r="65" spans="1:16" ht="28.5" customHeight="1" x14ac:dyDescent="0.3">
      <c r="A65" s="86">
        <v>4111201</v>
      </c>
      <c r="B65" s="78" t="s">
        <v>69</v>
      </c>
      <c r="C65" s="238">
        <v>3002.3322000000012</v>
      </c>
      <c r="D65" s="238">
        <v>18442.897799999999</v>
      </c>
      <c r="E65" s="239">
        <v>0</v>
      </c>
      <c r="F65" s="240">
        <v>21445.23</v>
      </c>
      <c r="G65" s="241">
        <v>99</v>
      </c>
      <c r="H65" s="22">
        <v>65</v>
      </c>
      <c r="J65" s="365"/>
      <c r="K65" s="28"/>
      <c r="L65" s="57"/>
      <c r="M65" s="57"/>
      <c r="N65" s="30"/>
      <c r="O65" s="57"/>
      <c r="P65" s="326"/>
    </row>
    <row r="66" spans="1:16" ht="28.5" customHeight="1" x14ac:dyDescent="0.3">
      <c r="A66" s="368">
        <v>4111201</v>
      </c>
      <c r="B66" s="87" t="s">
        <v>70</v>
      </c>
      <c r="C66" s="242">
        <v>20.5366</v>
      </c>
      <c r="D66" s="242">
        <v>126.1534</v>
      </c>
      <c r="E66" s="243">
        <v>0</v>
      </c>
      <c r="F66" s="162">
        <v>146.69</v>
      </c>
      <c r="G66" s="22">
        <v>100</v>
      </c>
      <c r="H66" s="22">
        <v>66</v>
      </c>
      <c r="J66" s="365"/>
      <c r="K66" s="28"/>
      <c r="L66" s="57"/>
      <c r="M66" s="57"/>
      <c r="N66" s="30"/>
      <c r="O66" s="57"/>
      <c r="P66" s="326"/>
    </row>
    <row r="67" spans="1:16" ht="28.5" customHeight="1" x14ac:dyDescent="0.3">
      <c r="A67" s="368">
        <v>4111201</v>
      </c>
      <c r="B67" s="5" t="s">
        <v>71</v>
      </c>
      <c r="C67" s="242">
        <v>31.5</v>
      </c>
      <c r="D67" s="242">
        <v>193.5</v>
      </c>
      <c r="E67" s="243">
        <v>0</v>
      </c>
      <c r="F67" s="162">
        <v>225</v>
      </c>
      <c r="G67" s="22">
        <v>102</v>
      </c>
      <c r="H67" s="22">
        <v>68</v>
      </c>
      <c r="J67" s="365"/>
      <c r="K67" s="28"/>
      <c r="L67" s="57"/>
      <c r="M67" s="57"/>
      <c r="N67" s="30"/>
      <c r="O67" s="57"/>
      <c r="P67" s="326"/>
    </row>
    <row r="68" spans="1:16" ht="28.5" customHeight="1" x14ac:dyDescent="0.3">
      <c r="A68" s="368">
        <v>4111201</v>
      </c>
      <c r="B68" s="5" t="s">
        <v>72</v>
      </c>
      <c r="C68" s="242">
        <v>226.52</v>
      </c>
      <c r="D68" s="242">
        <v>1391.48</v>
      </c>
      <c r="E68" s="243">
        <v>0</v>
      </c>
      <c r="F68" s="162">
        <v>1618</v>
      </c>
      <c r="G68" s="22">
        <v>103</v>
      </c>
      <c r="H68" s="22">
        <v>69</v>
      </c>
      <c r="J68" s="365"/>
      <c r="K68" s="28"/>
      <c r="L68" s="57"/>
      <c r="M68" s="57"/>
      <c r="N68" s="30"/>
      <c r="O68" s="57"/>
      <c r="P68" s="326"/>
    </row>
    <row r="69" spans="1:16" ht="28.5" customHeight="1" x14ac:dyDescent="0.3">
      <c r="A69" s="368">
        <v>4111201</v>
      </c>
      <c r="B69" s="5" t="s">
        <v>73</v>
      </c>
      <c r="C69" s="162">
        <v>120</v>
      </c>
      <c r="D69" s="162">
        <v>0</v>
      </c>
      <c r="E69" s="243">
        <v>0</v>
      </c>
      <c r="F69" s="162">
        <v>120</v>
      </c>
      <c r="G69" s="22">
        <v>104</v>
      </c>
      <c r="H69" s="22">
        <v>70</v>
      </c>
      <c r="J69" s="365"/>
      <c r="K69" s="28"/>
      <c r="L69" s="57"/>
      <c r="M69" s="57"/>
      <c r="N69" s="30"/>
      <c r="O69" s="57"/>
      <c r="P69" s="326"/>
    </row>
    <row r="70" spans="1:16" ht="28.5" customHeight="1" x14ac:dyDescent="0.3">
      <c r="A70" s="14"/>
      <c r="B70" s="15" t="s">
        <v>74</v>
      </c>
      <c r="C70" s="162">
        <v>30.51</v>
      </c>
      <c r="D70" s="162">
        <v>0</v>
      </c>
      <c r="E70" s="244"/>
      <c r="F70" s="162">
        <v>30.51</v>
      </c>
      <c r="G70" s="22">
        <v>107</v>
      </c>
      <c r="H70" s="22">
        <v>71</v>
      </c>
      <c r="J70" s="319"/>
      <c r="K70" s="40"/>
      <c r="L70" s="41"/>
      <c r="M70" s="41"/>
      <c r="N70" s="42"/>
      <c r="O70" s="41"/>
      <c r="P70" s="326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320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4" spans="1:16" ht="28.5" customHeight="1" x14ac:dyDescent="0.3">
      <c r="K74" s="322"/>
    </row>
    <row r="75" spans="1:16" ht="28.5" customHeight="1" x14ac:dyDescent="0.3">
      <c r="K75" s="321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326" customWidth="1"/>
    <col min="2" max="2" width="65.44140625" style="262" customWidth="1"/>
    <col min="3" max="4" width="13.33203125" style="372" customWidth="1"/>
    <col min="5" max="5" width="10.44140625" style="372" customWidth="1"/>
    <col min="6" max="6" width="10" style="372" customWidth="1"/>
    <col min="7" max="7" width="12.5546875" style="372" customWidth="1"/>
    <col min="8" max="9" width="18.109375" style="372" customWidth="1"/>
    <col min="10" max="10" width="14.109375" style="372" customWidth="1"/>
    <col min="11" max="11" width="14.6640625" style="372" customWidth="1"/>
    <col min="12" max="12" width="16" style="372" customWidth="1"/>
    <col min="13" max="14" width="18" style="372" customWidth="1"/>
    <col min="15" max="18" width="22.109375" style="372" customWidth="1"/>
    <col min="19" max="19" width="26.33203125" style="372" customWidth="1"/>
    <col min="20" max="20" width="18.88671875" style="372" customWidth="1"/>
    <col min="21" max="21" width="20.88671875" style="372" customWidth="1"/>
    <col min="22" max="22" width="14.33203125" style="372" customWidth="1"/>
    <col min="23" max="23" width="21.44140625" style="372" customWidth="1"/>
    <col min="24" max="24" width="11.88671875" style="372" customWidth="1"/>
  </cols>
  <sheetData>
    <row r="1" spans="1:24" x14ac:dyDescent="0.3">
      <c r="A1" s="375" t="s">
        <v>0</v>
      </c>
      <c r="B1" s="91" t="s">
        <v>1</v>
      </c>
      <c r="C1" s="375" t="s">
        <v>358</v>
      </c>
      <c r="D1" s="375" t="s">
        <v>359</v>
      </c>
      <c r="E1" s="375" t="s">
        <v>360</v>
      </c>
      <c r="F1" s="375" t="s">
        <v>361</v>
      </c>
      <c r="G1" s="375" t="s">
        <v>362</v>
      </c>
      <c r="H1" s="375" t="s">
        <v>6</v>
      </c>
      <c r="I1" s="375" t="s">
        <v>363</v>
      </c>
      <c r="J1" s="375" t="s">
        <v>364</v>
      </c>
      <c r="K1" s="375" t="s">
        <v>365</v>
      </c>
      <c r="L1" s="375" t="s">
        <v>366</v>
      </c>
      <c r="M1" s="375" t="s">
        <v>367</v>
      </c>
      <c r="N1" s="375" t="s">
        <v>368</v>
      </c>
      <c r="O1" s="375" t="s">
        <v>369</v>
      </c>
      <c r="P1" s="375" t="s">
        <v>370</v>
      </c>
      <c r="Q1" s="375" t="s">
        <v>371</v>
      </c>
      <c r="R1" s="375" t="s">
        <v>372</v>
      </c>
      <c r="S1" s="375" t="s">
        <v>103</v>
      </c>
      <c r="T1" s="375" t="s">
        <v>373</v>
      </c>
      <c r="U1" s="181" t="s">
        <v>374</v>
      </c>
      <c r="V1" s="153" t="s">
        <v>375</v>
      </c>
      <c r="W1" s="375" t="s">
        <v>376</v>
      </c>
      <c r="X1" s="375" t="s">
        <v>377</v>
      </c>
    </row>
    <row r="2" spans="1:24" x14ac:dyDescent="0.3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75">
        <v>12</v>
      </c>
      <c r="I2" s="375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75">
        <v>2</v>
      </c>
      <c r="T2" s="375">
        <v>2</v>
      </c>
      <c r="U2" s="375">
        <v>2</v>
      </c>
      <c r="V2" s="181"/>
      <c r="W2" s="181"/>
      <c r="X2" s="375">
        <v>1</v>
      </c>
    </row>
    <row r="3" spans="1:24" x14ac:dyDescent="0.3">
      <c r="A3" s="22">
        <v>3111327</v>
      </c>
      <c r="B3" s="91" t="s">
        <v>8</v>
      </c>
      <c r="C3" s="153"/>
      <c r="D3" s="375">
        <v>10</v>
      </c>
      <c r="E3" s="375"/>
      <c r="F3" s="375"/>
      <c r="G3" s="375">
        <v>10</v>
      </c>
      <c r="H3" s="375">
        <v>13</v>
      </c>
      <c r="I3" s="375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75">
        <v>3</v>
      </c>
      <c r="T3" s="375">
        <v>3</v>
      </c>
      <c r="U3" s="375">
        <v>3</v>
      </c>
      <c r="V3" s="181"/>
      <c r="W3" s="181"/>
      <c r="X3" s="375">
        <v>1</v>
      </c>
    </row>
    <row r="4" spans="1:24" x14ac:dyDescent="0.3">
      <c r="A4" s="22">
        <v>3111338</v>
      </c>
      <c r="B4" s="91" t="s">
        <v>9</v>
      </c>
      <c r="C4" s="153"/>
      <c r="D4" s="375">
        <v>140</v>
      </c>
      <c r="E4" s="375"/>
      <c r="F4" s="375"/>
      <c r="G4" s="375">
        <v>140</v>
      </c>
      <c r="H4" s="375">
        <v>14</v>
      </c>
      <c r="I4" s="375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75">
        <v>4</v>
      </c>
      <c r="T4" s="375">
        <v>4</v>
      </c>
      <c r="U4" s="375">
        <v>4</v>
      </c>
      <c r="V4" s="181"/>
      <c r="W4" s="181"/>
      <c r="X4" s="375">
        <v>1</v>
      </c>
    </row>
    <row r="5" spans="1:24" x14ac:dyDescent="0.3">
      <c r="A5" s="22">
        <v>3241101</v>
      </c>
      <c r="B5" s="91" t="s">
        <v>10</v>
      </c>
      <c r="C5" s="153"/>
      <c r="D5" s="375">
        <v>100</v>
      </c>
      <c r="E5" s="375"/>
      <c r="F5" s="375"/>
      <c r="G5" s="375">
        <v>100</v>
      </c>
      <c r="H5" s="375">
        <v>16</v>
      </c>
      <c r="I5" s="375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75">
        <v>5</v>
      </c>
      <c r="T5" s="375">
        <v>5</v>
      </c>
      <c r="U5" s="375">
        <v>5</v>
      </c>
      <c r="V5" s="181"/>
      <c r="W5" s="181"/>
      <c r="X5" s="375">
        <v>1</v>
      </c>
    </row>
    <row r="6" spans="1:24" ht="20.25" customHeight="1" x14ac:dyDescent="0.3">
      <c r="A6" s="22">
        <v>3211129</v>
      </c>
      <c r="B6" s="91" t="s">
        <v>11</v>
      </c>
      <c r="C6" s="153"/>
      <c r="D6" s="375">
        <v>245</v>
      </c>
      <c r="E6" s="375"/>
      <c r="F6" s="375"/>
      <c r="G6" s="375">
        <v>245</v>
      </c>
      <c r="H6" s="375">
        <v>17</v>
      </c>
      <c r="I6" s="375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75">
        <v>6</v>
      </c>
      <c r="T6" s="375">
        <v>6</v>
      </c>
      <c r="U6" s="375">
        <v>6</v>
      </c>
      <c r="V6" s="181"/>
      <c r="W6" s="181"/>
      <c r="X6" s="375">
        <v>1</v>
      </c>
    </row>
    <row r="7" spans="1:24" ht="37.5" customHeight="1" x14ac:dyDescent="0.3">
      <c r="A7" s="22">
        <v>3821103</v>
      </c>
      <c r="B7" s="91" t="s">
        <v>12</v>
      </c>
      <c r="C7" s="153"/>
      <c r="D7" s="375">
        <v>2596.27</v>
      </c>
      <c r="E7" s="375"/>
      <c r="F7" s="375"/>
      <c r="G7" s="375">
        <v>2596.27</v>
      </c>
      <c r="H7" s="375">
        <v>18</v>
      </c>
      <c r="I7" s="375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75">
        <v>7</v>
      </c>
      <c r="T7" s="375">
        <v>7</v>
      </c>
      <c r="U7" s="375">
        <v>7</v>
      </c>
      <c r="V7" s="181"/>
      <c r="W7" s="181"/>
      <c r="X7" s="375">
        <v>1</v>
      </c>
    </row>
    <row r="8" spans="1:24" x14ac:dyDescent="0.3">
      <c r="A8" s="22">
        <v>3211119</v>
      </c>
      <c r="B8" s="91" t="s">
        <v>13</v>
      </c>
      <c r="C8" s="153"/>
      <c r="D8" s="375">
        <v>25</v>
      </c>
      <c r="E8" s="375"/>
      <c r="F8" s="375"/>
      <c r="G8" s="375">
        <v>25</v>
      </c>
      <c r="H8" s="375">
        <v>19</v>
      </c>
      <c r="I8" s="375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75">
        <v>8</v>
      </c>
      <c r="T8" s="375">
        <v>8</v>
      </c>
      <c r="U8" s="375">
        <v>8</v>
      </c>
      <c r="V8" s="181"/>
      <c r="W8" s="181"/>
      <c r="X8" s="375">
        <v>1</v>
      </c>
    </row>
    <row r="9" spans="1:24" x14ac:dyDescent="0.3">
      <c r="A9" s="22">
        <v>3211120</v>
      </c>
      <c r="B9" s="91" t="s">
        <v>14</v>
      </c>
      <c r="C9" s="153"/>
      <c r="D9" s="375">
        <v>25</v>
      </c>
      <c r="E9" s="375"/>
      <c r="F9" s="375"/>
      <c r="G9" s="375">
        <v>25</v>
      </c>
      <c r="H9" s="375">
        <v>20</v>
      </c>
      <c r="I9" s="375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75">
        <v>9</v>
      </c>
      <c r="T9" s="375">
        <v>9</v>
      </c>
      <c r="U9" s="375">
        <v>9</v>
      </c>
      <c r="V9" s="181"/>
      <c r="W9" s="181"/>
      <c r="X9" s="375">
        <v>1</v>
      </c>
    </row>
    <row r="10" spans="1:24" x14ac:dyDescent="0.3">
      <c r="A10" s="22">
        <v>3211117</v>
      </c>
      <c r="B10" s="91" t="s">
        <v>15</v>
      </c>
      <c r="C10" s="153"/>
      <c r="D10" s="375">
        <v>25</v>
      </c>
      <c r="E10" s="375"/>
      <c r="F10" s="375"/>
      <c r="G10" s="375">
        <v>25</v>
      </c>
      <c r="H10" s="375">
        <v>21</v>
      </c>
      <c r="I10" s="375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75">
        <v>10</v>
      </c>
      <c r="T10" s="375">
        <v>10</v>
      </c>
      <c r="U10" s="375">
        <v>10</v>
      </c>
      <c r="V10" s="181"/>
      <c r="W10" s="181"/>
      <c r="X10" s="375">
        <v>1</v>
      </c>
    </row>
    <row r="11" spans="1:24" x14ac:dyDescent="0.3">
      <c r="A11" s="22">
        <v>3221104</v>
      </c>
      <c r="B11" s="91" t="s">
        <v>16</v>
      </c>
      <c r="C11" s="153"/>
      <c r="D11" s="375">
        <v>15</v>
      </c>
      <c r="E11" s="375"/>
      <c r="F11" s="375"/>
      <c r="G11" s="375">
        <v>15</v>
      </c>
      <c r="H11" s="375">
        <v>22</v>
      </c>
      <c r="I11" s="375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75">
        <v>11</v>
      </c>
      <c r="T11" s="375">
        <v>11</v>
      </c>
      <c r="U11" s="375">
        <v>11</v>
      </c>
      <c r="V11" s="181"/>
      <c r="W11" s="181"/>
      <c r="X11" s="375">
        <v>1</v>
      </c>
    </row>
    <row r="12" spans="1:24" x14ac:dyDescent="0.3">
      <c r="A12" s="22">
        <v>3211115</v>
      </c>
      <c r="B12" s="91" t="s">
        <v>17</v>
      </c>
      <c r="C12" s="153"/>
      <c r="D12" s="375">
        <v>10</v>
      </c>
      <c r="E12" s="375"/>
      <c r="F12" s="375"/>
      <c r="G12" s="375">
        <v>10</v>
      </c>
      <c r="H12" s="375">
        <v>23</v>
      </c>
      <c r="I12" s="375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75">
        <v>12</v>
      </c>
      <c r="T12" s="375">
        <v>12</v>
      </c>
      <c r="U12" s="375">
        <v>12</v>
      </c>
      <c r="V12" s="181"/>
      <c r="W12" s="181"/>
      <c r="X12" s="375">
        <v>1</v>
      </c>
    </row>
    <row r="13" spans="1:24" x14ac:dyDescent="0.3">
      <c r="A13" s="22">
        <v>3211113</v>
      </c>
      <c r="B13" s="91" t="s">
        <v>18</v>
      </c>
      <c r="C13" s="153"/>
      <c r="D13" s="375">
        <v>15</v>
      </c>
      <c r="E13" s="375"/>
      <c r="F13" s="375"/>
      <c r="G13" s="375">
        <v>15</v>
      </c>
      <c r="H13" s="375">
        <v>24</v>
      </c>
      <c r="I13" s="375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75">
        <v>13</v>
      </c>
      <c r="T13" s="375">
        <v>13</v>
      </c>
      <c r="U13" s="375">
        <v>13</v>
      </c>
      <c r="V13" s="181"/>
      <c r="W13" s="181"/>
      <c r="X13" s="375">
        <v>1</v>
      </c>
    </row>
    <row r="14" spans="1:24" x14ac:dyDescent="0.3">
      <c r="A14" s="22">
        <v>3243102</v>
      </c>
      <c r="B14" s="91" t="s">
        <v>19</v>
      </c>
      <c r="C14" s="153"/>
      <c r="D14" s="375">
        <v>200</v>
      </c>
      <c r="E14" s="375"/>
      <c r="F14" s="375"/>
      <c r="G14" s="375">
        <v>200</v>
      </c>
      <c r="H14" s="375">
        <v>25</v>
      </c>
      <c r="I14" s="375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75">
        <v>14</v>
      </c>
      <c r="T14" s="375">
        <v>14</v>
      </c>
      <c r="U14" s="375">
        <v>14</v>
      </c>
      <c r="V14" s="181"/>
      <c r="W14" s="181"/>
      <c r="X14" s="375">
        <v>2</v>
      </c>
    </row>
    <row r="15" spans="1:24" x14ac:dyDescent="0.3">
      <c r="A15" s="22">
        <v>3243101</v>
      </c>
      <c r="B15" s="91" t="s">
        <v>20</v>
      </c>
      <c r="C15" s="153"/>
      <c r="D15" s="375">
        <v>150</v>
      </c>
      <c r="E15" s="375"/>
      <c r="F15" s="375"/>
      <c r="G15" s="375">
        <v>150</v>
      </c>
      <c r="H15" s="375">
        <v>26</v>
      </c>
      <c r="I15" s="375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75">
        <v>15</v>
      </c>
      <c r="T15" s="375">
        <v>15</v>
      </c>
      <c r="U15" s="375">
        <v>15</v>
      </c>
      <c r="V15" s="181"/>
      <c r="W15" s="181"/>
      <c r="X15" s="375">
        <v>2</v>
      </c>
    </row>
    <row r="16" spans="1:24" x14ac:dyDescent="0.3">
      <c r="A16" s="22">
        <v>3221108</v>
      </c>
      <c r="B16" s="91" t="s">
        <v>21</v>
      </c>
      <c r="C16" s="153"/>
      <c r="D16" s="375">
        <v>3</v>
      </c>
      <c r="E16" s="375"/>
      <c r="F16" s="375"/>
      <c r="G16" s="375">
        <v>3</v>
      </c>
      <c r="H16" s="375">
        <v>27</v>
      </c>
      <c r="I16" s="375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75">
        <v>16</v>
      </c>
      <c r="T16" s="375">
        <v>16</v>
      </c>
      <c r="U16" s="375">
        <v>16</v>
      </c>
      <c r="V16" s="181"/>
      <c r="W16" s="181"/>
      <c r="X16" s="375">
        <v>1</v>
      </c>
    </row>
    <row r="17" spans="1:24" x14ac:dyDescent="0.3">
      <c r="A17" s="22">
        <v>3255102</v>
      </c>
      <c r="B17" s="91" t="s">
        <v>22</v>
      </c>
      <c r="C17" s="153"/>
      <c r="D17" s="375">
        <v>35</v>
      </c>
      <c r="E17" s="375"/>
      <c r="F17" s="375"/>
      <c r="G17" s="375">
        <v>35</v>
      </c>
      <c r="H17" s="375">
        <v>28</v>
      </c>
      <c r="I17" s="375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75">
        <v>17</v>
      </c>
      <c r="T17" s="375">
        <v>17</v>
      </c>
      <c r="U17" s="375">
        <v>17</v>
      </c>
      <c r="V17" s="181"/>
      <c r="W17" s="181"/>
      <c r="X17" s="375">
        <v>1</v>
      </c>
    </row>
    <row r="18" spans="1:24" x14ac:dyDescent="0.3">
      <c r="A18" s="22">
        <v>3255104</v>
      </c>
      <c r="B18" s="91" t="s">
        <v>23</v>
      </c>
      <c r="C18" s="153"/>
      <c r="D18" s="375">
        <v>150</v>
      </c>
      <c r="E18" s="375"/>
      <c r="F18" s="375"/>
      <c r="G18" s="375">
        <v>150</v>
      </c>
      <c r="H18" s="375">
        <v>29</v>
      </c>
      <c r="I18" s="375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75">
        <v>18</v>
      </c>
      <c r="T18" s="375">
        <v>18</v>
      </c>
      <c r="U18" s="375">
        <v>18</v>
      </c>
      <c r="V18" s="181"/>
      <c r="W18" s="181"/>
      <c r="X18" s="375">
        <v>1</v>
      </c>
    </row>
    <row r="19" spans="1:24" x14ac:dyDescent="0.3">
      <c r="A19" s="22">
        <v>3211127</v>
      </c>
      <c r="B19" s="91" t="s">
        <v>24</v>
      </c>
      <c r="C19" s="153"/>
      <c r="D19" s="375">
        <v>2</v>
      </c>
      <c r="E19" s="375"/>
      <c r="F19" s="375"/>
      <c r="G19" s="375">
        <v>2</v>
      </c>
      <c r="H19" s="375">
        <v>30</v>
      </c>
      <c r="I19" s="375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75">
        <v>19</v>
      </c>
      <c r="T19" s="375">
        <v>19</v>
      </c>
      <c r="U19" s="375">
        <v>19</v>
      </c>
      <c r="V19" s="181"/>
      <c r="W19" s="181"/>
      <c r="X19" s="375">
        <v>1</v>
      </c>
    </row>
    <row r="20" spans="1:24" ht="29.1" customHeight="1" x14ac:dyDescent="0.3">
      <c r="A20" s="22">
        <v>3231201</v>
      </c>
      <c r="B20" s="91" t="s">
        <v>25</v>
      </c>
      <c r="C20" s="153"/>
      <c r="D20" s="375"/>
      <c r="E20" s="375">
        <v>238.54</v>
      </c>
      <c r="F20" s="375"/>
      <c r="G20" s="375">
        <v>238.54</v>
      </c>
      <c r="H20" s="375">
        <v>32</v>
      </c>
      <c r="I20" s="375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75">
        <v>20</v>
      </c>
      <c r="T20" s="375">
        <v>20</v>
      </c>
      <c r="U20" s="375">
        <v>20</v>
      </c>
      <c r="V20" s="181"/>
      <c r="W20" s="181"/>
      <c r="X20" s="375">
        <v>3</v>
      </c>
    </row>
    <row r="21" spans="1:24" ht="30" customHeight="1" x14ac:dyDescent="0.3">
      <c r="A21" s="22">
        <v>3231201</v>
      </c>
      <c r="B21" s="91" t="s">
        <v>26</v>
      </c>
      <c r="C21" s="153"/>
      <c r="D21" s="375">
        <v>47.81</v>
      </c>
      <c r="E21" s="375">
        <v>350.6</v>
      </c>
      <c r="F21" s="375"/>
      <c r="G21" s="375">
        <v>398.41</v>
      </c>
      <c r="H21" s="375">
        <v>33</v>
      </c>
      <c r="I21" s="375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75">
        <v>21</v>
      </c>
      <c r="T21" s="375">
        <v>21</v>
      </c>
      <c r="U21" s="375">
        <v>21</v>
      </c>
      <c r="V21" s="181"/>
      <c r="W21" s="181"/>
      <c r="X21" s="375">
        <v>3</v>
      </c>
    </row>
    <row r="22" spans="1:24" ht="45" customHeight="1" x14ac:dyDescent="0.3">
      <c r="A22" s="22">
        <v>3231201</v>
      </c>
      <c r="B22" s="91" t="s">
        <v>27</v>
      </c>
      <c r="C22" s="153"/>
      <c r="D22" s="375">
        <v>304</v>
      </c>
      <c r="E22" s="375">
        <v>2229.34</v>
      </c>
      <c r="F22" s="375"/>
      <c r="G22" s="375">
        <v>2533.34</v>
      </c>
      <c r="H22" s="375">
        <v>34</v>
      </c>
      <c r="I22" s="375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75">
        <v>22</v>
      </c>
      <c r="T22" s="375">
        <v>22</v>
      </c>
      <c r="U22" s="375">
        <v>22</v>
      </c>
      <c r="V22" s="181"/>
      <c r="W22" s="181"/>
      <c r="X22" s="375">
        <v>3</v>
      </c>
    </row>
    <row r="23" spans="1:24" ht="45" customHeight="1" x14ac:dyDescent="0.3">
      <c r="A23" s="22">
        <v>3231201</v>
      </c>
      <c r="B23" s="91" t="s">
        <v>28</v>
      </c>
      <c r="C23" s="153"/>
      <c r="D23" s="375">
        <v>158.6</v>
      </c>
      <c r="E23" s="375">
        <v>1163.08</v>
      </c>
      <c r="F23" s="375"/>
      <c r="G23" s="375">
        <v>1321.68</v>
      </c>
      <c r="H23" s="375">
        <v>35</v>
      </c>
      <c r="I23" s="375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75">
        <v>23</v>
      </c>
      <c r="T23" s="375">
        <v>23</v>
      </c>
      <c r="U23" s="375">
        <v>23</v>
      </c>
      <c r="V23" s="181"/>
      <c r="W23" s="181"/>
      <c r="X23" s="375">
        <v>3</v>
      </c>
    </row>
    <row r="24" spans="1:24" x14ac:dyDescent="0.3">
      <c r="A24" s="22">
        <v>3211109</v>
      </c>
      <c r="B24" s="91" t="s">
        <v>29</v>
      </c>
      <c r="C24" s="153"/>
      <c r="D24" s="375">
        <v>15</v>
      </c>
      <c r="E24" s="375"/>
      <c r="F24" s="375"/>
      <c r="G24" s="375">
        <v>15</v>
      </c>
      <c r="H24" s="375">
        <v>36</v>
      </c>
      <c r="I24" s="375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75">
        <v>24</v>
      </c>
      <c r="T24" s="375">
        <v>24</v>
      </c>
      <c r="U24" s="375">
        <v>24</v>
      </c>
      <c r="V24" s="181"/>
      <c r="W24" s="181"/>
      <c r="X24" s="375">
        <v>1</v>
      </c>
    </row>
    <row r="25" spans="1:24" x14ac:dyDescent="0.3">
      <c r="A25" s="22">
        <v>3256103</v>
      </c>
      <c r="B25" s="91" t="s">
        <v>30</v>
      </c>
      <c r="C25" s="153"/>
      <c r="D25" s="375">
        <v>25</v>
      </c>
      <c r="E25" s="375"/>
      <c r="F25" s="375"/>
      <c r="G25" s="375">
        <v>25</v>
      </c>
      <c r="H25" s="375">
        <v>37</v>
      </c>
      <c r="I25" s="375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75">
        <v>25</v>
      </c>
      <c r="T25" s="375">
        <v>25</v>
      </c>
      <c r="U25" s="375">
        <v>25</v>
      </c>
      <c r="V25" s="181"/>
      <c r="W25" s="181"/>
      <c r="X25" s="375">
        <v>1</v>
      </c>
    </row>
    <row r="26" spans="1:24" s="115" customFormat="1" ht="63" customHeight="1" x14ac:dyDescent="0.3">
      <c r="A26" s="234">
        <v>3257101</v>
      </c>
      <c r="B26" s="260" t="s">
        <v>378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1" t="s">
        <v>32</v>
      </c>
      <c r="C27" s="153"/>
      <c r="D27" s="375">
        <v>25</v>
      </c>
      <c r="E27" s="375"/>
      <c r="F27" s="375"/>
      <c r="G27" s="375">
        <v>25</v>
      </c>
      <c r="H27" s="375">
        <v>39</v>
      </c>
      <c r="I27" s="375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75">
        <v>27</v>
      </c>
      <c r="T27" s="375">
        <v>27</v>
      </c>
      <c r="U27" s="375">
        <v>27</v>
      </c>
      <c r="V27" s="181"/>
      <c r="W27" s="181"/>
      <c r="X27" s="375">
        <v>1</v>
      </c>
    </row>
    <row r="28" spans="1:24" x14ac:dyDescent="0.3">
      <c r="A28" s="22">
        <v>3111332</v>
      </c>
      <c r="B28" s="91" t="s">
        <v>33</v>
      </c>
      <c r="C28" s="153"/>
      <c r="D28" s="375">
        <v>10</v>
      </c>
      <c r="E28" s="375"/>
      <c r="F28" s="375"/>
      <c r="G28" s="375">
        <v>10</v>
      </c>
      <c r="H28" s="375">
        <v>40</v>
      </c>
      <c r="I28" s="375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75">
        <v>28</v>
      </c>
      <c r="T28" s="375">
        <v>28</v>
      </c>
      <c r="U28" s="375">
        <v>28</v>
      </c>
      <c r="V28" s="181"/>
      <c r="W28" s="181"/>
      <c r="X28" s="375">
        <v>1</v>
      </c>
    </row>
    <row r="29" spans="1:24" x14ac:dyDescent="0.3">
      <c r="A29" s="22">
        <v>3111332</v>
      </c>
      <c r="B29" s="91" t="s">
        <v>34</v>
      </c>
      <c r="C29" s="153"/>
      <c r="D29" s="375">
        <v>10</v>
      </c>
      <c r="E29" s="375"/>
      <c r="F29" s="375"/>
      <c r="G29" s="375">
        <v>10</v>
      </c>
      <c r="H29" s="375">
        <v>41</v>
      </c>
      <c r="I29" s="375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75">
        <v>29</v>
      </c>
      <c r="T29" s="375">
        <v>29</v>
      </c>
      <c r="U29" s="375">
        <v>29</v>
      </c>
      <c r="V29" s="181"/>
      <c r="W29" s="181"/>
      <c r="X29" s="375">
        <v>1</v>
      </c>
    </row>
    <row r="30" spans="1:24" x14ac:dyDescent="0.3">
      <c r="A30" s="22">
        <v>3257104</v>
      </c>
      <c r="B30" s="91" t="s">
        <v>35</v>
      </c>
      <c r="C30" s="153"/>
      <c r="D30" s="375">
        <v>162</v>
      </c>
      <c r="E30" s="375"/>
      <c r="F30" s="375"/>
      <c r="G30" s="375">
        <v>162</v>
      </c>
      <c r="H30" s="375">
        <v>42</v>
      </c>
      <c r="I30" s="375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75">
        <v>30</v>
      </c>
      <c r="T30" s="375">
        <v>30</v>
      </c>
      <c r="U30" s="375">
        <v>30</v>
      </c>
      <c r="V30" s="181"/>
      <c r="W30" s="181"/>
      <c r="X30" s="375">
        <v>1</v>
      </c>
    </row>
    <row r="31" spans="1:24" x14ac:dyDescent="0.3">
      <c r="A31" s="22">
        <v>3255101</v>
      </c>
      <c r="B31" s="91" t="s">
        <v>36</v>
      </c>
      <c r="C31" s="153"/>
      <c r="D31" s="375">
        <v>50</v>
      </c>
      <c r="E31" s="375"/>
      <c r="F31" s="375"/>
      <c r="G31" s="375">
        <v>50</v>
      </c>
      <c r="H31" s="375">
        <v>43</v>
      </c>
      <c r="I31" s="375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75">
        <v>31</v>
      </c>
      <c r="T31" s="375">
        <v>31</v>
      </c>
      <c r="U31" s="375">
        <v>31</v>
      </c>
      <c r="V31" s="181"/>
      <c r="W31" s="181"/>
      <c r="X31" s="375">
        <v>1</v>
      </c>
    </row>
    <row r="32" spans="1:24" ht="29.1" customHeight="1" x14ac:dyDescent="0.3">
      <c r="A32" s="22">
        <v>3256101</v>
      </c>
      <c r="B32" s="91" t="s">
        <v>37</v>
      </c>
      <c r="C32" s="153"/>
      <c r="D32" s="375">
        <v>1700</v>
      </c>
      <c r="E32" s="375"/>
      <c r="F32" s="375"/>
      <c r="G32" s="375">
        <v>1700</v>
      </c>
      <c r="H32" s="375">
        <v>44</v>
      </c>
      <c r="I32" s="375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75">
        <v>32</v>
      </c>
      <c r="T32" s="375">
        <v>32</v>
      </c>
      <c r="U32" s="375">
        <v>32</v>
      </c>
      <c r="V32" s="181"/>
      <c r="W32" s="181"/>
      <c r="X32" s="375">
        <v>1</v>
      </c>
    </row>
    <row r="33" spans="1:24" x14ac:dyDescent="0.3">
      <c r="A33" s="22">
        <v>3258101</v>
      </c>
      <c r="B33" s="91" t="s">
        <v>38</v>
      </c>
      <c r="C33" s="153"/>
      <c r="D33" s="375">
        <v>100</v>
      </c>
      <c r="E33" s="375"/>
      <c r="F33" s="375"/>
      <c r="G33" s="375">
        <v>100</v>
      </c>
      <c r="H33" s="375">
        <v>46</v>
      </c>
      <c r="I33" s="375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75">
        <v>33</v>
      </c>
      <c r="T33" s="375">
        <v>33</v>
      </c>
      <c r="U33" s="375">
        <v>33</v>
      </c>
      <c r="V33" s="181"/>
      <c r="W33" s="181"/>
      <c r="X33" s="375">
        <v>5</v>
      </c>
    </row>
    <row r="34" spans="1:24" x14ac:dyDescent="0.3">
      <c r="A34" s="22">
        <v>3258102</v>
      </c>
      <c r="B34" s="91" t="s">
        <v>39</v>
      </c>
      <c r="C34" s="153"/>
      <c r="D34" s="375">
        <v>15</v>
      </c>
      <c r="E34" s="375"/>
      <c r="F34" s="375"/>
      <c r="G34" s="375">
        <v>15</v>
      </c>
      <c r="H34" s="375">
        <v>47</v>
      </c>
      <c r="I34" s="375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75">
        <v>34</v>
      </c>
      <c r="T34" s="375">
        <v>34</v>
      </c>
      <c r="U34" s="375">
        <v>34</v>
      </c>
      <c r="V34" s="181"/>
      <c r="W34" s="181"/>
      <c r="X34" s="375">
        <v>5</v>
      </c>
    </row>
    <row r="35" spans="1:24" x14ac:dyDescent="0.3">
      <c r="A35" s="22">
        <v>3258103</v>
      </c>
      <c r="B35" s="91" t="s">
        <v>40</v>
      </c>
      <c r="C35" s="153"/>
      <c r="D35" s="375">
        <v>25</v>
      </c>
      <c r="E35" s="375"/>
      <c r="F35" s="375"/>
      <c r="G35" s="375">
        <v>25</v>
      </c>
      <c r="H35" s="375">
        <v>48</v>
      </c>
      <c r="I35" s="375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75">
        <v>35</v>
      </c>
      <c r="T35" s="375">
        <v>35</v>
      </c>
      <c r="U35" s="375">
        <v>35</v>
      </c>
      <c r="V35" s="181"/>
      <c r="W35" s="181"/>
      <c r="X35" s="375">
        <v>5</v>
      </c>
    </row>
    <row r="36" spans="1:24" x14ac:dyDescent="0.3">
      <c r="A36" s="22">
        <v>3258105</v>
      </c>
      <c r="B36" s="91" t="s">
        <v>41</v>
      </c>
      <c r="C36" s="153"/>
      <c r="D36" s="375">
        <v>25</v>
      </c>
      <c r="E36" s="375"/>
      <c r="F36" s="375"/>
      <c r="G36" s="375">
        <v>25</v>
      </c>
      <c r="H36" s="375">
        <v>49</v>
      </c>
      <c r="I36" s="375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75">
        <v>36</v>
      </c>
      <c r="T36" s="375">
        <v>36</v>
      </c>
      <c r="U36" s="375">
        <v>36</v>
      </c>
      <c r="V36" s="181"/>
      <c r="W36" s="181"/>
      <c r="X36" s="375">
        <v>5</v>
      </c>
    </row>
    <row r="37" spans="1:24" x14ac:dyDescent="0.3">
      <c r="A37" s="22">
        <v>3258107</v>
      </c>
      <c r="B37" s="91" t="s">
        <v>42</v>
      </c>
      <c r="C37" s="153"/>
      <c r="D37" s="375">
        <v>20</v>
      </c>
      <c r="E37" s="375"/>
      <c r="F37" s="375"/>
      <c r="G37" s="375">
        <v>20</v>
      </c>
      <c r="H37" s="375">
        <v>50</v>
      </c>
      <c r="I37" s="375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75">
        <v>37</v>
      </c>
      <c r="T37" s="375">
        <v>37</v>
      </c>
      <c r="U37" s="375">
        <v>37</v>
      </c>
      <c r="V37" s="181"/>
      <c r="W37" s="181"/>
      <c r="X37" s="375">
        <v>5</v>
      </c>
    </row>
    <row r="38" spans="1:24" x14ac:dyDescent="0.3">
      <c r="A38" s="22">
        <v>3258106</v>
      </c>
      <c r="B38" s="91" t="s">
        <v>43</v>
      </c>
      <c r="C38" s="153"/>
      <c r="D38" s="375">
        <v>20</v>
      </c>
      <c r="E38" s="375"/>
      <c r="F38" s="375"/>
      <c r="G38" s="375">
        <v>20</v>
      </c>
      <c r="H38" s="375">
        <v>51</v>
      </c>
      <c r="I38" s="375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75">
        <v>38</v>
      </c>
      <c r="T38" s="375">
        <v>38</v>
      </c>
      <c r="U38" s="375">
        <v>38</v>
      </c>
      <c r="V38" s="181"/>
      <c r="W38" s="181"/>
      <c r="X38" s="375">
        <v>5</v>
      </c>
    </row>
    <row r="39" spans="1:24" x14ac:dyDescent="0.3">
      <c r="A39" s="22">
        <v>3258105</v>
      </c>
      <c r="B39" s="91" t="s">
        <v>44</v>
      </c>
      <c r="C39" s="153"/>
      <c r="D39" s="375">
        <v>25</v>
      </c>
      <c r="E39" s="375"/>
      <c r="F39" s="375"/>
      <c r="G39" s="375">
        <v>25</v>
      </c>
      <c r="H39" s="375">
        <v>52</v>
      </c>
      <c r="I39" s="375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75">
        <v>39</v>
      </c>
      <c r="T39" s="375">
        <v>39</v>
      </c>
      <c r="U39" s="375">
        <v>39</v>
      </c>
      <c r="V39" s="181"/>
      <c r="W39" s="181"/>
      <c r="X39" s="375">
        <v>5</v>
      </c>
    </row>
    <row r="40" spans="1:24" ht="29.1" customHeight="1" x14ac:dyDescent="0.3">
      <c r="A40" s="22">
        <v>3258114</v>
      </c>
      <c r="B40" s="91" t="s">
        <v>45</v>
      </c>
      <c r="C40" s="153"/>
      <c r="D40" s="375">
        <v>43.5</v>
      </c>
      <c r="E40" s="375">
        <v>319</v>
      </c>
      <c r="F40" s="375"/>
      <c r="G40" s="375">
        <v>362.5</v>
      </c>
      <c r="H40" s="375">
        <v>54</v>
      </c>
      <c r="I40" s="375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75">
        <v>40</v>
      </c>
      <c r="T40" s="375">
        <v>40</v>
      </c>
      <c r="U40" s="375">
        <v>40</v>
      </c>
      <c r="V40" s="181"/>
      <c r="W40" s="181"/>
      <c r="X40" s="375">
        <v>8</v>
      </c>
    </row>
    <row r="41" spans="1:24" x14ac:dyDescent="0.3">
      <c r="A41" s="22">
        <v>3258128</v>
      </c>
      <c r="B41" s="91" t="s">
        <v>46</v>
      </c>
      <c r="C41" s="153"/>
      <c r="D41" s="375">
        <v>10</v>
      </c>
      <c r="E41" s="375"/>
      <c r="F41" s="375"/>
      <c r="G41" s="375">
        <v>10</v>
      </c>
      <c r="H41" s="375">
        <v>55</v>
      </c>
      <c r="I41" s="375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75">
        <v>41</v>
      </c>
      <c r="T41" s="375">
        <v>41</v>
      </c>
      <c r="U41" s="375">
        <v>41</v>
      </c>
      <c r="V41" s="181"/>
      <c r="W41" s="181"/>
      <c r="X41" s="375">
        <v>5</v>
      </c>
    </row>
    <row r="42" spans="1:24" x14ac:dyDescent="0.3">
      <c r="A42" s="22">
        <v>3258107</v>
      </c>
      <c r="B42" s="91" t="s">
        <v>47</v>
      </c>
      <c r="C42" s="153"/>
      <c r="D42" s="375">
        <v>25</v>
      </c>
      <c r="E42" s="375"/>
      <c r="F42" s="375"/>
      <c r="G42" s="375">
        <v>25</v>
      </c>
      <c r="H42" s="375">
        <v>56</v>
      </c>
      <c r="I42" s="375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75">
        <v>42</v>
      </c>
      <c r="T42" s="375">
        <v>42</v>
      </c>
      <c r="U42" s="375">
        <v>42</v>
      </c>
      <c r="V42" s="181"/>
      <c r="W42" s="181"/>
      <c r="X42" s="375">
        <v>5</v>
      </c>
    </row>
    <row r="43" spans="1:24" s="115" customFormat="1" ht="75" customHeight="1" x14ac:dyDescent="0.3">
      <c r="A43" s="234">
        <v>4112101</v>
      </c>
      <c r="B43" s="225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3">
      <c r="A44" s="234">
        <v>4112101</v>
      </c>
      <c r="B44" s="225" t="s">
        <v>379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3">
      <c r="A45" s="234">
        <v>4112102</v>
      </c>
      <c r="B45" s="225" t="s">
        <v>380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3">
      <c r="A46" s="234">
        <v>4112316</v>
      </c>
      <c r="B46" s="225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3">
      <c r="A47" s="234">
        <v>4112316</v>
      </c>
      <c r="B47" s="225" t="s">
        <v>381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1" t="s">
        <v>53</v>
      </c>
      <c r="C48" s="153"/>
      <c r="D48" s="375">
        <v>20.5</v>
      </c>
      <c r="E48" s="375"/>
      <c r="F48" s="375"/>
      <c r="G48" s="375">
        <v>20.5</v>
      </c>
      <c r="H48" s="375">
        <v>76</v>
      </c>
      <c r="I48" s="375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75">
        <v>48</v>
      </c>
      <c r="T48" s="375">
        <v>48</v>
      </c>
      <c r="U48" s="375">
        <v>48</v>
      </c>
      <c r="V48" s="181"/>
      <c r="W48" s="181"/>
      <c r="X48" s="375">
        <v>6</v>
      </c>
    </row>
    <row r="49" spans="1:24" s="115" customFormat="1" ht="48" customHeight="1" x14ac:dyDescent="0.3">
      <c r="A49" s="234">
        <v>4112304</v>
      </c>
      <c r="B49" s="225" t="s">
        <v>382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3">
      <c r="A50" s="246">
        <v>4112304</v>
      </c>
      <c r="B50" s="261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3">
      <c r="A51" s="234">
        <v>4112202</v>
      </c>
      <c r="B51" s="225" t="s">
        <v>383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3">
      <c r="A52" s="234">
        <v>4112202</v>
      </c>
      <c r="B52" s="225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3">
      <c r="A53" s="234">
        <v>4112202</v>
      </c>
      <c r="B53" s="225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3">
      <c r="A54" s="234">
        <v>4112202</v>
      </c>
      <c r="B54" s="225" t="s">
        <v>384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1" t="s">
        <v>39</v>
      </c>
      <c r="C55" s="153"/>
      <c r="D55" s="375">
        <v>50</v>
      </c>
      <c r="E55" s="375"/>
      <c r="F55" s="375"/>
      <c r="G55" s="375">
        <v>50</v>
      </c>
      <c r="H55" s="375">
        <v>84</v>
      </c>
      <c r="I55" s="375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75">
        <v>55</v>
      </c>
      <c r="T55" s="375">
        <v>55</v>
      </c>
      <c r="U55" s="375">
        <v>55</v>
      </c>
      <c r="V55" s="181"/>
      <c r="W55" s="181"/>
      <c r="X55" s="375">
        <v>6</v>
      </c>
    </row>
    <row r="56" spans="1:24" s="152" customFormat="1" x14ac:dyDescent="0.3">
      <c r="A56" s="246">
        <v>4112303</v>
      </c>
      <c r="B56" s="261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3">
      <c r="A57" s="246">
        <v>4141101</v>
      </c>
      <c r="B57" s="261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3">
      <c r="A58" s="246">
        <v>4111306</v>
      </c>
      <c r="B58" s="261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3">
      <c r="A59" s="246">
        <v>4111307</v>
      </c>
      <c r="B59" s="261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3">
      <c r="A60" s="246">
        <v>4111307</v>
      </c>
      <c r="B60" s="261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3">
      <c r="A61" s="246">
        <v>4111307</v>
      </c>
      <c r="B61" s="261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3">
      <c r="A62" s="246">
        <v>4111201</v>
      </c>
      <c r="B62" s="261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3">
      <c r="A63" s="246">
        <v>4111201</v>
      </c>
      <c r="B63" s="261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3">
      <c r="A64" s="246">
        <v>4111201</v>
      </c>
      <c r="B64" s="261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3">
      <c r="A65" s="246">
        <v>4111201</v>
      </c>
      <c r="B65" s="261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3">
      <c r="A66" s="246">
        <v>4111201</v>
      </c>
      <c r="B66" s="261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3">
      <c r="A67" s="246">
        <v>4111201</v>
      </c>
      <c r="B67" s="261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3">
      <c r="A68" s="246">
        <v>4111201</v>
      </c>
      <c r="B68" s="261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3">
      <c r="A69" s="246">
        <v>4111201</v>
      </c>
      <c r="B69" s="261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3">
      <c r="A70" s="246"/>
      <c r="B70" s="261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3">
      <c r="A71" s="246"/>
      <c r="B71" s="261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326" customWidth="1"/>
    <col min="2" max="2" width="82.109375" style="372" customWidth="1"/>
    <col min="3" max="3" width="23" style="372" customWidth="1"/>
    <col min="4" max="4" width="22.88671875" style="372" customWidth="1"/>
    <col min="5" max="5" width="20" style="372" customWidth="1"/>
    <col min="6" max="6" width="21.5546875" style="372" customWidth="1"/>
    <col min="7" max="7" width="18.109375" style="372" customWidth="1"/>
    <col min="8" max="8" width="14.109375" style="372" customWidth="1"/>
    <col min="9" max="9" width="14.6640625" style="372" customWidth="1"/>
    <col min="10" max="10" width="16" style="372" customWidth="1"/>
    <col min="11" max="11" width="18" style="372" customWidth="1"/>
    <col min="12" max="13" width="22.109375" style="372" customWidth="1"/>
    <col min="14" max="14" width="22.109375" style="54" customWidth="1"/>
    <col min="15" max="15" width="22.109375" style="372" customWidth="1"/>
    <col min="16" max="16" width="26.33203125" style="372" customWidth="1"/>
    <col min="17" max="17" width="17.109375" style="372" customWidth="1"/>
    <col min="18" max="18" width="23.6640625" style="372" customWidth="1"/>
    <col min="19" max="19" width="9.109375" style="372" customWidth="1"/>
    <col min="20" max="20" width="21.33203125" style="372" customWidth="1"/>
    <col min="21" max="21" width="21.44140625" style="372" customWidth="1"/>
    <col min="22" max="22" width="17.88671875" style="372" customWidth="1"/>
    <col min="23" max="23" width="13.109375" style="326" customWidth="1"/>
    <col min="24" max="24" width="16.44140625" style="372" customWidth="1"/>
    <col min="25" max="235" width="9.109375" style="372" customWidth="1"/>
    <col min="236" max="16384" width="9.109375" style="372"/>
  </cols>
  <sheetData>
    <row r="1" spans="1:24" s="70" customFormat="1" ht="18" customHeight="1" x14ac:dyDescent="0.3">
      <c r="A1" s="94" t="s">
        <v>0</v>
      </c>
      <c r="B1" s="94" t="s">
        <v>1</v>
      </c>
      <c r="C1" s="94" t="s">
        <v>358</v>
      </c>
      <c r="D1" s="94" t="s">
        <v>359</v>
      </c>
      <c r="E1" s="94" t="s">
        <v>360</v>
      </c>
      <c r="F1" s="94" t="s">
        <v>361</v>
      </c>
      <c r="G1" s="94" t="s">
        <v>362</v>
      </c>
      <c r="H1" s="94" t="s">
        <v>6</v>
      </c>
      <c r="I1" s="94" t="s">
        <v>363</v>
      </c>
      <c r="J1" s="94" t="s">
        <v>364</v>
      </c>
      <c r="K1" s="94" t="s">
        <v>365</v>
      </c>
      <c r="L1" s="94" t="s">
        <v>366</v>
      </c>
      <c r="M1" s="94" t="s">
        <v>367</v>
      </c>
      <c r="N1" s="150" t="s">
        <v>368</v>
      </c>
      <c r="O1" s="153" t="s">
        <v>369</v>
      </c>
      <c r="P1" s="153" t="s">
        <v>370</v>
      </c>
      <c r="Q1" s="153" t="s">
        <v>371</v>
      </c>
      <c r="R1" s="153" t="s">
        <v>372</v>
      </c>
      <c r="S1" s="69" t="s">
        <v>103</v>
      </c>
      <c r="T1" s="69" t="s">
        <v>373</v>
      </c>
      <c r="U1" s="69" t="s">
        <v>374</v>
      </c>
      <c r="V1" s="153" t="s">
        <v>375</v>
      </c>
      <c r="W1" s="153" t="s">
        <v>376</v>
      </c>
      <c r="X1" s="69" t="s">
        <v>385</v>
      </c>
    </row>
    <row r="2" spans="1:24" x14ac:dyDescent="0.3">
      <c r="A2" s="375">
        <v>3111302</v>
      </c>
      <c r="B2" s="153" t="s">
        <v>7</v>
      </c>
      <c r="C2" s="375" t="s">
        <v>83</v>
      </c>
      <c r="D2" s="375">
        <v>10</v>
      </c>
      <c r="E2" s="375">
        <v>0</v>
      </c>
      <c r="F2" s="375">
        <v>0</v>
      </c>
      <c r="G2" s="375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75">
        <v>-5</v>
      </c>
      <c r="P2" s="375">
        <v>0</v>
      </c>
      <c r="Q2" s="375">
        <v>0</v>
      </c>
      <c r="R2" s="375">
        <v>-5</v>
      </c>
      <c r="S2" s="375">
        <v>2</v>
      </c>
      <c r="T2" s="181">
        <v>2</v>
      </c>
      <c r="U2" s="181">
        <v>2</v>
      </c>
      <c r="V2" s="375">
        <v>5</v>
      </c>
      <c r="W2" s="375">
        <v>0</v>
      </c>
      <c r="X2">
        <v>1</v>
      </c>
    </row>
    <row r="3" spans="1:24" x14ac:dyDescent="0.3">
      <c r="A3" s="375">
        <v>3111327</v>
      </c>
      <c r="B3" s="153" t="s">
        <v>8</v>
      </c>
      <c r="C3" s="375" t="s">
        <v>83</v>
      </c>
      <c r="D3" s="375">
        <v>10</v>
      </c>
      <c r="E3" s="375">
        <v>0</v>
      </c>
      <c r="F3" s="375">
        <v>0</v>
      </c>
      <c r="G3" s="375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75">
        <v>0</v>
      </c>
      <c r="P3" s="375">
        <v>0</v>
      </c>
      <c r="Q3" s="375">
        <v>0</v>
      </c>
      <c r="R3" s="375">
        <v>0</v>
      </c>
      <c r="S3" s="375">
        <v>3</v>
      </c>
      <c r="T3" s="181">
        <v>3</v>
      </c>
      <c r="U3" s="181">
        <v>3</v>
      </c>
      <c r="V3" s="375">
        <v>10</v>
      </c>
      <c r="W3" s="375">
        <v>0</v>
      </c>
      <c r="X3">
        <v>1</v>
      </c>
    </row>
    <row r="4" spans="1:24" x14ac:dyDescent="0.3">
      <c r="A4" s="375">
        <v>3111338</v>
      </c>
      <c r="B4" s="153" t="s">
        <v>9</v>
      </c>
      <c r="C4" s="375" t="s">
        <v>83</v>
      </c>
      <c r="D4" s="375">
        <v>140</v>
      </c>
      <c r="E4" s="375">
        <v>0</v>
      </c>
      <c r="F4" s="375">
        <v>0</v>
      </c>
      <c r="G4" s="375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75">
        <v>0</v>
      </c>
      <c r="P4" s="375">
        <v>0</v>
      </c>
      <c r="Q4" s="375">
        <v>0</v>
      </c>
      <c r="R4" s="375">
        <v>0</v>
      </c>
      <c r="S4" s="375">
        <v>4</v>
      </c>
      <c r="T4" s="181">
        <v>4</v>
      </c>
      <c r="U4" s="181">
        <v>4</v>
      </c>
      <c r="V4" s="375">
        <v>140</v>
      </c>
      <c r="W4" s="375">
        <v>0</v>
      </c>
      <c r="X4">
        <v>1</v>
      </c>
    </row>
    <row r="5" spans="1:24" x14ac:dyDescent="0.3">
      <c r="A5" s="375">
        <v>3241101</v>
      </c>
      <c r="B5" s="153" t="s">
        <v>10</v>
      </c>
      <c r="C5" s="375" t="s">
        <v>83</v>
      </c>
      <c r="D5" s="375">
        <v>100</v>
      </c>
      <c r="E5" s="375">
        <v>0</v>
      </c>
      <c r="F5" s="375">
        <v>0</v>
      </c>
      <c r="G5" s="375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75">
        <v>20</v>
      </c>
      <c r="P5" s="375">
        <v>0</v>
      </c>
      <c r="Q5" s="375">
        <v>0</v>
      </c>
      <c r="R5" s="375">
        <v>20</v>
      </c>
      <c r="S5" s="375">
        <v>5</v>
      </c>
      <c r="T5" s="181">
        <v>5</v>
      </c>
      <c r="U5" s="181">
        <v>5</v>
      </c>
      <c r="V5" s="375">
        <v>120</v>
      </c>
      <c r="W5" s="375">
        <v>0</v>
      </c>
      <c r="X5">
        <v>1</v>
      </c>
    </row>
    <row r="6" spans="1:24" x14ac:dyDescent="0.3">
      <c r="A6" s="375">
        <v>3211129</v>
      </c>
      <c r="B6" s="153" t="s">
        <v>11</v>
      </c>
      <c r="C6" s="375" t="s">
        <v>83</v>
      </c>
      <c r="D6" s="375">
        <v>245</v>
      </c>
      <c r="E6" s="375">
        <v>0</v>
      </c>
      <c r="F6" s="375">
        <v>0</v>
      </c>
      <c r="G6" s="375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75">
        <v>0</v>
      </c>
      <c r="P6" s="375">
        <v>0</v>
      </c>
      <c r="Q6" s="375">
        <v>0</v>
      </c>
      <c r="R6" s="375">
        <v>0</v>
      </c>
      <c r="S6" s="375">
        <v>6</v>
      </c>
      <c r="T6" s="181">
        <v>6</v>
      </c>
      <c r="U6" s="181">
        <v>6</v>
      </c>
      <c r="V6" s="375">
        <v>245</v>
      </c>
      <c r="W6" s="375">
        <v>0</v>
      </c>
      <c r="X6">
        <v>1</v>
      </c>
    </row>
    <row r="7" spans="1:24" ht="30" customHeight="1" x14ac:dyDescent="0.3">
      <c r="A7" s="375">
        <v>3821103</v>
      </c>
      <c r="B7" s="153" t="s">
        <v>12</v>
      </c>
      <c r="C7" s="375" t="s">
        <v>83</v>
      </c>
      <c r="D7" s="375">
        <v>2596.27</v>
      </c>
      <c r="E7" s="375">
        <v>0</v>
      </c>
      <c r="F7" s="375">
        <v>0</v>
      </c>
      <c r="G7" s="375">
        <v>2596.27</v>
      </c>
      <c r="H7" s="154">
        <v>18</v>
      </c>
      <c r="I7" s="157" t="s">
        <v>83</v>
      </c>
      <c r="J7" s="2">
        <v>2874.35</v>
      </c>
      <c r="K7" s="157">
        <v>0</v>
      </c>
      <c r="L7" s="181">
        <v>0</v>
      </c>
      <c r="M7" s="187">
        <v>2874.35</v>
      </c>
      <c r="N7" s="149">
        <v>0</v>
      </c>
      <c r="O7" s="375">
        <v>278.07999999999993</v>
      </c>
      <c r="P7" s="375">
        <v>0</v>
      </c>
      <c r="Q7" s="375">
        <v>0</v>
      </c>
      <c r="R7" s="375">
        <v>278.07999999999993</v>
      </c>
      <c r="S7" s="375">
        <v>7</v>
      </c>
      <c r="T7" s="181">
        <v>7</v>
      </c>
      <c r="U7" s="181">
        <v>7</v>
      </c>
      <c r="V7" s="375">
        <v>2874.35</v>
      </c>
      <c r="W7" s="375">
        <v>0</v>
      </c>
      <c r="X7">
        <v>1</v>
      </c>
    </row>
    <row r="8" spans="1:24" x14ac:dyDescent="0.3">
      <c r="A8" s="375">
        <v>3211119</v>
      </c>
      <c r="B8" s="153" t="s">
        <v>13</v>
      </c>
      <c r="C8" s="375" t="s">
        <v>83</v>
      </c>
      <c r="D8" s="375">
        <v>25</v>
      </c>
      <c r="E8" s="375">
        <v>0</v>
      </c>
      <c r="F8" s="375">
        <v>0</v>
      </c>
      <c r="G8" s="375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75">
        <v>-20</v>
      </c>
      <c r="P8" s="375">
        <v>0</v>
      </c>
      <c r="Q8" s="375">
        <v>0</v>
      </c>
      <c r="R8" s="375">
        <v>-20</v>
      </c>
      <c r="S8" s="375">
        <v>8</v>
      </c>
      <c r="T8" s="181">
        <v>8</v>
      </c>
      <c r="U8" s="181">
        <v>8</v>
      </c>
      <c r="V8" s="375">
        <v>5</v>
      </c>
      <c r="W8" s="375">
        <v>0</v>
      </c>
      <c r="X8">
        <v>1</v>
      </c>
    </row>
    <row r="9" spans="1:24" x14ac:dyDescent="0.3">
      <c r="A9" s="375">
        <v>3211120</v>
      </c>
      <c r="B9" s="153" t="s">
        <v>14</v>
      </c>
      <c r="C9" s="375" t="s">
        <v>83</v>
      </c>
      <c r="D9" s="375">
        <v>25</v>
      </c>
      <c r="E9" s="375">
        <v>0</v>
      </c>
      <c r="F9" s="375">
        <v>0</v>
      </c>
      <c r="G9" s="375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75">
        <v>-20</v>
      </c>
      <c r="P9" s="375">
        <v>0</v>
      </c>
      <c r="Q9" s="375">
        <v>0</v>
      </c>
      <c r="R9" s="375">
        <v>-20</v>
      </c>
      <c r="S9" s="375">
        <v>9</v>
      </c>
      <c r="T9" s="181">
        <v>9</v>
      </c>
      <c r="U9" s="181">
        <v>9</v>
      </c>
      <c r="V9" s="375">
        <v>5</v>
      </c>
      <c r="W9" s="375">
        <v>0</v>
      </c>
      <c r="X9">
        <v>1</v>
      </c>
    </row>
    <row r="10" spans="1:24" x14ac:dyDescent="0.3">
      <c r="A10" s="375">
        <v>3211117</v>
      </c>
      <c r="B10" s="153" t="s">
        <v>15</v>
      </c>
      <c r="C10" s="375" t="s">
        <v>83</v>
      </c>
      <c r="D10" s="375">
        <v>25</v>
      </c>
      <c r="E10" s="375">
        <v>0</v>
      </c>
      <c r="F10" s="375">
        <v>0</v>
      </c>
      <c r="G10" s="375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75">
        <v>-20</v>
      </c>
      <c r="P10" s="375">
        <v>0</v>
      </c>
      <c r="Q10" s="375">
        <v>0</v>
      </c>
      <c r="R10" s="375">
        <v>-20</v>
      </c>
      <c r="S10" s="375">
        <v>10</v>
      </c>
      <c r="T10" s="181">
        <v>10</v>
      </c>
      <c r="U10" s="181">
        <v>10</v>
      </c>
      <c r="V10" s="375">
        <v>5</v>
      </c>
      <c r="W10" s="375">
        <v>0</v>
      </c>
      <c r="X10">
        <v>1</v>
      </c>
    </row>
    <row r="11" spans="1:24" x14ac:dyDescent="0.3">
      <c r="A11" s="375">
        <v>3221104</v>
      </c>
      <c r="B11" s="153" t="s">
        <v>16</v>
      </c>
      <c r="C11" s="375" t="s">
        <v>83</v>
      </c>
      <c r="D11" s="375">
        <v>15</v>
      </c>
      <c r="E11" s="375">
        <v>0</v>
      </c>
      <c r="F11" s="375">
        <v>0</v>
      </c>
      <c r="G11" s="375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75">
        <v>5</v>
      </c>
      <c r="P11" s="375">
        <v>0</v>
      </c>
      <c r="Q11" s="375">
        <v>0</v>
      </c>
      <c r="R11" s="375">
        <v>5</v>
      </c>
      <c r="S11" s="375">
        <v>11</v>
      </c>
      <c r="T11" s="181">
        <v>11</v>
      </c>
      <c r="U11" s="181">
        <v>11</v>
      </c>
      <c r="V11" s="375">
        <v>20</v>
      </c>
      <c r="W11" s="375">
        <v>0</v>
      </c>
      <c r="X11">
        <v>1</v>
      </c>
    </row>
    <row r="12" spans="1:24" x14ac:dyDescent="0.3">
      <c r="A12" s="375">
        <v>3211115</v>
      </c>
      <c r="B12" s="153" t="s">
        <v>17</v>
      </c>
      <c r="C12" s="375" t="s">
        <v>83</v>
      </c>
      <c r="D12" s="375">
        <v>10</v>
      </c>
      <c r="E12" s="375">
        <v>0</v>
      </c>
      <c r="F12" s="375">
        <v>0</v>
      </c>
      <c r="G12" s="375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75">
        <v>-5</v>
      </c>
      <c r="P12" s="375">
        <v>0</v>
      </c>
      <c r="Q12" s="375">
        <v>0</v>
      </c>
      <c r="R12" s="375">
        <v>-5</v>
      </c>
      <c r="S12" s="375">
        <v>12</v>
      </c>
      <c r="T12" s="181">
        <v>12</v>
      </c>
      <c r="U12" s="181">
        <v>12</v>
      </c>
      <c r="V12" s="375">
        <v>5</v>
      </c>
      <c r="W12" s="375">
        <v>0</v>
      </c>
      <c r="X12">
        <v>1</v>
      </c>
    </row>
    <row r="13" spans="1:24" x14ac:dyDescent="0.3">
      <c r="A13" s="375">
        <v>3211113</v>
      </c>
      <c r="B13" s="153" t="s">
        <v>18</v>
      </c>
      <c r="C13" s="375" t="s">
        <v>83</v>
      </c>
      <c r="D13" s="375">
        <v>15</v>
      </c>
      <c r="E13" s="375">
        <v>0</v>
      </c>
      <c r="F13" s="375">
        <v>0</v>
      </c>
      <c r="G13" s="375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75">
        <v>5</v>
      </c>
      <c r="P13" s="375">
        <v>0</v>
      </c>
      <c r="Q13" s="375">
        <v>0</v>
      </c>
      <c r="R13" s="375">
        <v>5</v>
      </c>
      <c r="S13" s="375">
        <v>13</v>
      </c>
      <c r="T13" s="181">
        <v>13</v>
      </c>
      <c r="U13" s="181">
        <v>13</v>
      </c>
      <c r="V13" s="375">
        <v>20</v>
      </c>
      <c r="W13" s="375">
        <v>0</v>
      </c>
      <c r="X13">
        <v>1</v>
      </c>
    </row>
    <row r="14" spans="1:24" x14ac:dyDescent="0.3">
      <c r="A14" s="375">
        <v>3243102</v>
      </c>
      <c r="B14" s="153" t="s">
        <v>19</v>
      </c>
      <c r="C14" s="375" t="s">
        <v>83</v>
      </c>
      <c r="D14" s="375">
        <v>200</v>
      </c>
      <c r="E14" s="375">
        <v>0</v>
      </c>
      <c r="F14" s="375">
        <v>0</v>
      </c>
      <c r="G14" s="375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75">
        <v>-160</v>
      </c>
      <c r="P14" s="375">
        <v>0</v>
      </c>
      <c r="Q14" s="375">
        <v>0</v>
      </c>
      <c r="R14" s="375">
        <v>-160</v>
      </c>
      <c r="S14" s="375">
        <v>14</v>
      </c>
      <c r="T14" s="181">
        <v>14</v>
      </c>
      <c r="U14" s="181">
        <v>14</v>
      </c>
      <c r="V14" s="375">
        <v>40</v>
      </c>
      <c r="W14" s="375">
        <v>0</v>
      </c>
      <c r="X14">
        <v>2</v>
      </c>
    </row>
    <row r="15" spans="1:24" x14ac:dyDescent="0.3">
      <c r="A15" s="375">
        <v>3243101</v>
      </c>
      <c r="B15" s="153" t="s">
        <v>20</v>
      </c>
      <c r="C15" s="375" t="s">
        <v>83</v>
      </c>
      <c r="D15" s="375">
        <v>150</v>
      </c>
      <c r="E15" s="375">
        <v>0</v>
      </c>
      <c r="F15" s="375">
        <v>0</v>
      </c>
      <c r="G15" s="375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75">
        <v>20</v>
      </c>
      <c r="P15" s="375">
        <v>0</v>
      </c>
      <c r="Q15" s="375">
        <v>0</v>
      </c>
      <c r="R15" s="375">
        <v>20</v>
      </c>
      <c r="S15" s="375">
        <v>15</v>
      </c>
      <c r="T15" s="181">
        <v>15</v>
      </c>
      <c r="U15" s="181">
        <v>15</v>
      </c>
      <c r="V15" s="375">
        <v>170</v>
      </c>
      <c r="W15" s="375">
        <v>0</v>
      </c>
      <c r="X15">
        <v>2</v>
      </c>
    </row>
    <row r="16" spans="1:24" x14ac:dyDescent="0.3">
      <c r="A16" s="375">
        <v>3221108</v>
      </c>
      <c r="B16" s="153" t="s">
        <v>21</v>
      </c>
      <c r="C16" s="375" t="s">
        <v>83</v>
      </c>
      <c r="D16" s="375">
        <v>3</v>
      </c>
      <c r="E16" s="375">
        <v>0</v>
      </c>
      <c r="F16" s="375">
        <v>0</v>
      </c>
      <c r="G16" s="375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75">
        <v>0</v>
      </c>
      <c r="P16" s="375">
        <v>0</v>
      </c>
      <c r="Q16" s="375">
        <v>0</v>
      </c>
      <c r="R16" s="375">
        <v>0</v>
      </c>
      <c r="S16" s="375">
        <v>16</v>
      </c>
      <c r="T16" s="181">
        <v>16</v>
      </c>
      <c r="U16" s="181">
        <v>16</v>
      </c>
      <c r="V16" s="375">
        <v>3</v>
      </c>
      <c r="W16" s="375">
        <v>0</v>
      </c>
      <c r="X16">
        <v>1</v>
      </c>
    </row>
    <row r="17" spans="1:24" x14ac:dyDescent="0.3">
      <c r="A17" s="375">
        <v>3255102</v>
      </c>
      <c r="B17" s="153" t="s">
        <v>22</v>
      </c>
      <c r="C17" s="375" t="s">
        <v>83</v>
      </c>
      <c r="D17" s="375">
        <v>35</v>
      </c>
      <c r="E17" s="375">
        <v>0</v>
      </c>
      <c r="F17" s="375">
        <v>0</v>
      </c>
      <c r="G17" s="375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75">
        <v>15</v>
      </c>
      <c r="P17" s="375">
        <v>0</v>
      </c>
      <c r="Q17" s="375">
        <v>0</v>
      </c>
      <c r="R17" s="375">
        <v>15</v>
      </c>
      <c r="S17" s="375">
        <v>17</v>
      </c>
      <c r="T17" s="181">
        <v>17</v>
      </c>
      <c r="U17" s="181">
        <v>17</v>
      </c>
      <c r="V17" s="375">
        <v>50</v>
      </c>
      <c r="W17" s="375">
        <v>0</v>
      </c>
      <c r="X17">
        <v>1</v>
      </c>
    </row>
    <row r="18" spans="1:24" x14ac:dyDescent="0.3">
      <c r="A18" s="375">
        <v>3255104</v>
      </c>
      <c r="B18" s="153" t="s">
        <v>23</v>
      </c>
      <c r="C18" s="375" t="s">
        <v>83</v>
      </c>
      <c r="D18" s="375">
        <v>150</v>
      </c>
      <c r="E18" s="375">
        <v>0</v>
      </c>
      <c r="F18" s="375">
        <v>0</v>
      </c>
      <c r="G18" s="375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75">
        <v>-30</v>
      </c>
      <c r="P18" s="375">
        <v>0</v>
      </c>
      <c r="Q18" s="375">
        <v>0</v>
      </c>
      <c r="R18" s="375">
        <v>-30</v>
      </c>
      <c r="S18" s="375">
        <v>18</v>
      </c>
      <c r="T18" s="181">
        <v>18</v>
      </c>
      <c r="U18" s="181">
        <v>18</v>
      </c>
      <c r="V18" s="375">
        <v>120</v>
      </c>
      <c r="W18" s="375">
        <v>0</v>
      </c>
      <c r="X18">
        <v>1</v>
      </c>
    </row>
    <row r="19" spans="1:24" x14ac:dyDescent="0.3">
      <c r="A19" s="375">
        <v>3211127</v>
      </c>
      <c r="B19" s="153" t="s">
        <v>24</v>
      </c>
      <c r="C19" s="375" t="s">
        <v>83</v>
      </c>
      <c r="D19" s="375">
        <v>2</v>
      </c>
      <c r="E19" s="375">
        <v>0</v>
      </c>
      <c r="F19" s="375">
        <v>0</v>
      </c>
      <c r="G19" s="375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75">
        <v>0</v>
      </c>
      <c r="P19" s="375">
        <v>0</v>
      </c>
      <c r="Q19" s="375">
        <v>0</v>
      </c>
      <c r="R19" s="375">
        <v>0</v>
      </c>
      <c r="S19" s="375">
        <v>19</v>
      </c>
      <c r="T19" s="181">
        <v>19</v>
      </c>
      <c r="U19" s="181">
        <v>19</v>
      </c>
      <c r="V19" s="375">
        <v>2</v>
      </c>
      <c r="W19" s="375">
        <v>0</v>
      </c>
      <c r="X19">
        <v>1</v>
      </c>
    </row>
    <row r="20" spans="1:24" x14ac:dyDescent="0.3">
      <c r="A20" s="375">
        <v>3231201</v>
      </c>
      <c r="B20" s="153" t="s">
        <v>25</v>
      </c>
      <c r="C20" s="375" t="s">
        <v>83</v>
      </c>
      <c r="D20" s="375">
        <v>0</v>
      </c>
      <c r="E20" s="375">
        <v>238.54</v>
      </c>
      <c r="F20" s="375">
        <v>0</v>
      </c>
      <c r="G20" s="375">
        <v>238.54</v>
      </c>
      <c r="H20" s="154">
        <v>32</v>
      </c>
      <c r="I20" s="155" t="s">
        <v>83</v>
      </c>
      <c r="J20" s="156">
        <v>0</v>
      </c>
      <c r="K20" s="155">
        <v>119</v>
      </c>
      <c r="L20" s="181">
        <v>0</v>
      </c>
      <c r="M20" s="187">
        <v>119</v>
      </c>
      <c r="N20" s="149">
        <v>0</v>
      </c>
      <c r="O20" s="375">
        <v>0</v>
      </c>
      <c r="P20" s="375">
        <v>-119.54</v>
      </c>
      <c r="Q20" s="375">
        <v>0</v>
      </c>
      <c r="R20" s="375">
        <v>-119.54</v>
      </c>
      <c r="S20" s="375">
        <v>20</v>
      </c>
      <c r="T20" s="181">
        <v>20</v>
      </c>
      <c r="U20" s="181">
        <v>20</v>
      </c>
      <c r="V20" s="375">
        <v>119</v>
      </c>
      <c r="W20" s="375">
        <v>0</v>
      </c>
      <c r="X20">
        <v>3</v>
      </c>
    </row>
    <row r="21" spans="1:24" ht="30" customHeight="1" x14ac:dyDescent="0.3">
      <c r="A21" s="375">
        <v>3231201</v>
      </c>
      <c r="B21" s="153" t="s">
        <v>26</v>
      </c>
      <c r="C21" s="375" t="s">
        <v>83</v>
      </c>
      <c r="D21" s="375">
        <v>47.81</v>
      </c>
      <c r="E21" s="375">
        <v>350.6</v>
      </c>
      <c r="F21" s="375">
        <v>0</v>
      </c>
      <c r="G21" s="375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75">
        <v>16.59</v>
      </c>
      <c r="P21" s="375">
        <v>121.7</v>
      </c>
      <c r="Q21" s="375">
        <v>0</v>
      </c>
      <c r="R21" s="375">
        <v>138.29</v>
      </c>
      <c r="S21" s="375">
        <v>21</v>
      </c>
      <c r="T21" s="181">
        <v>21</v>
      </c>
      <c r="U21" s="181">
        <v>21</v>
      </c>
      <c r="V21" s="375">
        <v>536.70000000000005</v>
      </c>
      <c r="W21" s="375">
        <v>0</v>
      </c>
      <c r="X21">
        <v>3</v>
      </c>
    </row>
    <row r="22" spans="1:24" ht="45" customHeight="1" x14ac:dyDescent="0.3">
      <c r="A22" s="375">
        <v>3231201</v>
      </c>
      <c r="B22" s="153" t="s">
        <v>27</v>
      </c>
      <c r="C22" s="375" t="s">
        <v>83</v>
      </c>
      <c r="D22" s="375">
        <v>304</v>
      </c>
      <c r="E22" s="375">
        <v>2229.34</v>
      </c>
      <c r="F22" s="375">
        <v>0</v>
      </c>
      <c r="G22" s="375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75">
        <v>69.899999999999977</v>
      </c>
      <c r="P22" s="375">
        <v>526.85999999999967</v>
      </c>
      <c r="Q22" s="375">
        <v>0</v>
      </c>
      <c r="R22" s="375">
        <v>596.75999999999965</v>
      </c>
      <c r="S22" s="375">
        <v>22</v>
      </c>
      <c r="T22" s="181">
        <v>22</v>
      </c>
      <c r="U22" s="181">
        <v>22</v>
      </c>
      <c r="V22" s="375">
        <v>3130.1</v>
      </c>
      <c r="W22" s="375">
        <v>0</v>
      </c>
      <c r="X22">
        <v>3</v>
      </c>
    </row>
    <row r="23" spans="1:24" ht="45" customHeight="1" x14ac:dyDescent="0.3">
      <c r="A23" s="375">
        <v>3231201</v>
      </c>
      <c r="B23" s="153" t="s">
        <v>28</v>
      </c>
      <c r="C23" s="375" t="s">
        <v>83</v>
      </c>
      <c r="D23" s="375">
        <v>158.6</v>
      </c>
      <c r="E23" s="375">
        <v>1163.08</v>
      </c>
      <c r="F23" s="375">
        <v>0</v>
      </c>
      <c r="G23" s="375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75">
        <v>1.0999999999999941</v>
      </c>
      <c r="P23" s="375">
        <v>8.4200000000000728</v>
      </c>
      <c r="Q23" s="375">
        <v>0</v>
      </c>
      <c r="R23" s="375">
        <v>9.5200000000000671</v>
      </c>
      <c r="S23" s="375">
        <v>23</v>
      </c>
      <c r="T23" s="181">
        <v>23</v>
      </c>
      <c r="U23" s="181">
        <v>23</v>
      </c>
      <c r="V23" s="375">
        <v>1331.2</v>
      </c>
      <c r="W23" s="375">
        <v>0</v>
      </c>
      <c r="X23">
        <v>3</v>
      </c>
    </row>
    <row r="24" spans="1:24" x14ac:dyDescent="0.3">
      <c r="A24" s="375">
        <v>3211109</v>
      </c>
      <c r="B24" s="153" t="s">
        <v>29</v>
      </c>
      <c r="C24" s="375" t="s">
        <v>83</v>
      </c>
      <c r="D24" s="375">
        <v>15</v>
      </c>
      <c r="E24" s="375">
        <v>0</v>
      </c>
      <c r="F24" s="375">
        <v>0</v>
      </c>
      <c r="G24" s="375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75">
        <v>7</v>
      </c>
      <c r="P24" s="375">
        <v>0</v>
      </c>
      <c r="Q24" s="375">
        <v>0</v>
      </c>
      <c r="R24" s="375">
        <v>7</v>
      </c>
      <c r="S24" s="375">
        <v>24</v>
      </c>
      <c r="T24" s="181">
        <v>24</v>
      </c>
      <c r="U24" s="181">
        <v>24</v>
      </c>
      <c r="V24" s="375">
        <v>22</v>
      </c>
      <c r="W24" s="375">
        <v>0</v>
      </c>
      <c r="X24">
        <v>1</v>
      </c>
    </row>
    <row r="25" spans="1:24" x14ac:dyDescent="0.3">
      <c r="A25" s="375">
        <v>3256103</v>
      </c>
      <c r="B25" s="153" t="s">
        <v>30</v>
      </c>
      <c r="C25" s="375" t="s">
        <v>83</v>
      </c>
      <c r="D25" s="375">
        <v>25</v>
      </c>
      <c r="E25" s="375">
        <v>0</v>
      </c>
      <c r="F25" s="375">
        <v>0</v>
      </c>
      <c r="G25" s="375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75">
        <v>-10</v>
      </c>
      <c r="P25" s="375">
        <v>0</v>
      </c>
      <c r="Q25" s="375">
        <v>0</v>
      </c>
      <c r="R25" s="375">
        <v>-10</v>
      </c>
      <c r="S25" s="375">
        <v>25</v>
      </c>
      <c r="T25" s="181">
        <v>25</v>
      </c>
      <c r="U25" s="181">
        <v>25</v>
      </c>
      <c r="V25" s="375">
        <v>15</v>
      </c>
      <c r="W25" s="375">
        <v>0</v>
      </c>
      <c r="X25">
        <v>1</v>
      </c>
    </row>
    <row r="26" spans="1:24" ht="30" customHeight="1" x14ac:dyDescent="0.3">
      <c r="A26" s="375">
        <v>3257101</v>
      </c>
      <c r="B26" s="153" t="s">
        <v>378</v>
      </c>
      <c r="C26" s="375" t="s">
        <v>85</v>
      </c>
      <c r="D26" s="375">
        <v>0</v>
      </c>
      <c r="E26" s="375">
        <v>0</v>
      </c>
      <c r="F26" s="375">
        <v>7901.4</v>
      </c>
      <c r="G26" s="375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75">
        <v>0</v>
      </c>
      <c r="P26" s="375">
        <v>0</v>
      </c>
      <c r="Q26" s="375">
        <v>0</v>
      </c>
      <c r="R26" s="375">
        <v>0</v>
      </c>
      <c r="S26" s="375">
        <v>26</v>
      </c>
      <c r="T26" s="181">
        <v>26</v>
      </c>
      <c r="U26" s="181">
        <v>26</v>
      </c>
      <c r="V26" s="375">
        <v>0</v>
      </c>
      <c r="W26" s="375" t="s">
        <v>84</v>
      </c>
      <c r="X26">
        <v>4</v>
      </c>
    </row>
    <row r="27" spans="1:24" x14ac:dyDescent="0.3">
      <c r="A27" s="375">
        <v>3111332</v>
      </c>
      <c r="B27" s="153" t="s">
        <v>32</v>
      </c>
      <c r="C27" s="375" t="s">
        <v>83</v>
      </c>
      <c r="D27" s="375">
        <v>25</v>
      </c>
      <c r="E27" s="375">
        <v>0</v>
      </c>
      <c r="F27" s="375">
        <v>0</v>
      </c>
      <c r="G27" s="375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75">
        <v>5</v>
      </c>
      <c r="P27" s="375">
        <v>0</v>
      </c>
      <c r="Q27" s="375">
        <v>0</v>
      </c>
      <c r="R27" s="375">
        <v>5</v>
      </c>
      <c r="S27" s="375">
        <v>27</v>
      </c>
      <c r="T27" s="181">
        <v>27</v>
      </c>
      <c r="U27" s="181">
        <v>27</v>
      </c>
      <c r="V27" s="375">
        <v>30</v>
      </c>
      <c r="W27" s="375">
        <v>0</v>
      </c>
      <c r="X27">
        <v>1</v>
      </c>
    </row>
    <row r="28" spans="1:24" x14ac:dyDescent="0.3">
      <c r="A28" s="375">
        <v>3111332</v>
      </c>
      <c r="B28" s="153" t="s">
        <v>33</v>
      </c>
      <c r="C28" s="375" t="s">
        <v>83</v>
      </c>
      <c r="D28" s="375">
        <v>10</v>
      </c>
      <c r="E28" s="375">
        <v>0</v>
      </c>
      <c r="F28" s="375">
        <v>0</v>
      </c>
      <c r="G28" s="375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75">
        <v>0</v>
      </c>
      <c r="P28" s="375">
        <v>0</v>
      </c>
      <c r="Q28" s="375">
        <v>0</v>
      </c>
      <c r="R28" s="375">
        <v>0</v>
      </c>
      <c r="S28" s="375">
        <v>28</v>
      </c>
      <c r="T28" s="181">
        <v>28</v>
      </c>
      <c r="U28" s="181">
        <v>28</v>
      </c>
      <c r="V28" s="375">
        <v>10</v>
      </c>
      <c r="W28" s="375">
        <v>0</v>
      </c>
      <c r="X28">
        <v>1</v>
      </c>
    </row>
    <row r="29" spans="1:24" x14ac:dyDescent="0.3">
      <c r="A29" s="375">
        <v>3111332</v>
      </c>
      <c r="B29" s="153" t="s">
        <v>34</v>
      </c>
      <c r="C29" s="375" t="s">
        <v>83</v>
      </c>
      <c r="D29" s="375">
        <v>10</v>
      </c>
      <c r="E29" s="375">
        <v>0</v>
      </c>
      <c r="F29" s="375">
        <v>0</v>
      </c>
      <c r="G29" s="375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75">
        <v>0</v>
      </c>
      <c r="P29" s="375">
        <v>0</v>
      </c>
      <c r="Q29" s="375">
        <v>0</v>
      </c>
      <c r="R29" s="375">
        <v>0</v>
      </c>
      <c r="S29" s="375">
        <v>29</v>
      </c>
      <c r="T29" s="181">
        <v>29</v>
      </c>
      <c r="U29" s="181">
        <v>29</v>
      </c>
      <c r="V29" s="375">
        <v>10</v>
      </c>
      <c r="W29" s="375">
        <v>0</v>
      </c>
      <c r="X29">
        <v>1</v>
      </c>
    </row>
    <row r="30" spans="1:24" x14ac:dyDescent="0.3">
      <c r="A30" s="375">
        <v>3257104</v>
      </c>
      <c r="B30" s="153" t="s">
        <v>35</v>
      </c>
      <c r="C30" s="375" t="s">
        <v>83</v>
      </c>
      <c r="D30" s="375">
        <v>162</v>
      </c>
      <c r="E30" s="375">
        <v>0</v>
      </c>
      <c r="F30" s="375">
        <v>0</v>
      </c>
      <c r="G30" s="375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75">
        <v>0</v>
      </c>
      <c r="P30" s="375">
        <v>0</v>
      </c>
      <c r="Q30" s="375">
        <v>0</v>
      </c>
      <c r="R30" s="375">
        <v>0</v>
      </c>
      <c r="S30" s="375">
        <v>30</v>
      </c>
      <c r="T30" s="181">
        <v>30</v>
      </c>
      <c r="U30" s="181">
        <v>30</v>
      </c>
      <c r="V30" s="375">
        <v>162</v>
      </c>
      <c r="W30" s="375">
        <v>0</v>
      </c>
      <c r="X30">
        <v>1</v>
      </c>
    </row>
    <row r="31" spans="1:24" x14ac:dyDescent="0.3">
      <c r="A31" s="375">
        <v>3255101</v>
      </c>
      <c r="B31" s="153" t="s">
        <v>36</v>
      </c>
      <c r="C31" s="375" t="s">
        <v>83</v>
      </c>
      <c r="D31" s="375">
        <v>50</v>
      </c>
      <c r="E31" s="375">
        <v>0</v>
      </c>
      <c r="F31" s="375">
        <v>0</v>
      </c>
      <c r="G31" s="375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75">
        <v>10</v>
      </c>
      <c r="P31" s="375">
        <v>0</v>
      </c>
      <c r="Q31" s="375">
        <v>0</v>
      </c>
      <c r="R31" s="375">
        <v>10</v>
      </c>
      <c r="S31" s="375">
        <v>31</v>
      </c>
      <c r="T31" s="181">
        <v>31</v>
      </c>
      <c r="U31" s="181">
        <v>31</v>
      </c>
      <c r="V31" s="375">
        <v>60</v>
      </c>
      <c r="W31" s="375">
        <v>0</v>
      </c>
      <c r="X31">
        <v>1</v>
      </c>
    </row>
    <row r="32" spans="1:24" x14ac:dyDescent="0.3">
      <c r="A32" s="375">
        <v>3256101</v>
      </c>
      <c r="B32" s="153" t="s">
        <v>37</v>
      </c>
      <c r="C32" s="375" t="s">
        <v>83</v>
      </c>
      <c r="D32" s="375">
        <v>1700</v>
      </c>
      <c r="E32" s="375">
        <v>0</v>
      </c>
      <c r="F32" s="375">
        <v>0</v>
      </c>
      <c r="G32" s="375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75">
        <v>0</v>
      </c>
      <c r="P32" s="375">
        <v>0</v>
      </c>
      <c r="Q32" s="375">
        <v>0</v>
      </c>
      <c r="R32" s="375">
        <v>0</v>
      </c>
      <c r="S32" s="375">
        <v>32</v>
      </c>
      <c r="T32" s="181">
        <v>32</v>
      </c>
      <c r="U32" s="181">
        <v>32</v>
      </c>
      <c r="V32" s="375">
        <v>1700</v>
      </c>
      <c r="W32" s="375">
        <v>0</v>
      </c>
      <c r="X32">
        <v>1</v>
      </c>
    </row>
    <row r="33" spans="1:24" x14ac:dyDescent="0.3">
      <c r="A33" s="375">
        <v>3258101</v>
      </c>
      <c r="B33" s="153" t="s">
        <v>38</v>
      </c>
      <c r="C33" s="375" t="s">
        <v>87</v>
      </c>
      <c r="D33" s="375">
        <v>100</v>
      </c>
      <c r="E33" s="375">
        <v>0</v>
      </c>
      <c r="F33" s="375">
        <v>0</v>
      </c>
      <c r="G33" s="375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75">
        <v>25</v>
      </c>
      <c r="P33" s="375">
        <v>0</v>
      </c>
      <c r="Q33" s="375">
        <v>0</v>
      </c>
      <c r="R33" s="375">
        <v>25</v>
      </c>
      <c r="S33" s="375">
        <v>33</v>
      </c>
      <c r="T33" s="181">
        <v>33</v>
      </c>
      <c r="U33" s="181">
        <v>33</v>
      </c>
      <c r="V33" s="375">
        <v>125</v>
      </c>
      <c r="W33" s="375">
        <v>0</v>
      </c>
      <c r="X33">
        <v>5</v>
      </c>
    </row>
    <row r="34" spans="1:24" x14ac:dyDescent="0.3">
      <c r="A34" s="375">
        <v>3258102</v>
      </c>
      <c r="B34" s="153" t="s">
        <v>39</v>
      </c>
      <c r="C34" s="375" t="s">
        <v>87</v>
      </c>
      <c r="D34" s="375">
        <v>15</v>
      </c>
      <c r="E34" s="375">
        <v>0</v>
      </c>
      <c r="F34" s="375">
        <v>0</v>
      </c>
      <c r="G34" s="375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75">
        <v>-5</v>
      </c>
      <c r="P34" s="375">
        <v>0</v>
      </c>
      <c r="Q34" s="375">
        <v>0</v>
      </c>
      <c r="R34" s="375">
        <v>-5</v>
      </c>
      <c r="S34" s="375">
        <v>34</v>
      </c>
      <c r="T34" s="181">
        <v>34</v>
      </c>
      <c r="U34" s="181">
        <v>34</v>
      </c>
      <c r="V34" s="375">
        <v>10</v>
      </c>
      <c r="W34" s="375">
        <v>0</v>
      </c>
      <c r="X34">
        <v>5</v>
      </c>
    </row>
    <row r="35" spans="1:24" x14ac:dyDescent="0.3">
      <c r="A35" s="375">
        <v>3258103</v>
      </c>
      <c r="B35" s="153" t="s">
        <v>40</v>
      </c>
      <c r="C35" s="375" t="s">
        <v>87</v>
      </c>
      <c r="D35" s="375">
        <v>25</v>
      </c>
      <c r="E35" s="375">
        <v>0</v>
      </c>
      <c r="F35" s="375">
        <v>0</v>
      </c>
      <c r="G35" s="375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75">
        <v>-10</v>
      </c>
      <c r="P35" s="375">
        <v>0</v>
      </c>
      <c r="Q35" s="375">
        <v>0</v>
      </c>
      <c r="R35" s="375">
        <v>-10</v>
      </c>
      <c r="S35" s="375">
        <v>35</v>
      </c>
      <c r="T35" s="181">
        <v>35</v>
      </c>
      <c r="U35" s="181">
        <v>35</v>
      </c>
      <c r="V35" s="375">
        <v>15</v>
      </c>
      <c r="W35" s="375">
        <v>0</v>
      </c>
      <c r="X35">
        <v>5</v>
      </c>
    </row>
    <row r="36" spans="1:24" x14ac:dyDescent="0.3">
      <c r="A36" s="375">
        <v>3258105</v>
      </c>
      <c r="B36" s="153" t="s">
        <v>41</v>
      </c>
      <c r="C36" s="375" t="s">
        <v>87</v>
      </c>
      <c r="D36" s="375">
        <v>25</v>
      </c>
      <c r="E36" s="375">
        <v>0</v>
      </c>
      <c r="F36" s="375">
        <v>0</v>
      </c>
      <c r="G36" s="375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75">
        <v>-15</v>
      </c>
      <c r="P36" s="375">
        <v>0</v>
      </c>
      <c r="Q36" s="375">
        <v>0</v>
      </c>
      <c r="R36" s="375">
        <v>-15</v>
      </c>
      <c r="S36" s="375">
        <v>36</v>
      </c>
      <c r="T36" s="181">
        <v>36</v>
      </c>
      <c r="U36" s="181">
        <v>36</v>
      </c>
      <c r="V36" s="375">
        <v>10</v>
      </c>
      <c r="W36" s="375">
        <v>0</v>
      </c>
      <c r="X36">
        <v>5</v>
      </c>
    </row>
    <row r="37" spans="1:24" x14ac:dyDescent="0.3">
      <c r="A37" s="375">
        <v>3258107</v>
      </c>
      <c r="B37" s="153" t="s">
        <v>42</v>
      </c>
      <c r="C37" s="375" t="s">
        <v>87</v>
      </c>
      <c r="D37" s="375">
        <v>20</v>
      </c>
      <c r="E37" s="375">
        <v>0</v>
      </c>
      <c r="F37" s="375">
        <v>0</v>
      </c>
      <c r="G37" s="375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75">
        <v>5</v>
      </c>
      <c r="P37" s="375">
        <v>0</v>
      </c>
      <c r="Q37" s="375">
        <v>0</v>
      </c>
      <c r="R37" s="375">
        <v>5</v>
      </c>
      <c r="S37" s="375">
        <v>37</v>
      </c>
      <c r="T37" s="181">
        <v>37</v>
      </c>
      <c r="U37" s="181">
        <v>37</v>
      </c>
      <c r="V37" s="375">
        <v>25</v>
      </c>
      <c r="W37" s="375">
        <v>0</v>
      </c>
      <c r="X37">
        <v>5</v>
      </c>
    </row>
    <row r="38" spans="1:24" x14ac:dyDescent="0.3">
      <c r="A38" s="375">
        <v>3258106</v>
      </c>
      <c r="B38" s="153" t="s">
        <v>43</v>
      </c>
      <c r="C38" s="375" t="s">
        <v>87</v>
      </c>
      <c r="D38" s="375">
        <v>20</v>
      </c>
      <c r="E38" s="375">
        <v>0</v>
      </c>
      <c r="F38" s="375">
        <v>0</v>
      </c>
      <c r="G38" s="375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75">
        <v>20</v>
      </c>
      <c r="P38" s="375">
        <v>0</v>
      </c>
      <c r="Q38" s="375">
        <v>0</v>
      </c>
      <c r="R38" s="375">
        <v>20</v>
      </c>
      <c r="S38" s="375">
        <v>38</v>
      </c>
      <c r="T38" s="181">
        <v>38</v>
      </c>
      <c r="U38" s="181">
        <v>38</v>
      </c>
      <c r="V38" s="375">
        <v>40</v>
      </c>
      <c r="W38" s="375">
        <v>0</v>
      </c>
      <c r="X38">
        <v>5</v>
      </c>
    </row>
    <row r="39" spans="1:24" x14ac:dyDescent="0.3">
      <c r="A39" s="375">
        <v>3258105</v>
      </c>
      <c r="B39" s="153" t="s">
        <v>44</v>
      </c>
      <c r="C39" s="375" t="s">
        <v>87</v>
      </c>
      <c r="D39" s="375">
        <v>25</v>
      </c>
      <c r="E39" s="375">
        <v>0</v>
      </c>
      <c r="F39" s="375">
        <v>0</v>
      </c>
      <c r="G39" s="375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75">
        <v>-5</v>
      </c>
      <c r="P39" s="375">
        <v>0</v>
      </c>
      <c r="Q39" s="375">
        <v>0</v>
      </c>
      <c r="R39" s="375">
        <v>-5</v>
      </c>
      <c r="S39" s="375">
        <v>39</v>
      </c>
      <c r="T39" s="181">
        <v>39</v>
      </c>
      <c r="U39" s="181">
        <v>39</v>
      </c>
      <c r="V39" s="375">
        <v>20</v>
      </c>
      <c r="W39" s="375">
        <v>0</v>
      </c>
      <c r="X39">
        <v>5</v>
      </c>
    </row>
    <row r="40" spans="1:24" x14ac:dyDescent="0.3">
      <c r="A40" s="375">
        <v>3258114</v>
      </c>
      <c r="B40" s="153" t="s">
        <v>45</v>
      </c>
      <c r="C40" s="375">
        <v>104</v>
      </c>
      <c r="D40" s="375">
        <v>43.5</v>
      </c>
      <c r="E40" s="375">
        <v>319</v>
      </c>
      <c r="F40" s="375">
        <v>0</v>
      </c>
      <c r="G40" s="375">
        <v>362.5</v>
      </c>
      <c r="H40" s="119">
        <v>54</v>
      </c>
      <c r="I40" s="8">
        <v>86</v>
      </c>
      <c r="J40" s="9">
        <v>56.777000000000008</v>
      </c>
      <c r="K40" s="8">
        <v>348.77300000000002</v>
      </c>
      <c r="L40" s="181">
        <v>0</v>
      </c>
      <c r="M40" s="187">
        <v>405.55</v>
      </c>
      <c r="N40" s="149">
        <v>0</v>
      </c>
      <c r="O40" s="375">
        <v>13.27700000000001</v>
      </c>
      <c r="P40" s="375">
        <v>29.773000000000021</v>
      </c>
      <c r="Q40" s="375">
        <v>0</v>
      </c>
      <c r="R40" s="375">
        <v>43.050000000000033</v>
      </c>
      <c r="S40" s="375">
        <v>40</v>
      </c>
      <c r="T40" s="181">
        <v>40</v>
      </c>
      <c r="U40" s="181">
        <v>40</v>
      </c>
      <c r="V40" s="375">
        <v>405.55</v>
      </c>
      <c r="W40" s="375">
        <v>0</v>
      </c>
      <c r="X40">
        <v>8</v>
      </c>
    </row>
    <row r="41" spans="1:24" x14ac:dyDescent="0.3">
      <c r="A41" s="375">
        <v>3258128</v>
      </c>
      <c r="B41" s="153" t="s">
        <v>46</v>
      </c>
      <c r="C41" s="375" t="s">
        <v>87</v>
      </c>
      <c r="D41" s="375">
        <v>10</v>
      </c>
      <c r="E41" s="375">
        <v>0</v>
      </c>
      <c r="F41" s="375">
        <v>0</v>
      </c>
      <c r="G41" s="375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75">
        <v>-5</v>
      </c>
      <c r="P41" s="375">
        <v>0</v>
      </c>
      <c r="Q41" s="375">
        <v>0</v>
      </c>
      <c r="R41" s="375">
        <v>-5</v>
      </c>
      <c r="S41" s="375">
        <v>41</v>
      </c>
      <c r="T41" s="181">
        <v>41</v>
      </c>
      <c r="U41" s="181">
        <v>41</v>
      </c>
      <c r="V41" s="375">
        <v>5</v>
      </c>
      <c r="W41" s="375">
        <v>0</v>
      </c>
      <c r="X41">
        <v>5</v>
      </c>
    </row>
    <row r="42" spans="1:24" x14ac:dyDescent="0.3">
      <c r="A42" s="375">
        <v>3258107</v>
      </c>
      <c r="B42" s="153" t="s">
        <v>47</v>
      </c>
      <c r="C42" s="375" t="s">
        <v>87</v>
      </c>
      <c r="D42" s="375">
        <v>25</v>
      </c>
      <c r="E42" s="375">
        <v>0</v>
      </c>
      <c r="F42" s="375">
        <v>0</v>
      </c>
      <c r="G42" s="375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75">
        <v>15</v>
      </c>
      <c r="P42" s="375">
        <v>0</v>
      </c>
      <c r="Q42" s="375">
        <v>0</v>
      </c>
      <c r="R42" s="375">
        <v>15</v>
      </c>
      <c r="S42" s="375">
        <v>42</v>
      </c>
      <c r="T42" s="181">
        <v>42</v>
      </c>
      <c r="U42" s="181">
        <v>42</v>
      </c>
      <c r="V42" s="375">
        <v>40</v>
      </c>
      <c r="W42" s="375">
        <v>0</v>
      </c>
      <c r="X42">
        <v>5</v>
      </c>
    </row>
    <row r="43" spans="1:24" ht="75" customHeight="1" x14ac:dyDescent="0.3">
      <c r="A43" s="375">
        <v>4112101</v>
      </c>
      <c r="B43" s="153" t="s">
        <v>48</v>
      </c>
      <c r="C43" s="375">
        <v>10</v>
      </c>
      <c r="D43" s="375">
        <v>702.5</v>
      </c>
      <c r="E43" s="375">
        <v>0</v>
      </c>
      <c r="F43" s="375">
        <v>0</v>
      </c>
      <c r="G43" s="375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75">
        <v>0</v>
      </c>
      <c r="P43" s="375">
        <v>0</v>
      </c>
      <c r="Q43" s="375">
        <v>0</v>
      </c>
      <c r="R43" s="375">
        <v>0</v>
      </c>
      <c r="S43" s="375">
        <v>43</v>
      </c>
      <c r="T43" s="181">
        <v>43</v>
      </c>
      <c r="U43" s="181">
        <v>43</v>
      </c>
      <c r="V43" s="375">
        <v>70.25</v>
      </c>
      <c r="W43" s="375" t="s">
        <v>88</v>
      </c>
      <c r="X43">
        <v>6</v>
      </c>
    </row>
    <row r="44" spans="1:24" ht="30" customHeight="1" x14ac:dyDescent="0.3">
      <c r="A44" s="375">
        <v>4112101</v>
      </c>
      <c r="B44" s="153" t="s">
        <v>379</v>
      </c>
      <c r="C44" s="375">
        <v>35</v>
      </c>
      <c r="D44" s="375">
        <v>68.25</v>
      </c>
      <c r="E44" s="375">
        <v>0</v>
      </c>
      <c r="F44" s="375">
        <v>0</v>
      </c>
      <c r="G44" s="375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75">
        <v>0</v>
      </c>
      <c r="P44" s="375">
        <v>0</v>
      </c>
      <c r="Q44" s="375">
        <v>0</v>
      </c>
      <c r="R44" s="375">
        <v>0</v>
      </c>
      <c r="S44" s="375">
        <v>44</v>
      </c>
      <c r="T44" s="181">
        <v>44</v>
      </c>
      <c r="U44" s="181">
        <v>44</v>
      </c>
      <c r="V44" s="375">
        <v>1.52</v>
      </c>
      <c r="W44" s="375" t="s">
        <v>88</v>
      </c>
      <c r="X44">
        <v>6</v>
      </c>
    </row>
    <row r="45" spans="1:24" x14ac:dyDescent="0.3">
      <c r="A45" s="375">
        <v>4112102</v>
      </c>
      <c r="B45" s="153" t="s">
        <v>380</v>
      </c>
      <c r="C45" s="375">
        <v>6</v>
      </c>
      <c r="D45" s="375">
        <v>100</v>
      </c>
      <c r="E45" s="375">
        <v>0</v>
      </c>
      <c r="F45" s="375">
        <v>0</v>
      </c>
      <c r="G45" s="375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75">
        <v>-10</v>
      </c>
      <c r="P45" s="375">
        <v>0</v>
      </c>
      <c r="Q45" s="375">
        <v>0</v>
      </c>
      <c r="R45" s="375">
        <v>-10</v>
      </c>
      <c r="S45" s="375">
        <v>45</v>
      </c>
      <c r="T45" s="181">
        <v>45</v>
      </c>
      <c r="U45" s="181">
        <v>45</v>
      </c>
      <c r="V45" s="375">
        <v>18</v>
      </c>
      <c r="W45" s="375" t="s">
        <v>88</v>
      </c>
      <c r="X45">
        <v>6</v>
      </c>
    </row>
    <row r="46" spans="1:24" ht="30" customHeight="1" x14ac:dyDescent="0.3">
      <c r="A46" s="375">
        <v>4112316</v>
      </c>
      <c r="B46" s="153" t="s">
        <v>51</v>
      </c>
      <c r="C46" s="375">
        <v>7</v>
      </c>
      <c r="D46" s="375">
        <v>8.9700000000000006</v>
      </c>
      <c r="E46" s="375">
        <v>0</v>
      </c>
      <c r="F46" s="375">
        <v>0</v>
      </c>
      <c r="G46" s="375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75">
        <v>0</v>
      </c>
      <c r="P46" s="375">
        <v>0</v>
      </c>
      <c r="Q46" s="375">
        <v>0</v>
      </c>
      <c r="R46" s="375">
        <v>0</v>
      </c>
      <c r="S46" s="375">
        <v>46</v>
      </c>
      <c r="T46" s="181">
        <v>46</v>
      </c>
      <c r="U46" s="181">
        <v>46</v>
      </c>
      <c r="V46" s="375">
        <v>1.28</v>
      </c>
      <c r="W46" s="375" t="s">
        <v>88</v>
      </c>
      <c r="X46">
        <v>6</v>
      </c>
    </row>
    <row r="47" spans="1:24" ht="30" customHeight="1" x14ac:dyDescent="0.3">
      <c r="A47" s="375">
        <v>4112316</v>
      </c>
      <c r="B47" s="153" t="s">
        <v>381</v>
      </c>
      <c r="C47" s="375">
        <v>7</v>
      </c>
      <c r="D47" s="375">
        <v>5</v>
      </c>
      <c r="E47" s="375">
        <v>0</v>
      </c>
      <c r="F47" s="375">
        <v>0</v>
      </c>
      <c r="G47" s="375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75">
        <v>-4</v>
      </c>
      <c r="P47" s="375">
        <v>0</v>
      </c>
      <c r="Q47" s="375">
        <v>0</v>
      </c>
      <c r="R47" s="375">
        <v>-4</v>
      </c>
      <c r="S47" s="375">
        <v>47</v>
      </c>
      <c r="T47" s="181">
        <v>47</v>
      </c>
      <c r="U47" s="181">
        <v>47</v>
      </c>
      <c r="V47" s="375">
        <v>0.5</v>
      </c>
      <c r="W47" s="375" t="s">
        <v>88</v>
      </c>
      <c r="X47">
        <v>6</v>
      </c>
    </row>
    <row r="48" spans="1:24" ht="30" customHeight="1" x14ac:dyDescent="0.3">
      <c r="A48" s="375">
        <v>4112304</v>
      </c>
      <c r="B48" s="153" t="s">
        <v>53</v>
      </c>
      <c r="C48" s="375">
        <v>17</v>
      </c>
      <c r="D48" s="375">
        <v>20.5</v>
      </c>
      <c r="E48" s="375">
        <v>0</v>
      </c>
      <c r="F48" s="375">
        <v>0</v>
      </c>
      <c r="G48" s="375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75">
        <v>0</v>
      </c>
      <c r="P48" s="375">
        <v>0</v>
      </c>
      <c r="Q48" s="375">
        <v>0</v>
      </c>
      <c r="R48" s="375">
        <v>0</v>
      </c>
      <c r="S48" s="375">
        <v>48</v>
      </c>
      <c r="T48" s="181">
        <v>48</v>
      </c>
      <c r="U48" s="181">
        <v>48</v>
      </c>
      <c r="V48" s="375">
        <v>20.5</v>
      </c>
      <c r="W48" s="375" t="s">
        <v>88</v>
      </c>
      <c r="X48">
        <v>6</v>
      </c>
    </row>
    <row r="49" spans="1:24" ht="30" customHeight="1" x14ac:dyDescent="0.3">
      <c r="A49" s="375">
        <v>4112304</v>
      </c>
      <c r="B49" s="153" t="s">
        <v>382</v>
      </c>
      <c r="C49" s="375">
        <v>6</v>
      </c>
      <c r="D49" s="375">
        <v>6</v>
      </c>
      <c r="E49" s="375">
        <v>0</v>
      </c>
      <c r="F49" s="375">
        <v>0</v>
      </c>
      <c r="G49" s="375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75">
        <v>-3</v>
      </c>
      <c r="P49" s="375">
        <v>0</v>
      </c>
      <c r="Q49" s="375">
        <v>0</v>
      </c>
      <c r="R49" s="375">
        <v>-3</v>
      </c>
      <c r="S49" s="375">
        <v>49</v>
      </c>
      <c r="T49" s="181">
        <v>49</v>
      </c>
      <c r="U49" s="181">
        <v>49</v>
      </c>
      <c r="V49" s="375">
        <v>1</v>
      </c>
      <c r="W49" s="375" t="s">
        <v>88</v>
      </c>
      <c r="X49">
        <v>6</v>
      </c>
    </row>
    <row r="50" spans="1:24" x14ac:dyDescent="0.3">
      <c r="A50" s="375">
        <v>4112304</v>
      </c>
      <c r="B50" s="153" t="s">
        <v>55</v>
      </c>
      <c r="C50" s="375" t="s">
        <v>89</v>
      </c>
      <c r="D50" s="375">
        <v>50</v>
      </c>
      <c r="E50" s="375">
        <v>0</v>
      </c>
      <c r="F50" s="375">
        <v>0</v>
      </c>
      <c r="G50" s="375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75">
        <v>0</v>
      </c>
      <c r="P50" s="375">
        <v>0</v>
      </c>
      <c r="Q50" s="375">
        <v>0</v>
      </c>
      <c r="R50" s="375">
        <v>0</v>
      </c>
      <c r="S50" s="375">
        <v>50</v>
      </c>
      <c r="T50" s="181">
        <v>50</v>
      </c>
      <c r="U50" s="181">
        <v>50</v>
      </c>
      <c r="V50" s="375">
        <v>0</v>
      </c>
      <c r="W50" s="375">
        <v>0</v>
      </c>
      <c r="X50">
        <v>6</v>
      </c>
    </row>
    <row r="51" spans="1:24" ht="60" customHeight="1" x14ac:dyDescent="0.3">
      <c r="A51" s="375">
        <v>4112202</v>
      </c>
      <c r="B51" s="153" t="s">
        <v>383</v>
      </c>
      <c r="C51" s="375">
        <v>30</v>
      </c>
      <c r="D51" s="375">
        <v>19.5</v>
      </c>
      <c r="E51" s="375">
        <v>0</v>
      </c>
      <c r="F51" s="375">
        <v>0</v>
      </c>
      <c r="G51" s="375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75">
        <v>5</v>
      </c>
      <c r="P51" s="375">
        <v>0</v>
      </c>
      <c r="Q51" s="375">
        <v>0</v>
      </c>
      <c r="R51" s="375">
        <v>5</v>
      </c>
      <c r="S51" s="375">
        <v>51</v>
      </c>
      <c r="T51" s="181">
        <v>51</v>
      </c>
      <c r="U51" s="181">
        <v>51</v>
      </c>
      <c r="V51" s="375">
        <v>0.66</v>
      </c>
      <c r="W51" s="375" t="s">
        <v>88</v>
      </c>
      <c r="X51">
        <v>6</v>
      </c>
    </row>
    <row r="52" spans="1:24" ht="30" customHeight="1" x14ac:dyDescent="0.3">
      <c r="A52" s="375">
        <v>4112202</v>
      </c>
      <c r="B52" s="153" t="s">
        <v>57</v>
      </c>
      <c r="C52" s="375">
        <v>11</v>
      </c>
      <c r="D52" s="375">
        <v>13.75</v>
      </c>
      <c r="E52" s="375">
        <v>0</v>
      </c>
      <c r="F52" s="375">
        <v>0</v>
      </c>
      <c r="G52" s="375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75">
        <v>0</v>
      </c>
      <c r="P52" s="375">
        <v>0</v>
      </c>
      <c r="Q52" s="375">
        <v>0</v>
      </c>
      <c r="R52" s="375">
        <v>0</v>
      </c>
      <c r="S52" s="375">
        <v>52</v>
      </c>
      <c r="T52" s="181">
        <v>52</v>
      </c>
      <c r="U52" s="181">
        <v>52</v>
      </c>
      <c r="V52" s="375">
        <v>1.25</v>
      </c>
      <c r="W52" s="375" t="s">
        <v>88</v>
      </c>
      <c r="X52">
        <v>6</v>
      </c>
    </row>
    <row r="53" spans="1:24" x14ac:dyDescent="0.3">
      <c r="A53" s="375">
        <v>4112202</v>
      </c>
      <c r="B53" s="153" t="s">
        <v>58</v>
      </c>
      <c r="C53" s="375">
        <v>2</v>
      </c>
      <c r="D53" s="375">
        <v>1.5</v>
      </c>
      <c r="E53" s="375">
        <v>0</v>
      </c>
      <c r="F53" s="375">
        <v>0</v>
      </c>
      <c r="G53" s="375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75">
        <v>0</v>
      </c>
      <c r="P53" s="375">
        <v>0</v>
      </c>
      <c r="Q53" s="375">
        <v>0</v>
      </c>
      <c r="R53" s="375">
        <v>0</v>
      </c>
      <c r="S53" s="375">
        <v>53</v>
      </c>
      <c r="T53" s="181">
        <v>53</v>
      </c>
      <c r="U53" s="181">
        <v>53</v>
      </c>
      <c r="V53" s="375">
        <v>0.75</v>
      </c>
      <c r="W53" s="375" t="s">
        <v>88</v>
      </c>
      <c r="X53">
        <v>6</v>
      </c>
    </row>
    <row r="54" spans="1:24" ht="30" customHeight="1" x14ac:dyDescent="0.3">
      <c r="A54" s="375">
        <v>4112202</v>
      </c>
      <c r="B54" s="153" t="s">
        <v>384</v>
      </c>
      <c r="C54" s="375">
        <v>11</v>
      </c>
      <c r="D54" s="375">
        <v>5.25</v>
      </c>
      <c r="E54" s="375">
        <v>0</v>
      </c>
      <c r="F54" s="375">
        <v>0</v>
      </c>
      <c r="G54" s="375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75">
        <v>0</v>
      </c>
      <c r="P54" s="375">
        <v>0</v>
      </c>
      <c r="Q54" s="375">
        <v>0</v>
      </c>
      <c r="R54" s="375">
        <v>0</v>
      </c>
      <c r="S54" s="375">
        <v>54</v>
      </c>
      <c r="T54" s="181">
        <v>54</v>
      </c>
      <c r="U54" s="181">
        <v>54</v>
      </c>
      <c r="V54" s="375">
        <v>0.31</v>
      </c>
      <c r="W54" s="375" t="s">
        <v>88</v>
      </c>
      <c r="X54">
        <v>6</v>
      </c>
    </row>
    <row r="55" spans="1:24" x14ac:dyDescent="0.3">
      <c r="A55" s="375">
        <v>4112314</v>
      </c>
      <c r="B55" s="153" t="s">
        <v>39</v>
      </c>
      <c r="C55" s="375" t="s">
        <v>90</v>
      </c>
      <c r="D55" s="375">
        <v>50</v>
      </c>
      <c r="E55" s="375">
        <v>0</v>
      </c>
      <c r="F55" s="375">
        <v>0</v>
      </c>
      <c r="G55" s="375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75">
        <v>0</v>
      </c>
      <c r="P55" s="375">
        <v>0</v>
      </c>
      <c r="Q55" s="375">
        <v>0</v>
      </c>
      <c r="R55" s="375">
        <v>0</v>
      </c>
      <c r="S55" s="375">
        <v>55</v>
      </c>
      <c r="T55" s="181">
        <v>55</v>
      </c>
      <c r="U55" s="181">
        <v>55</v>
      </c>
      <c r="V55" s="375">
        <v>50</v>
      </c>
      <c r="W55" s="375">
        <v>0</v>
      </c>
      <c r="X55">
        <v>6</v>
      </c>
    </row>
    <row r="56" spans="1:24" x14ac:dyDescent="0.3">
      <c r="A56" s="375">
        <v>4112303</v>
      </c>
      <c r="B56" s="153" t="s">
        <v>60</v>
      </c>
      <c r="C56" s="375">
        <v>15</v>
      </c>
      <c r="D56" s="375">
        <v>15</v>
      </c>
      <c r="E56" s="375">
        <v>0</v>
      </c>
      <c r="F56" s="375">
        <v>0</v>
      </c>
      <c r="G56" s="375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75">
        <v>0</v>
      </c>
      <c r="P56" s="375">
        <v>0</v>
      </c>
      <c r="Q56" s="375">
        <v>0</v>
      </c>
      <c r="R56" s="375">
        <v>0</v>
      </c>
      <c r="S56" s="375">
        <v>56</v>
      </c>
      <c r="T56" s="181">
        <v>56</v>
      </c>
      <c r="U56" s="181">
        <v>56</v>
      </c>
      <c r="V56" s="375">
        <v>1</v>
      </c>
      <c r="W56" s="375" t="s">
        <v>88</v>
      </c>
      <c r="X56">
        <v>6</v>
      </c>
    </row>
    <row r="57" spans="1:24" x14ac:dyDescent="0.3">
      <c r="A57" s="375">
        <v>4141101</v>
      </c>
      <c r="B57" s="153" t="s">
        <v>61</v>
      </c>
      <c r="C57" s="375">
        <v>470</v>
      </c>
      <c r="D57" s="375">
        <v>24000</v>
      </c>
      <c r="E57" s="375">
        <v>0</v>
      </c>
      <c r="F57" s="375">
        <v>0</v>
      </c>
      <c r="G57" s="375">
        <v>24000</v>
      </c>
      <c r="H57" s="154">
        <v>87</v>
      </c>
      <c r="I57" s="155">
        <v>470</v>
      </c>
      <c r="J57" s="156">
        <v>18386.72</v>
      </c>
      <c r="K57" s="157">
        <v>0</v>
      </c>
      <c r="L57" s="181">
        <v>0</v>
      </c>
      <c r="M57" s="187">
        <v>18386.72</v>
      </c>
      <c r="N57" s="149">
        <v>0</v>
      </c>
      <c r="O57" s="375">
        <v>-5613.2799999999988</v>
      </c>
      <c r="P57" s="375">
        <v>0</v>
      </c>
      <c r="Q57" s="375">
        <v>0</v>
      </c>
      <c r="R57" s="375">
        <v>-5613.2799999999988</v>
      </c>
      <c r="S57" s="375">
        <v>57</v>
      </c>
      <c r="T57" s="181">
        <v>57</v>
      </c>
      <c r="U57" s="181">
        <v>57</v>
      </c>
      <c r="V57" s="375">
        <v>39.119999999999997</v>
      </c>
      <c r="W57" s="375" t="s">
        <v>91</v>
      </c>
      <c r="X57">
        <v>7</v>
      </c>
    </row>
    <row r="58" spans="1:24" ht="15.75" customHeight="1" x14ac:dyDescent="0.3">
      <c r="A58" s="375">
        <v>4111306</v>
      </c>
      <c r="B58" s="153" t="s">
        <v>62</v>
      </c>
      <c r="C58" s="375">
        <v>131</v>
      </c>
      <c r="D58" s="375">
        <v>151.32</v>
      </c>
      <c r="E58" s="375">
        <v>1109.68</v>
      </c>
      <c r="F58" s="375">
        <v>0</v>
      </c>
      <c r="G58" s="375">
        <v>1261</v>
      </c>
      <c r="H58" s="131">
        <v>90</v>
      </c>
      <c r="I58" s="132">
        <v>119</v>
      </c>
      <c r="J58" s="133">
        <v>170.86439999999999</v>
      </c>
      <c r="K58" s="134">
        <v>1049.5956000000001</v>
      </c>
      <c r="L58" s="181">
        <v>0</v>
      </c>
      <c r="M58" s="187">
        <v>1220.46</v>
      </c>
      <c r="N58" s="149">
        <v>0</v>
      </c>
      <c r="O58" s="375">
        <v>19.5444</v>
      </c>
      <c r="P58" s="375">
        <v>-60.08439999999996</v>
      </c>
      <c r="Q58" s="375">
        <v>0</v>
      </c>
      <c r="R58" s="375">
        <v>-40.539999999999957</v>
      </c>
      <c r="S58" s="375">
        <v>58</v>
      </c>
      <c r="T58" s="181">
        <v>58</v>
      </c>
      <c r="U58" s="181">
        <v>58</v>
      </c>
      <c r="V58" s="375">
        <v>10.26</v>
      </c>
      <c r="W58" s="375" t="s">
        <v>88</v>
      </c>
      <c r="X58">
        <v>8</v>
      </c>
    </row>
    <row r="59" spans="1:24" ht="15.75" customHeight="1" x14ac:dyDescent="0.3">
      <c r="A59" s="375">
        <v>4111307</v>
      </c>
      <c r="B59" s="153" t="s">
        <v>63</v>
      </c>
      <c r="C59" s="375" t="s">
        <v>92</v>
      </c>
      <c r="D59" s="375">
        <v>181.8</v>
      </c>
      <c r="E59" s="375">
        <v>1333.2</v>
      </c>
      <c r="F59" s="375">
        <v>0</v>
      </c>
      <c r="G59" s="375">
        <v>1515</v>
      </c>
      <c r="H59" s="131">
        <v>92</v>
      </c>
      <c r="I59" s="132">
        <v>5</v>
      </c>
      <c r="J59" s="133">
        <v>164.16679999999999</v>
      </c>
      <c r="K59" s="134">
        <v>1008.4532</v>
      </c>
      <c r="L59" s="181">
        <v>0</v>
      </c>
      <c r="M59" s="187">
        <v>1172.6199999999999</v>
      </c>
      <c r="N59" s="149">
        <v>0</v>
      </c>
      <c r="O59" s="375">
        <v>-17.63320000000002</v>
      </c>
      <c r="P59" s="375">
        <v>-324.74680000000001</v>
      </c>
      <c r="Q59" s="375">
        <v>0</v>
      </c>
      <c r="R59" s="375">
        <v>-342.38</v>
      </c>
      <c r="S59" s="375">
        <v>59</v>
      </c>
      <c r="T59" s="181">
        <v>59</v>
      </c>
      <c r="U59" s="181">
        <v>59</v>
      </c>
      <c r="V59" s="375">
        <v>234.52</v>
      </c>
      <c r="W59" s="375" t="s">
        <v>88</v>
      </c>
      <c r="X59">
        <v>8</v>
      </c>
    </row>
    <row r="60" spans="1:24" ht="30" customHeight="1" x14ac:dyDescent="0.3">
      <c r="A60" s="375">
        <v>4111307</v>
      </c>
      <c r="B60" s="153" t="s">
        <v>64</v>
      </c>
      <c r="C60" s="375" t="s">
        <v>93</v>
      </c>
      <c r="D60" s="375">
        <v>2437.3200000000002</v>
      </c>
      <c r="E60" s="375">
        <v>17873.68</v>
      </c>
      <c r="F60" s="375">
        <v>0</v>
      </c>
      <c r="G60" s="375">
        <v>20311</v>
      </c>
      <c r="H60" s="131">
        <v>93</v>
      </c>
      <c r="I60" s="132">
        <v>111</v>
      </c>
      <c r="J60" s="133">
        <v>2578.9917999999998</v>
      </c>
      <c r="K60" s="134">
        <v>15842.378199999999</v>
      </c>
      <c r="L60" s="181">
        <v>0</v>
      </c>
      <c r="M60" s="187">
        <v>18421.37</v>
      </c>
      <c r="N60" s="149">
        <v>0</v>
      </c>
      <c r="O60" s="375">
        <v>141.67179999999959</v>
      </c>
      <c r="P60" s="375">
        <v>-2031.3018000000011</v>
      </c>
      <c r="Q60" s="375">
        <v>0</v>
      </c>
      <c r="R60" s="375">
        <v>-1889.630000000001</v>
      </c>
      <c r="S60" s="375">
        <v>60</v>
      </c>
      <c r="T60" s="181">
        <v>60</v>
      </c>
      <c r="U60" s="181">
        <v>60</v>
      </c>
      <c r="V60" s="375">
        <v>165.96</v>
      </c>
      <c r="W60" s="375" t="s">
        <v>88</v>
      </c>
      <c r="X60">
        <v>8</v>
      </c>
    </row>
    <row r="61" spans="1:24" ht="15.75" customHeight="1" x14ac:dyDescent="0.3">
      <c r="A61" s="375">
        <v>4111307</v>
      </c>
      <c r="B61" s="153" t="s">
        <v>65</v>
      </c>
      <c r="C61" s="375">
        <v>318</v>
      </c>
      <c r="D61" s="375">
        <v>1167.48</v>
      </c>
      <c r="E61" s="375">
        <v>8561.52</v>
      </c>
      <c r="F61" s="375">
        <v>0</v>
      </c>
      <c r="G61" s="375">
        <v>9729</v>
      </c>
      <c r="H61" s="120">
        <v>94</v>
      </c>
      <c r="I61" s="82">
        <v>336.214</v>
      </c>
      <c r="J61" s="83">
        <v>1425.7782</v>
      </c>
      <c r="K61" s="84">
        <v>8758.3518000000004</v>
      </c>
      <c r="L61" s="181">
        <v>0</v>
      </c>
      <c r="M61" s="187">
        <v>10184.129999999999</v>
      </c>
      <c r="N61" s="149">
        <v>0</v>
      </c>
      <c r="O61" s="375">
        <v>258.29820000000001</v>
      </c>
      <c r="P61" s="375">
        <v>196.8317999999999</v>
      </c>
      <c r="Q61" s="375">
        <v>0</v>
      </c>
      <c r="R61" s="375">
        <v>455.12999999999988</v>
      </c>
      <c r="S61" s="375">
        <v>61</v>
      </c>
      <c r="T61" s="181">
        <v>61</v>
      </c>
      <c r="U61" s="181">
        <v>61</v>
      </c>
      <c r="V61" s="375">
        <v>30.29</v>
      </c>
      <c r="W61" s="375" t="s">
        <v>94</v>
      </c>
      <c r="X61">
        <v>8</v>
      </c>
    </row>
    <row r="62" spans="1:24" ht="15.75" customHeight="1" x14ac:dyDescent="0.3">
      <c r="A62" s="375">
        <v>4111201</v>
      </c>
      <c r="B62" s="153" t="s">
        <v>66</v>
      </c>
      <c r="C62" s="375">
        <v>143</v>
      </c>
      <c r="D62" s="375">
        <v>301.8</v>
      </c>
      <c r="E62" s="375">
        <v>2213.1999999999998</v>
      </c>
      <c r="F62" s="375">
        <v>0</v>
      </c>
      <c r="G62" s="375">
        <v>2515</v>
      </c>
      <c r="H62" s="131">
        <v>96</v>
      </c>
      <c r="I62" s="132">
        <v>108.974</v>
      </c>
      <c r="J62" s="133">
        <v>475.84460000000001</v>
      </c>
      <c r="K62" s="134">
        <v>2923.0454</v>
      </c>
      <c r="L62" s="181">
        <v>0</v>
      </c>
      <c r="M62" s="187">
        <v>3398.889999999999</v>
      </c>
      <c r="N62" s="149">
        <v>0</v>
      </c>
      <c r="O62" s="375">
        <v>174.0446</v>
      </c>
      <c r="P62" s="375">
        <v>709.84540000000015</v>
      </c>
      <c r="Q62" s="375">
        <v>0</v>
      </c>
      <c r="R62" s="375">
        <v>883.8900000000001</v>
      </c>
      <c r="S62" s="375">
        <v>62</v>
      </c>
      <c r="T62" s="181">
        <v>62</v>
      </c>
      <c r="U62" s="181">
        <v>62</v>
      </c>
      <c r="V62" s="375">
        <v>31.19</v>
      </c>
      <c r="W62" s="375" t="s">
        <v>94</v>
      </c>
      <c r="X62">
        <v>8</v>
      </c>
    </row>
    <row r="63" spans="1:24" ht="30" customHeight="1" x14ac:dyDescent="0.3">
      <c r="A63" s="375">
        <v>4111201</v>
      </c>
      <c r="B63" s="153" t="s">
        <v>67</v>
      </c>
      <c r="C63" s="375">
        <v>84.31</v>
      </c>
      <c r="D63" s="375">
        <v>306</v>
      </c>
      <c r="E63" s="375">
        <v>2244</v>
      </c>
      <c r="F63" s="375">
        <v>0</v>
      </c>
      <c r="G63" s="375">
        <v>2550</v>
      </c>
      <c r="H63" s="131">
        <v>97</v>
      </c>
      <c r="I63" s="132">
        <v>67.11</v>
      </c>
      <c r="J63" s="133">
        <v>284.96019999999999</v>
      </c>
      <c r="K63" s="134">
        <v>1750.4698000000001</v>
      </c>
      <c r="L63" s="181">
        <v>0</v>
      </c>
      <c r="M63" s="187">
        <v>2035.43</v>
      </c>
      <c r="N63" s="149">
        <v>0</v>
      </c>
      <c r="O63" s="375">
        <v>-21.03980000000001</v>
      </c>
      <c r="P63" s="375">
        <v>-493.53019999999992</v>
      </c>
      <c r="Q63" s="375">
        <v>0</v>
      </c>
      <c r="R63" s="375">
        <v>-514.56999999999994</v>
      </c>
      <c r="S63" s="375">
        <v>63</v>
      </c>
      <c r="T63" s="181">
        <v>63</v>
      </c>
      <c r="U63" s="181">
        <v>63</v>
      </c>
      <c r="V63" s="375">
        <v>30.33</v>
      </c>
      <c r="W63" s="375" t="s">
        <v>94</v>
      </c>
      <c r="X63">
        <v>8</v>
      </c>
    </row>
    <row r="64" spans="1:24" ht="30" customHeight="1" x14ac:dyDescent="0.3">
      <c r="A64" s="375">
        <v>4111201</v>
      </c>
      <c r="B64" s="153" t="s">
        <v>68</v>
      </c>
      <c r="C64" s="375">
        <v>87.03</v>
      </c>
      <c r="D64" s="375">
        <v>214.2</v>
      </c>
      <c r="E64" s="375">
        <v>1570.8</v>
      </c>
      <c r="F64" s="375">
        <v>0</v>
      </c>
      <c r="G64" s="375">
        <v>1785</v>
      </c>
      <c r="H64" s="131">
        <v>98</v>
      </c>
      <c r="I64" s="132">
        <v>62.662000000000013</v>
      </c>
      <c r="J64" s="133">
        <v>244.78020000000001</v>
      </c>
      <c r="K64" s="134">
        <v>1503.6497999999999</v>
      </c>
      <c r="L64" s="181">
        <v>0</v>
      </c>
      <c r="M64" s="187">
        <v>1748.43</v>
      </c>
      <c r="N64" s="149">
        <v>0</v>
      </c>
      <c r="O64" s="375">
        <v>30.580200000000019</v>
      </c>
      <c r="P64" s="375">
        <v>-67.150200000000041</v>
      </c>
      <c r="Q64" s="375">
        <v>0</v>
      </c>
      <c r="R64" s="375">
        <v>-36.570000000000022</v>
      </c>
      <c r="S64" s="375">
        <v>64</v>
      </c>
      <c r="T64" s="181">
        <v>64</v>
      </c>
      <c r="U64" s="181">
        <v>64</v>
      </c>
      <c r="V64" s="375">
        <v>27.9</v>
      </c>
      <c r="W64" s="375" t="s">
        <v>94</v>
      </c>
      <c r="X64">
        <v>8</v>
      </c>
    </row>
    <row r="65" spans="1:24" s="152" customFormat="1" ht="15.75" customHeight="1" x14ac:dyDescent="0.3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261.23799999999989</v>
      </c>
      <c r="J65" s="127">
        <v>9315.3802000000032</v>
      </c>
      <c r="K65" s="128">
        <v>12129.8498</v>
      </c>
      <c r="L65" s="151">
        <v>0</v>
      </c>
      <c r="M65" s="188">
        <v>21445.23</v>
      </c>
      <c r="N65" s="149">
        <v>0</v>
      </c>
      <c r="O65" s="149">
        <v>7881.0802000000031</v>
      </c>
      <c r="P65" s="149">
        <v>1611.649799999996</v>
      </c>
      <c r="Q65" s="149">
        <v>0</v>
      </c>
      <c r="R65" s="149">
        <v>9492.73</v>
      </c>
      <c r="S65" s="149">
        <v>65</v>
      </c>
      <c r="T65" s="151">
        <v>65</v>
      </c>
      <c r="U65" s="151">
        <v>65</v>
      </c>
      <c r="V65" s="375">
        <v>0</v>
      </c>
      <c r="W65" s="149" t="s">
        <v>94</v>
      </c>
      <c r="X65">
        <v>8</v>
      </c>
    </row>
    <row r="66" spans="1:24" ht="15.75" customHeight="1" x14ac:dyDescent="0.3">
      <c r="A66" s="375">
        <v>4111201</v>
      </c>
      <c r="B66" s="153" t="s">
        <v>70</v>
      </c>
      <c r="C66" s="375">
        <v>8</v>
      </c>
      <c r="D66" s="375">
        <v>19.920000000000002</v>
      </c>
      <c r="E66" s="375">
        <v>146.08000000000001</v>
      </c>
      <c r="F66" s="375">
        <v>0</v>
      </c>
      <c r="G66" s="375">
        <v>166</v>
      </c>
      <c r="H66" s="158">
        <v>100</v>
      </c>
      <c r="I66" s="67">
        <v>7</v>
      </c>
      <c r="J66" s="68">
        <v>20.5366</v>
      </c>
      <c r="K66" s="159">
        <v>126.1534</v>
      </c>
      <c r="L66" s="181">
        <v>0</v>
      </c>
      <c r="M66" s="187">
        <v>146.69</v>
      </c>
      <c r="N66" s="149">
        <v>0</v>
      </c>
      <c r="O66" s="375">
        <v>0.61659999999999826</v>
      </c>
      <c r="P66" s="375">
        <v>-19.926600000000011</v>
      </c>
      <c r="Q66" s="375">
        <v>0</v>
      </c>
      <c r="R66" s="375">
        <v>-19.310000000000009</v>
      </c>
      <c r="S66" s="375">
        <v>66</v>
      </c>
      <c r="T66" s="181">
        <v>66</v>
      </c>
      <c r="U66" s="181">
        <v>66</v>
      </c>
      <c r="V66" s="375">
        <v>20.96</v>
      </c>
      <c r="W66" s="375" t="s">
        <v>88</v>
      </c>
      <c r="X66">
        <v>8</v>
      </c>
    </row>
    <row r="67" spans="1:24" ht="15.75" customHeight="1" x14ac:dyDescent="0.3">
      <c r="A67" s="375">
        <v>4111201</v>
      </c>
      <c r="B67" s="153" t="s">
        <v>71</v>
      </c>
      <c r="C67" s="375">
        <v>0</v>
      </c>
      <c r="D67" s="375">
        <v>0</v>
      </c>
      <c r="E67" s="375">
        <v>0</v>
      </c>
      <c r="F67" s="375">
        <v>0</v>
      </c>
      <c r="G67" s="375">
        <v>0</v>
      </c>
      <c r="H67" s="158">
        <v>101</v>
      </c>
      <c r="I67" s="67">
        <v>5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75">
        <v>31.5</v>
      </c>
      <c r="P67" s="375">
        <v>193.5</v>
      </c>
      <c r="Q67" s="375">
        <v>0</v>
      </c>
      <c r="R67" s="375">
        <v>225</v>
      </c>
      <c r="S67" s="375">
        <v>67</v>
      </c>
      <c r="T67" s="181">
        <v>67</v>
      </c>
      <c r="U67" s="181">
        <v>67</v>
      </c>
      <c r="V67" s="375">
        <v>45</v>
      </c>
      <c r="W67" s="375" t="s">
        <v>88</v>
      </c>
      <c r="X67">
        <v>8</v>
      </c>
    </row>
    <row r="68" spans="1:24" ht="15.75" customHeight="1" x14ac:dyDescent="0.3">
      <c r="A68" s="375">
        <v>4111201</v>
      </c>
      <c r="B68" s="153" t="s">
        <v>72</v>
      </c>
      <c r="C68" s="375">
        <v>60</v>
      </c>
      <c r="D68" s="375">
        <v>165.6</v>
      </c>
      <c r="E68" s="375">
        <v>1214.4000000000001</v>
      </c>
      <c r="F68" s="375">
        <v>0</v>
      </c>
      <c r="G68" s="375">
        <v>1380</v>
      </c>
      <c r="H68" s="158">
        <v>102</v>
      </c>
      <c r="I68" s="67">
        <v>55</v>
      </c>
      <c r="J68" s="68">
        <v>226.52</v>
      </c>
      <c r="K68" s="159">
        <v>1391.48</v>
      </c>
      <c r="L68" s="181">
        <v>0</v>
      </c>
      <c r="M68" s="187">
        <v>1618</v>
      </c>
      <c r="N68" s="149">
        <v>0</v>
      </c>
      <c r="O68" s="375">
        <v>60.920000000000023</v>
      </c>
      <c r="P68" s="375">
        <v>177.0799999999999</v>
      </c>
      <c r="Q68" s="375">
        <v>0</v>
      </c>
      <c r="R68" s="375">
        <v>237.99999999999989</v>
      </c>
      <c r="S68" s="375">
        <v>68</v>
      </c>
      <c r="T68" s="181">
        <v>68</v>
      </c>
      <c r="U68" s="181">
        <v>68</v>
      </c>
      <c r="V68" s="375">
        <v>29.42</v>
      </c>
      <c r="W68" s="375" t="s">
        <v>88</v>
      </c>
      <c r="X68">
        <v>8</v>
      </c>
    </row>
    <row r="69" spans="1:24" ht="15.75" customHeight="1" x14ac:dyDescent="0.3">
      <c r="A69" s="375">
        <v>4111201</v>
      </c>
      <c r="B69" s="153" t="s">
        <v>73</v>
      </c>
      <c r="C69" s="375" t="s">
        <v>89</v>
      </c>
      <c r="D69" s="375">
        <v>200</v>
      </c>
      <c r="E69" s="375">
        <v>0</v>
      </c>
      <c r="F69" s="375">
        <v>0</v>
      </c>
      <c r="G69" s="375">
        <v>200</v>
      </c>
      <c r="H69" s="158">
        <v>103</v>
      </c>
      <c r="I69" s="159">
        <v>1</v>
      </c>
      <c r="J69" s="68">
        <v>120</v>
      </c>
      <c r="K69" s="159">
        <v>0</v>
      </c>
      <c r="L69" s="181">
        <v>0</v>
      </c>
      <c r="M69" s="187">
        <v>120</v>
      </c>
      <c r="N69" s="149">
        <v>0</v>
      </c>
      <c r="O69" s="375">
        <v>-80</v>
      </c>
      <c r="P69" s="375">
        <v>0</v>
      </c>
      <c r="Q69" s="375">
        <v>0</v>
      </c>
      <c r="R69" s="375">
        <v>-80</v>
      </c>
      <c r="S69" s="375">
        <v>69</v>
      </c>
      <c r="T69" s="181">
        <v>69</v>
      </c>
      <c r="U69" s="181">
        <v>69</v>
      </c>
      <c r="V69" s="375">
        <v>0</v>
      </c>
      <c r="W69" s="375" t="s">
        <v>95</v>
      </c>
      <c r="X69">
        <v>8</v>
      </c>
    </row>
    <row r="70" spans="1:24" ht="15.75" customHeight="1" x14ac:dyDescent="0.3">
      <c r="A70" s="375">
        <v>0</v>
      </c>
      <c r="B70" s="153" t="s">
        <v>74</v>
      </c>
      <c r="C70" s="375" t="s">
        <v>87</v>
      </c>
      <c r="D70" s="375">
        <v>100</v>
      </c>
      <c r="E70" s="375">
        <v>158</v>
      </c>
      <c r="F70" s="375">
        <v>0</v>
      </c>
      <c r="G70" s="375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75">
        <v>-69.489999999999995</v>
      </c>
      <c r="P70" s="375">
        <v>-158</v>
      </c>
      <c r="Q70" s="375">
        <v>0</v>
      </c>
      <c r="R70" s="375">
        <v>-227.49</v>
      </c>
      <c r="S70" s="375">
        <v>70</v>
      </c>
      <c r="T70" s="181">
        <v>70</v>
      </c>
      <c r="U70" s="181">
        <v>70</v>
      </c>
      <c r="V70" s="375">
        <v>0</v>
      </c>
      <c r="W70" s="375" t="s">
        <v>96</v>
      </c>
      <c r="X70">
        <v>9</v>
      </c>
    </row>
    <row r="71" spans="1:24" ht="15.75" customHeight="1" x14ac:dyDescent="0.3">
      <c r="A71" s="375">
        <v>0</v>
      </c>
      <c r="B71" s="153" t="s">
        <v>75</v>
      </c>
      <c r="C71" s="375" t="s">
        <v>87</v>
      </c>
      <c r="D71" s="375">
        <v>100.76</v>
      </c>
      <c r="E71" s="375">
        <v>301.38</v>
      </c>
      <c r="F71" s="375">
        <v>0</v>
      </c>
      <c r="G71" s="375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75">
        <v>-90.76</v>
      </c>
      <c r="P71" s="375">
        <v>-301.38</v>
      </c>
      <c r="Q71" s="375">
        <v>0</v>
      </c>
      <c r="R71" s="375">
        <v>-392.14</v>
      </c>
      <c r="S71" s="375">
        <v>71</v>
      </c>
      <c r="T71" s="181">
        <v>71</v>
      </c>
      <c r="U71" s="181">
        <v>71</v>
      </c>
      <c r="V71" s="375">
        <v>0</v>
      </c>
      <c r="W71" s="375" t="s">
        <v>96</v>
      </c>
      <c r="X71">
        <v>9</v>
      </c>
    </row>
    <row r="72" spans="1:24" s="117" customFormat="1" ht="18.75" customHeight="1" x14ac:dyDescent="0.4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41333.9</v>
      </c>
      <c r="K72" s="121">
        <f>SUM(K2:K71)</f>
        <v>51544.7</v>
      </c>
      <c r="L72" s="121">
        <f>SUM(L2:L71)</f>
        <v>7901.4</v>
      </c>
      <c r="M72" s="121">
        <f>SUM(M2:M71)</f>
        <v>100779.99999999999</v>
      </c>
      <c r="N72" s="265"/>
      <c r="O72" s="121">
        <f>SUM(O2:O71)</f>
        <v>2915.0000000000041</v>
      </c>
      <c r="P72" s="121">
        <f>SUM(P2:P71)</f>
        <v>-5.3432813729159534E-12</v>
      </c>
      <c r="Q72" s="121">
        <f>SUM(Q2:Q71)</f>
        <v>0</v>
      </c>
      <c r="R72" s="121">
        <f>SUM(R2:R71)</f>
        <v>2915.0000000000005</v>
      </c>
      <c r="S72" s="116"/>
      <c r="W72" s="116"/>
    </row>
    <row r="75" spans="1:24" x14ac:dyDescent="0.3">
      <c r="B75" s="28"/>
      <c r="C75" s="57"/>
      <c r="D75" s="56"/>
      <c r="E75" s="30"/>
      <c r="F75" s="57"/>
      <c r="G75" s="326"/>
    </row>
    <row r="76" spans="1:24" ht="29.1" customHeight="1" x14ac:dyDescent="0.3">
      <c r="A76" s="88" t="s">
        <v>0</v>
      </c>
      <c r="B76" s="88" t="s">
        <v>1</v>
      </c>
      <c r="C76" s="88" t="s">
        <v>358</v>
      </c>
      <c r="D76" s="88" t="s">
        <v>359</v>
      </c>
      <c r="E76" s="88" t="s">
        <v>360</v>
      </c>
      <c r="F76" s="88" t="s">
        <v>361</v>
      </c>
      <c r="G76" s="88" t="s">
        <v>362</v>
      </c>
      <c r="H76" s="88" t="s">
        <v>6</v>
      </c>
      <c r="I76" s="88" t="s">
        <v>363</v>
      </c>
      <c r="J76" s="88" t="s">
        <v>364</v>
      </c>
      <c r="K76" s="88" t="s">
        <v>365</v>
      </c>
      <c r="L76" s="88" t="s">
        <v>366</v>
      </c>
      <c r="M76" s="88" t="s">
        <v>367</v>
      </c>
      <c r="N76" s="266" t="s">
        <v>368</v>
      </c>
      <c r="O76" s="88" t="s">
        <v>369</v>
      </c>
      <c r="P76" s="88" t="s">
        <v>370</v>
      </c>
      <c r="Q76" s="88" t="s">
        <v>371</v>
      </c>
      <c r="R76" s="88" t="s">
        <v>372</v>
      </c>
      <c r="S76" s="88" t="s">
        <v>103</v>
      </c>
      <c r="T76" s="88" t="s">
        <v>373</v>
      </c>
      <c r="U76" s="88" t="s">
        <v>374</v>
      </c>
      <c r="V76" s="88" t="s">
        <v>375</v>
      </c>
      <c r="W76" s="88" t="s">
        <v>100</v>
      </c>
    </row>
    <row r="77" spans="1:24" ht="33" customHeight="1" x14ac:dyDescent="0.3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7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3">
      <c r="B78" s="215"/>
      <c r="C78" s="57"/>
      <c r="D78" s="56"/>
      <c r="E78" s="30"/>
      <c r="F78" s="57"/>
      <c r="G78" s="326"/>
    </row>
    <row r="79" spans="1:24" ht="18.75" customHeight="1" x14ac:dyDescent="0.3">
      <c r="B79" s="215"/>
      <c r="C79" s="57"/>
      <c r="D79" s="56"/>
      <c r="E79" s="30"/>
      <c r="F79" s="57"/>
      <c r="G79" s="326"/>
    </row>
    <row r="80" spans="1:24" ht="18.75" customHeight="1" x14ac:dyDescent="0.3">
      <c r="B80" s="215"/>
      <c r="C80" s="57"/>
      <c r="D80" s="56"/>
      <c r="E80" s="30"/>
      <c r="F80" s="57"/>
      <c r="G80" s="326"/>
    </row>
    <row r="81" spans="2:7" ht="18.75" customHeight="1" x14ac:dyDescent="0.3">
      <c r="B81" s="215"/>
      <c r="C81" s="57"/>
      <c r="D81" s="56"/>
      <c r="E81" s="30"/>
      <c r="F81" s="57"/>
      <c r="G81" s="326"/>
    </row>
    <row r="82" spans="2:7" ht="18.75" customHeight="1" x14ac:dyDescent="0.3">
      <c r="B82" s="215"/>
      <c r="C82" s="57"/>
      <c r="D82" s="56"/>
      <c r="E82" s="30"/>
      <c r="F82" s="57"/>
      <c r="G82" s="326"/>
    </row>
    <row r="83" spans="2:7" ht="18.75" customHeight="1" x14ac:dyDescent="0.3">
      <c r="B83" s="215"/>
      <c r="C83" s="57"/>
      <c r="D83" s="56"/>
      <c r="E83" s="30"/>
      <c r="F83" s="57"/>
      <c r="G83" s="326"/>
    </row>
    <row r="84" spans="2:7" ht="18.75" customHeight="1" x14ac:dyDescent="0.3">
      <c r="B84" s="215"/>
      <c r="C84" s="57"/>
      <c r="D84" s="56"/>
      <c r="E84" s="30"/>
      <c r="F84" s="57"/>
      <c r="G84" s="326"/>
    </row>
    <row r="85" spans="2:7" ht="18.75" customHeight="1" x14ac:dyDescent="0.3">
      <c r="B85" s="215"/>
      <c r="C85" s="57"/>
      <c r="D85" s="56"/>
      <c r="E85" s="30"/>
      <c r="F85" s="57"/>
      <c r="G85" s="326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326" customWidth="1"/>
    <col min="2" max="2" width="82.109375" style="372" customWidth="1"/>
    <col min="3" max="3" width="23" style="372" customWidth="1"/>
    <col min="4" max="4" width="22.88671875" style="372" customWidth="1"/>
    <col min="5" max="5" width="20" style="372" customWidth="1"/>
    <col min="6" max="6" width="21.5546875" style="372" customWidth="1"/>
    <col min="7" max="7" width="18.109375" style="372" customWidth="1"/>
    <col min="8" max="8" width="14.109375" style="372" customWidth="1"/>
    <col min="9" max="9" width="14.6640625" style="372" customWidth="1"/>
    <col min="10" max="10" width="16" style="372" customWidth="1"/>
    <col min="11" max="11" width="18" style="372" customWidth="1"/>
    <col min="12" max="13" width="22.109375" style="372" customWidth="1"/>
    <col min="14" max="14" width="22.109375" style="326" customWidth="1"/>
    <col min="15" max="15" width="22.109375" style="372" customWidth="1"/>
    <col min="16" max="16" width="26.33203125" style="372" customWidth="1"/>
    <col min="17" max="17" width="17.109375" style="372" customWidth="1"/>
    <col min="18" max="18" width="23.6640625" style="372" customWidth="1"/>
    <col min="19" max="20" width="9.109375" style="372" customWidth="1"/>
    <col min="21" max="21" width="16.109375" style="372" customWidth="1"/>
    <col min="22" max="235" width="9.109375" style="372" customWidth="1"/>
    <col min="236" max="16384" width="9.109375" style="372"/>
  </cols>
  <sheetData>
    <row r="1" spans="1:19" x14ac:dyDescent="0.3">
      <c r="A1" s="326" t="s">
        <v>0</v>
      </c>
      <c r="B1" s="326" t="s">
        <v>1</v>
      </c>
      <c r="C1" s="326" t="s">
        <v>358</v>
      </c>
      <c r="D1" s="326" t="s">
        <v>359</v>
      </c>
      <c r="E1" s="326" t="s">
        <v>360</v>
      </c>
      <c r="F1" s="326" t="s">
        <v>361</v>
      </c>
      <c r="G1" s="326" t="s">
        <v>362</v>
      </c>
      <c r="H1" s="326" t="s">
        <v>6</v>
      </c>
      <c r="I1" s="326" t="s">
        <v>363</v>
      </c>
      <c r="J1" s="326" t="s">
        <v>364</v>
      </c>
      <c r="K1" s="326" t="s">
        <v>365</v>
      </c>
      <c r="L1" s="326" t="s">
        <v>366</v>
      </c>
      <c r="M1" s="326" t="s">
        <v>367</v>
      </c>
      <c r="N1" s="326" t="s">
        <v>368</v>
      </c>
      <c r="O1" s="326" t="s">
        <v>369</v>
      </c>
      <c r="P1" s="375" t="s">
        <v>370</v>
      </c>
      <c r="Q1" s="326" t="s">
        <v>371</v>
      </c>
      <c r="R1" s="326" t="s">
        <v>372</v>
      </c>
      <c r="S1" t="s">
        <v>103</v>
      </c>
    </row>
    <row r="2" spans="1:19" x14ac:dyDescent="0.3">
      <c r="A2" s="375">
        <v>3111302</v>
      </c>
      <c r="B2" s="153" t="s">
        <v>7</v>
      </c>
      <c r="C2" s="375">
        <v>0</v>
      </c>
      <c r="D2" s="375">
        <v>10</v>
      </c>
      <c r="E2" s="375">
        <v>0</v>
      </c>
      <c r="F2" s="375">
        <v>0</v>
      </c>
      <c r="G2" s="375">
        <v>10</v>
      </c>
      <c r="H2" s="375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75">
        <v>0</v>
      </c>
      <c r="O2" s="375">
        <v>0</v>
      </c>
      <c r="P2" s="375">
        <v>0</v>
      </c>
      <c r="Q2" s="375">
        <v>0</v>
      </c>
      <c r="R2" s="375">
        <v>0</v>
      </c>
      <c r="S2" s="375">
        <v>2</v>
      </c>
    </row>
    <row r="3" spans="1:19" x14ac:dyDescent="0.3">
      <c r="A3" s="375">
        <v>3111327</v>
      </c>
      <c r="B3" s="153" t="s">
        <v>8</v>
      </c>
      <c r="C3" s="375">
        <v>0</v>
      </c>
      <c r="D3" s="375">
        <v>140</v>
      </c>
      <c r="E3" s="375">
        <v>0</v>
      </c>
      <c r="F3" s="375">
        <v>0</v>
      </c>
      <c r="G3" s="375">
        <v>140</v>
      </c>
      <c r="H3" s="375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75">
        <v>0</v>
      </c>
      <c r="O3" s="375">
        <v>0</v>
      </c>
      <c r="P3" s="375">
        <v>0</v>
      </c>
      <c r="Q3" s="375">
        <v>0</v>
      </c>
      <c r="R3" s="375">
        <v>0</v>
      </c>
      <c r="S3" s="375">
        <v>3</v>
      </c>
    </row>
    <row r="4" spans="1:19" x14ac:dyDescent="0.3">
      <c r="A4" s="375">
        <v>3111338</v>
      </c>
      <c r="B4" s="153" t="s">
        <v>9</v>
      </c>
      <c r="C4" s="375">
        <v>0</v>
      </c>
      <c r="D4" s="375">
        <v>100</v>
      </c>
      <c r="E4" s="375">
        <v>0</v>
      </c>
      <c r="F4" s="375">
        <v>0</v>
      </c>
      <c r="G4" s="375">
        <v>100</v>
      </c>
      <c r="H4" s="375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75">
        <v>0</v>
      </c>
      <c r="O4" s="375">
        <v>20</v>
      </c>
      <c r="P4" s="375">
        <v>0</v>
      </c>
      <c r="Q4" s="375">
        <v>0</v>
      </c>
      <c r="R4" s="375">
        <v>20</v>
      </c>
      <c r="S4" s="375">
        <v>4</v>
      </c>
    </row>
    <row r="5" spans="1:19" x14ac:dyDescent="0.3">
      <c r="A5" s="375">
        <v>3241101</v>
      </c>
      <c r="B5" s="153" t="s">
        <v>10</v>
      </c>
      <c r="C5" s="375">
        <v>0</v>
      </c>
      <c r="D5" s="375">
        <v>245</v>
      </c>
      <c r="E5" s="375">
        <v>0</v>
      </c>
      <c r="F5" s="375">
        <v>0</v>
      </c>
      <c r="G5" s="375">
        <v>245</v>
      </c>
      <c r="H5" s="375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75">
        <v>0</v>
      </c>
      <c r="O5" s="375">
        <v>0</v>
      </c>
      <c r="P5" s="375">
        <v>0</v>
      </c>
      <c r="Q5" s="375">
        <v>0</v>
      </c>
      <c r="R5" s="375">
        <v>0</v>
      </c>
      <c r="S5" s="375">
        <v>5</v>
      </c>
    </row>
    <row r="6" spans="1:19" x14ac:dyDescent="0.3">
      <c r="A6" s="375">
        <v>3211129</v>
      </c>
      <c r="B6" s="153" t="s">
        <v>11</v>
      </c>
      <c r="C6" s="375">
        <v>0</v>
      </c>
      <c r="D6" s="375">
        <v>2596.27</v>
      </c>
      <c r="E6" s="375">
        <v>0</v>
      </c>
      <c r="F6" s="375">
        <v>0</v>
      </c>
      <c r="G6" s="375">
        <v>2596.27</v>
      </c>
      <c r="H6" s="375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75">
        <v>0</v>
      </c>
      <c r="O6" s="375">
        <v>0</v>
      </c>
      <c r="P6" s="375">
        <v>0</v>
      </c>
      <c r="Q6" s="375">
        <v>0</v>
      </c>
      <c r="R6" s="375">
        <v>0</v>
      </c>
      <c r="S6" s="375">
        <v>6</v>
      </c>
    </row>
    <row r="7" spans="1:19" ht="30" customHeight="1" x14ac:dyDescent="0.3">
      <c r="A7" s="375">
        <v>3821103</v>
      </c>
      <c r="B7" s="153" t="s">
        <v>12</v>
      </c>
      <c r="C7" s="375">
        <v>0</v>
      </c>
      <c r="D7" s="375">
        <v>25</v>
      </c>
      <c r="E7" s="375">
        <v>0</v>
      </c>
      <c r="F7" s="375">
        <v>0</v>
      </c>
      <c r="G7" s="375">
        <v>25</v>
      </c>
      <c r="H7" s="375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75">
        <v>0</v>
      </c>
      <c r="O7" s="375">
        <v>-20</v>
      </c>
      <c r="P7" s="375">
        <v>0</v>
      </c>
      <c r="Q7" s="375">
        <v>0</v>
      </c>
      <c r="R7" s="375">
        <v>-20</v>
      </c>
      <c r="S7" s="375">
        <v>7</v>
      </c>
    </row>
    <row r="8" spans="1:19" x14ac:dyDescent="0.3">
      <c r="A8" s="375">
        <v>3211119</v>
      </c>
      <c r="B8" s="153" t="s">
        <v>13</v>
      </c>
      <c r="C8" s="375">
        <v>0</v>
      </c>
      <c r="D8" s="375">
        <v>25</v>
      </c>
      <c r="E8" s="375">
        <v>0</v>
      </c>
      <c r="F8" s="375">
        <v>0</v>
      </c>
      <c r="G8" s="375">
        <v>25</v>
      </c>
      <c r="H8" s="375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75">
        <v>0</v>
      </c>
      <c r="O8" s="375">
        <v>-20</v>
      </c>
      <c r="P8" s="375">
        <v>0</v>
      </c>
      <c r="Q8" s="375">
        <v>0</v>
      </c>
      <c r="R8" s="375">
        <v>-20</v>
      </c>
      <c r="S8" s="375">
        <v>8</v>
      </c>
    </row>
    <row r="9" spans="1:19" x14ac:dyDescent="0.3">
      <c r="A9" s="375">
        <v>3211120</v>
      </c>
      <c r="B9" s="153" t="s">
        <v>14</v>
      </c>
      <c r="C9" s="375">
        <v>0</v>
      </c>
      <c r="D9" s="375">
        <v>25</v>
      </c>
      <c r="E9" s="375">
        <v>0</v>
      </c>
      <c r="F9" s="375">
        <v>0</v>
      </c>
      <c r="G9" s="375">
        <v>25</v>
      </c>
      <c r="H9" s="375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75">
        <v>0</v>
      </c>
      <c r="O9" s="375">
        <v>-20</v>
      </c>
      <c r="P9" s="375">
        <v>0</v>
      </c>
      <c r="Q9" s="375">
        <v>0</v>
      </c>
      <c r="R9" s="375">
        <v>-20</v>
      </c>
      <c r="S9" s="375">
        <v>9</v>
      </c>
    </row>
    <row r="10" spans="1:19" x14ac:dyDescent="0.3">
      <c r="A10" s="375">
        <v>3211117</v>
      </c>
      <c r="B10" s="153" t="s">
        <v>15</v>
      </c>
      <c r="C10" s="375">
        <v>0</v>
      </c>
      <c r="D10" s="375">
        <v>15</v>
      </c>
      <c r="E10" s="375">
        <v>0</v>
      </c>
      <c r="F10" s="375">
        <v>0</v>
      </c>
      <c r="G10" s="375">
        <v>15</v>
      </c>
      <c r="H10" s="375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75">
        <v>0</v>
      </c>
      <c r="O10" s="375">
        <v>5</v>
      </c>
      <c r="P10" s="375">
        <v>0</v>
      </c>
      <c r="Q10" s="375">
        <v>0</v>
      </c>
      <c r="R10" s="375">
        <v>5</v>
      </c>
      <c r="S10" s="375">
        <v>10</v>
      </c>
    </row>
    <row r="11" spans="1:19" x14ac:dyDescent="0.3">
      <c r="A11" s="375">
        <v>3221104</v>
      </c>
      <c r="B11" s="153" t="s">
        <v>16</v>
      </c>
      <c r="C11" s="375">
        <v>0</v>
      </c>
      <c r="D11" s="375">
        <v>10</v>
      </c>
      <c r="E11" s="375">
        <v>0</v>
      </c>
      <c r="F11" s="375">
        <v>0</v>
      </c>
      <c r="G11" s="375">
        <v>10</v>
      </c>
      <c r="H11" s="375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75">
        <v>0</v>
      </c>
      <c r="O11" s="375">
        <v>-5</v>
      </c>
      <c r="P11" s="375">
        <v>0</v>
      </c>
      <c r="Q11" s="375">
        <v>0</v>
      </c>
      <c r="R11" s="375">
        <v>-5</v>
      </c>
      <c r="S11" s="375">
        <v>11</v>
      </c>
    </row>
    <row r="12" spans="1:19" x14ac:dyDescent="0.3">
      <c r="A12" s="375">
        <v>3211115</v>
      </c>
      <c r="B12" s="153" t="s">
        <v>17</v>
      </c>
      <c r="C12" s="375">
        <v>0</v>
      </c>
      <c r="D12" s="375">
        <v>15</v>
      </c>
      <c r="E12" s="375">
        <v>0</v>
      </c>
      <c r="F12" s="375">
        <v>0</v>
      </c>
      <c r="G12" s="375">
        <v>15</v>
      </c>
      <c r="H12" s="375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75">
        <v>0</v>
      </c>
      <c r="O12" s="375">
        <v>5</v>
      </c>
      <c r="P12" s="375">
        <v>0</v>
      </c>
      <c r="Q12" s="375">
        <v>0</v>
      </c>
      <c r="R12" s="375">
        <v>5</v>
      </c>
      <c r="S12" s="375">
        <v>12</v>
      </c>
    </row>
    <row r="13" spans="1:19" x14ac:dyDescent="0.3">
      <c r="A13" s="375">
        <v>3211113</v>
      </c>
      <c r="B13" s="153" t="s">
        <v>18</v>
      </c>
      <c r="C13" s="375">
        <v>0</v>
      </c>
      <c r="D13" s="375">
        <v>200</v>
      </c>
      <c r="E13" s="375">
        <v>0</v>
      </c>
      <c r="F13" s="375">
        <v>0</v>
      </c>
      <c r="G13" s="375">
        <v>200</v>
      </c>
      <c r="H13" s="375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75">
        <v>0</v>
      </c>
      <c r="O13" s="375">
        <v>-100</v>
      </c>
      <c r="P13" s="375">
        <v>0</v>
      </c>
      <c r="Q13" s="375">
        <v>0</v>
      </c>
      <c r="R13" s="375">
        <v>-100</v>
      </c>
      <c r="S13" s="375">
        <v>13</v>
      </c>
    </row>
    <row r="14" spans="1:19" x14ac:dyDescent="0.3">
      <c r="A14" s="375">
        <v>3243102</v>
      </c>
      <c r="B14" s="153" t="s">
        <v>19</v>
      </c>
      <c r="C14" s="375">
        <v>0</v>
      </c>
      <c r="D14" s="375">
        <v>150</v>
      </c>
      <c r="E14" s="375">
        <v>0</v>
      </c>
      <c r="F14" s="375">
        <v>0</v>
      </c>
      <c r="G14" s="375">
        <v>150</v>
      </c>
      <c r="H14" s="375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75">
        <v>0</v>
      </c>
      <c r="O14" s="375">
        <v>50</v>
      </c>
      <c r="P14" s="375">
        <v>0</v>
      </c>
      <c r="Q14" s="375">
        <v>0</v>
      </c>
      <c r="R14" s="375">
        <v>50</v>
      </c>
      <c r="S14" s="375">
        <v>14</v>
      </c>
    </row>
    <row r="15" spans="1:19" x14ac:dyDescent="0.3">
      <c r="A15" s="375">
        <v>3243101</v>
      </c>
      <c r="B15" s="153" t="s">
        <v>20</v>
      </c>
      <c r="C15" s="375">
        <v>0</v>
      </c>
      <c r="D15" s="375">
        <v>3</v>
      </c>
      <c r="E15" s="375">
        <v>0</v>
      </c>
      <c r="F15" s="375">
        <v>0</v>
      </c>
      <c r="G15" s="375">
        <v>3</v>
      </c>
      <c r="H15" s="375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75">
        <v>0</v>
      </c>
      <c r="O15" s="375">
        <v>0</v>
      </c>
      <c r="P15" s="375">
        <v>0</v>
      </c>
      <c r="Q15" s="375">
        <v>0</v>
      </c>
      <c r="R15" s="375">
        <v>0</v>
      </c>
      <c r="S15" s="375">
        <v>15</v>
      </c>
    </row>
    <row r="16" spans="1:19" x14ac:dyDescent="0.3">
      <c r="A16" s="375">
        <v>3221108</v>
      </c>
      <c r="B16" s="153" t="s">
        <v>21</v>
      </c>
      <c r="C16" s="375">
        <v>0</v>
      </c>
      <c r="D16" s="375">
        <v>35</v>
      </c>
      <c r="E16" s="375">
        <v>0</v>
      </c>
      <c r="F16" s="375">
        <v>0</v>
      </c>
      <c r="G16" s="375">
        <v>35</v>
      </c>
      <c r="H16" s="375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75">
        <v>0</v>
      </c>
      <c r="O16" s="375">
        <v>15</v>
      </c>
      <c r="P16" s="375">
        <v>0</v>
      </c>
      <c r="Q16" s="375">
        <v>0</v>
      </c>
      <c r="R16" s="375">
        <v>15</v>
      </c>
      <c r="S16" s="375">
        <v>16</v>
      </c>
    </row>
    <row r="17" spans="1:19" x14ac:dyDescent="0.3">
      <c r="A17" s="375">
        <v>3255102</v>
      </c>
      <c r="B17" s="153" t="s">
        <v>22</v>
      </c>
      <c r="C17" s="375">
        <v>0</v>
      </c>
      <c r="D17" s="375">
        <v>150</v>
      </c>
      <c r="E17" s="375">
        <v>0</v>
      </c>
      <c r="F17" s="375">
        <v>0</v>
      </c>
      <c r="G17" s="375">
        <v>150</v>
      </c>
      <c r="H17" s="375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75">
        <v>0</v>
      </c>
      <c r="O17" s="375">
        <v>-30</v>
      </c>
      <c r="P17" s="375">
        <v>0</v>
      </c>
      <c r="Q17" s="375">
        <v>0</v>
      </c>
      <c r="R17" s="375">
        <v>-30</v>
      </c>
      <c r="S17" s="375">
        <v>17</v>
      </c>
    </row>
    <row r="18" spans="1:19" x14ac:dyDescent="0.3">
      <c r="A18" s="375">
        <v>3255104</v>
      </c>
      <c r="B18" s="153" t="s">
        <v>23</v>
      </c>
      <c r="C18" s="375">
        <v>0</v>
      </c>
      <c r="D18" s="375">
        <v>2</v>
      </c>
      <c r="E18" s="375">
        <v>0</v>
      </c>
      <c r="F18" s="375">
        <v>0</v>
      </c>
      <c r="G18" s="375">
        <v>2</v>
      </c>
      <c r="H18" s="375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75">
        <v>0</v>
      </c>
      <c r="O18" s="375">
        <v>0</v>
      </c>
      <c r="P18" s="375">
        <v>0</v>
      </c>
      <c r="Q18" s="375">
        <v>0</v>
      </c>
      <c r="R18" s="375">
        <v>0</v>
      </c>
      <c r="S18" s="375">
        <v>18</v>
      </c>
    </row>
    <row r="19" spans="1:19" x14ac:dyDescent="0.3">
      <c r="A19" s="375">
        <v>3211127</v>
      </c>
      <c r="B19" s="153" t="s">
        <v>24</v>
      </c>
      <c r="C19" s="375">
        <v>0</v>
      </c>
      <c r="D19" s="375">
        <v>0</v>
      </c>
      <c r="E19" s="375">
        <v>238.54</v>
      </c>
      <c r="F19" s="375">
        <v>0</v>
      </c>
      <c r="G19" s="375">
        <v>238.54</v>
      </c>
      <c r="H19" s="375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75">
        <v>0</v>
      </c>
      <c r="O19" s="375">
        <v>238.54</v>
      </c>
      <c r="P19" s="375">
        <v>-238.54</v>
      </c>
      <c r="Q19" s="375">
        <v>0</v>
      </c>
      <c r="R19" s="375">
        <v>0</v>
      </c>
      <c r="S19" s="375">
        <v>19</v>
      </c>
    </row>
    <row r="20" spans="1:19" x14ac:dyDescent="0.3">
      <c r="A20" s="375">
        <v>3231201</v>
      </c>
      <c r="B20" s="153" t="s">
        <v>25</v>
      </c>
      <c r="C20" s="375">
        <v>0</v>
      </c>
      <c r="D20" s="375">
        <v>47.81</v>
      </c>
      <c r="E20" s="375">
        <v>350.6</v>
      </c>
      <c r="F20" s="375">
        <v>0</v>
      </c>
      <c r="G20" s="375">
        <v>398.41</v>
      </c>
      <c r="H20" s="375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75">
        <v>0</v>
      </c>
      <c r="O20" s="375">
        <v>16.579999999999998</v>
      </c>
      <c r="P20" s="375">
        <v>121.59</v>
      </c>
      <c r="Q20" s="375">
        <v>0</v>
      </c>
      <c r="R20" s="375">
        <v>138.16999999999999</v>
      </c>
      <c r="S20" s="375">
        <v>20</v>
      </c>
    </row>
    <row r="21" spans="1:19" ht="30" customHeight="1" x14ac:dyDescent="0.3">
      <c r="A21" s="375">
        <v>3231201</v>
      </c>
      <c r="B21" s="153" t="s">
        <v>26</v>
      </c>
      <c r="C21" s="375">
        <v>0</v>
      </c>
      <c r="D21" s="375">
        <v>304</v>
      </c>
      <c r="E21" s="375">
        <v>2229.34</v>
      </c>
      <c r="F21" s="375">
        <v>0</v>
      </c>
      <c r="G21" s="375">
        <v>2533.34</v>
      </c>
      <c r="H21" s="375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75">
        <v>0</v>
      </c>
      <c r="O21" s="375">
        <v>71.069999999999993</v>
      </c>
      <c r="P21" s="375">
        <v>535.38999999999987</v>
      </c>
      <c r="Q21" s="375">
        <v>0</v>
      </c>
      <c r="R21" s="375">
        <v>606.45999999999981</v>
      </c>
      <c r="S21" s="375">
        <v>21</v>
      </c>
    </row>
    <row r="22" spans="1:19" ht="45" customHeight="1" x14ac:dyDescent="0.3">
      <c r="A22" s="375">
        <v>3231201</v>
      </c>
      <c r="B22" s="153" t="s">
        <v>27</v>
      </c>
      <c r="C22" s="375">
        <v>0</v>
      </c>
      <c r="D22" s="375">
        <v>158.6</v>
      </c>
      <c r="E22" s="375">
        <v>1163.08</v>
      </c>
      <c r="F22" s="375">
        <v>0</v>
      </c>
      <c r="G22" s="375">
        <v>1321.68</v>
      </c>
      <c r="H22" s="375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75">
        <v>0</v>
      </c>
      <c r="O22" s="375">
        <v>0</v>
      </c>
      <c r="P22" s="375">
        <v>0</v>
      </c>
      <c r="Q22" s="375">
        <v>0</v>
      </c>
      <c r="R22" s="375">
        <v>0</v>
      </c>
      <c r="S22" s="375">
        <v>22</v>
      </c>
    </row>
    <row r="23" spans="1:19" ht="45" customHeight="1" x14ac:dyDescent="0.3">
      <c r="A23" s="375">
        <v>3231201</v>
      </c>
      <c r="B23" s="153" t="s">
        <v>28</v>
      </c>
      <c r="C23" s="375">
        <v>0</v>
      </c>
      <c r="D23" s="375">
        <v>15</v>
      </c>
      <c r="E23" s="375">
        <v>0</v>
      </c>
      <c r="F23" s="375">
        <v>0</v>
      </c>
      <c r="G23" s="375">
        <v>15</v>
      </c>
      <c r="H23" s="375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75">
        <v>0</v>
      </c>
      <c r="O23" s="375">
        <v>7</v>
      </c>
      <c r="P23" s="375">
        <v>0</v>
      </c>
      <c r="Q23" s="375">
        <v>0</v>
      </c>
      <c r="R23" s="375">
        <v>7</v>
      </c>
      <c r="S23" s="375">
        <v>23</v>
      </c>
    </row>
    <row r="24" spans="1:19" x14ac:dyDescent="0.3">
      <c r="A24" s="375">
        <v>3211109</v>
      </c>
      <c r="B24" s="153" t="s">
        <v>29</v>
      </c>
      <c r="C24" s="375">
        <v>0</v>
      </c>
      <c r="D24" s="375">
        <v>25</v>
      </c>
      <c r="E24" s="375">
        <v>0</v>
      </c>
      <c r="F24" s="375">
        <v>0</v>
      </c>
      <c r="G24" s="375">
        <v>25</v>
      </c>
      <c r="H24" s="375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75">
        <v>0</v>
      </c>
      <c r="O24" s="375">
        <v>-10</v>
      </c>
      <c r="P24" s="375">
        <v>0</v>
      </c>
      <c r="Q24" s="375">
        <v>0</v>
      </c>
      <c r="R24" s="375">
        <v>-10</v>
      </c>
      <c r="S24" s="375">
        <v>24</v>
      </c>
    </row>
    <row r="25" spans="1:19" x14ac:dyDescent="0.3">
      <c r="A25" s="375">
        <v>3256103</v>
      </c>
      <c r="B25" s="153" t="s">
        <v>30</v>
      </c>
      <c r="C25" s="375" t="s">
        <v>85</v>
      </c>
      <c r="D25" s="375">
        <v>0</v>
      </c>
      <c r="E25" s="375">
        <v>0</v>
      </c>
      <c r="F25" s="375">
        <v>7901.4</v>
      </c>
      <c r="G25" s="375">
        <v>7901.4</v>
      </c>
      <c r="H25" s="375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75">
        <v>0</v>
      </c>
      <c r="O25" s="375">
        <v>0</v>
      </c>
      <c r="P25" s="375">
        <v>0</v>
      </c>
      <c r="Q25" s="375">
        <v>0</v>
      </c>
      <c r="R25" s="375">
        <v>0</v>
      </c>
      <c r="S25" s="375">
        <v>25</v>
      </c>
    </row>
    <row r="26" spans="1:19" x14ac:dyDescent="0.3">
      <c r="A26" s="375">
        <v>3257101</v>
      </c>
      <c r="B26" s="153" t="s">
        <v>31</v>
      </c>
      <c r="C26" s="375">
        <v>0</v>
      </c>
      <c r="D26" s="375">
        <v>25</v>
      </c>
      <c r="E26" s="375">
        <v>0</v>
      </c>
      <c r="F26" s="375">
        <v>0</v>
      </c>
      <c r="G26" s="375">
        <v>25</v>
      </c>
      <c r="H26" s="375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75">
        <v>0</v>
      </c>
      <c r="O26" s="375">
        <v>5</v>
      </c>
      <c r="P26" s="375">
        <v>0</v>
      </c>
      <c r="Q26" s="375">
        <v>0</v>
      </c>
      <c r="R26" s="375">
        <v>5</v>
      </c>
      <c r="S26" s="375">
        <v>26</v>
      </c>
    </row>
    <row r="27" spans="1:19" x14ac:dyDescent="0.3">
      <c r="A27" s="375">
        <v>3111332</v>
      </c>
      <c r="B27" s="153" t="s">
        <v>32</v>
      </c>
      <c r="C27" s="375">
        <v>0</v>
      </c>
      <c r="D27" s="375">
        <v>10</v>
      </c>
      <c r="E27" s="375">
        <v>0</v>
      </c>
      <c r="F27" s="375">
        <v>0</v>
      </c>
      <c r="G27" s="375">
        <v>10</v>
      </c>
      <c r="H27" s="375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75">
        <v>0</v>
      </c>
      <c r="O27" s="375">
        <v>0</v>
      </c>
      <c r="P27" s="375">
        <v>0</v>
      </c>
      <c r="Q27" s="375">
        <v>0</v>
      </c>
      <c r="R27" s="375">
        <v>0</v>
      </c>
      <c r="S27" s="375">
        <v>27</v>
      </c>
    </row>
    <row r="28" spans="1:19" x14ac:dyDescent="0.3">
      <c r="A28" s="375">
        <v>3111332</v>
      </c>
      <c r="B28" s="153" t="s">
        <v>33</v>
      </c>
      <c r="C28" s="375">
        <v>0</v>
      </c>
      <c r="D28" s="375">
        <v>10</v>
      </c>
      <c r="E28" s="375">
        <v>0</v>
      </c>
      <c r="F28" s="375">
        <v>0</v>
      </c>
      <c r="G28" s="375">
        <v>10</v>
      </c>
      <c r="H28" s="375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75">
        <v>0</v>
      </c>
      <c r="O28" s="375">
        <v>0</v>
      </c>
      <c r="P28" s="375">
        <v>0</v>
      </c>
      <c r="Q28" s="375">
        <v>0</v>
      </c>
      <c r="R28" s="375">
        <v>0</v>
      </c>
      <c r="S28" s="375">
        <v>28</v>
      </c>
    </row>
    <row r="29" spans="1:19" x14ac:dyDescent="0.3">
      <c r="A29" s="375">
        <v>3111332</v>
      </c>
      <c r="B29" s="153" t="s">
        <v>34</v>
      </c>
      <c r="C29" s="375">
        <v>0</v>
      </c>
      <c r="D29" s="375">
        <v>162</v>
      </c>
      <c r="E29" s="375">
        <v>0</v>
      </c>
      <c r="F29" s="375">
        <v>0</v>
      </c>
      <c r="G29" s="375">
        <v>162</v>
      </c>
      <c r="H29" s="375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75">
        <v>0</v>
      </c>
      <c r="O29" s="375">
        <v>38</v>
      </c>
      <c r="P29" s="375">
        <v>0</v>
      </c>
      <c r="Q29" s="375">
        <v>0</v>
      </c>
      <c r="R29" s="375">
        <v>38</v>
      </c>
      <c r="S29" s="375">
        <v>29</v>
      </c>
    </row>
    <row r="30" spans="1:19" x14ac:dyDescent="0.3">
      <c r="A30" s="375">
        <v>3257104</v>
      </c>
      <c r="B30" s="153" t="s">
        <v>35</v>
      </c>
      <c r="C30" s="375">
        <v>0</v>
      </c>
      <c r="D30" s="375">
        <v>50</v>
      </c>
      <c r="E30" s="375">
        <v>0</v>
      </c>
      <c r="F30" s="375">
        <v>0</v>
      </c>
      <c r="G30" s="375">
        <v>50</v>
      </c>
      <c r="H30" s="375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75">
        <v>0</v>
      </c>
      <c r="O30" s="375">
        <v>10</v>
      </c>
      <c r="P30" s="375">
        <v>0</v>
      </c>
      <c r="Q30" s="375">
        <v>0</v>
      </c>
      <c r="R30" s="375">
        <v>10</v>
      </c>
      <c r="S30" s="375">
        <v>30</v>
      </c>
    </row>
    <row r="31" spans="1:19" x14ac:dyDescent="0.3">
      <c r="A31" s="375">
        <v>3255101</v>
      </c>
      <c r="B31" s="153" t="s">
        <v>36</v>
      </c>
      <c r="C31" s="375">
        <v>0</v>
      </c>
      <c r="D31" s="375">
        <v>1700</v>
      </c>
      <c r="E31" s="375">
        <v>0</v>
      </c>
      <c r="F31" s="375">
        <v>0</v>
      </c>
      <c r="G31" s="375">
        <v>1700</v>
      </c>
      <c r="H31" s="375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75">
        <v>0</v>
      </c>
      <c r="O31" s="375">
        <v>100</v>
      </c>
      <c r="P31" s="375">
        <v>0</v>
      </c>
      <c r="Q31" s="375">
        <v>0</v>
      </c>
      <c r="R31" s="375">
        <v>100</v>
      </c>
      <c r="S31" s="375">
        <v>31</v>
      </c>
    </row>
    <row r="32" spans="1:19" x14ac:dyDescent="0.3">
      <c r="A32" s="375">
        <v>3256101</v>
      </c>
      <c r="B32" s="153" t="s">
        <v>37</v>
      </c>
      <c r="C32" s="375">
        <v>0</v>
      </c>
      <c r="D32" s="375">
        <v>100</v>
      </c>
      <c r="E32" s="375">
        <v>0</v>
      </c>
      <c r="F32" s="375">
        <v>0</v>
      </c>
      <c r="G32" s="375">
        <v>100</v>
      </c>
      <c r="H32" s="375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75">
        <v>0</v>
      </c>
      <c r="O32" s="375">
        <v>25</v>
      </c>
      <c r="P32" s="375">
        <v>0</v>
      </c>
      <c r="Q32" s="375">
        <v>0</v>
      </c>
      <c r="R32" s="375">
        <v>25</v>
      </c>
      <c r="S32" s="375">
        <v>32</v>
      </c>
    </row>
    <row r="33" spans="1:19" x14ac:dyDescent="0.3">
      <c r="A33" s="375">
        <v>3258101</v>
      </c>
      <c r="B33" s="153" t="s">
        <v>38</v>
      </c>
      <c r="C33" s="375">
        <v>0</v>
      </c>
      <c r="D33" s="375">
        <v>15</v>
      </c>
      <c r="E33" s="375">
        <v>0</v>
      </c>
      <c r="F33" s="375">
        <v>0</v>
      </c>
      <c r="G33" s="375">
        <v>15</v>
      </c>
      <c r="H33" s="375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75">
        <v>0</v>
      </c>
      <c r="O33" s="375">
        <v>-5</v>
      </c>
      <c r="P33" s="375">
        <v>0</v>
      </c>
      <c r="Q33" s="375">
        <v>0</v>
      </c>
      <c r="R33" s="375">
        <v>-5</v>
      </c>
      <c r="S33" s="375">
        <v>33</v>
      </c>
    </row>
    <row r="34" spans="1:19" x14ac:dyDescent="0.3">
      <c r="A34" s="375">
        <v>3258102</v>
      </c>
      <c r="B34" s="153" t="s">
        <v>39</v>
      </c>
      <c r="C34" s="375">
        <v>0</v>
      </c>
      <c r="D34" s="375">
        <v>25</v>
      </c>
      <c r="E34" s="375">
        <v>0</v>
      </c>
      <c r="F34" s="375">
        <v>0</v>
      </c>
      <c r="G34" s="375">
        <v>25</v>
      </c>
      <c r="H34" s="375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75">
        <v>0</v>
      </c>
      <c r="O34" s="375">
        <v>-10</v>
      </c>
      <c r="P34" s="375">
        <v>0</v>
      </c>
      <c r="Q34" s="375">
        <v>0</v>
      </c>
      <c r="R34" s="375">
        <v>-10</v>
      </c>
      <c r="S34" s="375">
        <v>34</v>
      </c>
    </row>
    <row r="35" spans="1:19" x14ac:dyDescent="0.3">
      <c r="A35" s="375">
        <v>3258103</v>
      </c>
      <c r="B35" s="153" t="s">
        <v>40</v>
      </c>
      <c r="C35" s="375">
        <v>0</v>
      </c>
      <c r="D35" s="375">
        <v>25</v>
      </c>
      <c r="E35" s="375">
        <v>0</v>
      </c>
      <c r="F35" s="375">
        <v>0</v>
      </c>
      <c r="G35" s="375">
        <v>25</v>
      </c>
      <c r="H35" s="375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75">
        <v>0</v>
      </c>
      <c r="O35" s="375">
        <v>-15</v>
      </c>
      <c r="P35" s="375">
        <v>0</v>
      </c>
      <c r="Q35" s="375">
        <v>0</v>
      </c>
      <c r="R35" s="375">
        <v>-15</v>
      </c>
      <c r="S35" s="375">
        <v>35</v>
      </c>
    </row>
    <row r="36" spans="1:19" x14ac:dyDescent="0.3">
      <c r="A36" s="375">
        <v>3258105</v>
      </c>
      <c r="B36" s="153" t="s">
        <v>41</v>
      </c>
      <c r="C36" s="375">
        <v>0</v>
      </c>
      <c r="D36" s="375">
        <v>20</v>
      </c>
      <c r="E36" s="375">
        <v>0</v>
      </c>
      <c r="F36" s="375">
        <v>0</v>
      </c>
      <c r="G36" s="375">
        <v>20</v>
      </c>
      <c r="H36" s="375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75">
        <v>0</v>
      </c>
      <c r="O36" s="375">
        <v>5</v>
      </c>
      <c r="P36" s="375">
        <v>0</v>
      </c>
      <c r="Q36" s="375">
        <v>0</v>
      </c>
      <c r="R36" s="375">
        <v>5</v>
      </c>
      <c r="S36" s="375">
        <v>36</v>
      </c>
    </row>
    <row r="37" spans="1:19" x14ac:dyDescent="0.3">
      <c r="A37" s="375">
        <v>3258107</v>
      </c>
      <c r="B37" s="153" t="s">
        <v>42</v>
      </c>
      <c r="C37" s="375">
        <v>0</v>
      </c>
      <c r="D37" s="375">
        <v>20</v>
      </c>
      <c r="E37" s="375">
        <v>0</v>
      </c>
      <c r="F37" s="375">
        <v>0</v>
      </c>
      <c r="G37" s="375">
        <v>20</v>
      </c>
      <c r="H37" s="375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75">
        <v>0</v>
      </c>
      <c r="O37" s="375">
        <v>20</v>
      </c>
      <c r="P37" s="375">
        <v>0</v>
      </c>
      <c r="Q37" s="375">
        <v>0</v>
      </c>
      <c r="R37" s="375">
        <v>20</v>
      </c>
      <c r="S37" s="375">
        <v>37</v>
      </c>
    </row>
    <row r="38" spans="1:19" x14ac:dyDescent="0.3">
      <c r="A38" s="375">
        <v>3258106</v>
      </c>
      <c r="B38" s="153" t="s">
        <v>43</v>
      </c>
      <c r="C38" s="375">
        <v>0</v>
      </c>
      <c r="D38" s="375">
        <v>25</v>
      </c>
      <c r="E38" s="375">
        <v>0</v>
      </c>
      <c r="F38" s="375">
        <v>0</v>
      </c>
      <c r="G38" s="375">
        <v>25</v>
      </c>
      <c r="H38" s="375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75">
        <v>0</v>
      </c>
      <c r="O38" s="375">
        <v>-5</v>
      </c>
      <c r="P38" s="375">
        <v>0</v>
      </c>
      <c r="Q38" s="375">
        <v>0</v>
      </c>
      <c r="R38" s="375">
        <v>-5</v>
      </c>
      <c r="S38" s="375">
        <v>38</v>
      </c>
    </row>
    <row r="39" spans="1:19" x14ac:dyDescent="0.3">
      <c r="A39" s="375">
        <v>3258105</v>
      </c>
      <c r="B39" s="153" t="s">
        <v>44</v>
      </c>
      <c r="C39" s="375">
        <v>0</v>
      </c>
      <c r="D39" s="375">
        <v>43.5</v>
      </c>
      <c r="E39" s="375">
        <v>319</v>
      </c>
      <c r="F39" s="375">
        <v>0</v>
      </c>
      <c r="G39" s="375">
        <v>362.5</v>
      </c>
      <c r="H39" s="375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75">
        <v>0</v>
      </c>
      <c r="O39" s="375">
        <v>0</v>
      </c>
      <c r="P39" s="375">
        <v>0</v>
      </c>
      <c r="Q39" s="375">
        <v>0</v>
      </c>
      <c r="R39" s="375">
        <v>0</v>
      </c>
      <c r="S39" s="375">
        <v>39</v>
      </c>
    </row>
    <row r="40" spans="1:19" x14ac:dyDescent="0.3">
      <c r="A40" s="375">
        <v>3258114</v>
      </c>
      <c r="B40" s="153" t="s">
        <v>45</v>
      </c>
      <c r="C40" s="375">
        <v>0</v>
      </c>
      <c r="D40" s="375">
        <v>10</v>
      </c>
      <c r="E40" s="375">
        <v>0</v>
      </c>
      <c r="F40" s="375">
        <v>0</v>
      </c>
      <c r="G40" s="375">
        <v>10</v>
      </c>
      <c r="H40" s="375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75">
        <v>0</v>
      </c>
      <c r="O40" s="375">
        <v>-5</v>
      </c>
      <c r="P40" s="375">
        <v>0</v>
      </c>
      <c r="Q40" s="375">
        <v>0</v>
      </c>
      <c r="R40" s="375">
        <v>-5</v>
      </c>
      <c r="S40" s="375">
        <v>40</v>
      </c>
    </row>
    <row r="41" spans="1:19" x14ac:dyDescent="0.3">
      <c r="A41" s="375">
        <v>3258128</v>
      </c>
      <c r="B41" s="153" t="s">
        <v>46</v>
      </c>
      <c r="C41" s="375">
        <v>0</v>
      </c>
      <c r="D41" s="375">
        <v>25</v>
      </c>
      <c r="E41" s="375">
        <v>0</v>
      </c>
      <c r="F41" s="375">
        <v>0</v>
      </c>
      <c r="G41" s="375">
        <v>25</v>
      </c>
      <c r="H41" s="375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75">
        <v>0</v>
      </c>
      <c r="O41" s="375">
        <v>15</v>
      </c>
      <c r="P41" s="375">
        <v>0</v>
      </c>
      <c r="Q41" s="375">
        <v>0</v>
      </c>
      <c r="R41" s="375">
        <v>15</v>
      </c>
      <c r="S41" s="375">
        <v>41</v>
      </c>
    </row>
    <row r="42" spans="1:19" x14ac:dyDescent="0.3">
      <c r="A42" s="375">
        <v>3258107</v>
      </c>
      <c r="B42" s="153" t="s">
        <v>47</v>
      </c>
      <c r="C42" s="375">
        <v>10</v>
      </c>
      <c r="D42" s="375">
        <v>702.5</v>
      </c>
      <c r="E42" s="375">
        <v>0</v>
      </c>
      <c r="F42" s="375">
        <v>0</v>
      </c>
      <c r="G42" s="375">
        <v>702.5</v>
      </c>
      <c r="H42" s="375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75">
        <v>0</v>
      </c>
      <c r="O42" s="375">
        <v>0</v>
      </c>
      <c r="P42" s="375">
        <v>0</v>
      </c>
      <c r="Q42" s="375">
        <v>0</v>
      </c>
      <c r="R42" s="375">
        <v>0</v>
      </c>
      <c r="S42" s="375">
        <v>42</v>
      </c>
    </row>
    <row r="43" spans="1:19" ht="75" customHeight="1" x14ac:dyDescent="0.3">
      <c r="A43" s="375">
        <v>4112101</v>
      </c>
      <c r="B43" s="153" t="s">
        <v>48</v>
      </c>
      <c r="C43" s="375">
        <v>35</v>
      </c>
      <c r="D43" s="375">
        <v>68.25</v>
      </c>
      <c r="E43" s="375">
        <v>0</v>
      </c>
      <c r="F43" s="375">
        <v>0</v>
      </c>
      <c r="G43" s="375">
        <v>68.25</v>
      </c>
      <c r="H43" s="375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75">
        <v>0</v>
      </c>
      <c r="O43" s="375">
        <v>0</v>
      </c>
      <c r="P43" s="375">
        <v>0</v>
      </c>
      <c r="Q43" s="375">
        <v>0</v>
      </c>
      <c r="R43" s="375">
        <v>0</v>
      </c>
      <c r="S43" s="375">
        <v>43</v>
      </c>
    </row>
    <row r="44" spans="1:19" ht="30" customHeight="1" x14ac:dyDescent="0.3">
      <c r="A44" s="375">
        <v>4112101</v>
      </c>
      <c r="B44" s="153" t="s">
        <v>98</v>
      </c>
      <c r="C44" s="375">
        <v>6</v>
      </c>
      <c r="D44" s="375">
        <v>100</v>
      </c>
      <c r="E44" s="375">
        <v>0</v>
      </c>
      <c r="F44" s="375">
        <v>0</v>
      </c>
      <c r="G44" s="375">
        <v>100</v>
      </c>
      <c r="H44" s="375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75">
        <v>0</v>
      </c>
      <c r="O44" s="375">
        <v>-38</v>
      </c>
      <c r="P44" s="375">
        <v>0</v>
      </c>
      <c r="Q44" s="375">
        <v>0</v>
      </c>
      <c r="R44" s="375">
        <v>-38</v>
      </c>
      <c r="S44" s="375">
        <v>44</v>
      </c>
    </row>
    <row r="45" spans="1:19" x14ac:dyDescent="0.3">
      <c r="A45" s="375">
        <v>4112102</v>
      </c>
      <c r="B45" s="153" t="s">
        <v>386</v>
      </c>
      <c r="C45" s="375">
        <v>7</v>
      </c>
      <c r="D45" s="375">
        <v>8.9700000000000006</v>
      </c>
      <c r="E45" s="375">
        <v>0</v>
      </c>
      <c r="F45" s="375">
        <v>0</v>
      </c>
      <c r="G45" s="375">
        <v>8.9700000000000006</v>
      </c>
      <c r="H45" s="375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75">
        <v>0</v>
      </c>
      <c r="O45" s="375">
        <v>0</v>
      </c>
      <c r="P45" s="375">
        <v>0</v>
      </c>
      <c r="Q45" s="375">
        <v>0</v>
      </c>
      <c r="R45" s="375">
        <v>0</v>
      </c>
      <c r="S45" s="375">
        <v>45</v>
      </c>
    </row>
    <row r="46" spans="1:19" ht="30" customHeight="1" x14ac:dyDescent="0.3">
      <c r="A46" s="375">
        <v>4112316</v>
      </c>
      <c r="B46" s="153" t="s">
        <v>51</v>
      </c>
      <c r="C46" s="375">
        <v>7</v>
      </c>
      <c r="D46" s="375">
        <v>5</v>
      </c>
      <c r="E46" s="375">
        <v>0</v>
      </c>
      <c r="F46" s="375">
        <v>0</v>
      </c>
      <c r="G46" s="375">
        <v>5</v>
      </c>
      <c r="H46" s="375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75">
        <v>0</v>
      </c>
      <c r="O46" s="375">
        <v>-4</v>
      </c>
      <c r="P46" s="375">
        <v>0</v>
      </c>
      <c r="Q46" s="375">
        <v>0</v>
      </c>
      <c r="R46" s="375">
        <v>-4</v>
      </c>
      <c r="S46" s="375">
        <v>46</v>
      </c>
    </row>
    <row r="47" spans="1:19" ht="30" customHeight="1" x14ac:dyDescent="0.3">
      <c r="A47" s="375">
        <v>4112316</v>
      </c>
      <c r="B47" s="153" t="s">
        <v>52</v>
      </c>
      <c r="C47" s="375">
        <v>17</v>
      </c>
      <c r="D47" s="375">
        <v>20.5</v>
      </c>
      <c r="E47" s="375">
        <v>0</v>
      </c>
      <c r="F47" s="375">
        <v>0</v>
      </c>
      <c r="G47" s="375">
        <v>20.5</v>
      </c>
      <c r="H47" s="375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75">
        <v>0</v>
      </c>
      <c r="O47" s="375">
        <v>40</v>
      </c>
      <c r="P47" s="375">
        <v>0</v>
      </c>
      <c r="Q47" s="375">
        <v>0</v>
      </c>
      <c r="R47" s="375">
        <v>40</v>
      </c>
      <c r="S47" s="375">
        <v>47</v>
      </c>
    </row>
    <row r="48" spans="1:19" ht="30" customHeight="1" x14ac:dyDescent="0.3">
      <c r="A48" s="375">
        <v>4112304</v>
      </c>
      <c r="B48" s="153" t="s">
        <v>99</v>
      </c>
      <c r="C48" s="375">
        <v>6</v>
      </c>
      <c r="D48" s="375">
        <v>6</v>
      </c>
      <c r="E48" s="375">
        <v>0</v>
      </c>
      <c r="F48" s="375">
        <v>0</v>
      </c>
      <c r="G48" s="375">
        <v>6</v>
      </c>
      <c r="H48" s="375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75">
        <v>0</v>
      </c>
      <c r="O48" s="375">
        <v>-3</v>
      </c>
      <c r="P48" s="375">
        <v>0</v>
      </c>
      <c r="Q48" s="375">
        <v>0</v>
      </c>
      <c r="R48" s="375">
        <v>-3</v>
      </c>
      <c r="S48" s="375">
        <v>48</v>
      </c>
    </row>
    <row r="49" spans="1:19" ht="30" customHeight="1" x14ac:dyDescent="0.3">
      <c r="A49" s="375">
        <v>4112304</v>
      </c>
      <c r="B49" s="153" t="s">
        <v>54</v>
      </c>
      <c r="C49" s="375" t="s">
        <v>89</v>
      </c>
      <c r="D49" s="375">
        <v>50</v>
      </c>
      <c r="E49" s="375">
        <v>0</v>
      </c>
      <c r="F49" s="375">
        <v>0</v>
      </c>
      <c r="G49" s="375">
        <v>50</v>
      </c>
      <c r="H49" s="375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75">
        <v>0</v>
      </c>
      <c r="O49" s="375">
        <v>0</v>
      </c>
      <c r="P49" s="375">
        <v>0</v>
      </c>
      <c r="Q49" s="375">
        <v>0</v>
      </c>
      <c r="R49" s="375">
        <v>0</v>
      </c>
      <c r="S49" s="375">
        <v>49</v>
      </c>
    </row>
    <row r="50" spans="1:19" x14ac:dyDescent="0.3">
      <c r="A50" s="375">
        <v>4112304</v>
      </c>
      <c r="B50" s="153" t="s">
        <v>55</v>
      </c>
      <c r="C50" s="375">
        <v>30</v>
      </c>
      <c r="D50" s="375">
        <v>19.5</v>
      </c>
      <c r="E50" s="375">
        <v>0</v>
      </c>
      <c r="F50" s="375">
        <v>0</v>
      </c>
      <c r="G50" s="375">
        <v>19.5</v>
      </c>
      <c r="H50" s="375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75">
        <v>0</v>
      </c>
      <c r="O50" s="375">
        <v>5</v>
      </c>
      <c r="P50" s="375">
        <v>0</v>
      </c>
      <c r="Q50" s="375">
        <v>0</v>
      </c>
      <c r="R50" s="375">
        <v>5</v>
      </c>
      <c r="S50" s="375">
        <v>50</v>
      </c>
    </row>
    <row r="51" spans="1:19" ht="60" customHeight="1" x14ac:dyDescent="0.3">
      <c r="A51" s="375">
        <v>4112202</v>
      </c>
      <c r="B51" s="153" t="s">
        <v>383</v>
      </c>
      <c r="C51" s="375">
        <v>11</v>
      </c>
      <c r="D51" s="375">
        <v>13.75</v>
      </c>
      <c r="E51" s="375">
        <v>0</v>
      </c>
      <c r="F51" s="375">
        <v>0</v>
      </c>
      <c r="G51" s="375">
        <v>13.75</v>
      </c>
      <c r="H51" s="375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75">
        <v>0</v>
      </c>
      <c r="O51" s="375">
        <v>0</v>
      </c>
      <c r="P51" s="375">
        <v>0</v>
      </c>
      <c r="Q51" s="375">
        <v>0</v>
      </c>
      <c r="R51" s="375">
        <v>0</v>
      </c>
      <c r="S51" s="375">
        <v>51</v>
      </c>
    </row>
    <row r="52" spans="1:19" ht="30" customHeight="1" x14ac:dyDescent="0.3">
      <c r="A52" s="375">
        <v>4112202</v>
      </c>
      <c r="B52" s="153" t="s">
        <v>387</v>
      </c>
      <c r="C52" s="375">
        <v>2</v>
      </c>
      <c r="D52" s="375">
        <v>1.5</v>
      </c>
      <c r="E52" s="375">
        <v>0</v>
      </c>
      <c r="F52" s="375">
        <v>0</v>
      </c>
      <c r="G52" s="375">
        <v>1.5</v>
      </c>
      <c r="H52" s="375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75">
        <v>0</v>
      </c>
      <c r="O52" s="375">
        <v>0</v>
      </c>
      <c r="P52" s="375">
        <v>0</v>
      </c>
      <c r="Q52" s="375">
        <v>0</v>
      </c>
      <c r="R52" s="375">
        <v>0</v>
      </c>
      <c r="S52" s="375">
        <v>52</v>
      </c>
    </row>
    <row r="53" spans="1:19" x14ac:dyDescent="0.3">
      <c r="A53" s="375">
        <v>4112202</v>
      </c>
      <c r="B53" s="153" t="s">
        <v>388</v>
      </c>
      <c r="C53" s="375">
        <v>11</v>
      </c>
      <c r="D53" s="375">
        <v>5.25</v>
      </c>
      <c r="E53" s="375">
        <v>0</v>
      </c>
      <c r="F53" s="375">
        <v>0</v>
      </c>
      <c r="G53" s="375">
        <v>5.25</v>
      </c>
      <c r="H53" s="375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75">
        <v>0</v>
      </c>
      <c r="O53" s="375">
        <v>0</v>
      </c>
      <c r="P53" s="375">
        <v>0</v>
      </c>
      <c r="Q53" s="375">
        <v>0</v>
      </c>
      <c r="R53" s="375">
        <v>0</v>
      </c>
      <c r="S53" s="375">
        <v>53</v>
      </c>
    </row>
    <row r="54" spans="1:19" ht="30" customHeight="1" x14ac:dyDescent="0.3">
      <c r="A54" s="375">
        <v>4112202</v>
      </c>
      <c r="B54" s="153" t="s">
        <v>389</v>
      </c>
      <c r="C54" s="375" t="s">
        <v>90</v>
      </c>
      <c r="D54" s="375">
        <v>50</v>
      </c>
      <c r="E54" s="375">
        <v>0</v>
      </c>
      <c r="F54" s="375">
        <v>0</v>
      </c>
      <c r="G54" s="375">
        <v>50</v>
      </c>
      <c r="H54" s="375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75">
        <v>0</v>
      </c>
      <c r="O54" s="375">
        <v>0</v>
      </c>
      <c r="P54" s="375">
        <v>0</v>
      </c>
      <c r="Q54" s="375">
        <v>0</v>
      </c>
      <c r="R54" s="375">
        <v>0</v>
      </c>
      <c r="S54" s="375">
        <v>54</v>
      </c>
    </row>
    <row r="55" spans="1:19" x14ac:dyDescent="0.3">
      <c r="A55" s="375">
        <v>4112314</v>
      </c>
      <c r="B55" s="153" t="s">
        <v>39</v>
      </c>
      <c r="C55" s="375">
        <v>15</v>
      </c>
      <c r="D55" s="375">
        <v>15</v>
      </c>
      <c r="E55" s="375">
        <v>0</v>
      </c>
      <c r="F55" s="375">
        <v>0</v>
      </c>
      <c r="G55" s="375">
        <v>15</v>
      </c>
      <c r="H55" s="375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75">
        <v>0</v>
      </c>
      <c r="O55" s="375">
        <v>0</v>
      </c>
      <c r="P55" s="375">
        <v>0</v>
      </c>
      <c r="Q55" s="375">
        <v>0</v>
      </c>
      <c r="R55" s="375">
        <v>0</v>
      </c>
      <c r="S55" s="375">
        <v>55</v>
      </c>
    </row>
    <row r="56" spans="1:19" x14ac:dyDescent="0.3">
      <c r="A56" s="375">
        <v>4112303</v>
      </c>
      <c r="B56" s="153" t="s">
        <v>60</v>
      </c>
      <c r="C56" s="375">
        <v>470</v>
      </c>
      <c r="D56" s="375">
        <v>24000</v>
      </c>
      <c r="E56" s="375">
        <v>0</v>
      </c>
      <c r="F56" s="375">
        <v>0</v>
      </c>
      <c r="G56" s="375">
        <v>24000</v>
      </c>
      <c r="H56" s="375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75">
        <v>0</v>
      </c>
      <c r="O56" s="375">
        <v>-2000</v>
      </c>
      <c r="P56" s="375">
        <v>0</v>
      </c>
      <c r="Q56" s="375">
        <v>0</v>
      </c>
      <c r="R56" s="375">
        <v>-2000</v>
      </c>
      <c r="S56" s="375">
        <v>56</v>
      </c>
    </row>
    <row r="57" spans="1:19" x14ac:dyDescent="0.3">
      <c r="A57" s="375">
        <v>4141101</v>
      </c>
      <c r="B57" s="153" t="s">
        <v>61</v>
      </c>
      <c r="C57" s="375">
        <v>131</v>
      </c>
      <c r="D57" s="375">
        <v>151.32</v>
      </c>
      <c r="E57" s="375">
        <v>1109.68</v>
      </c>
      <c r="F57" s="375">
        <v>0</v>
      </c>
      <c r="G57" s="375">
        <v>1261</v>
      </c>
      <c r="H57" s="375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75">
        <v>0</v>
      </c>
      <c r="O57" s="375">
        <v>22.777000000000019</v>
      </c>
      <c r="P57" s="375">
        <v>-40.227000000000089</v>
      </c>
      <c r="Q57" s="375">
        <v>0</v>
      </c>
      <c r="R57" s="375">
        <v>-17.45000000000007</v>
      </c>
      <c r="S57" s="375">
        <v>57</v>
      </c>
    </row>
    <row r="58" spans="1:19" ht="15.75" customHeight="1" x14ac:dyDescent="0.3">
      <c r="A58" s="375">
        <v>4111306</v>
      </c>
      <c r="B58" s="153" t="s">
        <v>62</v>
      </c>
      <c r="C58" s="375" t="s">
        <v>92</v>
      </c>
      <c r="D58" s="375">
        <v>181.8</v>
      </c>
      <c r="E58" s="375">
        <v>1333.2</v>
      </c>
      <c r="F58" s="375">
        <v>0</v>
      </c>
      <c r="G58" s="375">
        <v>1515</v>
      </c>
      <c r="H58" s="375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75">
        <v>0</v>
      </c>
      <c r="O58" s="375">
        <v>-117.17319999999999</v>
      </c>
      <c r="P58" s="375">
        <v>-936.20680000000004</v>
      </c>
      <c r="Q58" s="375">
        <v>0</v>
      </c>
      <c r="R58" s="375">
        <v>-1053.3800000000001</v>
      </c>
      <c r="S58" s="375">
        <v>58</v>
      </c>
    </row>
    <row r="59" spans="1:19" ht="15.75" customHeight="1" x14ac:dyDescent="0.3">
      <c r="A59" s="375">
        <v>4111307</v>
      </c>
      <c r="B59" s="153" t="s">
        <v>63</v>
      </c>
      <c r="C59" s="375" t="s">
        <v>93</v>
      </c>
      <c r="D59" s="375">
        <v>2437.3200000000002</v>
      </c>
      <c r="E59" s="375">
        <v>17873.68</v>
      </c>
      <c r="F59" s="375">
        <v>0</v>
      </c>
      <c r="G59" s="375">
        <v>20311</v>
      </c>
      <c r="H59" s="375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75">
        <v>0</v>
      </c>
      <c r="O59" s="375">
        <v>234.43299999999999</v>
      </c>
      <c r="P59" s="375">
        <v>-1461.4829999999999</v>
      </c>
      <c r="Q59" s="375">
        <v>0</v>
      </c>
      <c r="R59" s="375">
        <v>-1227.05</v>
      </c>
      <c r="S59" s="375">
        <v>59</v>
      </c>
    </row>
    <row r="60" spans="1:19" ht="30" customHeight="1" x14ac:dyDescent="0.3">
      <c r="A60" s="375">
        <v>4111307</v>
      </c>
      <c r="B60" s="153" t="s">
        <v>64</v>
      </c>
      <c r="C60" s="375">
        <v>318</v>
      </c>
      <c r="D60" s="375">
        <v>1167.48</v>
      </c>
      <c r="E60" s="375">
        <v>8561.52</v>
      </c>
      <c r="F60" s="375">
        <v>0</v>
      </c>
      <c r="G60" s="375">
        <v>9729</v>
      </c>
      <c r="H60" s="375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75">
        <v>0</v>
      </c>
      <c r="O60" s="375">
        <v>225.2624000000001</v>
      </c>
      <c r="P60" s="375">
        <v>-6.1023999999997613</v>
      </c>
      <c r="Q60" s="375">
        <v>0</v>
      </c>
      <c r="R60" s="375">
        <v>219.16000000000031</v>
      </c>
      <c r="S60" s="375">
        <v>60</v>
      </c>
    </row>
    <row r="61" spans="1:19" ht="15.75" customHeight="1" x14ac:dyDescent="0.3">
      <c r="A61" s="375">
        <v>4111307</v>
      </c>
      <c r="B61" s="153" t="s">
        <v>65</v>
      </c>
      <c r="C61" s="375">
        <v>143</v>
      </c>
      <c r="D61" s="375">
        <v>301.8</v>
      </c>
      <c r="E61" s="375">
        <v>2213.1999999999998</v>
      </c>
      <c r="F61" s="375">
        <v>0</v>
      </c>
      <c r="G61" s="375">
        <v>2515</v>
      </c>
      <c r="H61" s="375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75">
        <v>0</v>
      </c>
      <c r="O61" s="375">
        <v>141.7522000000001</v>
      </c>
      <c r="P61" s="375">
        <v>511.47780000000012</v>
      </c>
      <c r="Q61" s="375">
        <v>0</v>
      </c>
      <c r="R61" s="375">
        <v>653.23000000000025</v>
      </c>
      <c r="S61" s="375">
        <v>61</v>
      </c>
    </row>
    <row r="62" spans="1:19" ht="15.75" customHeight="1" x14ac:dyDescent="0.3">
      <c r="A62" s="375">
        <v>4111201</v>
      </c>
      <c r="B62" s="153" t="s">
        <v>66</v>
      </c>
      <c r="C62" s="375">
        <v>84.31</v>
      </c>
      <c r="D62" s="375">
        <v>306</v>
      </c>
      <c r="E62" s="375">
        <v>2244</v>
      </c>
      <c r="F62" s="375">
        <v>0</v>
      </c>
      <c r="G62" s="375">
        <v>2550</v>
      </c>
      <c r="H62" s="375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75">
        <v>0</v>
      </c>
      <c r="O62" s="375">
        <v>-60.718600000000009</v>
      </c>
      <c r="P62" s="375">
        <v>-737.27140000000009</v>
      </c>
      <c r="Q62" s="375">
        <v>0</v>
      </c>
      <c r="R62" s="375">
        <v>-797.99000000000012</v>
      </c>
      <c r="S62" s="375">
        <v>62</v>
      </c>
    </row>
    <row r="63" spans="1:19" s="115" customFormat="1" ht="30" customHeight="1" x14ac:dyDescent="0.3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375">
        <v>4111201</v>
      </c>
      <c r="B64" s="153" t="s">
        <v>68</v>
      </c>
      <c r="C64" s="375">
        <v>263.24</v>
      </c>
      <c r="D64" s="375">
        <v>1434.3</v>
      </c>
      <c r="E64" s="375">
        <v>10518.2</v>
      </c>
      <c r="F64" s="375">
        <v>0</v>
      </c>
      <c r="G64" s="375">
        <v>11952.5</v>
      </c>
      <c r="H64" s="375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75">
        <v>0</v>
      </c>
      <c r="O64" s="375">
        <v>2573.8040000000019</v>
      </c>
      <c r="P64" s="375">
        <v>1473.955999999996</v>
      </c>
      <c r="Q64" s="375">
        <v>0</v>
      </c>
      <c r="R64" s="375">
        <v>4047.7599999999979</v>
      </c>
      <c r="S64" s="375">
        <v>64</v>
      </c>
    </row>
    <row r="65" spans="1:19" s="152" customFormat="1" ht="15.75" customHeight="1" x14ac:dyDescent="0.3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3">
      <c r="A66" s="375">
        <v>4111201</v>
      </c>
      <c r="B66" s="153" t="s">
        <v>70</v>
      </c>
      <c r="C66" s="375">
        <v>0</v>
      </c>
      <c r="D66" s="375">
        <v>0</v>
      </c>
      <c r="E66" s="375">
        <v>0</v>
      </c>
      <c r="F66" s="375">
        <v>0</v>
      </c>
      <c r="G66" s="375">
        <v>0</v>
      </c>
      <c r="H66" s="375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75">
        <v>0</v>
      </c>
      <c r="O66" s="375">
        <v>0</v>
      </c>
      <c r="P66" s="375">
        <v>0</v>
      </c>
      <c r="Q66" s="375">
        <v>0</v>
      </c>
      <c r="R66" s="375">
        <v>0</v>
      </c>
      <c r="S66" s="375">
        <v>66</v>
      </c>
    </row>
    <row r="67" spans="1:19" ht="15.75" customHeight="1" x14ac:dyDescent="0.3">
      <c r="A67" s="375">
        <v>4111201</v>
      </c>
      <c r="B67" s="153" t="s">
        <v>71</v>
      </c>
      <c r="C67" s="375">
        <v>60</v>
      </c>
      <c r="D67" s="375">
        <v>165.6</v>
      </c>
      <c r="E67" s="375">
        <v>1214.4000000000001</v>
      </c>
      <c r="F67" s="375">
        <v>0</v>
      </c>
      <c r="G67" s="375">
        <v>1380</v>
      </c>
      <c r="H67" s="375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75">
        <v>0</v>
      </c>
      <c r="O67" s="375">
        <v>-39.599999999999987</v>
      </c>
      <c r="P67" s="375">
        <v>-440.40000000000009</v>
      </c>
      <c r="Q67" s="375">
        <v>0</v>
      </c>
      <c r="R67" s="375">
        <v>-480.00000000000011</v>
      </c>
      <c r="S67" s="375">
        <v>67</v>
      </c>
    </row>
    <row r="68" spans="1:19" ht="15.75" customHeight="1" x14ac:dyDescent="0.3">
      <c r="A68" s="375">
        <v>4111201</v>
      </c>
      <c r="B68" s="153" t="s">
        <v>72</v>
      </c>
      <c r="C68" s="375" t="s">
        <v>89</v>
      </c>
      <c r="D68" s="375">
        <v>200</v>
      </c>
      <c r="E68" s="375">
        <v>0</v>
      </c>
      <c r="F68" s="375">
        <v>0</v>
      </c>
      <c r="G68" s="375">
        <v>200</v>
      </c>
      <c r="H68" s="375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75">
        <v>0</v>
      </c>
      <c r="O68" s="375">
        <v>94</v>
      </c>
      <c r="P68" s="375">
        <v>1806</v>
      </c>
      <c r="Q68" s="375">
        <v>0</v>
      </c>
      <c r="R68" s="375">
        <v>1900</v>
      </c>
      <c r="S68" s="375">
        <v>68</v>
      </c>
    </row>
    <row r="69" spans="1:19" ht="15.75" customHeight="1" x14ac:dyDescent="0.3">
      <c r="A69" s="375">
        <v>4111201</v>
      </c>
      <c r="B69" s="153" t="s">
        <v>73</v>
      </c>
      <c r="C69" s="375">
        <v>0</v>
      </c>
      <c r="D69" s="375">
        <v>100</v>
      </c>
      <c r="E69" s="375">
        <v>158</v>
      </c>
      <c r="F69" s="375">
        <v>0</v>
      </c>
      <c r="G69" s="375">
        <v>258</v>
      </c>
      <c r="H69" s="375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75">
        <v>0</v>
      </c>
      <c r="O69" s="375">
        <v>100</v>
      </c>
      <c r="P69" s="375">
        <v>-158</v>
      </c>
      <c r="Q69" s="375">
        <v>0</v>
      </c>
      <c r="R69" s="375">
        <v>-58</v>
      </c>
      <c r="S69" s="375">
        <v>69</v>
      </c>
    </row>
    <row r="70" spans="1:19" ht="15.75" customHeight="1" x14ac:dyDescent="0.3">
      <c r="A70" s="375"/>
      <c r="B70" s="153" t="s">
        <v>74</v>
      </c>
      <c r="C70" s="375">
        <v>0</v>
      </c>
      <c r="D70" s="375">
        <v>100.76</v>
      </c>
      <c r="E70" s="375">
        <v>301.38</v>
      </c>
      <c r="F70" s="375">
        <v>0</v>
      </c>
      <c r="G70" s="375">
        <v>402.14</v>
      </c>
      <c r="H70" s="375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75">
        <v>0</v>
      </c>
      <c r="O70" s="375">
        <v>-0.76000000000000512</v>
      </c>
      <c r="P70" s="375">
        <v>-143.38</v>
      </c>
      <c r="Q70" s="375">
        <v>0</v>
      </c>
      <c r="R70" s="375">
        <v>-144.13999999999999</v>
      </c>
      <c r="S70" s="375">
        <v>70</v>
      </c>
    </row>
    <row r="71" spans="1:19" ht="15.75" customHeight="1" x14ac:dyDescent="0.3">
      <c r="A71" s="375"/>
      <c r="B71" s="153" t="s">
        <v>75</v>
      </c>
      <c r="C71" s="375">
        <v>0</v>
      </c>
      <c r="D71" s="375">
        <v>100.76</v>
      </c>
      <c r="E71" s="375">
        <v>301.38</v>
      </c>
      <c r="F71" s="375">
        <v>0</v>
      </c>
      <c r="G71" s="375">
        <v>402.14</v>
      </c>
      <c r="H71" s="375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75">
        <v>0</v>
      </c>
      <c r="O71" s="375">
        <v>-0.76000000000000512</v>
      </c>
      <c r="P71" s="375">
        <v>-143.38</v>
      </c>
      <c r="Q71" s="375">
        <v>0</v>
      </c>
      <c r="R71" s="375">
        <v>-144.13999999999999</v>
      </c>
      <c r="S71" s="375">
        <v>71</v>
      </c>
    </row>
    <row r="72" spans="1:19" s="117" customFormat="1" ht="18.75" customHeight="1" x14ac:dyDescent="0.45">
      <c r="A72" s="121" t="s">
        <v>155</v>
      </c>
      <c r="B72" s="144"/>
      <c r="C72" s="121"/>
      <c r="D72" s="121" t="s">
        <v>357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3">
      <c r="B75" s="28"/>
      <c r="C75" s="57"/>
      <c r="D75" s="56"/>
      <c r="E75" s="30"/>
      <c r="F75" s="57"/>
      <c r="G75" s="326"/>
    </row>
    <row r="76" spans="1:19" x14ac:dyDescent="0.3">
      <c r="B76" s="28"/>
      <c r="C76" s="57"/>
      <c r="D76" s="56"/>
      <c r="E76" s="30"/>
      <c r="F76" s="57"/>
      <c r="G76" s="326"/>
    </row>
    <row r="77" spans="1:19" ht="18.75" customHeight="1" x14ac:dyDescent="0.3">
      <c r="B77" s="215"/>
      <c r="C77" s="57"/>
      <c r="D77" s="56"/>
      <c r="E77" s="30"/>
      <c r="F77" s="57"/>
      <c r="G77" s="326"/>
    </row>
    <row r="78" spans="1:19" ht="18.75" customHeight="1" x14ac:dyDescent="0.3">
      <c r="B78" s="215"/>
      <c r="C78" s="57"/>
      <c r="D78" s="56"/>
      <c r="E78" s="30"/>
      <c r="F78" s="57"/>
      <c r="G78" s="326"/>
    </row>
    <row r="79" spans="1:19" ht="18.75" customHeight="1" x14ac:dyDescent="0.3">
      <c r="B79" s="215"/>
      <c r="C79" s="57"/>
      <c r="D79" s="56"/>
      <c r="E79" s="30"/>
      <c r="F79" s="57"/>
      <c r="G79" s="326"/>
    </row>
    <row r="80" spans="1:19" ht="18.75" customHeight="1" x14ac:dyDescent="0.3">
      <c r="B80" s="215"/>
      <c r="C80" s="57"/>
      <c r="D80" s="56"/>
      <c r="E80" s="30"/>
      <c r="F80" s="57"/>
      <c r="G80" s="326"/>
    </row>
    <row r="81" spans="2:7" ht="18.75" customHeight="1" x14ac:dyDescent="0.3">
      <c r="B81" s="215"/>
      <c r="C81" s="57"/>
      <c r="D81" s="56"/>
      <c r="E81" s="30"/>
      <c r="F81" s="57"/>
      <c r="G81" s="326"/>
    </row>
    <row r="82" spans="2:7" ht="18.75" customHeight="1" x14ac:dyDescent="0.3">
      <c r="B82" s="215"/>
      <c r="C82" s="57"/>
      <c r="D82" s="56"/>
      <c r="E82" s="30"/>
      <c r="F82" s="57"/>
      <c r="G82" s="326"/>
    </row>
    <row r="83" spans="2:7" ht="18.75" customHeight="1" x14ac:dyDescent="0.3">
      <c r="B83" s="215"/>
      <c r="C83" s="57"/>
      <c r="D83" s="56"/>
      <c r="E83" s="30"/>
      <c r="F83" s="57"/>
      <c r="G83" s="326"/>
    </row>
    <row r="84" spans="2:7" ht="18.75" customHeight="1" x14ac:dyDescent="0.3">
      <c r="B84" s="215"/>
      <c r="C84" s="57"/>
      <c r="D84" s="56"/>
      <c r="E84" s="30"/>
      <c r="F84" s="57"/>
      <c r="G84" s="326"/>
    </row>
    <row r="85" spans="2:7" ht="18.75" customHeight="1" x14ac:dyDescent="0.3">
      <c r="B85" s="215"/>
      <c r="C85" s="57"/>
      <c r="D85" s="56"/>
      <c r="E85" s="30"/>
      <c r="F85" s="57"/>
      <c r="G85" s="32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72" customWidth="1"/>
    <col min="2" max="2" width="15" style="372" customWidth="1"/>
    <col min="3" max="3" width="15.44140625" style="372" customWidth="1"/>
    <col min="5" max="5" width="16.109375" style="372" customWidth="1"/>
    <col min="6" max="6" width="13" style="372" customWidth="1"/>
  </cols>
  <sheetData>
    <row r="1" spans="1:6" s="70" customFormat="1" ht="30" customHeight="1" x14ac:dyDescent="0.3">
      <c r="A1" s="109" t="s">
        <v>0</v>
      </c>
      <c r="B1" s="109" t="s">
        <v>390</v>
      </c>
      <c r="C1" s="109" t="s">
        <v>391</v>
      </c>
      <c r="D1" s="109" t="s">
        <v>392</v>
      </c>
      <c r="E1" s="109" t="s">
        <v>393</v>
      </c>
      <c r="F1" s="69" t="s">
        <v>394</v>
      </c>
    </row>
    <row r="2" spans="1:6" ht="27.75" customHeight="1" x14ac:dyDescent="0.3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3">
      <c r="A3" s="110" t="s">
        <v>386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3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395</v>
      </c>
    </row>
    <row r="5" spans="1:6" ht="28.5" customHeight="1" x14ac:dyDescent="0.3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395</v>
      </c>
    </row>
    <row r="6" spans="1:6" ht="30" customHeight="1" x14ac:dyDescent="0.3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396</v>
      </c>
    </row>
    <row r="7" spans="1:6" ht="36" customHeight="1" x14ac:dyDescent="0.3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395</v>
      </c>
    </row>
    <row r="8" spans="1:6" ht="21.75" customHeight="1" x14ac:dyDescent="0.3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395</v>
      </c>
    </row>
    <row r="9" spans="1:6" ht="50.25" customHeight="1" x14ac:dyDescent="0.3">
      <c r="A9" s="110" t="s">
        <v>383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3">
      <c r="A10" s="110" t="s">
        <v>387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3">
      <c r="A11" s="110" t="s">
        <v>388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3">
      <c r="A12" s="110" t="s">
        <v>389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3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72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372" customWidth="1"/>
    <col min="2" max="2" width="71.44140625" style="70" customWidth="1"/>
    <col min="3" max="3" width="9.109375" style="372" customWidth="1"/>
    <col min="4" max="4" width="12.109375" style="372" customWidth="1"/>
    <col min="5" max="5" width="12" style="372" customWidth="1"/>
    <col min="6" max="7" width="14.6640625" style="372" customWidth="1"/>
    <col min="8" max="8" width="12.33203125" style="372" customWidth="1"/>
    <col min="9" max="9" width="11.6640625" style="372" customWidth="1"/>
    <col min="10" max="10" width="12.44140625" style="372" customWidth="1"/>
    <col min="11" max="11" width="14.5546875" style="372" customWidth="1"/>
    <col min="12" max="12" width="12.6640625" style="372" customWidth="1"/>
    <col min="13" max="13" width="13.44140625" style="372" customWidth="1"/>
    <col min="14" max="14" width="10.88671875" style="372" customWidth="1"/>
    <col min="15" max="15" width="14.88671875" style="372" customWidth="1"/>
    <col min="16" max="16" width="14" style="372" customWidth="1"/>
    <col min="17" max="17" width="13.44140625" style="372" customWidth="1"/>
    <col min="18" max="18" width="27.6640625" style="372" customWidth="1"/>
    <col min="19" max="210" width="8.6640625" style="372" customWidth="1"/>
    <col min="211" max="16384" width="8.6640625" style="372"/>
  </cols>
  <sheetData>
    <row r="1" spans="1:22" ht="18.75" customHeight="1" x14ac:dyDescent="0.35">
      <c r="A1" s="296" t="s">
        <v>0</v>
      </c>
      <c r="B1" s="296" t="s">
        <v>1</v>
      </c>
      <c r="C1" s="296" t="s">
        <v>6</v>
      </c>
      <c r="D1" s="296" t="s">
        <v>397</v>
      </c>
      <c r="E1" s="296" t="s">
        <v>101</v>
      </c>
      <c r="F1" s="296" t="s">
        <v>398</v>
      </c>
      <c r="G1" s="296" t="s">
        <v>399</v>
      </c>
      <c r="H1" s="296" t="s">
        <v>400</v>
      </c>
      <c r="I1" s="296" t="s">
        <v>401</v>
      </c>
      <c r="J1" s="296" t="s">
        <v>402</v>
      </c>
      <c r="K1" s="296" t="s">
        <v>403</v>
      </c>
      <c r="L1" s="296" t="s">
        <v>404</v>
      </c>
      <c r="M1" s="296" t="s">
        <v>405</v>
      </c>
      <c r="N1" s="296" t="s">
        <v>406</v>
      </c>
      <c r="O1" s="296" t="s">
        <v>407</v>
      </c>
      <c r="P1" s="296" t="s">
        <v>408</v>
      </c>
      <c r="Q1" s="296" t="s">
        <v>409</v>
      </c>
      <c r="R1" s="170" t="s">
        <v>410</v>
      </c>
    </row>
    <row r="2" spans="1:22" ht="18.75" customHeight="1" x14ac:dyDescent="0.35">
      <c r="A2" s="136">
        <v>3111302</v>
      </c>
      <c r="B2" s="153" t="s">
        <v>7</v>
      </c>
      <c r="C2" s="296">
        <v>10</v>
      </c>
      <c r="D2" s="137">
        <v>5</v>
      </c>
      <c r="E2" s="137" t="s">
        <v>83</v>
      </c>
      <c r="F2" s="137">
        <v>5</v>
      </c>
      <c r="G2" s="296"/>
      <c r="H2" s="74"/>
      <c r="I2" s="309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75">
        <v>0.57999999999999996</v>
      </c>
      <c r="Q2" s="375">
        <v>0.42</v>
      </c>
      <c r="R2" s="172">
        <v>9</v>
      </c>
      <c r="S2" s="122">
        <f t="shared" ref="S2:S33" si="0">SUM(H2:M2)</f>
        <v>1.51</v>
      </c>
      <c r="V2" s="122"/>
    </row>
    <row r="3" spans="1:22" ht="18.75" customHeight="1" x14ac:dyDescent="0.35">
      <c r="A3" s="136">
        <v>3111327</v>
      </c>
      <c r="B3" s="153" t="s">
        <v>8</v>
      </c>
      <c r="C3" s="296">
        <v>11</v>
      </c>
      <c r="D3" s="137">
        <v>10</v>
      </c>
      <c r="E3" s="137" t="s">
        <v>83</v>
      </c>
      <c r="F3" s="137">
        <v>10</v>
      </c>
      <c r="G3" s="296"/>
      <c r="H3" s="74"/>
      <c r="I3" s="309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75">
        <v>0.63</v>
      </c>
      <c r="Q3" s="375">
        <v>0.37</v>
      </c>
      <c r="R3" s="172">
        <v>10</v>
      </c>
      <c r="S3" s="122">
        <f t="shared" si="0"/>
        <v>0</v>
      </c>
      <c r="V3" s="122"/>
    </row>
    <row r="4" spans="1:22" ht="18.75" customHeight="1" x14ac:dyDescent="0.35">
      <c r="A4" s="136">
        <v>3111338</v>
      </c>
      <c r="B4" s="153" t="s">
        <v>9</v>
      </c>
      <c r="C4" s="296">
        <v>12</v>
      </c>
      <c r="D4" s="137">
        <v>140</v>
      </c>
      <c r="E4" s="137" t="s">
        <v>83</v>
      </c>
      <c r="F4" s="137">
        <v>140</v>
      </c>
      <c r="G4" s="296"/>
      <c r="H4" s="74"/>
      <c r="I4" s="309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75">
        <v>0.6</v>
      </c>
      <c r="Q4" s="375">
        <v>0.4</v>
      </c>
      <c r="R4" s="172">
        <v>11</v>
      </c>
      <c r="S4" s="122">
        <f t="shared" si="0"/>
        <v>50.61</v>
      </c>
      <c r="V4" s="122"/>
    </row>
    <row r="5" spans="1:22" ht="18.75" customHeight="1" x14ac:dyDescent="0.35">
      <c r="A5" s="136">
        <v>3241101</v>
      </c>
      <c r="B5" s="153" t="s">
        <v>10</v>
      </c>
      <c r="C5" s="296">
        <v>14</v>
      </c>
      <c r="D5" s="137">
        <v>120</v>
      </c>
      <c r="E5" s="137" t="s">
        <v>83</v>
      </c>
      <c r="F5" s="137">
        <v>120</v>
      </c>
      <c r="G5" s="296"/>
      <c r="H5" s="74">
        <v>0.99</v>
      </c>
      <c r="I5" s="309">
        <v>11.92</v>
      </c>
      <c r="J5" s="74">
        <v>14.98</v>
      </c>
      <c r="K5" s="138">
        <v>17.96</v>
      </c>
      <c r="L5" s="74">
        <v>12.7</v>
      </c>
      <c r="M5" s="327">
        <v>14.97</v>
      </c>
      <c r="N5" s="74"/>
      <c r="O5" s="181"/>
      <c r="P5" s="375">
        <v>0.62</v>
      </c>
      <c r="Q5" s="375">
        <v>0.38</v>
      </c>
      <c r="R5" s="172">
        <v>13</v>
      </c>
      <c r="S5" s="122">
        <f t="shared" si="0"/>
        <v>73.52</v>
      </c>
      <c r="V5" s="122"/>
    </row>
    <row r="6" spans="1:22" ht="21" customHeight="1" x14ac:dyDescent="0.35">
      <c r="A6" s="136">
        <v>3211129</v>
      </c>
      <c r="B6" s="153" t="s">
        <v>11</v>
      </c>
      <c r="C6" s="296">
        <v>15</v>
      </c>
      <c r="D6" s="137">
        <v>245</v>
      </c>
      <c r="E6" s="137" t="s">
        <v>83</v>
      </c>
      <c r="F6" s="137">
        <v>245</v>
      </c>
      <c r="G6" s="296"/>
      <c r="H6" s="74"/>
      <c r="I6" s="309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75">
        <v>0.62</v>
      </c>
      <c r="Q6" s="375">
        <v>0.38</v>
      </c>
      <c r="R6" s="172">
        <v>14</v>
      </c>
      <c r="S6" s="122">
        <f t="shared" si="0"/>
        <v>150.88000000000002</v>
      </c>
      <c r="V6" s="122"/>
    </row>
    <row r="7" spans="1:22" ht="27" customHeight="1" x14ac:dyDescent="0.35">
      <c r="A7" s="136">
        <v>3821103</v>
      </c>
      <c r="B7" s="153" t="s">
        <v>12</v>
      </c>
      <c r="C7" s="296">
        <v>16</v>
      </c>
      <c r="D7" s="137">
        <v>2874.35</v>
      </c>
      <c r="E7" s="137" t="s">
        <v>83</v>
      </c>
      <c r="F7" s="137">
        <v>2874.35</v>
      </c>
      <c r="G7" s="296"/>
      <c r="H7" s="74">
        <v>223.75</v>
      </c>
      <c r="I7" s="309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75">
        <v>0.57999999999999996</v>
      </c>
      <c r="Q7" s="375">
        <v>0.42</v>
      </c>
      <c r="R7" s="172">
        <v>15</v>
      </c>
      <c r="S7" s="122">
        <f t="shared" si="0"/>
        <v>1780.35</v>
      </c>
      <c r="V7" s="122"/>
    </row>
    <row r="8" spans="1:22" ht="18.75" customHeight="1" x14ac:dyDescent="0.35">
      <c r="A8" s="136">
        <v>3211119</v>
      </c>
      <c r="B8" s="153" t="s">
        <v>13</v>
      </c>
      <c r="C8" s="296">
        <v>17</v>
      </c>
      <c r="D8" s="137">
        <v>5</v>
      </c>
      <c r="E8" s="137" t="s">
        <v>83</v>
      </c>
      <c r="F8" s="137">
        <v>5</v>
      </c>
      <c r="G8" s="296"/>
      <c r="H8" s="74"/>
      <c r="I8" s="309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75">
        <v>0.57999999999999996</v>
      </c>
      <c r="Q8" s="375">
        <v>0.42</v>
      </c>
      <c r="R8" s="172">
        <v>16</v>
      </c>
      <c r="S8" s="122">
        <f t="shared" si="0"/>
        <v>1.25</v>
      </c>
      <c r="V8" s="122"/>
    </row>
    <row r="9" spans="1:22" ht="18.75" customHeight="1" x14ac:dyDescent="0.35">
      <c r="A9" s="306">
        <v>3211120</v>
      </c>
      <c r="B9" s="150" t="s">
        <v>14</v>
      </c>
      <c r="C9" s="307">
        <v>18</v>
      </c>
      <c r="D9" s="308">
        <v>5</v>
      </c>
      <c r="E9" s="308" t="s">
        <v>83</v>
      </c>
      <c r="F9" s="308">
        <v>5</v>
      </c>
      <c r="G9" s="307"/>
      <c r="H9" s="309">
        <v>0.21</v>
      </c>
      <c r="I9" s="309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75">
        <v>0.61</v>
      </c>
      <c r="Q9" s="375">
        <v>0.39</v>
      </c>
      <c r="R9" s="172">
        <v>17</v>
      </c>
      <c r="S9" s="122">
        <f t="shared" si="0"/>
        <v>1.04</v>
      </c>
      <c r="V9" s="122"/>
    </row>
    <row r="10" spans="1:22" ht="18.75" customHeight="1" x14ac:dyDescent="0.35">
      <c r="A10" s="306">
        <v>3211117</v>
      </c>
      <c r="B10" s="150" t="s">
        <v>15</v>
      </c>
      <c r="C10" s="307">
        <v>19</v>
      </c>
      <c r="D10" s="308">
        <v>5</v>
      </c>
      <c r="E10" s="308" t="s">
        <v>83</v>
      </c>
      <c r="F10" s="308">
        <v>5</v>
      </c>
      <c r="G10" s="307"/>
      <c r="H10" s="309">
        <v>0.25</v>
      </c>
      <c r="I10" s="309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75">
        <v>0.56000000000000005</v>
      </c>
      <c r="Q10" s="375">
        <v>0.44</v>
      </c>
      <c r="R10" s="172">
        <v>18</v>
      </c>
      <c r="S10" s="122">
        <f t="shared" si="0"/>
        <v>0.54099999999999993</v>
      </c>
      <c r="V10" s="122"/>
    </row>
    <row r="11" spans="1:22" ht="18.75" customHeight="1" x14ac:dyDescent="0.35">
      <c r="A11" s="306">
        <v>3221104</v>
      </c>
      <c r="B11" s="150" t="s">
        <v>16</v>
      </c>
      <c r="C11" s="307">
        <v>20</v>
      </c>
      <c r="D11" s="308">
        <v>20</v>
      </c>
      <c r="E11" s="308" t="s">
        <v>83</v>
      </c>
      <c r="F11" s="308">
        <v>20</v>
      </c>
      <c r="G11" s="307"/>
      <c r="H11" s="309">
        <v>1.1000000000000001</v>
      </c>
      <c r="I11" s="309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75">
        <v>0.63</v>
      </c>
      <c r="Q11" s="375">
        <v>0.37</v>
      </c>
      <c r="R11" s="172">
        <v>19</v>
      </c>
      <c r="S11" s="122">
        <f t="shared" si="0"/>
        <v>12.090000000000002</v>
      </c>
      <c r="V11" s="122"/>
    </row>
    <row r="12" spans="1:22" ht="18.75" customHeight="1" x14ac:dyDescent="0.35">
      <c r="A12" s="306">
        <v>3211115</v>
      </c>
      <c r="B12" s="150" t="s">
        <v>17</v>
      </c>
      <c r="C12" s="307">
        <v>21</v>
      </c>
      <c r="D12" s="308">
        <v>5</v>
      </c>
      <c r="E12" s="308" t="s">
        <v>83</v>
      </c>
      <c r="F12" s="308">
        <v>5</v>
      </c>
      <c r="G12" s="307"/>
      <c r="H12" s="309"/>
      <c r="I12" s="309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75">
        <v>0.61</v>
      </c>
      <c r="Q12" s="375">
        <v>0.39</v>
      </c>
      <c r="R12" s="172">
        <v>20</v>
      </c>
      <c r="S12" s="122">
        <f t="shared" si="0"/>
        <v>1.6700000000000002</v>
      </c>
      <c r="V12" s="122"/>
    </row>
    <row r="13" spans="1:22" ht="18.75" customHeight="1" x14ac:dyDescent="0.35">
      <c r="A13" s="306">
        <v>3211113</v>
      </c>
      <c r="B13" s="150" t="s">
        <v>18</v>
      </c>
      <c r="C13" s="307">
        <v>22</v>
      </c>
      <c r="D13" s="308">
        <v>20</v>
      </c>
      <c r="E13" s="308" t="s">
        <v>83</v>
      </c>
      <c r="F13" s="308">
        <v>20</v>
      </c>
      <c r="G13" s="307"/>
      <c r="H13" s="309">
        <v>0.19</v>
      </c>
      <c r="I13" s="309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75">
        <v>0.55000000000000004</v>
      </c>
      <c r="Q13" s="375">
        <v>0.45</v>
      </c>
      <c r="R13" s="172">
        <v>21</v>
      </c>
      <c r="S13" s="122">
        <f t="shared" si="0"/>
        <v>11.62</v>
      </c>
      <c r="V13" s="122"/>
    </row>
    <row r="14" spans="1:22" ht="18.75" customHeight="1" x14ac:dyDescent="0.35">
      <c r="A14" s="306">
        <v>3243102</v>
      </c>
      <c r="B14" s="150" t="s">
        <v>19</v>
      </c>
      <c r="C14" s="307">
        <v>23</v>
      </c>
      <c r="D14" s="308">
        <v>40</v>
      </c>
      <c r="E14" s="308" t="s">
        <v>83</v>
      </c>
      <c r="F14" s="308">
        <v>40</v>
      </c>
      <c r="G14" s="307"/>
      <c r="H14" s="309">
        <v>0.94</v>
      </c>
      <c r="I14" s="309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75">
        <v>0.61</v>
      </c>
      <c r="Q14" s="375">
        <v>0.39</v>
      </c>
      <c r="R14" s="172">
        <v>22</v>
      </c>
      <c r="S14" s="122">
        <f t="shared" si="0"/>
        <v>21.55</v>
      </c>
      <c r="V14" s="122"/>
    </row>
    <row r="15" spans="1:22" ht="18.75" customHeight="1" x14ac:dyDescent="0.35">
      <c r="A15" s="136">
        <v>3243101</v>
      </c>
      <c r="B15" s="153" t="s">
        <v>20</v>
      </c>
      <c r="C15" s="296">
        <v>24</v>
      </c>
      <c r="D15" s="137">
        <v>170</v>
      </c>
      <c r="E15" s="137" t="s">
        <v>83</v>
      </c>
      <c r="F15" s="137">
        <v>170</v>
      </c>
      <c r="G15" s="296"/>
      <c r="H15" s="74">
        <v>0.62</v>
      </c>
      <c r="I15" s="309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75">
        <v>0.56999999999999995</v>
      </c>
      <c r="Q15" s="375">
        <v>0.43</v>
      </c>
      <c r="R15" s="172">
        <v>23</v>
      </c>
      <c r="S15" s="122">
        <f t="shared" si="0"/>
        <v>88.759999999999991</v>
      </c>
      <c r="V15" s="122"/>
    </row>
    <row r="16" spans="1:22" ht="14.25" customHeight="1" x14ac:dyDescent="0.35">
      <c r="A16" s="136">
        <v>3221108</v>
      </c>
      <c r="B16" s="153" t="s">
        <v>21</v>
      </c>
      <c r="C16" s="296">
        <v>25</v>
      </c>
      <c r="D16" s="137">
        <v>3</v>
      </c>
      <c r="E16" s="137" t="s">
        <v>83</v>
      </c>
      <c r="F16" s="137">
        <v>3</v>
      </c>
      <c r="G16" s="296"/>
      <c r="H16" s="74">
        <v>0.08</v>
      </c>
      <c r="I16" s="309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75">
        <v>0.55000000000000004</v>
      </c>
      <c r="Q16" s="375">
        <v>0.45</v>
      </c>
      <c r="R16" s="172">
        <v>24</v>
      </c>
      <c r="S16" s="122">
        <f t="shared" si="0"/>
        <v>2.069</v>
      </c>
      <c r="V16" s="122"/>
    </row>
    <row r="17" spans="1:22" ht="18.75" customHeight="1" x14ac:dyDescent="0.35">
      <c r="A17" s="136">
        <v>3255102</v>
      </c>
      <c r="B17" s="153" t="s">
        <v>22</v>
      </c>
      <c r="C17" s="296">
        <v>26</v>
      </c>
      <c r="D17" s="137">
        <v>50</v>
      </c>
      <c r="E17" s="137" t="s">
        <v>83</v>
      </c>
      <c r="F17" s="137">
        <v>50</v>
      </c>
      <c r="G17" s="296"/>
      <c r="H17" s="74">
        <v>0.2</v>
      </c>
      <c r="I17" s="309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75">
        <v>0.61</v>
      </c>
      <c r="Q17" s="375">
        <v>0.39</v>
      </c>
      <c r="R17" s="172">
        <v>25</v>
      </c>
      <c r="S17" s="122">
        <f t="shared" si="0"/>
        <v>34.663999999999994</v>
      </c>
      <c r="V17" s="122"/>
    </row>
    <row r="18" spans="1:22" ht="18.75" customHeight="1" x14ac:dyDescent="0.35">
      <c r="A18" s="136">
        <v>3255104</v>
      </c>
      <c r="B18" s="153" t="s">
        <v>23</v>
      </c>
      <c r="C18" s="296">
        <v>27</v>
      </c>
      <c r="D18" s="137">
        <v>120</v>
      </c>
      <c r="E18" s="137" t="s">
        <v>83</v>
      </c>
      <c r="F18" s="137">
        <v>120</v>
      </c>
      <c r="G18" s="296"/>
      <c r="H18" s="74">
        <v>0.97</v>
      </c>
      <c r="I18" s="309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75">
        <v>0.63</v>
      </c>
      <c r="Q18" s="375">
        <v>0.37</v>
      </c>
      <c r="R18" s="172">
        <v>26</v>
      </c>
      <c r="S18" s="122">
        <f t="shared" si="0"/>
        <v>69.861999999999995</v>
      </c>
      <c r="V18" s="122"/>
    </row>
    <row r="19" spans="1:22" ht="18.75" customHeight="1" x14ac:dyDescent="0.35">
      <c r="A19" s="136">
        <v>3211127</v>
      </c>
      <c r="B19" s="153" t="s">
        <v>24</v>
      </c>
      <c r="C19" s="296">
        <v>28</v>
      </c>
      <c r="D19" s="137">
        <v>2</v>
      </c>
      <c r="E19" s="137" t="s">
        <v>83</v>
      </c>
      <c r="F19" s="137">
        <v>2</v>
      </c>
      <c r="G19" s="296"/>
      <c r="H19" s="74"/>
      <c r="I19" s="309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75">
        <v>0.57999999999999996</v>
      </c>
      <c r="Q19" s="375">
        <v>0.42</v>
      </c>
      <c r="R19" s="172">
        <v>27</v>
      </c>
      <c r="S19" s="122">
        <f t="shared" si="0"/>
        <v>0.48000000000000004</v>
      </c>
      <c r="V19" s="122"/>
    </row>
    <row r="20" spans="1:22" ht="30" customHeight="1" x14ac:dyDescent="0.35">
      <c r="A20" s="136">
        <v>3231201</v>
      </c>
      <c r="B20" s="153" t="s">
        <v>25</v>
      </c>
      <c r="C20" s="296">
        <v>30</v>
      </c>
      <c r="D20" s="137">
        <v>119</v>
      </c>
      <c r="E20" s="137" t="s">
        <v>83</v>
      </c>
      <c r="F20" s="137">
        <v>119</v>
      </c>
      <c r="G20" s="296"/>
      <c r="H20" s="74"/>
      <c r="I20" s="309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75">
        <v>1</v>
      </c>
      <c r="Q20" s="375">
        <v>0</v>
      </c>
      <c r="R20" s="172">
        <v>29</v>
      </c>
      <c r="S20" s="122">
        <f t="shared" si="0"/>
        <v>0</v>
      </c>
      <c r="V20" s="122"/>
    </row>
    <row r="21" spans="1:22" ht="28.5" customHeight="1" x14ac:dyDescent="0.35">
      <c r="A21" s="136">
        <v>3231201</v>
      </c>
      <c r="B21" s="153" t="s">
        <v>26</v>
      </c>
      <c r="C21" s="296">
        <v>31</v>
      </c>
      <c r="D21" s="137">
        <v>536.70000000000005</v>
      </c>
      <c r="E21" s="137" t="s">
        <v>83</v>
      </c>
      <c r="F21" s="137">
        <v>536.70000000000005</v>
      </c>
      <c r="G21" s="296"/>
      <c r="H21" s="74"/>
      <c r="I21" s="309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75">
        <v>0.6</v>
      </c>
      <c r="Q21" s="375">
        <v>0.4</v>
      </c>
      <c r="R21" s="172">
        <v>30</v>
      </c>
      <c r="S21" s="122">
        <f t="shared" si="0"/>
        <v>323.70999999999998</v>
      </c>
      <c r="V21" s="122"/>
    </row>
    <row r="22" spans="1:22" ht="30" customHeight="1" x14ac:dyDescent="0.35">
      <c r="A22" s="136">
        <v>3231201</v>
      </c>
      <c r="B22" s="153" t="s">
        <v>27</v>
      </c>
      <c r="C22" s="296">
        <v>32</v>
      </c>
      <c r="D22" s="137">
        <v>3130.1</v>
      </c>
      <c r="E22" s="137" t="s">
        <v>83</v>
      </c>
      <c r="F22" s="137">
        <v>3130.1</v>
      </c>
      <c r="G22" s="296"/>
      <c r="H22" s="74"/>
      <c r="I22" s="309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75">
        <v>0.63</v>
      </c>
      <c r="Q22" s="375">
        <v>0.37</v>
      </c>
      <c r="R22" s="172">
        <v>31</v>
      </c>
      <c r="S22" s="122">
        <f t="shared" si="0"/>
        <v>1684.75</v>
      </c>
      <c r="V22" s="122"/>
    </row>
    <row r="23" spans="1:22" ht="45" customHeight="1" x14ac:dyDescent="0.35">
      <c r="A23" s="136">
        <v>3231201</v>
      </c>
      <c r="B23" s="153" t="s">
        <v>28</v>
      </c>
      <c r="C23" s="296">
        <v>33</v>
      </c>
      <c r="D23" s="137">
        <v>1331.2</v>
      </c>
      <c r="E23" s="137" t="s">
        <v>83</v>
      </c>
      <c r="F23" s="137">
        <v>1331.2</v>
      </c>
      <c r="G23" s="296"/>
      <c r="H23" s="74"/>
      <c r="I23" s="309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75">
        <v>0.55000000000000004</v>
      </c>
      <c r="Q23" s="375">
        <v>0.45</v>
      </c>
      <c r="R23" s="172">
        <v>32</v>
      </c>
      <c r="S23" s="122">
        <f t="shared" si="0"/>
        <v>661.17000000000007</v>
      </c>
      <c r="V23" s="122"/>
    </row>
    <row r="24" spans="1:22" ht="18.75" customHeight="1" x14ac:dyDescent="0.35">
      <c r="A24" s="136">
        <v>3211109</v>
      </c>
      <c r="B24" s="153" t="s">
        <v>29</v>
      </c>
      <c r="C24" s="296">
        <v>34</v>
      </c>
      <c r="D24" s="137">
        <v>22</v>
      </c>
      <c r="E24" s="137" t="s">
        <v>83</v>
      </c>
      <c r="F24" s="137">
        <v>22</v>
      </c>
      <c r="G24" s="296"/>
      <c r="H24" s="74">
        <v>0.25</v>
      </c>
      <c r="I24" s="309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75">
        <v>0.62</v>
      </c>
      <c r="Q24" s="375">
        <v>0.38</v>
      </c>
      <c r="R24" s="172">
        <v>33</v>
      </c>
      <c r="S24" s="122">
        <f t="shared" si="0"/>
        <v>14.450000000000001</v>
      </c>
      <c r="V24" s="122"/>
    </row>
    <row r="25" spans="1:22" ht="18.75" customHeight="1" x14ac:dyDescent="0.35">
      <c r="A25" s="136">
        <v>3256103</v>
      </c>
      <c r="B25" s="153" t="s">
        <v>30</v>
      </c>
      <c r="C25" s="296">
        <v>35</v>
      </c>
      <c r="D25" s="137">
        <v>15</v>
      </c>
      <c r="E25" s="137" t="s">
        <v>83</v>
      </c>
      <c r="F25" s="137">
        <v>15</v>
      </c>
      <c r="G25" s="296"/>
      <c r="H25" s="74"/>
      <c r="I25" s="309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75">
        <v>0.57999999999999996</v>
      </c>
      <c r="Q25" s="375">
        <v>0.42</v>
      </c>
      <c r="R25" s="172">
        <v>34</v>
      </c>
      <c r="S25" s="122">
        <f t="shared" si="0"/>
        <v>6.74</v>
      </c>
      <c r="V25" s="122"/>
    </row>
    <row r="26" spans="1:22" ht="42.75" customHeight="1" x14ac:dyDescent="0.35">
      <c r="A26" s="136">
        <v>3257101</v>
      </c>
      <c r="B26" s="153" t="s">
        <v>378</v>
      </c>
      <c r="C26" s="296">
        <v>36</v>
      </c>
      <c r="D26" s="137"/>
      <c r="E26" s="137" t="s">
        <v>86</v>
      </c>
      <c r="F26" s="137">
        <v>7901.4</v>
      </c>
      <c r="G26" s="296"/>
      <c r="H26" s="74">
        <v>849.67</v>
      </c>
      <c r="I26" s="309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75">
        <v>0.61</v>
      </c>
      <c r="Q26" s="375">
        <v>0.39</v>
      </c>
      <c r="R26" s="172">
        <v>35</v>
      </c>
      <c r="S26" s="122">
        <f t="shared" si="0"/>
        <v>5648.0050000000001</v>
      </c>
      <c r="V26" s="122"/>
    </row>
    <row r="27" spans="1:22" ht="30.75" customHeight="1" x14ac:dyDescent="0.35">
      <c r="A27" s="136">
        <v>3111332</v>
      </c>
      <c r="B27" s="153" t="s">
        <v>32</v>
      </c>
      <c r="C27" s="296">
        <v>37</v>
      </c>
      <c r="D27" s="137">
        <v>30</v>
      </c>
      <c r="E27" s="137" t="s">
        <v>83</v>
      </c>
      <c r="F27" s="137">
        <v>30</v>
      </c>
      <c r="G27" s="296"/>
      <c r="H27" s="74">
        <v>0.4</v>
      </c>
      <c r="I27" s="309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75">
        <v>0.57999999999999996</v>
      </c>
      <c r="Q27" s="375">
        <v>0.42</v>
      </c>
      <c r="R27" s="172">
        <v>36</v>
      </c>
      <c r="S27" s="122">
        <f t="shared" si="0"/>
        <v>15.73</v>
      </c>
      <c r="V27" s="122"/>
    </row>
    <row r="28" spans="1:22" ht="18.75" customHeight="1" x14ac:dyDescent="0.35">
      <c r="A28" s="136">
        <v>3111332</v>
      </c>
      <c r="B28" s="153" t="s">
        <v>33</v>
      </c>
      <c r="C28" s="296">
        <v>38</v>
      </c>
      <c r="D28" s="137">
        <v>10</v>
      </c>
      <c r="E28" s="137" t="s">
        <v>83</v>
      </c>
      <c r="F28" s="137">
        <v>10</v>
      </c>
      <c r="G28" s="296"/>
      <c r="H28" s="74"/>
      <c r="I28" s="309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75">
        <v>1</v>
      </c>
      <c r="Q28" s="375">
        <v>0</v>
      </c>
      <c r="R28" s="172">
        <v>37</v>
      </c>
      <c r="S28" s="122">
        <f t="shared" si="0"/>
        <v>1.7</v>
      </c>
      <c r="V28" s="122"/>
    </row>
    <row r="29" spans="1:22" ht="18.75" customHeight="1" x14ac:dyDescent="0.35">
      <c r="A29" s="136">
        <v>3111332</v>
      </c>
      <c r="B29" s="153" t="s">
        <v>34</v>
      </c>
      <c r="C29" s="296">
        <v>39</v>
      </c>
      <c r="D29" s="137">
        <v>10</v>
      </c>
      <c r="E29" s="137" t="s">
        <v>83</v>
      </c>
      <c r="F29" s="137">
        <v>10</v>
      </c>
      <c r="G29" s="296"/>
      <c r="H29" s="74"/>
      <c r="I29" s="309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75">
        <v>0.5</v>
      </c>
      <c r="Q29" s="375">
        <v>0.5</v>
      </c>
      <c r="R29" s="172">
        <v>38</v>
      </c>
      <c r="S29" s="122">
        <f t="shared" si="0"/>
        <v>1.71</v>
      </c>
      <c r="V29" s="122"/>
    </row>
    <row r="30" spans="1:22" ht="18.75" customHeight="1" x14ac:dyDescent="0.35">
      <c r="A30" s="136">
        <v>3257104</v>
      </c>
      <c r="B30" s="153" t="s">
        <v>35</v>
      </c>
      <c r="C30" s="296">
        <v>40</v>
      </c>
      <c r="D30" s="137">
        <v>162</v>
      </c>
      <c r="E30" s="137" t="s">
        <v>83</v>
      </c>
      <c r="F30" s="137">
        <v>162</v>
      </c>
      <c r="G30" s="296"/>
      <c r="H30" s="74"/>
      <c r="I30" s="309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75">
        <v>0.56999999999999995</v>
      </c>
      <c r="Q30" s="375">
        <v>0.43</v>
      </c>
      <c r="R30" s="172">
        <v>39</v>
      </c>
      <c r="S30" s="122">
        <f t="shared" si="0"/>
        <v>115.02000000000001</v>
      </c>
      <c r="V30" s="122"/>
    </row>
    <row r="31" spans="1:22" ht="18.75" customHeight="1" x14ac:dyDescent="0.35">
      <c r="A31" s="136">
        <v>3255101</v>
      </c>
      <c r="B31" s="153" t="s">
        <v>36</v>
      </c>
      <c r="C31" s="296">
        <v>41</v>
      </c>
      <c r="D31" s="137">
        <v>60</v>
      </c>
      <c r="E31" s="137" t="s">
        <v>83</v>
      </c>
      <c r="F31" s="137">
        <v>60</v>
      </c>
      <c r="G31" s="296"/>
      <c r="H31" s="74">
        <v>0.49</v>
      </c>
      <c r="I31" s="309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75">
        <v>0.55000000000000004</v>
      </c>
      <c r="Q31" s="375">
        <v>0.45</v>
      </c>
      <c r="R31" s="172">
        <v>40</v>
      </c>
      <c r="S31" s="122">
        <f t="shared" si="0"/>
        <v>30.469000000000001</v>
      </c>
      <c r="V31" s="122"/>
    </row>
    <row r="32" spans="1:22" ht="38.25" customHeight="1" x14ac:dyDescent="0.35">
      <c r="A32" s="136">
        <v>3256101</v>
      </c>
      <c r="B32" s="153" t="s">
        <v>37</v>
      </c>
      <c r="C32" s="296">
        <v>42</v>
      </c>
      <c r="D32" s="137">
        <v>1700</v>
      </c>
      <c r="E32" s="137" t="s">
        <v>83</v>
      </c>
      <c r="F32" s="137">
        <v>1700</v>
      </c>
      <c r="G32" s="296"/>
      <c r="H32" s="74"/>
      <c r="I32" s="309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75">
        <v>0.56999999999999995</v>
      </c>
      <c r="Q32" s="375">
        <v>0.43</v>
      </c>
      <c r="R32" s="172">
        <v>41</v>
      </c>
      <c r="S32" s="122">
        <f t="shared" si="0"/>
        <v>1175.4100000000001</v>
      </c>
      <c r="V32" s="122"/>
    </row>
    <row r="33" spans="1:22" ht="18.75" customHeight="1" x14ac:dyDescent="0.35">
      <c r="A33" s="136">
        <v>3258101</v>
      </c>
      <c r="B33" s="153" t="s">
        <v>38</v>
      </c>
      <c r="C33" s="296">
        <v>44</v>
      </c>
      <c r="D33" s="137">
        <v>125</v>
      </c>
      <c r="E33" s="137" t="s">
        <v>87</v>
      </c>
      <c r="F33" s="137">
        <v>125</v>
      </c>
      <c r="G33" s="296"/>
      <c r="H33" s="74">
        <v>0.98</v>
      </c>
      <c r="I33" s="309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75">
        <v>0.55000000000000004</v>
      </c>
      <c r="Q33" s="375">
        <v>0.45</v>
      </c>
      <c r="R33" s="172">
        <v>43</v>
      </c>
      <c r="S33" s="122">
        <f t="shared" si="0"/>
        <v>76.367000000000004</v>
      </c>
      <c r="V33" s="122"/>
    </row>
    <row r="34" spans="1:22" ht="18.75" customHeight="1" x14ac:dyDescent="0.35">
      <c r="A34" s="136">
        <v>3258102</v>
      </c>
      <c r="B34" s="153" t="s">
        <v>39</v>
      </c>
      <c r="C34" s="296">
        <v>45</v>
      </c>
      <c r="D34" s="137">
        <v>10</v>
      </c>
      <c r="E34" s="137" t="s">
        <v>87</v>
      </c>
      <c r="F34" s="137">
        <v>10</v>
      </c>
      <c r="G34" s="296"/>
      <c r="H34" s="74"/>
      <c r="I34" s="309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75">
        <v>0.6</v>
      </c>
      <c r="Q34" s="375">
        <v>0.4</v>
      </c>
      <c r="R34" s="172">
        <v>44</v>
      </c>
      <c r="S34" s="122">
        <f t="shared" ref="S34:S65" si="1">SUM(H34:M34)</f>
        <v>4.3100000000000005</v>
      </c>
      <c r="V34" s="122"/>
    </row>
    <row r="35" spans="1:22" ht="18.75" customHeight="1" x14ac:dyDescent="0.35">
      <c r="A35" s="136">
        <v>3258103</v>
      </c>
      <c r="B35" s="153" t="s">
        <v>40</v>
      </c>
      <c r="C35" s="296">
        <v>46</v>
      </c>
      <c r="D35" s="137">
        <v>15</v>
      </c>
      <c r="E35" s="137" t="s">
        <v>87</v>
      </c>
      <c r="F35" s="137">
        <v>15</v>
      </c>
      <c r="G35" s="296"/>
      <c r="H35" s="74"/>
      <c r="I35" s="309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75">
        <v>0.59</v>
      </c>
      <c r="Q35" s="375">
        <v>0.41</v>
      </c>
      <c r="R35" s="172">
        <v>45</v>
      </c>
      <c r="S35" s="122">
        <f t="shared" si="1"/>
        <v>8.34</v>
      </c>
      <c r="V35" s="122"/>
    </row>
    <row r="36" spans="1:22" ht="18.75" customHeight="1" x14ac:dyDescent="0.35">
      <c r="A36" s="136">
        <v>3258105</v>
      </c>
      <c r="B36" s="153" t="s">
        <v>41</v>
      </c>
      <c r="C36" s="296">
        <v>47</v>
      </c>
      <c r="D36" s="137">
        <v>10</v>
      </c>
      <c r="E36" s="137" t="s">
        <v>87</v>
      </c>
      <c r="F36" s="137">
        <v>10</v>
      </c>
      <c r="G36" s="296"/>
      <c r="H36" s="74"/>
      <c r="I36" s="309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75">
        <v>0.61</v>
      </c>
      <c r="Q36" s="375">
        <v>0.39</v>
      </c>
      <c r="R36" s="172">
        <v>46</v>
      </c>
      <c r="S36" s="122">
        <f t="shared" si="1"/>
        <v>3.2199999999999998</v>
      </c>
      <c r="V36" s="122"/>
    </row>
    <row r="37" spans="1:22" ht="18.75" customHeight="1" x14ac:dyDescent="0.35">
      <c r="A37" s="136">
        <v>3258107</v>
      </c>
      <c r="B37" s="153" t="s">
        <v>42</v>
      </c>
      <c r="C37" s="296">
        <v>48</v>
      </c>
      <c r="D37" s="137">
        <v>25</v>
      </c>
      <c r="E37" s="137" t="s">
        <v>87</v>
      </c>
      <c r="F37" s="137">
        <v>25</v>
      </c>
      <c r="G37" s="296"/>
      <c r="H37" s="74"/>
      <c r="I37" s="309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75">
        <v>0.59</v>
      </c>
      <c r="Q37" s="375">
        <v>0.41</v>
      </c>
      <c r="R37" s="172">
        <v>47</v>
      </c>
      <c r="S37" s="122">
        <f t="shared" si="1"/>
        <v>19.98</v>
      </c>
      <c r="V37" s="122"/>
    </row>
    <row r="38" spans="1:22" ht="18.75" customHeight="1" x14ac:dyDescent="0.35">
      <c r="A38" s="136">
        <v>3258106</v>
      </c>
      <c r="B38" s="153" t="s">
        <v>43</v>
      </c>
      <c r="C38" s="296">
        <v>49</v>
      </c>
      <c r="D38" s="137">
        <v>40</v>
      </c>
      <c r="E38" s="137" t="s">
        <v>87</v>
      </c>
      <c r="F38" s="137">
        <v>40</v>
      </c>
      <c r="G38" s="296"/>
      <c r="H38" s="74"/>
      <c r="I38" s="309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75">
        <v>0.57999999999999996</v>
      </c>
      <c r="Q38" s="375">
        <v>0.42</v>
      </c>
      <c r="R38" s="172">
        <v>48</v>
      </c>
      <c r="S38" s="122">
        <f t="shared" si="1"/>
        <v>19.48</v>
      </c>
      <c r="V38" s="122"/>
    </row>
    <row r="39" spans="1:22" ht="18.75" customHeight="1" x14ac:dyDescent="0.35">
      <c r="A39" s="136">
        <v>3258105</v>
      </c>
      <c r="B39" s="153" t="s">
        <v>44</v>
      </c>
      <c r="C39" s="296">
        <v>50</v>
      </c>
      <c r="D39" s="137">
        <v>20</v>
      </c>
      <c r="E39" s="137" t="s">
        <v>87</v>
      </c>
      <c r="F39" s="137">
        <v>20</v>
      </c>
      <c r="G39" s="296"/>
      <c r="H39" s="74"/>
      <c r="I39" s="309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75">
        <v>0.55000000000000004</v>
      </c>
      <c r="Q39" s="375">
        <v>0.45</v>
      </c>
      <c r="R39" s="172">
        <v>49</v>
      </c>
      <c r="S39" s="122">
        <f t="shared" si="1"/>
        <v>3.39</v>
      </c>
      <c r="V39" s="122"/>
    </row>
    <row r="40" spans="1:22" ht="31.5" customHeight="1" x14ac:dyDescent="0.35">
      <c r="A40" s="136">
        <v>3258114</v>
      </c>
      <c r="B40" s="153" t="s">
        <v>45</v>
      </c>
      <c r="C40" s="296">
        <v>52</v>
      </c>
      <c r="D40" s="137">
        <v>405.55</v>
      </c>
      <c r="E40" s="137">
        <v>86</v>
      </c>
      <c r="F40" s="137">
        <v>405.55</v>
      </c>
      <c r="G40" s="296"/>
      <c r="H40" s="74"/>
      <c r="I40" s="309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75">
        <v>0.63</v>
      </c>
      <c r="Q40" s="375">
        <v>0.37</v>
      </c>
      <c r="R40" s="172">
        <v>51</v>
      </c>
      <c r="S40" s="122">
        <f t="shared" si="1"/>
        <v>128.19999999999999</v>
      </c>
      <c r="V40" s="122"/>
    </row>
    <row r="41" spans="1:22" ht="18.75" customHeight="1" x14ac:dyDescent="0.35">
      <c r="A41" s="136">
        <v>3258128</v>
      </c>
      <c r="B41" s="153" t="s">
        <v>46</v>
      </c>
      <c r="C41" s="296">
        <v>53</v>
      </c>
      <c r="D41" s="137">
        <v>5</v>
      </c>
      <c r="E41" s="137" t="s">
        <v>87</v>
      </c>
      <c r="F41" s="137">
        <v>5</v>
      </c>
      <c r="G41" s="296"/>
      <c r="H41" s="74"/>
      <c r="I41" s="309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75">
        <v>0.61</v>
      </c>
      <c r="Q41" s="375">
        <v>0.39</v>
      </c>
      <c r="R41" s="172">
        <v>52</v>
      </c>
      <c r="S41" s="122">
        <f t="shared" si="1"/>
        <v>2.7699999999999996</v>
      </c>
      <c r="V41" s="122"/>
    </row>
    <row r="42" spans="1:22" ht="18.75" customHeight="1" x14ac:dyDescent="0.35">
      <c r="A42" s="136">
        <v>3258107</v>
      </c>
      <c r="B42" s="153" t="s">
        <v>47</v>
      </c>
      <c r="C42" s="296">
        <v>54</v>
      </c>
      <c r="D42" s="137">
        <v>40</v>
      </c>
      <c r="E42" s="137" t="s">
        <v>87</v>
      </c>
      <c r="F42" s="137">
        <v>40</v>
      </c>
      <c r="G42" s="296"/>
      <c r="H42" s="74"/>
      <c r="I42" s="309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75">
        <v>0.56000000000000005</v>
      </c>
      <c r="Q42" s="375">
        <v>0.44</v>
      </c>
      <c r="R42" s="172">
        <v>53</v>
      </c>
      <c r="S42" s="122">
        <f t="shared" si="1"/>
        <v>8.9700000000000006</v>
      </c>
      <c r="V42" s="122"/>
    </row>
    <row r="43" spans="1:22" ht="75.75" customHeight="1" x14ac:dyDescent="0.35">
      <c r="A43" s="136">
        <v>4112101</v>
      </c>
      <c r="B43" s="153" t="s">
        <v>48</v>
      </c>
      <c r="C43" s="296">
        <v>59</v>
      </c>
      <c r="D43" s="137">
        <v>70.25</v>
      </c>
      <c r="E43" s="137">
        <v>10</v>
      </c>
      <c r="F43" s="137">
        <v>702.5</v>
      </c>
      <c r="G43" s="296"/>
      <c r="H43" s="74">
        <v>346.3</v>
      </c>
      <c r="I43" s="309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75">
        <v>1</v>
      </c>
      <c r="Q43" s="375">
        <v>0</v>
      </c>
      <c r="R43" s="172">
        <v>58</v>
      </c>
      <c r="S43" s="122">
        <f t="shared" si="1"/>
        <v>606.9</v>
      </c>
      <c r="V43" s="122"/>
    </row>
    <row r="44" spans="1:22" ht="29.25" customHeight="1" x14ac:dyDescent="0.35">
      <c r="A44" s="136">
        <v>4112101</v>
      </c>
      <c r="B44" s="153" t="s">
        <v>379</v>
      </c>
      <c r="C44" s="296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09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75">
        <v>1</v>
      </c>
      <c r="Q44" s="375">
        <v>0</v>
      </c>
      <c r="R44" s="172">
        <v>59</v>
      </c>
      <c r="S44" s="122">
        <f t="shared" si="1"/>
        <v>50.22</v>
      </c>
      <c r="V44" s="122"/>
    </row>
    <row r="45" spans="1:22" ht="19.5" customHeight="1" x14ac:dyDescent="0.35">
      <c r="A45" s="136">
        <v>4112102</v>
      </c>
      <c r="B45" s="153" t="s">
        <v>380</v>
      </c>
      <c r="C45" s="296">
        <v>62</v>
      </c>
      <c r="D45" s="137">
        <v>18</v>
      </c>
      <c r="E45" s="137">
        <v>5</v>
      </c>
      <c r="F45" s="137">
        <v>90</v>
      </c>
      <c r="G45" s="296"/>
      <c r="H45" s="74"/>
      <c r="I45" s="309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75">
        <v>1</v>
      </c>
      <c r="Q45" s="375">
        <v>0</v>
      </c>
      <c r="R45" s="172">
        <v>61</v>
      </c>
      <c r="S45" s="122">
        <f t="shared" si="1"/>
        <v>61.29</v>
      </c>
      <c r="V45" s="122"/>
    </row>
    <row r="46" spans="1:22" ht="30" customHeight="1" x14ac:dyDescent="0.35">
      <c r="A46" s="306">
        <v>4112316</v>
      </c>
      <c r="B46" s="150" t="s">
        <v>51</v>
      </c>
      <c r="C46" s="307">
        <v>64</v>
      </c>
      <c r="D46" s="308">
        <v>1.28</v>
      </c>
      <c r="E46" s="308">
        <v>7</v>
      </c>
      <c r="F46" s="308">
        <v>8.9700000000000006</v>
      </c>
      <c r="G46" s="308"/>
      <c r="H46" s="309">
        <v>3.73</v>
      </c>
      <c r="I46" s="309">
        <v>2.74</v>
      </c>
      <c r="J46" s="309">
        <v>2.5</v>
      </c>
      <c r="K46" s="310">
        <v>0</v>
      </c>
      <c r="L46" s="309">
        <v>0</v>
      </c>
      <c r="M46" s="309">
        <v>0</v>
      </c>
      <c r="N46" s="309"/>
      <c r="O46" s="151"/>
      <c r="P46" s="149">
        <v>0</v>
      </c>
      <c r="Q46" s="149">
        <v>0</v>
      </c>
      <c r="R46" s="311">
        <v>63</v>
      </c>
      <c r="S46" s="122">
        <f t="shared" si="1"/>
        <v>8.9700000000000006</v>
      </c>
      <c r="V46" s="122"/>
    </row>
    <row r="47" spans="1:22" ht="28.5" customHeight="1" x14ac:dyDescent="0.35">
      <c r="A47" s="306">
        <v>4112316</v>
      </c>
      <c r="B47" s="150" t="s">
        <v>381</v>
      </c>
      <c r="C47" s="307">
        <v>65</v>
      </c>
      <c r="D47" s="308">
        <v>0.5</v>
      </c>
      <c r="E47" s="308">
        <v>2</v>
      </c>
      <c r="F47" s="308">
        <v>1</v>
      </c>
      <c r="G47" s="307"/>
      <c r="H47" s="309">
        <v>0.79</v>
      </c>
      <c r="I47" s="309">
        <v>0</v>
      </c>
      <c r="J47" s="309">
        <v>0</v>
      </c>
      <c r="K47" s="312">
        <v>0</v>
      </c>
      <c r="L47" s="309">
        <v>0</v>
      </c>
      <c r="M47" s="309">
        <v>0</v>
      </c>
      <c r="N47" s="309"/>
      <c r="O47" s="151"/>
      <c r="P47" s="149">
        <v>1</v>
      </c>
      <c r="Q47" s="149">
        <v>0</v>
      </c>
      <c r="R47" s="311">
        <v>64</v>
      </c>
      <c r="S47" s="122">
        <f t="shared" si="1"/>
        <v>0.79</v>
      </c>
      <c r="V47" s="122"/>
    </row>
    <row r="48" spans="1:22" ht="42.75" customHeight="1" x14ac:dyDescent="0.35">
      <c r="A48" s="306">
        <v>4112304</v>
      </c>
      <c r="B48" s="150" t="s">
        <v>53</v>
      </c>
      <c r="C48" s="307">
        <v>67</v>
      </c>
      <c r="D48" s="308">
        <v>20.5</v>
      </c>
      <c r="E48" s="308">
        <v>17</v>
      </c>
      <c r="F48" s="308">
        <v>20.5</v>
      </c>
      <c r="G48" s="307"/>
      <c r="H48" s="309"/>
      <c r="I48" s="309">
        <v>5.55</v>
      </c>
      <c r="J48" s="309">
        <v>11.15</v>
      </c>
      <c r="K48" s="310">
        <v>3.8</v>
      </c>
      <c r="L48" s="309">
        <v>0</v>
      </c>
      <c r="M48" s="309">
        <v>0</v>
      </c>
      <c r="N48" s="309"/>
      <c r="O48" s="151"/>
      <c r="P48" s="149">
        <v>0</v>
      </c>
      <c r="Q48" s="149">
        <v>0</v>
      </c>
      <c r="R48" s="311">
        <v>66</v>
      </c>
      <c r="S48" s="122">
        <f t="shared" si="1"/>
        <v>20.5</v>
      </c>
      <c r="V48" s="122"/>
    </row>
    <row r="49" spans="1:23" ht="30.75" customHeight="1" x14ac:dyDescent="0.35">
      <c r="A49" s="306">
        <v>4112304</v>
      </c>
      <c r="B49" s="150" t="s">
        <v>382</v>
      </c>
      <c r="C49" s="307">
        <v>68</v>
      </c>
      <c r="D49" s="308">
        <v>1</v>
      </c>
      <c r="E49" s="308">
        <v>3</v>
      </c>
      <c r="F49" s="308">
        <v>3</v>
      </c>
      <c r="G49" s="307"/>
      <c r="H49" s="309"/>
      <c r="I49" s="309">
        <v>0</v>
      </c>
      <c r="J49" s="309">
        <v>0</v>
      </c>
      <c r="K49" s="312">
        <v>3</v>
      </c>
      <c r="L49" s="309">
        <v>0</v>
      </c>
      <c r="M49" s="309">
        <v>0</v>
      </c>
      <c r="N49" s="309"/>
      <c r="O49" s="151"/>
      <c r="P49" s="149">
        <v>0</v>
      </c>
      <c r="Q49" s="149">
        <v>0</v>
      </c>
      <c r="R49" s="311">
        <v>67</v>
      </c>
      <c r="S49" s="122">
        <f t="shared" si="1"/>
        <v>3</v>
      </c>
      <c r="V49" s="122"/>
    </row>
    <row r="50" spans="1:23" ht="24" customHeight="1" x14ac:dyDescent="0.35">
      <c r="A50" s="136">
        <v>4112304</v>
      </c>
      <c r="B50" s="91" t="s">
        <v>55</v>
      </c>
      <c r="C50" s="296">
        <v>69</v>
      </c>
      <c r="D50" s="137"/>
      <c r="E50" s="137" t="s">
        <v>89</v>
      </c>
      <c r="F50" s="137">
        <v>50</v>
      </c>
      <c r="G50" s="296"/>
      <c r="H50" s="74"/>
      <c r="I50" s="309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75">
        <v>1</v>
      </c>
      <c r="Q50" s="375">
        <v>0</v>
      </c>
      <c r="R50" s="172">
        <v>68</v>
      </c>
      <c r="S50" s="122">
        <f t="shared" si="1"/>
        <v>14.49</v>
      </c>
      <c r="V50" s="122"/>
    </row>
    <row r="51" spans="1:23" ht="43.5" customHeight="1" x14ac:dyDescent="0.35">
      <c r="A51" s="136">
        <v>4112202</v>
      </c>
      <c r="B51" s="153" t="s">
        <v>383</v>
      </c>
      <c r="C51" s="296">
        <v>71</v>
      </c>
      <c r="D51" s="137">
        <v>0.66</v>
      </c>
      <c r="E51" s="137">
        <v>37</v>
      </c>
      <c r="F51" s="137">
        <v>24.5</v>
      </c>
      <c r="G51" s="296"/>
      <c r="H51" s="74">
        <v>3.88</v>
      </c>
      <c r="I51" s="309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75">
        <v>1</v>
      </c>
      <c r="Q51" s="375">
        <v>0</v>
      </c>
      <c r="R51" s="172">
        <v>70</v>
      </c>
      <c r="S51" s="122">
        <f t="shared" si="1"/>
        <v>19.47</v>
      </c>
      <c r="V51" s="122"/>
    </row>
    <row r="52" spans="1:23" ht="27" customHeight="1" x14ac:dyDescent="0.35">
      <c r="A52" s="136">
        <v>4112202</v>
      </c>
      <c r="B52" s="153" t="s">
        <v>57</v>
      </c>
      <c r="C52" s="296">
        <v>72</v>
      </c>
      <c r="D52" s="137">
        <v>1.25</v>
      </c>
      <c r="E52" s="137">
        <v>11</v>
      </c>
      <c r="F52" s="137">
        <v>13.75</v>
      </c>
      <c r="G52" s="296"/>
      <c r="H52" s="74">
        <v>3.7440000000000002</v>
      </c>
      <c r="I52" s="309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75">
        <v>1</v>
      </c>
      <c r="Q52" s="375">
        <v>0</v>
      </c>
      <c r="R52" s="172">
        <v>71</v>
      </c>
      <c r="S52" s="122">
        <f t="shared" si="1"/>
        <v>9.8800000000000008</v>
      </c>
      <c r="V52" s="122"/>
    </row>
    <row r="53" spans="1:23" ht="18.75" customHeight="1" x14ac:dyDescent="0.35">
      <c r="A53" s="136">
        <v>4112202</v>
      </c>
      <c r="B53" s="153" t="s">
        <v>58</v>
      </c>
      <c r="C53" s="296">
        <v>73</v>
      </c>
      <c r="D53" s="137">
        <v>0.75</v>
      </c>
      <c r="E53" s="137">
        <v>2</v>
      </c>
      <c r="F53" s="137">
        <v>1.5</v>
      </c>
      <c r="G53" s="296"/>
      <c r="H53" s="74"/>
      <c r="I53" s="309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75">
        <v>1</v>
      </c>
      <c r="Q53" s="375">
        <v>0</v>
      </c>
      <c r="R53" s="172">
        <v>72</v>
      </c>
      <c r="S53" s="122">
        <f t="shared" si="1"/>
        <v>0.2</v>
      </c>
      <c r="V53" s="122"/>
    </row>
    <row r="54" spans="1:23" ht="30" customHeight="1" x14ac:dyDescent="0.35">
      <c r="A54" s="136">
        <v>4112202</v>
      </c>
      <c r="B54" s="153" t="s">
        <v>384</v>
      </c>
      <c r="C54" s="296">
        <v>74</v>
      </c>
      <c r="D54" s="137">
        <v>0.31</v>
      </c>
      <c r="E54" s="137">
        <v>17</v>
      </c>
      <c r="F54" s="137">
        <v>5.25</v>
      </c>
      <c r="G54" s="296"/>
      <c r="H54" s="74">
        <v>2.97</v>
      </c>
      <c r="I54" s="309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75">
        <v>1</v>
      </c>
      <c r="Q54" s="375">
        <v>0</v>
      </c>
      <c r="R54" s="172">
        <v>73</v>
      </c>
      <c r="S54" s="122">
        <f t="shared" si="1"/>
        <v>4.08</v>
      </c>
      <c r="V54" s="122"/>
    </row>
    <row r="55" spans="1:23" ht="18.75" customHeight="1" x14ac:dyDescent="0.35">
      <c r="A55" s="136">
        <v>4112314</v>
      </c>
      <c r="B55" s="153" t="s">
        <v>39</v>
      </c>
      <c r="C55" s="296">
        <v>75</v>
      </c>
      <c r="D55" s="137">
        <v>50</v>
      </c>
      <c r="E55" s="137" t="s">
        <v>90</v>
      </c>
      <c r="F55" s="137">
        <v>50</v>
      </c>
      <c r="G55" s="296"/>
      <c r="H55" s="74">
        <v>7.96</v>
      </c>
      <c r="I55" s="309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75">
        <v>0.62</v>
      </c>
      <c r="Q55" s="375">
        <v>0.38</v>
      </c>
      <c r="R55" s="172">
        <v>74</v>
      </c>
      <c r="S55" s="122">
        <f t="shared" si="1"/>
        <v>45.33</v>
      </c>
      <c r="V55" s="122"/>
    </row>
    <row r="56" spans="1:23" ht="18.75" customHeight="1" x14ac:dyDescent="0.35">
      <c r="A56" s="136">
        <v>4112303</v>
      </c>
      <c r="B56" s="153" t="s">
        <v>60</v>
      </c>
      <c r="C56" s="296">
        <v>76</v>
      </c>
      <c r="D56" s="137">
        <v>1</v>
      </c>
      <c r="E56" s="137">
        <v>15</v>
      </c>
      <c r="F56" s="137">
        <v>15</v>
      </c>
      <c r="G56" s="296"/>
      <c r="H56" s="74">
        <v>0</v>
      </c>
      <c r="I56" s="309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75">
        <v>0.61</v>
      </c>
      <c r="Q56" s="375">
        <v>0.39</v>
      </c>
      <c r="R56" s="172">
        <v>75</v>
      </c>
      <c r="S56" s="122">
        <f t="shared" si="1"/>
        <v>12.72</v>
      </c>
      <c r="V56" s="122"/>
    </row>
    <row r="57" spans="1:23" ht="18.75" customHeight="1" x14ac:dyDescent="0.35">
      <c r="A57" s="136">
        <v>4141101</v>
      </c>
      <c r="B57" s="153" t="s">
        <v>61</v>
      </c>
      <c r="C57" s="296">
        <v>78</v>
      </c>
      <c r="D57" s="137">
        <v>39.119999999999997</v>
      </c>
      <c r="E57" s="137">
        <v>470</v>
      </c>
      <c r="F57" s="137">
        <v>18386.72</v>
      </c>
      <c r="G57" s="296"/>
      <c r="H57" s="74">
        <v>0</v>
      </c>
      <c r="I57" s="309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75">
        <v>0.5</v>
      </c>
      <c r="Q57" s="375">
        <v>0.5</v>
      </c>
      <c r="R57" s="172">
        <v>77</v>
      </c>
      <c r="S57" s="122">
        <f t="shared" si="1"/>
        <v>15323.6</v>
      </c>
      <c r="V57" s="122"/>
      <c r="W57" s="326"/>
    </row>
    <row r="58" spans="1:23" ht="18.75" customHeight="1" x14ac:dyDescent="0.35">
      <c r="A58" s="136">
        <v>4111306</v>
      </c>
      <c r="B58" s="153" t="s">
        <v>62</v>
      </c>
      <c r="C58" s="296">
        <v>81</v>
      </c>
      <c r="D58" s="137">
        <v>10.26</v>
      </c>
      <c r="E58" s="137">
        <v>119</v>
      </c>
      <c r="F58" s="137">
        <v>1220.46</v>
      </c>
      <c r="G58" s="296"/>
      <c r="H58" s="74">
        <v>0</v>
      </c>
      <c r="I58" s="309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75">
        <v>0.57999999999999996</v>
      </c>
      <c r="Q58" s="375">
        <v>0.42</v>
      </c>
      <c r="R58" s="172">
        <v>80</v>
      </c>
      <c r="S58" s="122">
        <f t="shared" si="1"/>
        <v>308.94</v>
      </c>
      <c r="V58" s="122"/>
      <c r="W58" s="326"/>
    </row>
    <row r="59" spans="1:23" ht="36" customHeight="1" x14ac:dyDescent="0.35">
      <c r="A59" s="136">
        <v>4111307</v>
      </c>
      <c r="B59" s="153" t="s">
        <v>63</v>
      </c>
      <c r="C59" s="296">
        <v>83</v>
      </c>
      <c r="D59" s="137">
        <v>234.52</v>
      </c>
      <c r="E59" s="137">
        <v>5</v>
      </c>
      <c r="F59" s="137">
        <v>1172.6199999999999</v>
      </c>
      <c r="G59" s="296"/>
      <c r="H59" s="74">
        <v>0</v>
      </c>
      <c r="I59" s="309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75">
        <v>0.56999999999999995</v>
      </c>
      <c r="Q59" s="375">
        <v>0.43</v>
      </c>
      <c r="R59" s="172">
        <v>82</v>
      </c>
      <c r="S59" s="122">
        <f t="shared" si="1"/>
        <v>0</v>
      </c>
      <c r="V59" s="122"/>
      <c r="W59" s="326"/>
    </row>
    <row r="60" spans="1:23" ht="45.75" customHeight="1" x14ac:dyDescent="0.35">
      <c r="A60" s="136">
        <v>4111307</v>
      </c>
      <c r="B60" s="153" t="s">
        <v>64</v>
      </c>
      <c r="C60" s="296">
        <v>84</v>
      </c>
      <c r="D60" s="137">
        <v>165.96</v>
      </c>
      <c r="E60" s="137">
        <v>111</v>
      </c>
      <c r="F60" s="137">
        <v>18421.37</v>
      </c>
      <c r="G60" s="296"/>
      <c r="H60" s="74">
        <v>0</v>
      </c>
      <c r="I60" s="309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75">
        <v>0.53</v>
      </c>
      <c r="Q60" s="375">
        <v>0.47</v>
      </c>
      <c r="R60" s="172">
        <v>83</v>
      </c>
      <c r="S60" s="122">
        <f t="shared" si="1"/>
        <v>10218.879999999999</v>
      </c>
      <c r="V60" s="122"/>
      <c r="W60" s="326"/>
    </row>
    <row r="61" spans="1:23" ht="27.9" customHeight="1" x14ac:dyDescent="0.35">
      <c r="A61" s="136">
        <v>4111307</v>
      </c>
      <c r="B61" s="153" t="s">
        <v>65</v>
      </c>
      <c r="C61" s="296">
        <v>85</v>
      </c>
      <c r="D61" s="137">
        <v>30.29</v>
      </c>
      <c r="E61" s="137">
        <v>336.214</v>
      </c>
      <c r="F61" s="137">
        <v>10184.129999999999</v>
      </c>
      <c r="G61" s="296"/>
      <c r="H61" s="74">
        <v>0</v>
      </c>
      <c r="I61" s="309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75">
        <v>0.56000000000000005</v>
      </c>
      <c r="Q61" s="375">
        <v>0.43999999999999989</v>
      </c>
      <c r="R61" s="172">
        <v>84</v>
      </c>
      <c r="S61" s="122">
        <f t="shared" si="1"/>
        <v>8684.7000000000007</v>
      </c>
      <c r="V61" s="122"/>
      <c r="W61" s="326"/>
    </row>
    <row r="62" spans="1:23" ht="34.5" customHeight="1" x14ac:dyDescent="0.35">
      <c r="A62" s="136">
        <v>4111201</v>
      </c>
      <c r="B62" s="153" t="s">
        <v>66</v>
      </c>
      <c r="C62" s="296">
        <v>87</v>
      </c>
      <c r="D62" s="137">
        <v>31.19</v>
      </c>
      <c r="E62" s="137">
        <v>108.974</v>
      </c>
      <c r="F62" s="137">
        <v>3398.889999999999</v>
      </c>
      <c r="G62" s="296"/>
      <c r="H62" s="74">
        <v>0</v>
      </c>
      <c r="I62" s="309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75">
        <v>0.55000000000000004</v>
      </c>
      <c r="Q62" s="375">
        <v>0.45</v>
      </c>
      <c r="R62" s="172">
        <v>86</v>
      </c>
      <c r="S62" s="122">
        <f t="shared" si="1"/>
        <v>1181.58</v>
      </c>
      <c r="V62" s="122"/>
      <c r="W62" s="326"/>
    </row>
    <row r="63" spans="1:23" ht="45.75" customHeight="1" x14ac:dyDescent="0.35">
      <c r="A63" s="136">
        <v>4111201</v>
      </c>
      <c r="B63" s="153" t="s">
        <v>67</v>
      </c>
      <c r="C63" s="296">
        <v>88</v>
      </c>
      <c r="D63" s="137">
        <v>30.33</v>
      </c>
      <c r="E63" s="137">
        <v>67.11</v>
      </c>
      <c r="F63" s="137">
        <v>2035.43</v>
      </c>
      <c r="G63" s="296"/>
      <c r="H63" s="74">
        <v>0</v>
      </c>
      <c r="I63" s="309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75">
        <v>0.57999999999999996</v>
      </c>
      <c r="Q63" s="375">
        <v>0.42</v>
      </c>
      <c r="R63" s="172">
        <v>87</v>
      </c>
      <c r="S63" s="122">
        <f t="shared" si="1"/>
        <v>706.11</v>
      </c>
      <c r="V63" s="122"/>
      <c r="W63" s="326"/>
    </row>
    <row r="64" spans="1:23" ht="51.75" customHeight="1" x14ac:dyDescent="0.35">
      <c r="A64" s="136">
        <v>4111201</v>
      </c>
      <c r="B64" s="153" t="s">
        <v>68</v>
      </c>
      <c r="C64" s="296">
        <v>89</v>
      </c>
      <c r="D64" s="137">
        <v>27.9</v>
      </c>
      <c r="E64" s="137">
        <v>62.662000000000013</v>
      </c>
      <c r="F64" s="137">
        <v>1748.43</v>
      </c>
      <c r="G64" s="296"/>
      <c r="H64" s="74">
        <v>0</v>
      </c>
      <c r="I64" s="309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75">
        <v>0.55000000000000004</v>
      </c>
      <c r="Q64" s="375">
        <v>0.45</v>
      </c>
      <c r="R64" s="172">
        <v>88</v>
      </c>
      <c r="S64" s="122">
        <f t="shared" si="1"/>
        <v>521.53</v>
      </c>
      <c r="V64" s="122"/>
      <c r="W64" s="326"/>
    </row>
    <row r="65" spans="1:23" ht="28.5" customHeight="1" x14ac:dyDescent="0.35">
      <c r="A65" s="136">
        <v>4111201</v>
      </c>
      <c r="B65" s="153" t="s">
        <v>69</v>
      </c>
      <c r="C65" s="296">
        <v>90</v>
      </c>
      <c r="D65" s="137"/>
      <c r="E65" s="137">
        <v>261.23799999999989</v>
      </c>
      <c r="F65" s="137">
        <v>21445.23</v>
      </c>
      <c r="G65" s="296"/>
      <c r="H65" s="74">
        <v>0</v>
      </c>
      <c r="I65" s="309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75">
        <v>0.57999999999999996</v>
      </c>
      <c r="Q65" s="375">
        <v>0.42</v>
      </c>
      <c r="R65" s="172">
        <v>89</v>
      </c>
      <c r="S65" s="122">
        <f t="shared" si="1"/>
        <v>9050.67</v>
      </c>
      <c r="V65" s="122"/>
      <c r="W65" s="326"/>
    </row>
    <row r="66" spans="1:23" ht="21" customHeight="1" x14ac:dyDescent="0.35">
      <c r="A66" s="136">
        <v>4111201</v>
      </c>
      <c r="B66" s="153" t="s">
        <v>70</v>
      </c>
      <c r="C66" s="296">
        <v>91</v>
      </c>
      <c r="D66" s="137">
        <v>20.96</v>
      </c>
      <c r="E66" s="137">
        <v>7</v>
      </c>
      <c r="F66" s="137">
        <v>146.69</v>
      </c>
      <c r="G66" s="296"/>
      <c r="H66" s="74">
        <v>0</v>
      </c>
      <c r="I66" s="309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75">
        <v>0.55000000000000004</v>
      </c>
      <c r="Q66" s="375">
        <v>0.45</v>
      </c>
      <c r="R66" s="172">
        <v>90</v>
      </c>
      <c r="S66" s="122">
        <f t="shared" ref="S66:S71" si="2">SUM(H66:M66)</f>
        <v>73.260000000000005</v>
      </c>
      <c r="V66" s="122"/>
      <c r="W66" s="326"/>
    </row>
    <row r="67" spans="1:23" ht="21" customHeight="1" x14ac:dyDescent="0.35">
      <c r="A67" s="136">
        <v>4111201</v>
      </c>
      <c r="B67" s="153" t="s">
        <v>71</v>
      </c>
      <c r="C67" s="296">
        <v>92</v>
      </c>
      <c r="D67" s="137">
        <v>45</v>
      </c>
      <c r="E67" s="137">
        <v>5</v>
      </c>
      <c r="F67" s="137">
        <v>225</v>
      </c>
      <c r="G67" s="296"/>
      <c r="H67" s="74">
        <v>0</v>
      </c>
      <c r="I67" s="309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75">
        <v>0.55000000000000004</v>
      </c>
      <c r="Q67" s="375">
        <v>0.45</v>
      </c>
      <c r="R67" s="172">
        <v>91</v>
      </c>
      <c r="S67" s="122">
        <f t="shared" si="2"/>
        <v>0</v>
      </c>
      <c r="V67" s="122"/>
      <c r="W67" s="326"/>
    </row>
    <row r="68" spans="1:23" ht="18.75" customHeight="1" x14ac:dyDescent="0.35">
      <c r="A68" s="136">
        <v>4111201</v>
      </c>
      <c r="B68" s="153" t="s">
        <v>72</v>
      </c>
      <c r="C68" s="296">
        <v>93</v>
      </c>
      <c r="D68" s="137">
        <v>29.42</v>
      </c>
      <c r="E68" s="137">
        <v>55</v>
      </c>
      <c r="F68" s="137">
        <v>1618</v>
      </c>
      <c r="G68" s="296"/>
      <c r="H68" s="74">
        <v>0</v>
      </c>
      <c r="I68" s="309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75">
        <v>0.56999999999999995</v>
      </c>
      <c r="Q68" s="375">
        <v>0.43</v>
      </c>
      <c r="R68" s="172">
        <v>92</v>
      </c>
      <c r="S68" s="122">
        <f t="shared" si="2"/>
        <v>135.42000000000002</v>
      </c>
      <c r="V68" s="122"/>
      <c r="W68" s="326"/>
    </row>
    <row r="69" spans="1:23" ht="18.75" customHeight="1" x14ac:dyDescent="0.35">
      <c r="A69" s="136">
        <v>4111201</v>
      </c>
      <c r="B69" s="153" t="s">
        <v>73</v>
      </c>
      <c r="C69" s="296">
        <v>94</v>
      </c>
      <c r="D69" s="137"/>
      <c r="E69" s="137">
        <v>1</v>
      </c>
      <c r="F69" s="137">
        <v>120</v>
      </c>
      <c r="G69" s="296"/>
      <c r="H69" s="74">
        <v>0</v>
      </c>
      <c r="I69" s="309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75">
        <v>0.55000000000000004</v>
      </c>
      <c r="Q69" s="375">
        <v>0.45</v>
      </c>
      <c r="R69" s="172">
        <v>93</v>
      </c>
      <c r="S69" s="122">
        <f t="shared" si="2"/>
        <v>0</v>
      </c>
      <c r="V69" s="122"/>
      <c r="W69" s="326"/>
    </row>
    <row r="70" spans="1:23" ht="18.75" customHeight="1" x14ac:dyDescent="0.35">
      <c r="A70" s="136"/>
      <c r="B70" s="153" t="s">
        <v>74</v>
      </c>
      <c r="C70" s="296">
        <v>97</v>
      </c>
      <c r="D70" s="137"/>
      <c r="E70" s="142" t="s">
        <v>87</v>
      </c>
      <c r="F70" s="137">
        <v>30.51</v>
      </c>
      <c r="G70" s="181"/>
      <c r="H70" s="74">
        <v>0</v>
      </c>
      <c r="I70" s="309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75">
        <v>0.53</v>
      </c>
      <c r="Q70" s="375">
        <v>0.47</v>
      </c>
      <c r="R70" s="172">
        <v>96</v>
      </c>
      <c r="S70" s="122">
        <f t="shared" si="2"/>
        <v>0</v>
      </c>
      <c r="V70" s="122"/>
      <c r="W70" s="326"/>
    </row>
    <row r="71" spans="1:23" ht="18.600000000000001" customHeight="1" x14ac:dyDescent="0.35">
      <c r="A71" s="181"/>
      <c r="B71" s="153" t="s">
        <v>75</v>
      </c>
      <c r="C71" s="296">
        <v>98</v>
      </c>
      <c r="D71" s="137"/>
      <c r="E71" s="142" t="s">
        <v>87</v>
      </c>
      <c r="F71" s="137">
        <v>10</v>
      </c>
      <c r="G71" s="181"/>
      <c r="H71" s="74">
        <v>0</v>
      </c>
      <c r="I71" s="309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75">
        <v>0.54</v>
      </c>
      <c r="Q71" s="375">
        <v>0.46</v>
      </c>
      <c r="R71" s="172">
        <v>97</v>
      </c>
      <c r="S71" s="122">
        <f t="shared" si="2"/>
        <v>0</v>
      </c>
      <c r="V71" s="122"/>
      <c r="W71" s="326"/>
    </row>
    <row r="72" spans="1:23" ht="18.600000000000001" customHeight="1" x14ac:dyDescent="0.35">
      <c r="D72" s="122"/>
      <c r="F72" s="143"/>
      <c r="H72" s="169">
        <f t="shared" ref="H72:M72" si="3">SUM(H2:H71)</f>
        <v>1456.2940000000001</v>
      </c>
      <c r="I72" s="169">
        <f t="shared" si="3"/>
        <v>2682.9269999999988</v>
      </c>
      <c r="J72" s="169">
        <f t="shared" si="3"/>
        <v>7942.6859999999979</v>
      </c>
      <c r="K72" s="169">
        <f t="shared" si="3"/>
        <v>15867.589999999998</v>
      </c>
      <c r="L72" s="169">
        <f t="shared" si="3"/>
        <v>17642.419999999998</v>
      </c>
      <c r="M72" s="169">
        <f t="shared" si="3"/>
        <v>13726.970000000001</v>
      </c>
      <c r="P72" s="326"/>
      <c r="Q72" s="326"/>
      <c r="R72" s="171"/>
      <c r="S72" s="122">
        <f>SUM(S2:S71)</f>
        <v>59318.886999999995</v>
      </c>
      <c r="T72" s="122"/>
      <c r="U72" s="122"/>
      <c r="V72" s="122"/>
    </row>
    <row r="73" spans="1:23" ht="18.600000000000001" customHeight="1" x14ac:dyDescent="0.35">
      <c r="D73" s="122"/>
      <c r="F73" s="143"/>
      <c r="H73" s="122">
        <f>H72</f>
        <v>1456.2940000000001</v>
      </c>
      <c r="I73" s="122">
        <f>H73+I72</f>
        <v>4139.2209999999986</v>
      </c>
      <c r="J73" s="122">
        <f>I73+J72</f>
        <v>12081.906999999996</v>
      </c>
      <c r="K73" s="122">
        <f>J73+K72</f>
        <v>27949.496999999996</v>
      </c>
      <c r="L73" s="122">
        <f>K73+L72</f>
        <v>45591.916999999994</v>
      </c>
      <c r="M73" s="169">
        <f>L73+M72</f>
        <v>59318.886999999995</v>
      </c>
      <c r="R73" s="171"/>
    </row>
    <row r="74" spans="1:23" ht="18.600000000000001" customHeight="1" x14ac:dyDescent="0.35">
      <c r="D74" s="122"/>
      <c r="F74" s="143"/>
      <c r="R74" s="171"/>
    </row>
    <row r="75" spans="1:23" ht="18.600000000000001" customHeight="1" x14ac:dyDescent="0.35">
      <c r="A75" s="72" t="s">
        <v>0</v>
      </c>
      <c r="B75" s="174" t="s">
        <v>1</v>
      </c>
      <c r="C75" s="72" t="s">
        <v>6</v>
      </c>
      <c r="D75" s="175" t="s">
        <v>397</v>
      </c>
      <c r="E75" s="72" t="s">
        <v>101</v>
      </c>
      <c r="F75" s="173" t="s">
        <v>398</v>
      </c>
      <c r="G75" s="72" t="s">
        <v>399</v>
      </c>
      <c r="H75" s="72" t="s">
        <v>400</v>
      </c>
      <c r="I75" s="72" t="s">
        <v>401</v>
      </c>
      <c r="J75" s="72" t="s">
        <v>402</v>
      </c>
      <c r="K75" s="72" t="s">
        <v>403</v>
      </c>
      <c r="L75" s="72" t="s">
        <v>404</v>
      </c>
      <c r="M75" s="72" t="s">
        <v>405</v>
      </c>
      <c r="N75" s="72" t="s">
        <v>406</v>
      </c>
      <c r="O75" s="72" t="s">
        <v>407</v>
      </c>
      <c r="P75" s="72" t="s">
        <v>408</v>
      </c>
      <c r="Q75" s="72" t="s">
        <v>409</v>
      </c>
      <c r="R75" s="176" t="s">
        <v>410</v>
      </c>
    </row>
    <row r="76" spans="1:23" x14ac:dyDescent="0.3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3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3">
      <c r="R78" s="171"/>
    </row>
    <row r="79" spans="1:23" x14ac:dyDescent="0.3">
      <c r="R79" s="171"/>
    </row>
    <row r="81" spans="21:21" x14ac:dyDescent="0.3">
      <c r="U81" s="171"/>
    </row>
    <row r="91" spans="21:21" x14ac:dyDescent="0.3">
      <c r="U91" s="171"/>
    </row>
    <row r="92" spans="21:21" x14ac:dyDescent="0.3">
      <c r="U92" s="171"/>
    </row>
    <row r="95" spans="21:21" x14ac:dyDescent="0.3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372" customWidth="1"/>
    <col min="2" max="2" width="59.88671875" style="372" customWidth="1"/>
    <col min="3" max="3" width="8.5546875" style="326" customWidth="1"/>
    <col min="4" max="4" width="11.6640625" style="326" customWidth="1"/>
    <col min="5" max="5" width="9.109375" style="326" customWidth="1"/>
    <col min="6" max="6" width="13.5546875" style="326" customWidth="1"/>
    <col min="7" max="10" width="15.44140625" style="326" customWidth="1"/>
    <col min="11" max="11" width="11.33203125" style="169" customWidth="1"/>
    <col min="12" max="12" width="12.33203125" style="169" customWidth="1"/>
    <col min="13" max="13" width="11.88671875" style="169" customWidth="1"/>
    <col min="14" max="14" width="12.6640625" style="169" customWidth="1"/>
    <col min="15" max="15" width="12.109375" style="169" customWidth="1"/>
    <col min="16" max="187" width="9.109375" style="372" customWidth="1"/>
    <col min="188" max="16384" width="9.109375" style="372"/>
  </cols>
  <sheetData>
    <row r="1" spans="1:15" x14ac:dyDescent="0.3">
      <c r="A1" s="375" t="s">
        <v>0</v>
      </c>
      <c r="B1" s="136" t="s">
        <v>1</v>
      </c>
      <c r="C1" s="375" t="s">
        <v>6</v>
      </c>
      <c r="D1" s="375" t="s">
        <v>411</v>
      </c>
      <c r="E1" s="375" t="s">
        <v>412</v>
      </c>
      <c r="F1" s="375" t="s">
        <v>413</v>
      </c>
      <c r="G1" s="375" t="s">
        <v>414</v>
      </c>
      <c r="H1" s="375" t="s">
        <v>415</v>
      </c>
      <c r="I1" s="375" t="s">
        <v>416</v>
      </c>
      <c r="J1" s="375" t="s">
        <v>417</v>
      </c>
      <c r="K1" s="123" t="s">
        <v>418</v>
      </c>
      <c r="L1" s="123" t="s">
        <v>419</v>
      </c>
      <c r="M1" s="123" t="s">
        <v>420</v>
      </c>
      <c r="N1" s="123" t="s">
        <v>421</v>
      </c>
      <c r="O1" s="123" t="s">
        <v>422</v>
      </c>
    </row>
    <row r="2" spans="1:15" x14ac:dyDescent="0.3">
      <c r="A2" s="375">
        <v>3111302</v>
      </c>
      <c r="B2" s="164" t="s">
        <v>7</v>
      </c>
      <c r="C2" s="375">
        <v>11</v>
      </c>
      <c r="D2" s="375">
        <v>1.51</v>
      </c>
      <c r="E2" s="375">
        <v>1.51</v>
      </c>
      <c r="F2" s="375">
        <v>0</v>
      </c>
      <c r="G2" s="375">
        <v>0</v>
      </c>
      <c r="H2" s="375">
        <f t="shared" ref="H2:H33" si="0">D2-SUM(E2:G2)</f>
        <v>0</v>
      </c>
      <c r="I2" s="375"/>
      <c r="J2" s="375"/>
      <c r="K2" s="123">
        <v>0</v>
      </c>
      <c r="L2" s="123">
        <v>0</v>
      </c>
      <c r="M2" s="123">
        <v>0</v>
      </c>
      <c r="N2" s="123"/>
      <c r="O2" s="123"/>
    </row>
    <row r="3" spans="1:15" x14ac:dyDescent="0.3">
      <c r="A3" s="375">
        <v>3111327</v>
      </c>
      <c r="B3" s="164" t="s">
        <v>8</v>
      </c>
      <c r="C3" s="375">
        <v>12</v>
      </c>
      <c r="D3" s="375">
        <v>0</v>
      </c>
      <c r="E3" s="375">
        <v>0</v>
      </c>
      <c r="F3" s="375">
        <v>0</v>
      </c>
      <c r="G3" s="375">
        <v>0</v>
      </c>
      <c r="H3" s="375">
        <f t="shared" si="0"/>
        <v>0</v>
      </c>
      <c r="I3" s="375"/>
      <c r="J3" s="375"/>
      <c r="K3" s="123">
        <v>0</v>
      </c>
      <c r="L3" s="123">
        <v>0</v>
      </c>
      <c r="M3" s="123">
        <v>0</v>
      </c>
      <c r="N3" s="123"/>
      <c r="O3" s="123"/>
    </row>
    <row r="4" spans="1:15" x14ac:dyDescent="0.3">
      <c r="A4" s="375">
        <v>3111338</v>
      </c>
      <c r="B4" s="164" t="s">
        <v>9</v>
      </c>
      <c r="C4" s="375">
        <v>13</v>
      </c>
      <c r="D4" s="375">
        <v>50.61</v>
      </c>
      <c r="E4" s="375">
        <v>50.61</v>
      </c>
      <c r="F4" s="375">
        <v>0</v>
      </c>
      <c r="G4" s="375">
        <v>0</v>
      </c>
      <c r="H4" s="375">
        <f t="shared" si="0"/>
        <v>0</v>
      </c>
      <c r="I4" s="375"/>
      <c r="J4" s="375"/>
      <c r="K4" s="123">
        <v>0</v>
      </c>
      <c r="L4" s="123">
        <v>0</v>
      </c>
      <c r="M4" s="123">
        <v>0</v>
      </c>
      <c r="N4" s="123"/>
      <c r="O4" s="123"/>
    </row>
    <row r="5" spans="1:15" x14ac:dyDescent="0.3">
      <c r="A5" s="375">
        <v>3241101</v>
      </c>
      <c r="B5" s="164" t="s">
        <v>10</v>
      </c>
      <c r="C5" s="375">
        <v>15</v>
      </c>
      <c r="D5" s="375">
        <v>73.522999999999996</v>
      </c>
      <c r="E5" s="375">
        <v>73.522999999999996</v>
      </c>
      <c r="F5" s="375">
        <v>0</v>
      </c>
      <c r="G5" s="375">
        <v>0</v>
      </c>
      <c r="H5" s="375">
        <f t="shared" si="0"/>
        <v>0</v>
      </c>
      <c r="I5" s="375"/>
      <c r="J5" s="375"/>
      <c r="K5" s="123">
        <v>0</v>
      </c>
      <c r="L5" s="123">
        <v>0</v>
      </c>
      <c r="M5" s="123">
        <v>0</v>
      </c>
      <c r="N5" s="123"/>
      <c r="O5" s="123"/>
    </row>
    <row r="6" spans="1:15" ht="15" customHeight="1" x14ac:dyDescent="0.3">
      <c r="A6" s="375">
        <v>3211129</v>
      </c>
      <c r="B6" s="164" t="s">
        <v>11</v>
      </c>
      <c r="C6" s="375">
        <v>16</v>
      </c>
      <c r="D6" s="375">
        <v>150.88</v>
      </c>
      <c r="E6" s="375">
        <v>150.88</v>
      </c>
      <c r="F6" s="375">
        <v>0</v>
      </c>
      <c r="G6" s="375">
        <v>0</v>
      </c>
      <c r="H6" s="375">
        <f t="shared" si="0"/>
        <v>0</v>
      </c>
      <c r="I6" s="375"/>
      <c r="J6" s="375"/>
      <c r="K6" s="123">
        <v>0</v>
      </c>
      <c r="L6" s="123">
        <v>0</v>
      </c>
      <c r="M6" s="123">
        <v>0</v>
      </c>
      <c r="N6" s="123"/>
      <c r="O6" s="123"/>
    </row>
    <row r="7" spans="1:15" ht="29.1" customHeight="1" x14ac:dyDescent="0.3">
      <c r="A7" s="375">
        <v>3821103</v>
      </c>
      <c r="B7" s="164" t="s">
        <v>12</v>
      </c>
      <c r="C7" s="375">
        <v>17</v>
      </c>
      <c r="D7" s="375">
        <v>1780.35</v>
      </c>
      <c r="E7" s="375">
        <v>1780.35</v>
      </c>
      <c r="F7" s="375">
        <v>0</v>
      </c>
      <c r="G7" s="375">
        <v>0</v>
      </c>
      <c r="H7" s="375">
        <f t="shared" si="0"/>
        <v>0</v>
      </c>
      <c r="I7" s="375"/>
      <c r="J7" s="375"/>
      <c r="K7" s="123">
        <v>0</v>
      </c>
      <c r="L7" s="123">
        <v>0</v>
      </c>
      <c r="M7" s="123">
        <v>0</v>
      </c>
      <c r="N7" s="123"/>
      <c r="O7" s="123"/>
    </row>
    <row r="8" spans="1:15" x14ac:dyDescent="0.3">
      <c r="A8" s="375">
        <v>3211119</v>
      </c>
      <c r="B8" s="164" t="s">
        <v>13</v>
      </c>
      <c r="C8" s="375">
        <v>18</v>
      </c>
      <c r="D8" s="375">
        <v>1.25</v>
      </c>
      <c r="E8" s="375">
        <v>1.25</v>
      </c>
      <c r="F8" s="375">
        <v>0</v>
      </c>
      <c r="G8" s="375">
        <v>0</v>
      </c>
      <c r="H8" s="375">
        <f t="shared" si="0"/>
        <v>0</v>
      </c>
      <c r="I8" s="375"/>
      <c r="J8" s="375"/>
      <c r="K8" s="123">
        <v>0</v>
      </c>
      <c r="L8" s="123">
        <v>0</v>
      </c>
      <c r="M8" s="123">
        <v>0</v>
      </c>
      <c r="N8" s="123"/>
      <c r="O8" s="123"/>
    </row>
    <row r="9" spans="1:15" x14ac:dyDescent="0.3">
      <c r="A9" s="375">
        <v>3211120</v>
      </c>
      <c r="B9" s="164" t="s">
        <v>14</v>
      </c>
      <c r="C9" s="375">
        <v>19</v>
      </c>
      <c r="D9" s="375">
        <v>1.04</v>
      </c>
      <c r="E9" s="375">
        <v>1.04</v>
      </c>
      <c r="F9" s="375">
        <v>0</v>
      </c>
      <c r="G9" s="375">
        <v>0</v>
      </c>
      <c r="H9" s="375">
        <f t="shared" si="0"/>
        <v>0</v>
      </c>
      <c r="I9" s="375"/>
      <c r="J9" s="375"/>
      <c r="K9" s="123">
        <v>0</v>
      </c>
      <c r="L9" s="123">
        <v>0</v>
      </c>
      <c r="M9" s="123">
        <v>0</v>
      </c>
      <c r="N9" s="123"/>
      <c r="O9" s="123"/>
    </row>
    <row r="10" spans="1:15" x14ac:dyDescent="0.3">
      <c r="A10" s="375">
        <v>3211117</v>
      </c>
      <c r="B10" s="164" t="s">
        <v>15</v>
      </c>
      <c r="C10" s="375">
        <v>20</v>
      </c>
      <c r="D10" s="375">
        <v>0.54100000000000004</v>
      </c>
      <c r="E10" s="375">
        <v>0.54100000000000004</v>
      </c>
      <c r="F10" s="375">
        <v>0</v>
      </c>
      <c r="G10" s="375">
        <v>0</v>
      </c>
      <c r="H10" s="375">
        <f t="shared" si="0"/>
        <v>0</v>
      </c>
      <c r="I10" s="375"/>
      <c r="J10" s="375"/>
      <c r="K10" s="123">
        <v>0</v>
      </c>
      <c r="L10" s="123">
        <v>0</v>
      </c>
      <c r="M10" s="123">
        <v>0</v>
      </c>
      <c r="N10" s="123"/>
      <c r="O10" s="123"/>
    </row>
    <row r="11" spans="1:15" x14ac:dyDescent="0.3">
      <c r="A11" s="375">
        <v>3221104</v>
      </c>
      <c r="B11" s="164" t="s">
        <v>16</v>
      </c>
      <c r="C11" s="375">
        <v>21</v>
      </c>
      <c r="D11" s="375">
        <v>12.09</v>
      </c>
      <c r="E11" s="375">
        <v>12.09</v>
      </c>
      <c r="F11" s="375">
        <v>0</v>
      </c>
      <c r="G11" s="375">
        <v>0</v>
      </c>
      <c r="H11" s="375">
        <f t="shared" si="0"/>
        <v>0</v>
      </c>
      <c r="I11" s="375"/>
      <c r="J11" s="375"/>
      <c r="K11" s="123">
        <v>0</v>
      </c>
      <c r="L11" s="123">
        <v>0</v>
      </c>
      <c r="M11" s="123">
        <v>0</v>
      </c>
      <c r="N11" s="123"/>
      <c r="O11" s="123"/>
    </row>
    <row r="12" spans="1:15" x14ac:dyDescent="0.3">
      <c r="A12" s="375">
        <v>3211115</v>
      </c>
      <c r="B12" s="164" t="s">
        <v>17</v>
      </c>
      <c r="C12" s="375">
        <v>22</v>
      </c>
      <c r="D12" s="375">
        <v>1.67</v>
      </c>
      <c r="E12" s="375">
        <v>1.67</v>
      </c>
      <c r="F12" s="375">
        <v>0</v>
      </c>
      <c r="G12" s="375">
        <v>0</v>
      </c>
      <c r="H12" s="375">
        <f t="shared" si="0"/>
        <v>0</v>
      </c>
      <c r="I12" s="375"/>
      <c r="J12" s="375"/>
      <c r="K12" s="123">
        <v>0</v>
      </c>
      <c r="L12" s="123">
        <v>0</v>
      </c>
      <c r="M12" s="123">
        <v>0</v>
      </c>
      <c r="N12" s="123"/>
      <c r="O12" s="123"/>
    </row>
    <row r="13" spans="1:15" x14ac:dyDescent="0.3">
      <c r="A13" s="375">
        <v>3211113</v>
      </c>
      <c r="B13" s="164" t="s">
        <v>18</v>
      </c>
      <c r="C13" s="375">
        <v>23</v>
      </c>
      <c r="D13" s="375">
        <v>11.62</v>
      </c>
      <c r="E13" s="375">
        <v>11.62</v>
      </c>
      <c r="F13" s="375">
        <v>0</v>
      </c>
      <c r="G13" s="375">
        <v>0</v>
      </c>
      <c r="H13" s="375">
        <f t="shared" si="0"/>
        <v>0</v>
      </c>
      <c r="I13" s="375"/>
      <c r="J13" s="375"/>
      <c r="K13" s="123">
        <v>0</v>
      </c>
      <c r="L13" s="123">
        <v>0</v>
      </c>
      <c r="M13" s="123">
        <v>0</v>
      </c>
      <c r="N13" s="123"/>
      <c r="O13" s="123"/>
    </row>
    <row r="14" spans="1:15" x14ac:dyDescent="0.3">
      <c r="A14" s="375">
        <v>3243102</v>
      </c>
      <c r="B14" s="164" t="s">
        <v>19</v>
      </c>
      <c r="C14" s="375">
        <v>24</v>
      </c>
      <c r="D14" s="375">
        <v>21.55</v>
      </c>
      <c r="E14" s="375">
        <v>21.55</v>
      </c>
      <c r="F14" s="375">
        <v>0</v>
      </c>
      <c r="G14" s="375">
        <v>0</v>
      </c>
      <c r="H14" s="375">
        <f t="shared" si="0"/>
        <v>0</v>
      </c>
      <c r="I14" s="375"/>
      <c r="J14" s="375"/>
      <c r="K14" s="123">
        <v>0</v>
      </c>
      <c r="L14" s="123">
        <v>0</v>
      </c>
      <c r="M14" s="123">
        <v>0</v>
      </c>
      <c r="N14" s="123"/>
      <c r="O14" s="123"/>
    </row>
    <row r="15" spans="1:15" x14ac:dyDescent="0.3">
      <c r="A15" s="375">
        <v>3243101</v>
      </c>
      <c r="B15" s="164" t="s">
        <v>20</v>
      </c>
      <c r="C15" s="375">
        <v>25</v>
      </c>
      <c r="D15" s="375">
        <v>88.76</v>
      </c>
      <c r="E15" s="375">
        <v>88.76</v>
      </c>
      <c r="F15" s="375">
        <v>0</v>
      </c>
      <c r="G15" s="375">
        <v>0</v>
      </c>
      <c r="H15" s="375">
        <f t="shared" si="0"/>
        <v>0</v>
      </c>
      <c r="I15" s="375"/>
      <c r="J15" s="375"/>
      <c r="K15" s="123">
        <v>0</v>
      </c>
      <c r="L15" s="123">
        <v>0</v>
      </c>
      <c r="M15" s="123">
        <v>0</v>
      </c>
      <c r="N15" s="123"/>
      <c r="O15" s="123"/>
    </row>
    <row r="16" spans="1:15" x14ac:dyDescent="0.3">
      <c r="A16" s="375">
        <v>3221108</v>
      </c>
      <c r="B16" s="164" t="s">
        <v>21</v>
      </c>
      <c r="C16" s="375">
        <v>26</v>
      </c>
      <c r="D16" s="375">
        <v>2.0699999999999998</v>
      </c>
      <c r="E16" s="375">
        <v>2.0699999999999998</v>
      </c>
      <c r="F16" s="375">
        <v>0</v>
      </c>
      <c r="G16" s="375">
        <v>0</v>
      </c>
      <c r="H16" s="375">
        <f t="shared" si="0"/>
        <v>0</v>
      </c>
      <c r="I16" s="375"/>
      <c r="J16" s="375"/>
      <c r="K16" s="123">
        <v>0</v>
      </c>
      <c r="L16" s="123">
        <v>0</v>
      </c>
      <c r="M16" s="123">
        <v>0</v>
      </c>
      <c r="N16" s="123"/>
      <c r="O16" s="123"/>
    </row>
    <row r="17" spans="1:15" x14ac:dyDescent="0.3">
      <c r="A17" s="375">
        <v>3255102</v>
      </c>
      <c r="B17" s="164" t="s">
        <v>22</v>
      </c>
      <c r="C17" s="375">
        <v>27</v>
      </c>
      <c r="D17" s="375">
        <v>34.664000000000001</v>
      </c>
      <c r="E17" s="375">
        <v>34.664000000000001</v>
      </c>
      <c r="F17" s="375">
        <v>0</v>
      </c>
      <c r="G17" s="375">
        <v>0</v>
      </c>
      <c r="H17" s="375">
        <f t="shared" si="0"/>
        <v>0</v>
      </c>
      <c r="I17" s="375"/>
      <c r="J17" s="375"/>
      <c r="K17" s="123">
        <v>0</v>
      </c>
      <c r="L17" s="123">
        <v>0</v>
      </c>
      <c r="M17" s="123">
        <v>0</v>
      </c>
      <c r="N17" s="123"/>
      <c r="O17" s="123"/>
    </row>
    <row r="18" spans="1:15" x14ac:dyDescent="0.3">
      <c r="A18" s="375">
        <v>3255104</v>
      </c>
      <c r="B18" s="164" t="s">
        <v>23</v>
      </c>
      <c r="C18" s="375">
        <v>28</v>
      </c>
      <c r="D18" s="375">
        <v>69.861999999999995</v>
      </c>
      <c r="E18" s="375">
        <v>69.861999999999995</v>
      </c>
      <c r="F18" s="375">
        <v>0</v>
      </c>
      <c r="G18" s="375">
        <v>0</v>
      </c>
      <c r="H18" s="375">
        <f t="shared" si="0"/>
        <v>0</v>
      </c>
      <c r="I18" s="375"/>
      <c r="J18" s="375"/>
      <c r="K18" s="123">
        <v>0</v>
      </c>
      <c r="L18" s="123">
        <v>0</v>
      </c>
      <c r="M18" s="123">
        <v>0</v>
      </c>
      <c r="N18" s="123"/>
      <c r="O18" s="123"/>
    </row>
    <row r="19" spans="1:15" x14ac:dyDescent="0.3">
      <c r="A19" s="375">
        <v>3211127</v>
      </c>
      <c r="B19" s="164" t="s">
        <v>24</v>
      </c>
      <c r="C19" s="375">
        <v>29</v>
      </c>
      <c r="D19" s="375">
        <v>0.48</v>
      </c>
      <c r="E19" s="375">
        <v>0.48</v>
      </c>
      <c r="F19" s="375">
        <v>0</v>
      </c>
      <c r="G19" s="375">
        <v>0</v>
      </c>
      <c r="H19" s="375">
        <f t="shared" si="0"/>
        <v>0</v>
      </c>
      <c r="I19" s="375"/>
      <c r="J19" s="375"/>
      <c r="K19" s="123">
        <v>0</v>
      </c>
      <c r="L19" s="123">
        <v>0</v>
      </c>
      <c r="M19" s="123">
        <v>0</v>
      </c>
      <c r="N19" s="123"/>
      <c r="O19" s="123"/>
    </row>
    <row r="20" spans="1:15" ht="30" customHeight="1" x14ac:dyDescent="0.3">
      <c r="A20" s="375">
        <v>3231201</v>
      </c>
      <c r="B20" s="164" t="s">
        <v>25</v>
      </c>
      <c r="C20" s="375">
        <v>31</v>
      </c>
      <c r="D20" s="375">
        <v>0</v>
      </c>
      <c r="E20" s="375">
        <v>0</v>
      </c>
      <c r="F20" s="375">
        <v>0</v>
      </c>
      <c r="G20" s="375">
        <v>0</v>
      </c>
      <c r="H20" s="375">
        <f t="shared" si="0"/>
        <v>0</v>
      </c>
      <c r="I20" s="375"/>
      <c r="J20" s="375"/>
      <c r="K20" s="123">
        <v>0</v>
      </c>
      <c r="L20" s="123">
        <v>0</v>
      </c>
      <c r="M20" s="123">
        <v>0</v>
      </c>
      <c r="N20" s="123"/>
      <c r="O20" s="123"/>
    </row>
    <row r="21" spans="1:15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323.70999999999998</v>
      </c>
      <c r="E21" s="79">
        <v>25.25</v>
      </c>
      <c r="F21" s="79">
        <v>298.45999999999998</v>
      </c>
      <c r="G21" s="79">
        <v>0</v>
      </c>
      <c r="H21" s="375">
        <f t="shared" si="0"/>
        <v>0</v>
      </c>
      <c r="I21" s="375"/>
      <c r="J21" s="79"/>
      <c r="K21" s="165">
        <v>0</v>
      </c>
      <c r="L21" s="165">
        <v>0</v>
      </c>
      <c r="M21" s="165">
        <v>0</v>
      </c>
      <c r="N21" s="165"/>
      <c r="O21" s="165"/>
    </row>
    <row r="22" spans="1:15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1684.75</v>
      </c>
      <c r="E22" s="79">
        <v>114.81</v>
      </c>
      <c r="F22" s="79">
        <v>1569.94</v>
      </c>
      <c r="G22" s="79">
        <v>0</v>
      </c>
      <c r="H22" s="375">
        <f t="shared" si="0"/>
        <v>0</v>
      </c>
      <c r="I22" s="375"/>
      <c r="J22" s="79"/>
      <c r="K22" s="165">
        <v>0</v>
      </c>
      <c r="L22" s="165">
        <v>0</v>
      </c>
      <c r="M22" s="165">
        <v>0</v>
      </c>
      <c r="N22" s="165"/>
      <c r="O22" s="165"/>
    </row>
    <row r="23" spans="1:15" s="48" customFormat="1" ht="60" customHeight="1" x14ac:dyDescent="0.3">
      <c r="A23" s="79">
        <v>3231201</v>
      </c>
      <c r="B23" s="166" t="s">
        <v>28</v>
      </c>
      <c r="C23" s="325">
        <v>34</v>
      </c>
      <c r="D23" s="325">
        <v>661.17</v>
      </c>
      <c r="E23" s="325">
        <v>42.58</v>
      </c>
      <c r="F23" s="325">
        <v>618.59</v>
      </c>
      <c r="G23" s="325">
        <v>0</v>
      </c>
      <c r="H23" s="375">
        <f t="shared" si="0"/>
        <v>0</v>
      </c>
      <c r="I23" s="52"/>
      <c r="J23" s="79"/>
      <c r="K23" s="165">
        <v>0</v>
      </c>
      <c r="L23" s="165">
        <v>0</v>
      </c>
      <c r="M23" s="165">
        <v>0</v>
      </c>
      <c r="N23" s="165"/>
      <c r="O23" s="165"/>
    </row>
    <row r="24" spans="1:15" x14ac:dyDescent="0.3">
      <c r="A24" s="375">
        <v>3211109</v>
      </c>
      <c r="B24" s="164" t="s">
        <v>29</v>
      </c>
      <c r="C24" s="375">
        <v>35</v>
      </c>
      <c r="D24" s="375">
        <v>14.45</v>
      </c>
      <c r="E24" s="375">
        <v>14.45</v>
      </c>
      <c r="F24" s="375">
        <v>0</v>
      </c>
      <c r="G24" s="375">
        <v>0</v>
      </c>
      <c r="H24" s="375">
        <f t="shared" si="0"/>
        <v>0</v>
      </c>
      <c r="I24" s="375"/>
      <c r="J24" s="375"/>
      <c r="K24" s="123">
        <v>0</v>
      </c>
      <c r="L24" s="123">
        <v>0</v>
      </c>
      <c r="M24" s="123">
        <v>0</v>
      </c>
      <c r="N24" s="123"/>
      <c r="O24" s="123"/>
    </row>
    <row r="25" spans="1:15" x14ac:dyDescent="0.3">
      <c r="A25" s="375">
        <v>3256103</v>
      </c>
      <c r="B25" s="164" t="s">
        <v>30</v>
      </c>
      <c r="C25" s="375">
        <v>36</v>
      </c>
      <c r="D25" s="375">
        <v>6.74</v>
      </c>
      <c r="E25" s="375">
        <v>6.74</v>
      </c>
      <c r="F25" s="375">
        <v>0</v>
      </c>
      <c r="G25" s="375">
        <v>0</v>
      </c>
      <c r="H25" s="375">
        <f t="shared" si="0"/>
        <v>0</v>
      </c>
      <c r="I25" s="375"/>
      <c r="J25" s="375"/>
      <c r="K25" s="123">
        <v>0</v>
      </c>
      <c r="L25" s="123">
        <v>0</v>
      </c>
      <c r="M25" s="123">
        <v>0</v>
      </c>
      <c r="N25" s="123"/>
      <c r="O25" s="123"/>
    </row>
    <row r="26" spans="1:15" ht="45" customHeight="1" x14ac:dyDescent="0.3">
      <c r="A26" s="375">
        <v>3257101</v>
      </c>
      <c r="B26" s="164" t="s">
        <v>378</v>
      </c>
      <c r="C26" s="375">
        <v>37</v>
      </c>
      <c r="D26" s="375">
        <v>5648.0050000000001</v>
      </c>
      <c r="E26" s="375">
        <v>0</v>
      </c>
      <c r="F26" s="375">
        <v>0</v>
      </c>
      <c r="G26" s="375">
        <v>5648.0050000000001</v>
      </c>
      <c r="H26" s="375">
        <f t="shared" si="0"/>
        <v>0</v>
      </c>
      <c r="I26" s="375"/>
      <c r="J26" s="375"/>
      <c r="K26" s="123">
        <v>0</v>
      </c>
      <c r="L26" s="123">
        <v>0</v>
      </c>
      <c r="M26" s="123">
        <v>0</v>
      </c>
      <c r="N26" s="123"/>
      <c r="O26" s="123"/>
    </row>
    <row r="27" spans="1:15" x14ac:dyDescent="0.3">
      <c r="A27" s="375">
        <v>3111332</v>
      </c>
      <c r="B27" s="164" t="s">
        <v>32</v>
      </c>
      <c r="C27" s="375">
        <v>38</v>
      </c>
      <c r="D27" s="375">
        <v>15.73</v>
      </c>
      <c r="E27" s="375">
        <v>15.73</v>
      </c>
      <c r="F27" s="375">
        <v>0</v>
      </c>
      <c r="G27" s="375">
        <v>0</v>
      </c>
      <c r="H27" s="375">
        <f t="shared" si="0"/>
        <v>0</v>
      </c>
      <c r="I27" s="375"/>
      <c r="J27" s="375"/>
      <c r="K27" s="123">
        <v>0</v>
      </c>
      <c r="L27" s="123">
        <v>0</v>
      </c>
      <c r="M27" s="123">
        <v>0</v>
      </c>
      <c r="N27" s="123"/>
      <c r="O27" s="123"/>
    </row>
    <row r="28" spans="1:15" x14ac:dyDescent="0.3">
      <c r="A28" s="375">
        <v>3111332</v>
      </c>
      <c r="B28" s="164" t="s">
        <v>33</v>
      </c>
      <c r="C28" s="375">
        <v>39</v>
      </c>
      <c r="D28" s="375">
        <v>1.7</v>
      </c>
      <c r="E28" s="375">
        <v>1.7</v>
      </c>
      <c r="F28" s="375">
        <v>0</v>
      </c>
      <c r="G28" s="375">
        <v>0</v>
      </c>
      <c r="H28" s="375">
        <f t="shared" si="0"/>
        <v>0</v>
      </c>
      <c r="I28" s="375"/>
      <c r="J28" s="375"/>
      <c r="K28" s="123">
        <v>0</v>
      </c>
      <c r="L28" s="123">
        <v>0</v>
      </c>
      <c r="M28" s="123">
        <v>0</v>
      </c>
      <c r="N28" s="123"/>
      <c r="O28" s="123"/>
    </row>
    <row r="29" spans="1:15" x14ac:dyDescent="0.3">
      <c r="A29" s="375">
        <v>3111332</v>
      </c>
      <c r="B29" s="164" t="s">
        <v>34</v>
      </c>
      <c r="C29" s="375">
        <v>40</v>
      </c>
      <c r="D29" s="375">
        <v>1.71</v>
      </c>
      <c r="E29" s="375">
        <v>1.71</v>
      </c>
      <c r="F29" s="375">
        <v>0</v>
      </c>
      <c r="G29" s="375">
        <v>0</v>
      </c>
      <c r="H29" s="375">
        <f t="shared" si="0"/>
        <v>0</v>
      </c>
      <c r="I29" s="375"/>
      <c r="J29" s="375"/>
      <c r="K29" s="123">
        <v>0</v>
      </c>
      <c r="L29" s="123">
        <v>0</v>
      </c>
      <c r="M29" s="123">
        <v>0</v>
      </c>
      <c r="N29" s="123"/>
      <c r="O29" s="123"/>
    </row>
    <row r="30" spans="1:15" x14ac:dyDescent="0.3">
      <c r="A30" s="375">
        <v>3257104</v>
      </c>
      <c r="B30" s="164" t="s">
        <v>35</v>
      </c>
      <c r="C30" s="375">
        <v>41</v>
      </c>
      <c r="D30" s="375">
        <v>115.02</v>
      </c>
      <c r="E30" s="375">
        <v>115.02</v>
      </c>
      <c r="F30" s="375">
        <v>0</v>
      </c>
      <c r="G30" s="375">
        <v>0</v>
      </c>
      <c r="H30" s="375">
        <f t="shared" si="0"/>
        <v>0</v>
      </c>
      <c r="I30" s="375"/>
      <c r="J30" s="375"/>
      <c r="K30" s="123">
        <v>0</v>
      </c>
      <c r="L30" s="123">
        <v>0</v>
      </c>
      <c r="M30" s="123">
        <v>0</v>
      </c>
      <c r="N30" s="123"/>
      <c r="O30" s="123"/>
    </row>
    <row r="31" spans="1:15" x14ac:dyDescent="0.3">
      <c r="A31" s="375">
        <v>3255101</v>
      </c>
      <c r="B31" s="164" t="s">
        <v>36</v>
      </c>
      <c r="C31" s="375">
        <v>42</v>
      </c>
      <c r="D31" s="375">
        <v>30.469000000000001</v>
      </c>
      <c r="E31" s="375">
        <v>30.469000000000001</v>
      </c>
      <c r="F31" s="375">
        <v>0</v>
      </c>
      <c r="G31" s="375">
        <v>0</v>
      </c>
      <c r="H31" s="375">
        <f t="shared" si="0"/>
        <v>0</v>
      </c>
      <c r="I31" s="324"/>
      <c r="J31" s="375"/>
      <c r="K31" s="123">
        <v>0</v>
      </c>
      <c r="L31" s="123">
        <v>0</v>
      </c>
      <c r="M31" s="123">
        <v>0</v>
      </c>
      <c r="N31" s="123"/>
      <c r="O31" s="123"/>
    </row>
    <row r="32" spans="1:15" x14ac:dyDescent="0.3">
      <c r="A32" s="375">
        <v>3256101</v>
      </c>
      <c r="B32" s="164" t="s">
        <v>37</v>
      </c>
      <c r="C32" s="375">
        <v>43</v>
      </c>
      <c r="D32" s="375">
        <v>1175.4100000000001</v>
      </c>
      <c r="E32" s="375">
        <v>1175.4100000000001</v>
      </c>
      <c r="F32" s="375">
        <v>0</v>
      </c>
      <c r="G32" s="375">
        <v>0</v>
      </c>
      <c r="H32" s="375">
        <f t="shared" si="0"/>
        <v>0</v>
      </c>
      <c r="I32" s="375"/>
      <c r="J32" s="375"/>
      <c r="K32" s="123">
        <v>0</v>
      </c>
      <c r="L32" s="123">
        <v>0</v>
      </c>
      <c r="M32" s="123">
        <v>0</v>
      </c>
      <c r="N32" s="123"/>
      <c r="O32" s="123"/>
    </row>
    <row r="33" spans="1:15" x14ac:dyDescent="0.3">
      <c r="A33" s="375">
        <v>3258101</v>
      </c>
      <c r="B33" s="164" t="s">
        <v>38</v>
      </c>
      <c r="C33" s="375">
        <v>45</v>
      </c>
      <c r="D33" s="375">
        <v>76.367000000000004</v>
      </c>
      <c r="E33" s="375">
        <v>76.367000000000004</v>
      </c>
      <c r="F33" s="375">
        <v>0</v>
      </c>
      <c r="G33" s="375">
        <v>0</v>
      </c>
      <c r="H33" s="375">
        <f t="shared" si="0"/>
        <v>0</v>
      </c>
      <c r="I33" s="324"/>
      <c r="J33" s="375"/>
      <c r="K33" s="123">
        <v>0</v>
      </c>
      <c r="L33" s="123">
        <v>0</v>
      </c>
      <c r="M33" s="123">
        <v>0</v>
      </c>
      <c r="N33" s="123"/>
      <c r="O33" s="123"/>
    </row>
    <row r="34" spans="1:15" x14ac:dyDescent="0.3">
      <c r="A34" s="375">
        <v>3258102</v>
      </c>
      <c r="B34" s="164" t="s">
        <v>39</v>
      </c>
      <c r="C34" s="375">
        <v>46</v>
      </c>
      <c r="D34" s="375">
        <v>4.3099999999999996</v>
      </c>
      <c r="E34" s="375">
        <v>4.3099999999999996</v>
      </c>
      <c r="F34" s="375">
        <v>0</v>
      </c>
      <c r="G34" s="375">
        <v>0</v>
      </c>
      <c r="H34" s="375">
        <f t="shared" ref="H34:H65" si="1">D34-SUM(E34:G34)</f>
        <v>0</v>
      </c>
      <c r="I34" s="375"/>
      <c r="J34" s="375"/>
      <c r="K34" s="123">
        <v>0</v>
      </c>
      <c r="L34" s="123">
        <v>0</v>
      </c>
      <c r="M34" s="123">
        <v>0</v>
      </c>
      <c r="N34" s="123"/>
      <c r="O34" s="123"/>
    </row>
    <row r="35" spans="1:15" x14ac:dyDescent="0.3">
      <c r="A35" s="375">
        <v>3258103</v>
      </c>
      <c r="B35" s="164" t="s">
        <v>40</v>
      </c>
      <c r="C35" s="375">
        <v>47</v>
      </c>
      <c r="D35" s="375">
        <v>8.34</v>
      </c>
      <c r="E35" s="375">
        <v>8.34</v>
      </c>
      <c r="F35" s="375">
        <v>0</v>
      </c>
      <c r="G35" s="375">
        <v>0</v>
      </c>
      <c r="H35" s="375">
        <f t="shared" si="1"/>
        <v>0</v>
      </c>
      <c r="I35" s="375"/>
      <c r="J35" s="375"/>
      <c r="K35" s="123">
        <v>0</v>
      </c>
      <c r="L35" s="123">
        <v>0</v>
      </c>
      <c r="M35" s="123">
        <v>0</v>
      </c>
      <c r="N35" s="123"/>
      <c r="O35" s="123"/>
    </row>
    <row r="36" spans="1:15" x14ac:dyDescent="0.3">
      <c r="A36" s="375">
        <v>3258105</v>
      </c>
      <c r="B36" s="164" t="s">
        <v>41</v>
      </c>
      <c r="C36" s="375">
        <v>48</v>
      </c>
      <c r="D36" s="375">
        <v>3.22</v>
      </c>
      <c r="E36" s="375">
        <v>3.22</v>
      </c>
      <c r="F36" s="375">
        <v>0</v>
      </c>
      <c r="G36" s="375">
        <v>0</v>
      </c>
      <c r="H36" s="375">
        <f t="shared" si="1"/>
        <v>0</v>
      </c>
      <c r="I36" s="375"/>
      <c r="J36" s="375"/>
      <c r="K36" s="123">
        <v>0</v>
      </c>
      <c r="L36" s="123">
        <v>0</v>
      </c>
      <c r="M36" s="123">
        <v>0</v>
      </c>
      <c r="N36" s="123"/>
      <c r="O36" s="123"/>
    </row>
    <row r="37" spans="1:15" x14ac:dyDescent="0.3">
      <c r="A37" s="375">
        <v>3258107</v>
      </c>
      <c r="B37" s="164" t="s">
        <v>42</v>
      </c>
      <c r="C37" s="375">
        <v>49</v>
      </c>
      <c r="D37" s="375">
        <v>19.98</v>
      </c>
      <c r="E37" s="375">
        <v>19.98</v>
      </c>
      <c r="F37" s="375">
        <v>0</v>
      </c>
      <c r="G37" s="375">
        <v>0</v>
      </c>
      <c r="H37" s="375">
        <f t="shared" si="1"/>
        <v>0</v>
      </c>
      <c r="I37" s="375"/>
      <c r="J37" s="375"/>
      <c r="K37" s="123">
        <v>0</v>
      </c>
      <c r="L37" s="123">
        <v>0</v>
      </c>
      <c r="M37" s="123">
        <v>0</v>
      </c>
      <c r="N37" s="123"/>
      <c r="O37" s="123"/>
    </row>
    <row r="38" spans="1:15" x14ac:dyDescent="0.3">
      <c r="A38" s="375">
        <v>3258106</v>
      </c>
      <c r="B38" s="164" t="s">
        <v>43</v>
      </c>
      <c r="C38" s="375">
        <v>50</v>
      </c>
      <c r="D38" s="375">
        <v>19.48</v>
      </c>
      <c r="E38" s="375">
        <v>19.48</v>
      </c>
      <c r="F38" s="375">
        <v>0</v>
      </c>
      <c r="G38" s="375">
        <v>0</v>
      </c>
      <c r="H38" s="375">
        <f t="shared" si="1"/>
        <v>0</v>
      </c>
      <c r="I38" s="375"/>
      <c r="J38" s="375"/>
      <c r="K38" s="123">
        <v>0</v>
      </c>
      <c r="L38" s="123">
        <v>0</v>
      </c>
      <c r="M38" s="123">
        <v>0</v>
      </c>
      <c r="N38" s="123"/>
      <c r="O38" s="123"/>
    </row>
    <row r="39" spans="1:15" x14ac:dyDescent="0.3">
      <c r="A39" s="375">
        <v>3258105</v>
      </c>
      <c r="B39" s="164" t="s">
        <v>44</v>
      </c>
      <c r="C39" s="375">
        <v>51</v>
      </c>
      <c r="D39" s="375">
        <v>3.39</v>
      </c>
      <c r="E39" s="375">
        <v>3.39</v>
      </c>
      <c r="F39" s="375">
        <v>0</v>
      </c>
      <c r="G39" s="375">
        <v>0</v>
      </c>
      <c r="H39" s="375">
        <f t="shared" si="1"/>
        <v>0</v>
      </c>
      <c r="I39" s="375"/>
      <c r="J39" s="375"/>
      <c r="K39" s="123">
        <v>0</v>
      </c>
      <c r="L39" s="123">
        <v>0</v>
      </c>
      <c r="M39" s="123">
        <v>0</v>
      </c>
      <c r="N39" s="123"/>
      <c r="O39" s="123"/>
    </row>
    <row r="40" spans="1:15" ht="30" customHeight="1" x14ac:dyDescent="0.3">
      <c r="A40" s="79">
        <v>3258114</v>
      </c>
      <c r="B40" s="166" t="s">
        <v>45</v>
      </c>
      <c r="C40" s="79">
        <v>53</v>
      </c>
      <c r="D40" s="79">
        <v>128.19999999999999</v>
      </c>
      <c r="E40" s="79">
        <v>14.98</v>
      </c>
      <c r="F40" s="79">
        <v>113.22</v>
      </c>
      <c r="G40" s="375">
        <v>0</v>
      </c>
      <c r="H40" s="375">
        <f t="shared" si="1"/>
        <v>0</v>
      </c>
      <c r="I40" s="375"/>
      <c r="J40" s="375"/>
      <c r="K40" s="123">
        <v>0</v>
      </c>
      <c r="L40" s="123">
        <v>0</v>
      </c>
      <c r="M40" s="123">
        <v>0</v>
      </c>
      <c r="N40" s="123"/>
      <c r="O40" s="123"/>
    </row>
    <row r="41" spans="1:15" x14ac:dyDescent="0.3">
      <c r="A41" s="375">
        <v>3258128</v>
      </c>
      <c r="B41" s="164" t="s">
        <v>46</v>
      </c>
      <c r="C41" s="375">
        <v>54</v>
      </c>
      <c r="D41" s="375">
        <v>2.77</v>
      </c>
      <c r="E41" s="375">
        <v>2.77</v>
      </c>
      <c r="F41" s="375">
        <v>0</v>
      </c>
      <c r="G41" s="375">
        <v>0</v>
      </c>
      <c r="H41" s="375">
        <f t="shared" si="1"/>
        <v>0</v>
      </c>
      <c r="I41" s="375"/>
      <c r="J41" s="375"/>
      <c r="K41" s="123">
        <v>0</v>
      </c>
      <c r="L41" s="123">
        <v>0</v>
      </c>
      <c r="M41" s="123">
        <v>0</v>
      </c>
      <c r="N41" s="123"/>
      <c r="O41" s="123"/>
    </row>
    <row r="42" spans="1:15" x14ac:dyDescent="0.3">
      <c r="A42" s="375">
        <v>3258107</v>
      </c>
      <c r="B42" s="164" t="s">
        <v>47</v>
      </c>
      <c r="C42" s="375">
        <v>55</v>
      </c>
      <c r="D42" s="375">
        <v>8.9700000000000006</v>
      </c>
      <c r="E42" s="375">
        <v>8.9700000000000006</v>
      </c>
      <c r="F42" s="375">
        <v>0</v>
      </c>
      <c r="G42" s="375">
        <v>0</v>
      </c>
      <c r="H42" s="375">
        <f t="shared" si="1"/>
        <v>0</v>
      </c>
      <c r="I42" s="375"/>
      <c r="J42" s="375"/>
      <c r="K42" s="123">
        <v>0</v>
      </c>
      <c r="L42" s="123">
        <v>0</v>
      </c>
      <c r="M42" s="123">
        <v>0</v>
      </c>
      <c r="N42" s="123"/>
      <c r="O42" s="123"/>
    </row>
    <row r="43" spans="1:15" ht="120" customHeight="1" x14ac:dyDescent="0.3">
      <c r="A43" s="375">
        <v>4112101</v>
      </c>
      <c r="B43" s="164" t="s">
        <v>48</v>
      </c>
      <c r="C43" s="375">
        <v>60</v>
      </c>
      <c r="D43" s="375">
        <v>606.9</v>
      </c>
      <c r="E43" s="375">
        <v>606.9</v>
      </c>
      <c r="F43" s="375">
        <v>0</v>
      </c>
      <c r="G43" s="375">
        <v>0</v>
      </c>
      <c r="H43" s="375">
        <f t="shared" si="1"/>
        <v>0</v>
      </c>
      <c r="I43" s="375"/>
      <c r="J43" s="375"/>
      <c r="K43" s="123">
        <v>0</v>
      </c>
      <c r="L43" s="123">
        <v>0</v>
      </c>
      <c r="M43" s="123">
        <v>0</v>
      </c>
      <c r="N43" s="123"/>
      <c r="O43" s="123"/>
    </row>
    <row r="44" spans="1:15" ht="45" customHeight="1" x14ac:dyDescent="0.3">
      <c r="A44" s="375">
        <v>4112101</v>
      </c>
      <c r="B44" s="164" t="s">
        <v>379</v>
      </c>
      <c r="C44" s="375">
        <v>61</v>
      </c>
      <c r="D44" s="375">
        <v>50.22</v>
      </c>
      <c r="E44" s="375">
        <v>50.22</v>
      </c>
      <c r="F44" s="375">
        <v>0</v>
      </c>
      <c r="G44" s="375">
        <v>0</v>
      </c>
      <c r="H44" s="375">
        <f t="shared" si="1"/>
        <v>0</v>
      </c>
      <c r="I44" s="375"/>
      <c r="J44" s="375"/>
      <c r="K44" s="123">
        <v>0</v>
      </c>
      <c r="L44" s="123">
        <v>0</v>
      </c>
      <c r="M44" s="123">
        <v>0</v>
      </c>
      <c r="N44" s="123"/>
      <c r="O44" s="123"/>
    </row>
    <row r="45" spans="1:15" x14ac:dyDescent="0.3">
      <c r="A45" s="375">
        <v>4112102</v>
      </c>
      <c r="B45" s="164" t="s">
        <v>380</v>
      </c>
      <c r="C45" s="375">
        <v>63</v>
      </c>
      <c r="D45" s="375">
        <v>61.29</v>
      </c>
      <c r="E45" s="375">
        <v>61.29</v>
      </c>
      <c r="F45" s="375">
        <v>0</v>
      </c>
      <c r="G45" s="375">
        <v>0</v>
      </c>
      <c r="H45" s="375">
        <f t="shared" si="1"/>
        <v>0</v>
      </c>
      <c r="I45" s="375"/>
      <c r="J45" s="375"/>
      <c r="K45" s="123">
        <v>0</v>
      </c>
      <c r="L45" s="123">
        <v>0</v>
      </c>
      <c r="M45" s="123">
        <v>0</v>
      </c>
      <c r="N45" s="123"/>
      <c r="O45" s="123"/>
    </row>
    <row r="46" spans="1:15" ht="30" customHeight="1" x14ac:dyDescent="0.3">
      <c r="A46" s="375">
        <v>4112316</v>
      </c>
      <c r="B46" s="293" t="s">
        <v>51</v>
      </c>
      <c r="C46" s="294">
        <v>65</v>
      </c>
      <c r="D46" s="294">
        <v>8.9700000000000006</v>
      </c>
      <c r="E46" s="294">
        <v>8.9700000000000006</v>
      </c>
      <c r="F46" s="375">
        <v>0</v>
      </c>
      <c r="G46" s="375">
        <v>0</v>
      </c>
      <c r="H46" s="375">
        <f t="shared" si="1"/>
        <v>0</v>
      </c>
      <c r="I46" s="375"/>
      <c r="J46" s="375"/>
      <c r="K46" s="123">
        <v>0</v>
      </c>
      <c r="L46" s="123">
        <v>0</v>
      </c>
      <c r="M46" s="123">
        <v>0</v>
      </c>
      <c r="N46" s="123"/>
      <c r="O46" s="123"/>
    </row>
    <row r="47" spans="1:15" ht="30" customHeight="1" x14ac:dyDescent="0.3">
      <c r="A47" s="375">
        <v>4112316</v>
      </c>
      <c r="B47" s="293" t="s">
        <v>381</v>
      </c>
      <c r="C47" s="294">
        <v>66</v>
      </c>
      <c r="D47" s="294">
        <v>0.79</v>
      </c>
      <c r="E47" s="294">
        <v>0.79</v>
      </c>
      <c r="F47" s="375">
        <v>0</v>
      </c>
      <c r="G47" s="375">
        <v>0</v>
      </c>
      <c r="H47" s="375">
        <f t="shared" si="1"/>
        <v>0</v>
      </c>
      <c r="I47" s="375"/>
      <c r="J47" s="375"/>
      <c r="K47" s="123">
        <v>0</v>
      </c>
      <c r="L47" s="123">
        <v>0</v>
      </c>
      <c r="M47" s="123">
        <v>0</v>
      </c>
      <c r="N47" s="123"/>
      <c r="O47" s="123"/>
    </row>
    <row r="48" spans="1:15" ht="30" customHeight="1" x14ac:dyDescent="0.3">
      <c r="A48" s="375">
        <v>4112304</v>
      </c>
      <c r="B48" s="293" t="s">
        <v>53</v>
      </c>
      <c r="C48" s="294">
        <v>68</v>
      </c>
      <c r="D48" s="294">
        <v>20.5</v>
      </c>
      <c r="E48" s="294">
        <v>20.5</v>
      </c>
      <c r="F48" s="375">
        <v>0</v>
      </c>
      <c r="G48" s="375">
        <v>0</v>
      </c>
      <c r="H48" s="375">
        <f t="shared" si="1"/>
        <v>0</v>
      </c>
      <c r="I48" s="375"/>
      <c r="J48" s="375"/>
      <c r="K48" s="123">
        <v>0</v>
      </c>
      <c r="L48" s="123">
        <v>0</v>
      </c>
      <c r="M48" s="123">
        <v>0</v>
      </c>
      <c r="N48" s="123"/>
      <c r="O48" s="123"/>
    </row>
    <row r="49" spans="1:15" ht="45" customHeight="1" x14ac:dyDescent="0.3">
      <c r="A49" s="375">
        <v>4112304</v>
      </c>
      <c r="B49" s="293" t="s">
        <v>382</v>
      </c>
      <c r="C49" s="294">
        <v>69</v>
      </c>
      <c r="D49" s="294">
        <v>3</v>
      </c>
      <c r="E49" s="294">
        <v>3</v>
      </c>
      <c r="F49" s="375">
        <v>0</v>
      </c>
      <c r="G49" s="375">
        <v>0</v>
      </c>
      <c r="H49" s="375">
        <f t="shared" si="1"/>
        <v>0</v>
      </c>
      <c r="I49" s="375"/>
      <c r="J49" s="375"/>
      <c r="K49" s="123">
        <v>0</v>
      </c>
      <c r="L49" s="123">
        <v>0</v>
      </c>
      <c r="M49" s="123">
        <v>0</v>
      </c>
      <c r="N49" s="123"/>
      <c r="O49" s="123"/>
    </row>
    <row r="50" spans="1:15" x14ac:dyDescent="0.3">
      <c r="A50" s="375">
        <v>4112304</v>
      </c>
      <c r="B50" s="164" t="s">
        <v>55</v>
      </c>
      <c r="C50" s="375">
        <v>70</v>
      </c>
      <c r="D50" s="375">
        <v>14.49</v>
      </c>
      <c r="E50" s="375">
        <v>14.49</v>
      </c>
      <c r="F50" s="375">
        <v>0</v>
      </c>
      <c r="G50" s="375">
        <v>0</v>
      </c>
      <c r="H50" s="375">
        <f t="shared" si="1"/>
        <v>0</v>
      </c>
      <c r="I50" s="375"/>
      <c r="J50" s="375"/>
      <c r="K50" s="123">
        <v>0</v>
      </c>
      <c r="L50" s="123">
        <v>0</v>
      </c>
      <c r="M50" s="123">
        <v>0</v>
      </c>
      <c r="N50" s="123"/>
      <c r="O50" s="123"/>
    </row>
    <row r="51" spans="1:15" ht="75" customHeight="1" x14ac:dyDescent="0.3">
      <c r="A51" s="375">
        <v>4112202</v>
      </c>
      <c r="B51" s="164" t="s">
        <v>383</v>
      </c>
      <c r="C51" s="375">
        <v>72</v>
      </c>
      <c r="D51" s="375">
        <v>19.47</v>
      </c>
      <c r="E51" s="375">
        <v>19.47</v>
      </c>
      <c r="F51" s="375">
        <v>0</v>
      </c>
      <c r="G51" s="375">
        <v>0</v>
      </c>
      <c r="H51" s="375">
        <f t="shared" si="1"/>
        <v>0</v>
      </c>
      <c r="I51" s="375"/>
      <c r="J51" s="375"/>
      <c r="K51" s="123">
        <v>0</v>
      </c>
      <c r="L51" s="123">
        <v>0</v>
      </c>
      <c r="M51" s="123">
        <v>0</v>
      </c>
      <c r="N51" s="123"/>
      <c r="O51" s="123"/>
    </row>
    <row r="52" spans="1:15" ht="45" customHeight="1" x14ac:dyDescent="0.3">
      <c r="A52" s="375">
        <v>4112202</v>
      </c>
      <c r="B52" s="164" t="s">
        <v>57</v>
      </c>
      <c r="C52" s="375">
        <v>73</v>
      </c>
      <c r="D52" s="375">
        <v>9.8800000000000008</v>
      </c>
      <c r="E52" s="375">
        <v>9.8800000000000008</v>
      </c>
      <c r="F52" s="375">
        <v>0</v>
      </c>
      <c r="G52" s="375">
        <v>0</v>
      </c>
      <c r="H52" s="375">
        <f t="shared" si="1"/>
        <v>0</v>
      </c>
      <c r="I52" s="375"/>
      <c r="J52" s="375"/>
      <c r="K52" s="123">
        <v>0</v>
      </c>
      <c r="L52" s="123">
        <v>0</v>
      </c>
      <c r="M52" s="123">
        <v>0</v>
      </c>
      <c r="N52" s="123"/>
      <c r="O52" s="123"/>
    </row>
    <row r="53" spans="1:15" x14ac:dyDescent="0.3">
      <c r="A53" s="375">
        <v>4112202</v>
      </c>
      <c r="B53" s="164" t="s">
        <v>58</v>
      </c>
      <c r="C53" s="375">
        <v>74</v>
      </c>
      <c r="D53" s="375">
        <v>0.2</v>
      </c>
      <c r="E53" s="375">
        <v>0.2</v>
      </c>
      <c r="F53" s="375">
        <v>0</v>
      </c>
      <c r="G53" s="375">
        <v>0</v>
      </c>
      <c r="H53" s="375">
        <f t="shared" si="1"/>
        <v>0</v>
      </c>
      <c r="I53" s="375"/>
      <c r="J53" s="375"/>
      <c r="K53" s="123">
        <v>0</v>
      </c>
      <c r="L53" s="123">
        <v>0</v>
      </c>
      <c r="M53" s="123">
        <v>0</v>
      </c>
      <c r="N53" s="123"/>
      <c r="O53" s="123"/>
    </row>
    <row r="54" spans="1:15" ht="30" customHeight="1" x14ac:dyDescent="0.3">
      <c r="A54" s="375">
        <v>4112202</v>
      </c>
      <c r="B54" s="164" t="s">
        <v>384</v>
      </c>
      <c r="C54" s="375">
        <v>75</v>
      </c>
      <c r="D54" s="375">
        <v>4.08</v>
      </c>
      <c r="E54" s="375">
        <v>4.08</v>
      </c>
      <c r="F54" s="375">
        <v>0</v>
      </c>
      <c r="G54" s="375">
        <v>0</v>
      </c>
      <c r="H54" s="375">
        <f t="shared" si="1"/>
        <v>0</v>
      </c>
      <c r="I54" s="375"/>
      <c r="J54" s="375"/>
      <c r="K54" s="123">
        <v>0</v>
      </c>
      <c r="L54" s="123">
        <v>0</v>
      </c>
      <c r="M54" s="123">
        <v>0</v>
      </c>
      <c r="N54" s="123"/>
      <c r="O54" s="123"/>
    </row>
    <row r="55" spans="1:15" x14ac:dyDescent="0.3">
      <c r="A55" s="375">
        <v>4112314</v>
      </c>
      <c r="B55" s="164" t="s">
        <v>39</v>
      </c>
      <c r="C55" s="375">
        <v>76</v>
      </c>
      <c r="D55" s="375">
        <v>45.33</v>
      </c>
      <c r="E55" s="375">
        <v>45.33</v>
      </c>
      <c r="F55" s="375">
        <v>0</v>
      </c>
      <c r="G55" s="375">
        <v>0</v>
      </c>
      <c r="H55" s="375">
        <f t="shared" si="1"/>
        <v>0</v>
      </c>
      <c r="I55" s="375"/>
      <c r="J55" s="375"/>
      <c r="K55" s="123">
        <v>0</v>
      </c>
      <c r="L55" s="123">
        <v>0</v>
      </c>
      <c r="M55" s="123">
        <v>0</v>
      </c>
      <c r="N55" s="123"/>
      <c r="O55" s="123"/>
    </row>
    <row r="56" spans="1:15" x14ac:dyDescent="0.3">
      <c r="A56" s="375">
        <v>4112303</v>
      </c>
      <c r="B56" s="164" t="s">
        <v>60</v>
      </c>
      <c r="C56" s="375">
        <v>77</v>
      </c>
      <c r="D56" s="375">
        <v>12.72</v>
      </c>
      <c r="E56" s="375">
        <v>12.72</v>
      </c>
      <c r="F56" s="375">
        <v>0</v>
      </c>
      <c r="G56" s="375">
        <v>0</v>
      </c>
      <c r="H56" s="375">
        <f t="shared" si="1"/>
        <v>0</v>
      </c>
      <c r="I56" s="375"/>
      <c r="J56" s="375"/>
      <c r="K56" s="123">
        <v>0</v>
      </c>
      <c r="L56" s="123">
        <v>0</v>
      </c>
      <c r="M56" s="123">
        <v>0</v>
      </c>
      <c r="N56" s="123"/>
      <c r="O56" s="123"/>
    </row>
    <row r="57" spans="1:15" x14ac:dyDescent="0.3">
      <c r="A57" s="375">
        <v>4141101</v>
      </c>
      <c r="B57" s="164" t="s">
        <v>61</v>
      </c>
      <c r="C57" s="375">
        <v>79</v>
      </c>
      <c r="D57" s="375">
        <v>15323.6</v>
      </c>
      <c r="E57" s="375">
        <v>15323.6</v>
      </c>
      <c r="F57" s="375">
        <v>0</v>
      </c>
      <c r="G57" s="375">
        <v>0</v>
      </c>
      <c r="H57" s="375">
        <f t="shared" si="1"/>
        <v>0</v>
      </c>
      <c r="I57" s="375"/>
      <c r="J57" s="375"/>
      <c r="K57" s="123">
        <v>0</v>
      </c>
      <c r="L57" s="123">
        <v>0</v>
      </c>
      <c r="M57" s="123">
        <v>0</v>
      </c>
      <c r="N57" s="123"/>
      <c r="O57" s="123"/>
    </row>
    <row r="58" spans="1:15" s="49" customFormat="1" x14ac:dyDescent="0.3">
      <c r="A58" s="85">
        <v>4111306</v>
      </c>
      <c r="B58" s="167" t="s">
        <v>62</v>
      </c>
      <c r="C58" s="85">
        <v>82</v>
      </c>
      <c r="D58" s="85">
        <v>308.94</v>
      </c>
      <c r="E58" s="85">
        <v>40.42</v>
      </c>
      <c r="F58" s="85">
        <v>268.52</v>
      </c>
      <c r="G58" s="85">
        <v>0</v>
      </c>
      <c r="H58" s="375">
        <f t="shared" si="1"/>
        <v>0</v>
      </c>
      <c r="I58" s="375"/>
      <c r="J58" s="85"/>
      <c r="K58" s="168">
        <v>0</v>
      </c>
      <c r="L58" s="168">
        <v>0</v>
      </c>
      <c r="M58" s="168">
        <v>0</v>
      </c>
      <c r="N58" s="168"/>
      <c r="O58" s="168"/>
    </row>
    <row r="59" spans="1:15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>
        <v>0</v>
      </c>
      <c r="H59" s="375">
        <f t="shared" si="1"/>
        <v>0</v>
      </c>
      <c r="I59" s="375"/>
      <c r="J59" s="85"/>
      <c r="K59" s="168">
        <v>0</v>
      </c>
      <c r="L59" s="168">
        <v>0</v>
      </c>
      <c r="M59" s="168">
        <v>0</v>
      </c>
      <c r="N59" s="168"/>
      <c r="O59" s="168"/>
    </row>
    <row r="60" spans="1:15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10218.879999999999</v>
      </c>
      <c r="E60" s="85">
        <v>1398.89</v>
      </c>
      <c r="F60" s="85">
        <v>8819.99</v>
      </c>
      <c r="G60" s="85">
        <v>0</v>
      </c>
      <c r="H60" s="375">
        <f t="shared" si="1"/>
        <v>0</v>
      </c>
      <c r="I60" s="375"/>
      <c r="J60" s="85"/>
      <c r="K60" s="168">
        <v>0</v>
      </c>
      <c r="L60" s="168">
        <v>0</v>
      </c>
      <c r="M60" s="168">
        <v>0</v>
      </c>
      <c r="N60" s="168"/>
      <c r="O60" s="168"/>
    </row>
    <row r="61" spans="1:15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8684.6999999999989</v>
      </c>
      <c r="E61" s="85">
        <v>1125.23</v>
      </c>
      <c r="F61" s="85">
        <v>7559.4699999999993</v>
      </c>
      <c r="G61" s="85">
        <v>0</v>
      </c>
      <c r="H61" s="375">
        <f t="shared" si="1"/>
        <v>0</v>
      </c>
      <c r="I61" s="375"/>
      <c r="J61" s="85"/>
      <c r="K61" s="168">
        <v>0</v>
      </c>
      <c r="L61" s="168">
        <v>0</v>
      </c>
      <c r="M61" s="168">
        <v>0</v>
      </c>
      <c r="N61" s="168"/>
      <c r="O61" s="168"/>
    </row>
    <row r="62" spans="1:15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1181.58</v>
      </c>
      <c r="E62" s="85">
        <v>155.18</v>
      </c>
      <c r="F62" s="85">
        <v>1026.4000000000001</v>
      </c>
      <c r="G62" s="85">
        <v>0</v>
      </c>
      <c r="H62" s="375">
        <f t="shared" si="1"/>
        <v>0</v>
      </c>
      <c r="I62" s="375"/>
      <c r="J62" s="85"/>
      <c r="K62" s="168">
        <v>0</v>
      </c>
      <c r="L62" s="168">
        <v>0</v>
      </c>
      <c r="M62" s="168">
        <v>0</v>
      </c>
      <c r="N62" s="168"/>
      <c r="O62" s="168"/>
    </row>
    <row r="63" spans="1:15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706.11</v>
      </c>
      <c r="E63" s="85">
        <v>95.2</v>
      </c>
      <c r="F63" s="85">
        <v>610.91000000000008</v>
      </c>
      <c r="G63" s="85">
        <v>0</v>
      </c>
      <c r="H63" s="375">
        <f t="shared" si="1"/>
        <v>0</v>
      </c>
      <c r="I63" s="375"/>
      <c r="J63" s="85"/>
      <c r="K63" s="168">
        <v>0</v>
      </c>
      <c r="L63" s="168">
        <v>0</v>
      </c>
      <c r="M63" s="168">
        <v>0</v>
      </c>
      <c r="N63" s="168"/>
      <c r="O63" s="168"/>
    </row>
    <row r="64" spans="1:15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521.53</v>
      </c>
      <c r="E64" s="85">
        <v>71.300000000000011</v>
      </c>
      <c r="F64" s="85">
        <v>450.23</v>
      </c>
      <c r="G64" s="85">
        <v>0</v>
      </c>
      <c r="H64" s="375">
        <f t="shared" si="1"/>
        <v>0</v>
      </c>
      <c r="I64" s="375"/>
      <c r="J64" s="85"/>
      <c r="K64" s="168">
        <v>0</v>
      </c>
      <c r="L64" s="168">
        <v>0</v>
      </c>
      <c r="M64" s="168">
        <v>0</v>
      </c>
      <c r="N64" s="168"/>
      <c r="O64" s="168"/>
    </row>
    <row r="65" spans="1:15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9050.67</v>
      </c>
      <c r="E65" s="85">
        <v>1144.47</v>
      </c>
      <c r="F65" s="85">
        <v>7906.2</v>
      </c>
      <c r="G65" s="85">
        <v>0</v>
      </c>
      <c r="H65" s="375">
        <f t="shared" si="1"/>
        <v>0</v>
      </c>
      <c r="I65" s="375"/>
      <c r="J65" s="85"/>
      <c r="K65" s="168">
        <v>0</v>
      </c>
      <c r="L65" s="168">
        <v>0</v>
      </c>
      <c r="M65" s="168">
        <v>0</v>
      </c>
      <c r="N65" s="168"/>
      <c r="O65" s="168"/>
    </row>
    <row r="66" spans="1:15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>
        <v>0</v>
      </c>
      <c r="H66" s="375">
        <f t="shared" ref="H66:H97" si="2">D66-SUM(E66:G66)</f>
        <v>0</v>
      </c>
      <c r="I66" s="375"/>
      <c r="J66" s="85"/>
      <c r="K66" s="168">
        <v>0</v>
      </c>
      <c r="L66" s="168">
        <v>0</v>
      </c>
      <c r="M66" s="168">
        <v>0</v>
      </c>
      <c r="N66" s="168"/>
      <c r="O66" s="168"/>
    </row>
    <row r="67" spans="1:15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>
        <v>0</v>
      </c>
      <c r="G67" s="85">
        <v>0</v>
      </c>
      <c r="H67" s="375">
        <f t="shared" si="2"/>
        <v>0</v>
      </c>
      <c r="I67" s="375"/>
      <c r="J67" s="85"/>
      <c r="K67" s="168">
        <v>0</v>
      </c>
      <c r="L67" s="168">
        <v>0</v>
      </c>
      <c r="M67" s="168">
        <v>0</v>
      </c>
      <c r="N67" s="168"/>
      <c r="O67" s="168"/>
    </row>
    <row r="68" spans="1:15" s="49" customFormat="1" x14ac:dyDescent="0.3">
      <c r="A68" s="85">
        <v>4111201</v>
      </c>
      <c r="B68" s="167" t="s">
        <v>72</v>
      </c>
      <c r="C68" s="85">
        <v>94</v>
      </c>
      <c r="D68" s="85">
        <v>135.41999999999999</v>
      </c>
      <c r="E68" s="85">
        <v>17.14</v>
      </c>
      <c r="F68" s="85">
        <v>118.28</v>
      </c>
      <c r="G68" s="85">
        <v>0</v>
      </c>
      <c r="H68" s="375">
        <f t="shared" si="2"/>
        <v>0</v>
      </c>
      <c r="I68" s="375"/>
      <c r="J68" s="85"/>
      <c r="K68" s="168">
        <v>0</v>
      </c>
      <c r="L68" s="168">
        <v>0</v>
      </c>
      <c r="M68" s="168">
        <v>0</v>
      </c>
      <c r="N68" s="168"/>
      <c r="O68" s="168"/>
    </row>
    <row r="69" spans="1:15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>
        <v>0</v>
      </c>
      <c r="G69" s="85">
        <v>0</v>
      </c>
      <c r="H69" s="375">
        <f t="shared" si="2"/>
        <v>0</v>
      </c>
      <c r="I69" s="375"/>
      <c r="J69" s="85"/>
      <c r="K69" s="168">
        <v>0</v>
      </c>
      <c r="L69" s="168">
        <v>0</v>
      </c>
      <c r="M69" s="168">
        <v>0</v>
      </c>
      <c r="N69" s="168"/>
      <c r="O69" s="168"/>
    </row>
    <row r="70" spans="1:15" x14ac:dyDescent="0.3">
      <c r="A70" s="375"/>
      <c r="B70" s="164" t="s">
        <v>74</v>
      </c>
      <c r="C70" s="375">
        <v>98</v>
      </c>
      <c r="D70" s="375">
        <v>0</v>
      </c>
      <c r="E70" s="375">
        <v>0</v>
      </c>
      <c r="F70" s="375">
        <v>0</v>
      </c>
      <c r="G70" s="375">
        <v>0</v>
      </c>
      <c r="H70" s="375">
        <f t="shared" si="2"/>
        <v>0</v>
      </c>
      <c r="I70" s="375"/>
      <c r="J70" s="375"/>
      <c r="K70" s="123">
        <v>0</v>
      </c>
      <c r="L70" s="123">
        <v>0</v>
      </c>
      <c r="M70" s="123">
        <v>0</v>
      </c>
      <c r="N70" s="123"/>
      <c r="O70" s="123"/>
    </row>
    <row r="71" spans="1:15" x14ac:dyDescent="0.3">
      <c r="A71" s="375"/>
      <c r="B71" s="164" t="s">
        <v>75</v>
      </c>
      <c r="C71" s="375">
        <v>99</v>
      </c>
      <c r="D71" s="375">
        <v>0</v>
      </c>
      <c r="E71" s="375">
        <v>0</v>
      </c>
      <c r="F71" s="375">
        <v>0</v>
      </c>
      <c r="G71" s="375">
        <v>0</v>
      </c>
      <c r="H71" s="375">
        <f t="shared" si="2"/>
        <v>0</v>
      </c>
      <c r="I71" s="375"/>
      <c r="J71" s="375"/>
      <c r="K71" s="123">
        <v>0</v>
      </c>
      <c r="L71" s="123">
        <v>0</v>
      </c>
      <c r="M71" s="123">
        <v>0</v>
      </c>
      <c r="N71" s="123"/>
      <c r="O71" s="123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6" zoomScale="85" zoomScaleNormal="85" workbookViewId="0">
      <selection activeCell="L1" sqref="L1:N1"/>
    </sheetView>
  </sheetViews>
  <sheetFormatPr defaultColWidth="9.109375" defaultRowHeight="14.4" x14ac:dyDescent="0.3"/>
  <cols>
    <col min="1" max="1" width="20" style="372" customWidth="1"/>
    <col min="2" max="2" width="59.88671875" style="372" customWidth="1"/>
    <col min="3" max="3" width="8.5546875" style="326" customWidth="1"/>
    <col min="4" max="4" width="11.6640625" style="326" customWidth="1"/>
    <col min="5" max="5" width="9.109375" style="326" customWidth="1"/>
    <col min="6" max="6" width="13.5546875" style="326" customWidth="1"/>
    <col min="7" max="7" width="15.44140625" style="326" customWidth="1"/>
    <col min="8" max="8" width="17.33203125" style="326" customWidth="1"/>
    <col min="9" max="9" width="12.5546875" style="326" customWidth="1"/>
    <col min="10" max="11" width="15.44140625" style="326" customWidth="1"/>
    <col min="12" max="12" width="19.33203125" style="169" customWidth="1"/>
    <col min="13" max="13" width="11.88671875" style="169" customWidth="1"/>
    <col min="14" max="14" width="12.33203125" style="169" customWidth="1"/>
    <col min="15" max="15" width="11.33203125" style="169" customWidth="1"/>
    <col min="16" max="16" width="12.33203125" style="169" customWidth="1"/>
    <col min="17" max="17" width="11.88671875" style="169" customWidth="1"/>
    <col min="18" max="18" width="12.6640625" style="169" customWidth="1"/>
    <col min="19" max="19" width="12.109375" style="169" customWidth="1"/>
    <col min="20" max="191" width="9.109375" style="372" customWidth="1"/>
    <col min="192" max="16384" width="9.109375" style="372"/>
  </cols>
  <sheetData>
    <row r="1" spans="1:19" x14ac:dyDescent="0.3">
      <c r="A1" s="375" t="s">
        <v>0</v>
      </c>
      <c r="B1" s="136" t="s">
        <v>1</v>
      </c>
      <c r="C1" s="375" t="s">
        <v>6</v>
      </c>
      <c r="D1" s="375" t="s">
        <v>411</v>
      </c>
      <c r="E1" s="375" t="s">
        <v>412</v>
      </c>
      <c r="F1" s="375" t="s">
        <v>413</v>
      </c>
      <c r="G1" s="375" t="s">
        <v>414</v>
      </c>
      <c r="H1" s="375" t="s">
        <v>423</v>
      </c>
      <c r="I1" s="375" t="s">
        <v>424</v>
      </c>
      <c r="J1" s="375" t="s">
        <v>425</v>
      </c>
      <c r="K1" s="123" t="s">
        <v>426</v>
      </c>
      <c r="L1" s="123" t="s">
        <v>415</v>
      </c>
      <c r="M1" s="123" t="s">
        <v>416</v>
      </c>
      <c r="N1" s="123" t="s">
        <v>417</v>
      </c>
      <c r="O1" s="123" t="s">
        <v>418</v>
      </c>
      <c r="P1" s="123" t="s">
        <v>419</v>
      </c>
      <c r="Q1" s="123" t="s">
        <v>420</v>
      </c>
      <c r="R1" s="123" t="s">
        <v>421</v>
      </c>
      <c r="S1" s="123" t="s">
        <v>422</v>
      </c>
    </row>
    <row r="2" spans="1:19" x14ac:dyDescent="0.3">
      <c r="A2" s="375">
        <v>3111302</v>
      </c>
      <c r="B2" s="164" t="s">
        <v>7</v>
      </c>
      <c r="C2" s="375">
        <v>11</v>
      </c>
      <c r="D2" s="375">
        <v>1.01</v>
      </c>
      <c r="E2" s="375">
        <v>1.01</v>
      </c>
      <c r="F2" s="375"/>
      <c r="G2" s="375"/>
      <c r="H2" s="299">
        <v>0.5</v>
      </c>
      <c r="I2" s="299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3">
      <c r="A3" s="375">
        <v>3111327</v>
      </c>
      <c r="B3" s="164" t="s">
        <v>8</v>
      </c>
      <c r="C3" s="375">
        <v>12</v>
      </c>
      <c r="D3" s="375">
        <v>0</v>
      </c>
      <c r="E3" s="375">
        <v>0</v>
      </c>
      <c r="F3" s="375"/>
      <c r="G3" s="375"/>
      <c r="H3" s="299">
        <v>0</v>
      </c>
      <c r="I3" s="299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3">
      <c r="A4" s="375">
        <v>3111338</v>
      </c>
      <c r="B4" s="164" t="s">
        <v>9</v>
      </c>
      <c r="C4" s="375">
        <v>13</v>
      </c>
      <c r="D4" s="375">
        <v>36.61</v>
      </c>
      <c r="E4" s="375">
        <v>36.61</v>
      </c>
      <c r="F4" s="375"/>
      <c r="G4" s="375"/>
      <c r="H4" s="299">
        <v>14</v>
      </c>
      <c r="I4" s="299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3">
      <c r="A5" s="375">
        <v>3241101</v>
      </c>
      <c r="B5" s="164" t="s">
        <v>10</v>
      </c>
      <c r="C5" s="375">
        <v>15</v>
      </c>
      <c r="D5" s="375">
        <v>58.54</v>
      </c>
      <c r="E5" s="375">
        <v>58.54</v>
      </c>
      <c r="F5" s="375"/>
      <c r="G5" s="375"/>
      <c r="H5" s="299">
        <v>14.98</v>
      </c>
      <c r="I5" s="299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3">
      <c r="A6" s="375">
        <v>3211129</v>
      </c>
      <c r="B6" s="164" t="s">
        <v>11</v>
      </c>
      <c r="C6" s="375">
        <v>16</v>
      </c>
      <c r="D6" s="375">
        <v>116.67</v>
      </c>
      <c r="E6" s="375">
        <v>116.67</v>
      </c>
      <c r="F6" s="375"/>
      <c r="G6" s="375"/>
      <c r="H6" s="299">
        <v>34.21</v>
      </c>
      <c r="I6" s="299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3">
      <c r="A7" s="375">
        <v>3821103</v>
      </c>
      <c r="B7" s="164" t="s">
        <v>12</v>
      </c>
      <c r="C7" s="375">
        <v>17</v>
      </c>
      <c r="D7" s="375">
        <v>1603.18</v>
      </c>
      <c r="E7" s="375">
        <v>1603.18</v>
      </c>
      <c r="F7" s="375"/>
      <c r="G7" s="375"/>
      <c r="H7" s="299">
        <v>177.18</v>
      </c>
      <c r="I7" s="299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3">
      <c r="A8" s="375">
        <v>3211119</v>
      </c>
      <c r="B8" s="164" t="s">
        <v>13</v>
      </c>
      <c r="C8" s="375">
        <v>18</v>
      </c>
      <c r="D8" s="375">
        <v>0.77</v>
      </c>
      <c r="E8" s="375">
        <v>0.77</v>
      </c>
      <c r="F8" s="375"/>
      <c r="G8" s="375"/>
      <c r="H8" s="299">
        <v>0.48</v>
      </c>
      <c r="I8" s="299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3">
      <c r="A9" s="375">
        <v>3211120</v>
      </c>
      <c r="B9" s="164" t="s">
        <v>14</v>
      </c>
      <c r="C9" s="375">
        <v>19</v>
      </c>
      <c r="D9" s="375">
        <v>0.97</v>
      </c>
      <c r="E9" s="375">
        <v>0.97</v>
      </c>
      <c r="F9" s="375"/>
      <c r="G9" s="375"/>
      <c r="H9" s="299">
        <v>7.0000000000000007E-2</v>
      </c>
      <c r="I9" s="299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3">
      <c r="A10" s="375">
        <v>3211117</v>
      </c>
      <c r="B10" s="164" t="s">
        <v>15</v>
      </c>
      <c r="C10" s="375">
        <v>20</v>
      </c>
      <c r="D10" s="375">
        <v>0.44</v>
      </c>
      <c r="E10" s="375">
        <v>0.44</v>
      </c>
      <c r="F10" s="375"/>
      <c r="G10" s="375"/>
      <c r="H10" s="299">
        <v>0.1</v>
      </c>
      <c r="I10" s="299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3">
      <c r="A11" s="375">
        <v>3221104</v>
      </c>
      <c r="B11" s="164" t="s">
        <v>16</v>
      </c>
      <c r="C11" s="375">
        <v>21</v>
      </c>
      <c r="D11" s="375">
        <v>11.92</v>
      </c>
      <c r="E11" s="375">
        <v>11.92</v>
      </c>
      <c r="F11" s="375"/>
      <c r="G11" s="375"/>
      <c r="H11" s="299">
        <v>0.17</v>
      </c>
      <c r="I11" s="299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3">
      <c r="A12" s="375">
        <v>3211115</v>
      </c>
      <c r="B12" s="164" t="s">
        <v>17</v>
      </c>
      <c r="C12" s="375">
        <v>22</v>
      </c>
      <c r="D12" s="375">
        <v>1.1100000000000001</v>
      </c>
      <c r="E12" s="375">
        <v>1.1100000000000001</v>
      </c>
      <c r="F12" s="375"/>
      <c r="G12" s="375"/>
      <c r="H12" s="299">
        <v>0.55000000000000004</v>
      </c>
      <c r="I12" s="299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3">
      <c r="A13" s="375">
        <v>3211113</v>
      </c>
      <c r="B13" s="164" t="s">
        <v>18</v>
      </c>
      <c r="C13" s="375">
        <v>23</v>
      </c>
      <c r="D13" s="375">
        <v>8.74</v>
      </c>
      <c r="E13" s="375">
        <v>8.74</v>
      </c>
      <c r="F13" s="375"/>
      <c r="G13" s="375"/>
      <c r="H13" s="299">
        <v>2.89</v>
      </c>
      <c r="I13" s="299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3">
      <c r="A14" s="375">
        <v>3243102</v>
      </c>
      <c r="B14" s="164" t="s">
        <v>19</v>
      </c>
      <c r="C14" s="375">
        <v>24</v>
      </c>
      <c r="D14" s="375">
        <v>17.52</v>
      </c>
      <c r="E14" s="375">
        <v>17.52</v>
      </c>
      <c r="F14" s="375"/>
      <c r="G14" s="375"/>
      <c r="H14" s="299">
        <v>4.0199999999999996</v>
      </c>
      <c r="I14" s="299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3">
      <c r="A15" s="375">
        <v>3243101</v>
      </c>
      <c r="B15" s="164" t="s">
        <v>20</v>
      </c>
      <c r="C15" s="375">
        <v>25</v>
      </c>
      <c r="D15" s="375">
        <v>64.59</v>
      </c>
      <c r="E15" s="375">
        <v>64.59</v>
      </c>
      <c r="F15" s="375"/>
      <c r="G15" s="375"/>
      <c r="H15" s="299">
        <v>24.18</v>
      </c>
      <c r="I15" s="299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3">
      <c r="A16" s="375">
        <v>3221108</v>
      </c>
      <c r="B16" s="164" t="s">
        <v>21</v>
      </c>
      <c r="C16" s="375">
        <v>26</v>
      </c>
      <c r="D16" s="375">
        <v>1.1599999999999999</v>
      </c>
      <c r="E16" s="375">
        <v>1.1599999999999999</v>
      </c>
      <c r="F16" s="375"/>
      <c r="G16" s="375"/>
      <c r="H16" s="299">
        <v>0.91</v>
      </c>
      <c r="I16" s="299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3">
      <c r="A17" s="375">
        <v>3255102</v>
      </c>
      <c r="B17" s="164" t="s">
        <v>22</v>
      </c>
      <c r="C17" s="375">
        <v>27</v>
      </c>
      <c r="D17" s="375">
        <v>34.159999999999997</v>
      </c>
      <c r="E17" s="375">
        <v>34.159999999999997</v>
      </c>
      <c r="F17" s="375"/>
      <c r="G17" s="375"/>
      <c r="H17" s="299">
        <v>0.5</v>
      </c>
      <c r="I17" s="299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3">
      <c r="A18" s="375">
        <v>3255104</v>
      </c>
      <c r="B18" s="164" t="s">
        <v>23</v>
      </c>
      <c r="C18" s="375">
        <v>28</v>
      </c>
      <c r="D18" s="375">
        <v>49.91</v>
      </c>
      <c r="E18" s="375">
        <v>49.91</v>
      </c>
      <c r="F18" s="375"/>
      <c r="G18" s="375"/>
      <c r="H18" s="299">
        <v>19.95</v>
      </c>
      <c r="I18" s="299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3">
      <c r="A19" s="375">
        <v>3211127</v>
      </c>
      <c r="B19" s="164" t="s">
        <v>24</v>
      </c>
      <c r="C19" s="375">
        <v>29</v>
      </c>
      <c r="D19" s="375">
        <v>0.28000000000000003</v>
      </c>
      <c r="E19" s="375">
        <v>0.28000000000000003</v>
      </c>
      <c r="F19" s="375"/>
      <c r="G19" s="375"/>
      <c r="H19" s="299">
        <v>0.2</v>
      </c>
      <c r="I19" s="299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3">
      <c r="A20" s="375">
        <v>3231201</v>
      </c>
      <c r="B20" s="164" t="s">
        <v>25</v>
      </c>
      <c r="C20" s="375">
        <v>31</v>
      </c>
      <c r="D20" s="375">
        <v>0</v>
      </c>
      <c r="E20" s="375">
        <v>0</v>
      </c>
      <c r="F20" s="375"/>
      <c r="G20" s="375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3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297">
        <v>22.22</v>
      </c>
      <c r="I21" s="297">
        <v>2.72</v>
      </c>
      <c r="J21" s="298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3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297">
        <v>338.11</v>
      </c>
      <c r="I22" s="297">
        <v>34.46</v>
      </c>
      <c r="J22" s="298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3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297">
        <v>75</v>
      </c>
      <c r="I23" s="297">
        <v>7.96</v>
      </c>
      <c r="J23" s="298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3">
      <c r="A24" s="375">
        <v>3211109</v>
      </c>
      <c r="B24" s="164" t="s">
        <v>29</v>
      </c>
      <c r="C24" s="375">
        <v>35</v>
      </c>
      <c r="D24" s="375">
        <v>10.96</v>
      </c>
      <c r="E24" s="375">
        <v>10.96</v>
      </c>
      <c r="F24" s="375"/>
      <c r="G24" s="375"/>
      <c r="H24" s="299">
        <v>3.49</v>
      </c>
      <c r="I24" s="299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3">
      <c r="A25" s="375">
        <v>3256103</v>
      </c>
      <c r="B25" s="164" t="s">
        <v>30</v>
      </c>
      <c r="C25" s="375">
        <v>36</v>
      </c>
      <c r="D25" s="375">
        <v>3.74</v>
      </c>
      <c r="E25" s="375">
        <v>3.74</v>
      </c>
      <c r="F25" s="375"/>
      <c r="G25" s="375"/>
      <c r="H25" s="299">
        <v>3</v>
      </c>
      <c r="I25" s="299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3">
      <c r="A26" s="375">
        <v>3257101</v>
      </c>
      <c r="B26" s="164" t="s">
        <v>378</v>
      </c>
      <c r="C26" s="375">
        <v>37</v>
      </c>
      <c r="D26" s="375">
        <v>5168.01</v>
      </c>
      <c r="E26" s="375">
        <v>0</v>
      </c>
      <c r="F26" s="375"/>
      <c r="G26" s="375">
        <v>5168.01</v>
      </c>
      <c r="H26" s="299">
        <v>450</v>
      </c>
      <c r="I26" s="299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3">
      <c r="A27" s="375">
        <v>3111332</v>
      </c>
      <c r="B27" s="164" t="s">
        <v>32</v>
      </c>
      <c r="C27" s="375">
        <v>38</v>
      </c>
      <c r="D27" s="375">
        <v>12.73</v>
      </c>
      <c r="E27" s="375">
        <v>12.73</v>
      </c>
      <c r="F27" s="375"/>
      <c r="G27" s="375"/>
      <c r="H27" s="299">
        <v>3</v>
      </c>
      <c r="I27" s="299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3">
      <c r="A28" s="375">
        <v>3111332</v>
      </c>
      <c r="B28" s="164" t="s">
        <v>33</v>
      </c>
      <c r="C28" s="375">
        <v>39</v>
      </c>
      <c r="D28" s="375">
        <v>1.29</v>
      </c>
      <c r="E28" s="375">
        <v>1.29</v>
      </c>
      <c r="F28" s="375"/>
      <c r="G28" s="375"/>
      <c r="H28" s="299">
        <v>0.41</v>
      </c>
      <c r="I28" s="299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3">
      <c r="A29" s="375">
        <v>3111332</v>
      </c>
      <c r="B29" s="164" t="s">
        <v>34</v>
      </c>
      <c r="C29" s="375">
        <v>40</v>
      </c>
      <c r="D29" s="375">
        <v>1.3</v>
      </c>
      <c r="E29" s="375">
        <v>1.3</v>
      </c>
      <c r="F29" s="375"/>
      <c r="G29" s="375"/>
      <c r="H29" s="299">
        <v>0.41</v>
      </c>
      <c r="I29" s="299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3">
      <c r="A30" s="375">
        <v>3257104</v>
      </c>
      <c r="B30" s="164" t="s">
        <v>35</v>
      </c>
      <c r="C30" s="375">
        <v>41</v>
      </c>
      <c r="D30" s="375">
        <v>85.02</v>
      </c>
      <c r="E30" s="375">
        <v>85.02</v>
      </c>
      <c r="F30" s="375"/>
      <c r="G30" s="375"/>
      <c r="H30" s="299">
        <v>30</v>
      </c>
      <c r="I30" s="299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3">
      <c r="A31" s="375">
        <v>3255101</v>
      </c>
      <c r="B31" s="164" t="s">
        <v>36</v>
      </c>
      <c r="C31" s="375">
        <v>42</v>
      </c>
      <c r="D31" s="375">
        <v>20.47</v>
      </c>
      <c r="E31" s="375">
        <v>20.47</v>
      </c>
      <c r="F31" s="375"/>
      <c r="G31" s="375"/>
      <c r="H31" s="299">
        <v>10</v>
      </c>
      <c r="I31" s="299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3">
      <c r="A32" s="375">
        <v>3256101</v>
      </c>
      <c r="B32" s="164" t="s">
        <v>37</v>
      </c>
      <c r="C32" s="375">
        <v>43</v>
      </c>
      <c r="D32" s="375">
        <v>875.46</v>
      </c>
      <c r="E32" s="375">
        <v>875.46</v>
      </c>
      <c r="F32" s="375"/>
      <c r="G32" s="375"/>
      <c r="H32" s="299">
        <v>299.95999999999998</v>
      </c>
      <c r="I32" s="299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3">
      <c r="A33" s="375">
        <v>3258101</v>
      </c>
      <c r="B33" s="164" t="s">
        <v>38</v>
      </c>
      <c r="C33" s="375">
        <v>45</v>
      </c>
      <c r="D33" s="375">
        <v>61.4</v>
      </c>
      <c r="E33" s="375">
        <v>61.4</v>
      </c>
      <c r="F33" s="375"/>
      <c r="G33" s="375"/>
      <c r="H33" s="299">
        <v>14.97</v>
      </c>
      <c r="I33" s="299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3">
      <c r="A34" s="375">
        <v>3258102</v>
      </c>
      <c r="B34" s="164" t="s">
        <v>39</v>
      </c>
      <c r="C34" s="375">
        <v>46</v>
      </c>
      <c r="D34" s="375">
        <v>3.2</v>
      </c>
      <c r="E34" s="375">
        <v>3.2</v>
      </c>
      <c r="F34" s="375"/>
      <c r="G34" s="375"/>
      <c r="H34" s="299">
        <v>1.1100000000000001</v>
      </c>
      <c r="I34" s="299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3">
      <c r="A35" s="375">
        <v>3258103</v>
      </c>
      <c r="B35" s="164" t="s">
        <v>40</v>
      </c>
      <c r="C35" s="375">
        <v>47</v>
      </c>
      <c r="D35" s="375">
        <v>5.34</v>
      </c>
      <c r="E35" s="375">
        <v>5.34</v>
      </c>
      <c r="F35" s="375"/>
      <c r="G35" s="375"/>
      <c r="H35" s="299">
        <v>3</v>
      </c>
      <c r="I35" s="299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3">
      <c r="A36" s="375">
        <v>3258105</v>
      </c>
      <c r="B36" s="164" t="s">
        <v>41</v>
      </c>
      <c r="C36" s="375">
        <v>48</v>
      </c>
      <c r="D36" s="375">
        <v>1.22</v>
      </c>
      <c r="E36" s="375">
        <v>1.22</v>
      </c>
      <c r="F36" s="375"/>
      <c r="G36" s="375"/>
      <c r="H36" s="299">
        <v>1.99</v>
      </c>
      <c r="I36" s="299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3">
      <c r="A37" s="375">
        <v>3258107</v>
      </c>
      <c r="B37" s="164" t="s">
        <v>42</v>
      </c>
      <c r="C37" s="375">
        <v>49</v>
      </c>
      <c r="D37" s="375">
        <v>19.98</v>
      </c>
      <c r="E37" s="375">
        <v>19.98</v>
      </c>
      <c r="F37" s="375"/>
      <c r="G37" s="375"/>
      <c r="H37" s="299">
        <v>0</v>
      </c>
      <c r="I37" s="299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3">
      <c r="A38" s="375">
        <v>3258106</v>
      </c>
      <c r="B38" s="164" t="s">
        <v>43</v>
      </c>
      <c r="C38" s="375">
        <v>50</v>
      </c>
      <c r="D38" s="375">
        <v>14.53</v>
      </c>
      <c r="E38" s="375">
        <v>14.53</v>
      </c>
      <c r="F38" s="375"/>
      <c r="G38" s="375"/>
      <c r="H38" s="299">
        <v>4.95</v>
      </c>
      <c r="I38" s="299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3">
      <c r="A39" s="375">
        <v>3258105</v>
      </c>
      <c r="B39" s="164" t="s">
        <v>44</v>
      </c>
      <c r="C39" s="375">
        <v>51</v>
      </c>
      <c r="D39" s="375">
        <v>1.39</v>
      </c>
      <c r="E39" s="375">
        <v>1.39</v>
      </c>
      <c r="F39" s="375"/>
      <c r="G39" s="375"/>
      <c r="H39" s="299">
        <v>2</v>
      </c>
      <c r="I39" s="299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3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75"/>
      <c r="H40" s="299">
        <v>33.17</v>
      </c>
      <c r="I40" s="299">
        <v>4.1500000000000004</v>
      </c>
      <c r="J40" s="299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3">
      <c r="A41" s="375">
        <v>3258128</v>
      </c>
      <c r="B41" s="164" t="s">
        <v>46</v>
      </c>
      <c r="C41" s="375">
        <v>54</v>
      </c>
      <c r="D41" s="375">
        <v>2.39</v>
      </c>
      <c r="E41" s="375">
        <v>2.39</v>
      </c>
      <c r="F41" s="375"/>
      <c r="G41" s="375"/>
      <c r="H41" s="299">
        <v>0.38</v>
      </c>
      <c r="I41" s="299">
        <v>0.38</v>
      </c>
      <c r="J41" s="299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3">
      <c r="A42" s="375">
        <v>3258107</v>
      </c>
      <c r="B42" s="164" t="s">
        <v>47</v>
      </c>
      <c r="C42" s="375">
        <v>55</v>
      </c>
      <c r="D42" s="375">
        <v>7.48</v>
      </c>
      <c r="E42" s="375">
        <v>7.48</v>
      </c>
      <c r="F42" s="375"/>
      <c r="G42" s="375"/>
      <c r="H42" s="299">
        <v>1.49</v>
      </c>
      <c r="I42" s="299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3">
      <c r="A43" s="375">
        <v>4112101</v>
      </c>
      <c r="B43" s="164" t="s">
        <v>48</v>
      </c>
      <c r="C43" s="375">
        <v>60</v>
      </c>
      <c r="D43" s="375">
        <v>606.9</v>
      </c>
      <c r="E43" s="375">
        <v>606.9</v>
      </c>
      <c r="F43" s="375"/>
      <c r="G43" s="375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3">
      <c r="A44" s="375">
        <v>4112101</v>
      </c>
      <c r="B44" s="164" t="s">
        <v>379</v>
      </c>
      <c r="C44" s="375">
        <v>61</v>
      </c>
      <c r="D44" s="375">
        <v>50.22</v>
      </c>
      <c r="E44" s="375">
        <v>50.22</v>
      </c>
      <c r="F44" s="375"/>
      <c r="G44" s="375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3">
      <c r="A45" s="375">
        <v>4112102</v>
      </c>
      <c r="B45" s="164" t="s">
        <v>380</v>
      </c>
      <c r="C45" s="375">
        <v>63</v>
      </c>
      <c r="D45" s="375">
        <v>61.29</v>
      </c>
      <c r="E45" s="375">
        <v>61.29</v>
      </c>
      <c r="F45" s="375"/>
      <c r="G45" s="375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3">
      <c r="A46" s="375">
        <v>4112316</v>
      </c>
      <c r="B46" s="293" t="s">
        <v>51</v>
      </c>
      <c r="C46" s="294">
        <v>65</v>
      </c>
      <c r="D46" s="294">
        <v>8.9700000000000006</v>
      </c>
      <c r="E46" s="294">
        <v>8.9700000000000006</v>
      </c>
      <c r="F46" s="375"/>
      <c r="G46" s="375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3">
      <c r="A47" s="375">
        <v>4112316</v>
      </c>
      <c r="B47" s="293" t="s">
        <v>381</v>
      </c>
      <c r="C47" s="294">
        <v>66</v>
      </c>
      <c r="D47" s="294">
        <v>1</v>
      </c>
      <c r="E47" s="294">
        <v>1</v>
      </c>
      <c r="F47" s="375"/>
      <c r="G47" s="375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3">
      <c r="A48" s="375">
        <v>4112304</v>
      </c>
      <c r="B48" s="293" t="s">
        <v>53</v>
      </c>
      <c r="C48" s="294">
        <v>68</v>
      </c>
      <c r="D48" s="294">
        <v>20.5</v>
      </c>
      <c r="E48" s="294">
        <v>20.5</v>
      </c>
      <c r="F48" s="375"/>
      <c r="G48" s="375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3">
      <c r="A49" s="375">
        <v>4112304</v>
      </c>
      <c r="B49" s="293" t="s">
        <v>382</v>
      </c>
      <c r="C49" s="294">
        <v>69</v>
      </c>
      <c r="D49" s="294">
        <v>3</v>
      </c>
      <c r="E49" s="294">
        <v>3</v>
      </c>
      <c r="F49" s="375"/>
      <c r="G49" s="375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3">
      <c r="A50" s="375">
        <v>4112304</v>
      </c>
      <c r="B50" s="164" t="s">
        <v>55</v>
      </c>
      <c r="C50" s="375">
        <v>70</v>
      </c>
      <c r="D50" s="375">
        <v>9.49</v>
      </c>
      <c r="E50" s="375">
        <v>9.49</v>
      </c>
      <c r="F50" s="375"/>
      <c r="G50" s="375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3">
      <c r="A51" s="375">
        <v>4112202</v>
      </c>
      <c r="B51" s="164" t="s">
        <v>383</v>
      </c>
      <c r="C51" s="375">
        <v>72</v>
      </c>
      <c r="D51" s="375">
        <v>19.47</v>
      </c>
      <c r="E51" s="375">
        <v>19.47</v>
      </c>
      <c r="F51" s="375"/>
      <c r="G51" s="375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3">
      <c r="A52" s="375">
        <v>4112202</v>
      </c>
      <c r="B52" s="164" t="s">
        <v>57</v>
      </c>
      <c r="C52" s="375">
        <v>73</v>
      </c>
      <c r="D52" s="375">
        <v>9.8800000000000008</v>
      </c>
      <c r="E52" s="375">
        <v>9.8800000000000008</v>
      </c>
      <c r="F52" s="375"/>
      <c r="G52" s="375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3">
      <c r="A53" s="375">
        <v>4112202</v>
      </c>
      <c r="B53" s="164" t="s">
        <v>58</v>
      </c>
      <c r="C53" s="375">
        <v>74</v>
      </c>
      <c r="D53" s="375">
        <v>0.2</v>
      </c>
      <c r="E53" s="375">
        <v>0.2</v>
      </c>
      <c r="F53" s="375"/>
      <c r="G53" s="375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3">
      <c r="A54" s="375">
        <v>4112202</v>
      </c>
      <c r="B54" s="164" t="s">
        <v>384</v>
      </c>
      <c r="C54" s="375">
        <v>75</v>
      </c>
      <c r="D54" s="375">
        <v>4.08</v>
      </c>
      <c r="E54" s="375">
        <v>4.08</v>
      </c>
      <c r="F54" s="375"/>
      <c r="G54" s="375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3">
      <c r="A55" s="375">
        <v>4112314</v>
      </c>
      <c r="B55" s="164" t="s">
        <v>39</v>
      </c>
      <c r="C55" s="375">
        <v>76</v>
      </c>
      <c r="D55" s="375">
        <v>45.32</v>
      </c>
      <c r="E55" s="375">
        <v>45.32</v>
      </c>
      <c r="F55" s="375"/>
      <c r="G55" s="375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3">
      <c r="A56" s="375">
        <v>4112303</v>
      </c>
      <c r="B56" s="164" t="s">
        <v>60</v>
      </c>
      <c r="C56" s="375">
        <v>77</v>
      </c>
      <c r="D56" s="375">
        <v>9.73</v>
      </c>
      <c r="E56" s="375">
        <v>9.73</v>
      </c>
      <c r="F56" s="375"/>
      <c r="G56" s="375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3">
      <c r="A57" s="375">
        <v>4141101</v>
      </c>
      <c r="B57" s="164" t="s">
        <v>61</v>
      </c>
      <c r="C57" s="375">
        <v>79</v>
      </c>
      <c r="D57" s="375">
        <v>14323.6</v>
      </c>
      <c r="E57" s="375">
        <v>14323.6</v>
      </c>
      <c r="F57" s="375"/>
      <c r="G57" s="375"/>
      <c r="H57" s="299">
        <v>1000</v>
      </c>
      <c r="I57" s="299">
        <v>1000</v>
      </c>
      <c r="J57" s="299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3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300">
        <v>192.22</v>
      </c>
      <c r="I58" s="300">
        <v>24.08</v>
      </c>
      <c r="J58" s="300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3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300">
        <v>0</v>
      </c>
      <c r="I59" s="300">
        <v>0</v>
      </c>
      <c r="J59" s="300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3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300">
        <v>4075.22</v>
      </c>
      <c r="I60" s="300">
        <v>509.4</v>
      </c>
      <c r="J60" s="300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3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300">
        <v>2673.22</v>
      </c>
      <c r="I61" s="300">
        <v>334.15</v>
      </c>
      <c r="J61" s="300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3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300">
        <v>726.54</v>
      </c>
      <c r="I62" s="300">
        <v>90.82</v>
      </c>
      <c r="J62" s="300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3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300">
        <v>253.65</v>
      </c>
      <c r="I63" s="300">
        <v>31.71</v>
      </c>
      <c r="J63" s="300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3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300">
        <v>179.68</v>
      </c>
      <c r="I64" s="300">
        <v>22.46</v>
      </c>
      <c r="J64" s="300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3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300">
        <v>2923.61</v>
      </c>
      <c r="I65" s="300">
        <v>365.45</v>
      </c>
      <c r="J65" s="300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3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300">
        <v>0</v>
      </c>
      <c r="I66" s="300">
        <v>0</v>
      </c>
      <c r="J66" s="300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3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300">
        <v>0</v>
      </c>
      <c r="I67" s="300">
        <v>0</v>
      </c>
      <c r="J67" s="300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3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301">
        <v>93.33</v>
      </c>
      <c r="I68" s="302">
        <v>11.67</v>
      </c>
      <c r="J68" s="300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3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300">
        <v>0</v>
      </c>
      <c r="I69" s="300">
        <v>0</v>
      </c>
      <c r="J69" s="300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3">
      <c r="A70" s="375"/>
      <c r="B70" s="164" t="s">
        <v>74</v>
      </c>
      <c r="C70" s="375">
        <v>98</v>
      </c>
      <c r="D70" s="375">
        <v>0</v>
      </c>
      <c r="E70" s="375">
        <v>0</v>
      </c>
      <c r="F70" s="375"/>
      <c r="G70" s="375"/>
      <c r="H70" s="299">
        <v>0</v>
      </c>
      <c r="I70" s="299">
        <v>0</v>
      </c>
      <c r="J70" s="299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3">
      <c r="A71" s="375"/>
      <c r="B71" s="164" t="s">
        <v>75</v>
      </c>
      <c r="C71" s="375">
        <v>99</v>
      </c>
      <c r="D71" s="375">
        <v>0</v>
      </c>
      <c r="E71" s="375">
        <v>0</v>
      </c>
      <c r="F71" s="375"/>
      <c r="G71" s="375"/>
      <c r="H71" s="299">
        <v>0</v>
      </c>
      <c r="I71" s="299">
        <v>0</v>
      </c>
      <c r="J71" s="299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3">
      <c r="H72" s="169"/>
      <c r="I72" s="169"/>
      <c r="J72" s="169"/>
      <c r="K72" s="169"/>
    </row>
    <row r="74" spans="1:19" x14ac:dyDescent="0.3">
      <c r="I74" s="169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72" customWidth="1"/>
    <col min="2" max="2" width="55.5546875" style="70" customWidth="1"/>
    <col min="3" max="3" width="17" style="372" customWidth="1"/>
    <col min="6" max="6" width="11.88671875" style="372" bestFit="1" customWidth="1"/>
  </cols>
  <sheetData>
    <row r="1" spans="1:13" x14ac:dyDescent="0.3">
      <c r="A1" s="54" t="s">
        <v>0</v>
      </c>
      <c r="B1" s="263" t="s">
        <v>1</v>
      </c>
      <c r="C1" s="54" t="s">
        <v>427</v>
      </c>
    </row>
    <row r="2" spans="1:13" x14ac:dyDescent="0.3">
      <c r="A2" s="326">
        <v>3111302</v>
      </c>
      <c r="B2" s="46">
        <v>0</v>
      </c>
      <c r="C2" s="326">
        <v>0.90200000000000002</v>
      </c>
      <c r="D2" s="326"/>
      <c r="E2" s="326"/>
      <c r="F2" s="326"/>
      <c r="G2" s="326"/>
      <c r="H2" s="326"/>
      <c r="I2" s="326"/>
      <c r="J2" s="326"/>
      <c r="K2" s="326"/>
      <c r="L2" s="326"/>
      <c r="M2" s="326"/>
    </row>
    <row r="3" spans="1:13" x14ac:dyDescent="0.3">
      <c r="A3" s="326">
        <v>3111327</v>
      </c>
      <c r="B3" s="46" t="s">
        <v>8</v>
      </c>
      <c r="C3" s="326">
        <v>0.90200000000000002</v>
      </c>
      <c r="D3" s="326"/>
      <c r="E3" s="326"/>
      <c r="F3" s="326"/>
      <c r="G3" s="326"/>
      <c r="H3" s="326"/>
      <c r="I3" s="326"/>
      <c r="J3" s="326"/>
      <c r="K3" s="326"/>
      <c r="L3" s="326"/>
      <c r="M3" s="326"/>
    </row>
    <row r="4" spans="1:13" x14ac:dyDescent="0.3">
      <c r="A4" s="326">
        <v>3111338</v>
      </c>
      <c r="B4" s="46" t="s">
        <v>9</v>
      </c>
      <c r="C4" s="326">
        <v>0.90200000000000002</v>
      </c>
      <c r="D4" s="326"/>
      <c r="E4" s="326"/>
      <c r="F4" s="326"/>
      <c r="G4" s="326"/>
      <c r="H4" s="326"/>
      <c r="I4" s="326"/>
      <c r="J4" s="326"/>
      <c r="K4" s="326"/>
      <c r="L4" s="326"/>
      <c r="M4" s="326"/>
    </row>
    <row r="5" spans="1:13" x14ac:dyDescent="0.3">
      <c r="A5" s="326">
        <v>3241101</v>
      </c>
      <c r="B5" s="46" t="s">
        <v>10</v>
      </c>
      <c r="C5" s="326">
        <v>0.90200000000000002</v>
      </c>
      <c r="D5" s="326"/>
      <c r="E5" s="326"/>
      <c r="F5" s="326"/>
      <c r="G5" s="326"/>
      <c r="H5" s="326"/>
      <c r="I5" s="326"/>
      <c r="J5" s="326"/>
      <c r="K5" s="326"/>
      <c r="L5" s="326"/>
      <c r="M5" s="326"/>
    </row>
    <row r="6" spans="1:13" ht="15.75" customHeight="1" x14ac:dyDescent="0.3">
      <c r="A6" s="326">
        <v>3211129</v>
      </c>
      <c r="B6" s="46" t="s">
        <v>11</v>
      </c>
      <c r="C6" s="326">
        <v>0.81200000000000006</v>
      </c>
      <c r="D6" s="326"/>
      <c r="E6" s="326"/>
      <c r="F6" s="326"/>
      <c r="G6" s="326"/>
      <c r="H6" s="326"/>
      <c r="I6" s="326"/>
      <c r="J6" s="326"/>
      <c r="K6" s="326"/>
      <c r="L6" s="326"/>
      <c r="M6" s="326"/>
    </row>
    <row r="7" spans="1:13" ht="21.75" customHeight="1" x14ac:dyDescent="0.3">
      <c r="A7" s="326">
        <v>3821103</v>
      </c>
      <c r="B7" s="46" t="s">
        <v>12</v>
      </c>
      <c r="C7" s="326">
        <v>0.81200000000000006</v>
      </c>
      <c r="D7" s="326"/>
      <c r="E7" s="326"/>
      <c r="F7" s="326"/>
      <c r="G7" s="326"/>
      <c r="H7" s="326"/>
      <c r="I7" s="326"/>
      <c r="J7" s="326"/>
      <c r="K7" s="326"/>
      <c r="L7" s="326"/>
      <c r="M7" s="326"/>
    </row>
    <row r="8" spans="1:13" x14ac:dyDescent="0.3">
      <c r="A8" s="326">
        <v>3211119</v>
      </c>
      <c r="B8" s="46" t="s">
        <v>13</v>
      </c>
      <c r="C8" s="326">
        <v>0.81200000000000006</v>
      </c>
      <c r="D8" s="326"/>
      <c r="E8" s="326"/>
      <c r="F8" s="326"/>
      <c r="G8" s="326"/>
      <c r="H8" s="326"/>
      <c r="I8" s="326"/>
      <c r="J8" s="326"/>
      <c r="K8" s="326"/>
      <c r="L8" s="326"/>
      <c r="M8" s="326"/>
    </row>
    <row r="9" spans="1:13" x14ac:dyDescent="0.3">
      <c r="A9" s="326">
        <v>3211120</v>
      </c>
      <c r="B9" s="46" t="s">
        <v>14</v>
      </c>
      <c r="C9" s="326">
        <v>0.81200000000000006</v>
      </c>
      <c r="D9" s="326"/>
      <c r="E9" s="326"/>
      <c r="F9" s="326"/>
      <c r="G9" s="326"/>
      <c r="H9" s="326"/>
      <c r="I9" s="326"/>
      <c r="J9" s="326"/>
      <c r="K9" s="326"/>
      <c r="L9" s="326"/>
      <c r="M9" s="326"/>
    </row>
    <row r="10" spans="1:13" x14ac:dyDescent="0.3">
      <c r="A10" s="326">
        <v>3211117</v>
      </c>
      <c r="B10" s="46" t="s">
        <v>15</v>
      </c>
      <c r="C10" s="326">
        <v>0.81200000000000006</v>
      </c>
      <c r="D10" s="326"/>
      <c r="E10" s="326"/>
      <c r="F10" s="376"/>
      <c r="G10" s="326"/>
      <c r="H10" s="326"/>
      <c r="I10" s="326"/>
      <c r="J10" s="326"/>
      <c r="K10" s="326"/>
      <c r="L10" s="326"/>
      <c r="M10" s="326"/>
    </row>
    <row r="11" spans="1:13" x14ac:dyDescent="0.3">
      <c r="A11" s="326">
        <v>3221104</v>
      </c>
      <c r="B11" s="46" t="s">
        <v>16</v>
      </c>
      <c r="C11" s="326">
        <v>0.81200000000000006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</row>
    <row r="12" spans="1:13" x14ac:dyDescent="0.3">
      <c r="A12" s="326">
        <v>3211115</v>
      </c>
      <c r="B12" s="46" t="s">
        <v>17</v>
      </c>
      <c r="C12" s="326">
        <v>0.81200000000000006</v>
      </c>
      <c r="D12" s="326"/>
      <c r="E12" s="326"/>
      <c r="F12" s="326"/>
      <c r="G12" s="326"/>
      <c r="H12" s="326"/>
      <c r="I12" s="326"/>
      <c r="J12" s="326"/>
      <c r="K12" s="326"/>
      <c r="L12" s="326"/>
      <c r="M12" s="326"/>
    </row>
    <row r="13" spans="1:13" x14ac:dyDescent="0.3">
      <c r="A13" s="326">
        <v>3211113</v>
      </c>
      <c r="B13" s="46" t="s">
        <v>18</v>
      </c>
      <c r="C13" s="326">
        <v>0.81200000000000006</v>
      </c>
      <c r="D13" s="326"/>
      <c r="E13" s="326"/>
      <c r="F13" s="326"/>
      <c r="G13" s="326"/>
      <c r="H13" s="326"/>
      <c r="I13" s="326"/>
      <c r="J13" s="326"/>
      <c r="K13" s="326"/>
      <c r="L13" s="326"/>
      <c r="M13" s="326"/>
    </row>
    <row r="14" spans="1:13" x14ac:dyDescent="0.3">
      <c r="A14" s="326">
        <v>3243102</v>
      </c>
      <c r="B14" s="46" t="s">
        <v>19</v>
      </c>
      <c r="C14" s="326">
        <v>0.81200000000000006</v>
      </c>
      <c r="D14" s="326"/>
      <c r="E14" s="326"/>
      <c r="F14" s="326"/>
      <c r="G14" s="326"/>
      <c r="H14" s="326"/>
      <c r="I14" s="326"/>
      <c r="J14" s="326"/>
      <c r="K14" s="326"/>
      <c r="L14" s="326"/>
      <c r="M14" s="326"/>
    </row>
    <row r="15" spans="1:13" x14ac:dyDescent="0.3">
      <c r="A15" s="326">
        <v>3243101</v>
      </c>
      <c r="B15" s="46" t="s">
        <v>20</v>
      </c>
      <c r="C15" s="326">
        <v>0.72</v>
      </c>
      <c r="D15" s="326"/>
      <c r="E15" s="326"/>
      <c r="F15" s="326"/>
      <c r="G15" s="326"/>
      <c r="H15" s="326"/>
      <c r="I15" s="326"/>
      <c r="J15" s="326"/>
      <c r="K15" s="326"/>
      <c r="L15" s="326"/>
      <c r="M15" s="326"/>
    </row>
    <row r="16" spans="1:13" x14ac:dyDescent="0.3">
      <c r="A16" s="326">
        <v>3221108</v>
      </c>
      <c r="B16" s="46" t="s">
        <v>21</v>
      </c>
      <c r="C16" s="326">
        <v>0.90200000000000002</v>
      </c>
      <c r="D16" s="326"/>
      <c r="E16" s="326"/>
      <c r="F16" s="326"/>
      <c r="G16" s="326"/>
      <c r="H16" s="326"/>
      <c r="I16" s="326"/>
      <c r="J16" s="326"/>
      <c r="K16" s="326"/>
      <c r="L16" s="326"/>
      <c r="M16" s="326"/>
    </row>
    <row r="17" spans="1:13" x14ac:dyDescent="0.3">
      <c r="A17" s="326">
        <v>3255102</v>
      </c>
      <c r="B17" s="46" t="s">
        <v>22</v>
      </c>
      <c r="C17" s="326">
        <v>0.81200000000000006</v>
      </c>
      <c r="D17" s="326"/>
      <c r="E17" s="326"/>
      <c r="F17" s="326"/>
      <c r="G17" s="326"/>
      <c r="H17" s="326"/>
      <c r="I17" s="326"/>
      <c r="J17" s="326"/>
      <c r="K17" s="326"/>
      <c r="L17" s="326"/>
      <c r="M17" s="326"/>
    </row>
    <row r="18" spans="1:13" x14ac:dyDescent="0.3">
      <c r="A18" s="326">
        <v>3255104</v>
      </c>
      <c r="B18" s="46" t="s">
        <v>23</v>
      </c>
      <c r="C18" s="326">
        <v>0.81200000000000006</v>
      </c>
      <c r="D18" s="326"/>
      <c r="E18" s="326"/>
      <c r="F18" s="326"/>
      <c r="G18" s="326"/>
      <c r="H18" s="326"/>
      <c r="I18" s="326"/>
      <c r="J18" s="326"/>
      <c r="K18" s="326"/>
      <c r="L18" s="326"/>
      <c r="M18" s="326"/>
    </row>
    <row r="19" spans="1:13" x14ac:dyDescent="0.3">
      <c r="A19" s="326">
        <v>3211127</v>
      </c>
      <c r="B19" s="46" t="s">
        <v>24</v>
      </c>
      <c r="C19" s="326">
        <v>0.81200000000000006</v>
      </c>
      <c r="D19" s="326"/>
      <c r="E19" s="326"/>
      <c r="F19" s="326"/>
      <c r="G19" s="326"/>
      <c r="H19" s="326"/>
      <c r="I19" s="326"/>
      <c r="J19" s="326"/>
      <c r="K19" s="326"/>
      <c r="L19" s="326"/>
      <c r="M19" s="326"/>
    </row>
    <row r="20" spans="1:13" ht="30" customHeight="1" x14ac:dyDescent="0.3">
      <c r="A20" s="326">
        <v>3231201</v>
      </c>
      <c r="B20" s="46" t="s">
        <v>25</v>
      </c>
      <c r="C20" s="326">
        <v>0.90200000000000002</v>
      </c>
      <c r="D20" s="326"/>
      <c r="E20" s="326"/>
      <c r="F20" s="326"/>
      <c r="G20" s="326"/>
      <c r="H20" s="326"/>
      <c r="I20" s="326"/>
      <c r="J20" s="326"/>
      <c r="K20" s="326"/>
      <c r="L20" s="326"/>
      <c r="M20" s="326"/>
    </row>
    <row r="21" spans="1:13" ht="30" customHeight="1" x14ac:dyDescent="0.3">
      <c r="A21" s="326">
        <v>3231201</v>
      </c>
      <c r="B21" s="46" t="s">
        <v>26</v>
      </c>
      <c r="C21" s="326">
        <v>0.90200000000000002</v>
      </c>
      <c r="D21" s="326"/>
      <c r="E21" s="326"/>
      <c r="F21" s="326"/>
      <c r="G21" s="326"/>
      <c r="H21" s="326"/>
      <c r="I21" s="326"/>
      <c r="J21" s="326"/>
      <c r="K21" s="326"/>
      <c r="L21" s="326"/>
      <c r="M21" s="326"/>
    </row>
    <row r="22" spans="1:13" ht="21" customHeight="1" x14ac:dyDescent="0.3">
      <c r="A22" s="326">
        <v>3231201</v>
      </c>
      <c r="B22" s="46" t="s">
        <v>27</v>
      </c>
      <c r="C22" s="326">
        <v>0.90200000000000002</v>
      </c>
      <c r="D22" s="326"/>
      <c r="E22" s="326"/>
      <c r="F22" s="326"/>
      <c r="G22" s="326"/>
      <c r="H22" s="326"/>
      <c r="I22" s="326"/>
      <c r="J22" s="326"/>
      <c r="K22" s="326"/>
      <c r="L22" s="326"/>
      <c r="M22" s="326"/>
    </row>
    <row r="23" spans="1:13" ht="12" customHeight="1" x14ac:dyDescent="0.3">
      <c r="A23" s="326">
        <v>3231201</v>
      </c>
      <c r="B23" s="46" t="s">
        <v>28</v>
      </c>
      <c r="C23" s="326">
        <v>0.90200000000000002</v>
      </c>
      <c r="D23" s="326"/>
      <c r="E23" s="326"/>
      <c r="F23" s="326"/>
      <c r="G23" s="326"/>
      <c r="H23" s="326"/>
      <c r="I23" s="326"/>
      <c r="J23" s="326"/>
      <c r="K23" s="326"/>
      <c r="L23" s="326"/>
      <c r="M23" s="326"/>
    </row>
    <row r="24" spans="1:13" x14ac:dyDescent="0.3">
      <c r="A24" s="326">
        <v>3211109</v>
      </c>
      <c r="B24" s="46" t="s">
        <v>29</v>
      </c>
      <c r="C24" s="326">
        <v>0.90200000000000002</v>
      </c>
      <c r="D24" s="326"/>
      <c r="E24" s="326"/>
      <c r="F24" s="326"/>
      <c r="G24" s="326"/>
      <c r="H24" s="326"/>
      <c r="I24" s="326"/>
      <c r="J24" s="326"/>
      <c r="K24" s="326"/>
      <c r="L24" s="326"/>
      <c r="M24" s="326"/>
    </row>
    <row r="25" spans="1:13" x14ac:dyDescent="0.3">
      <c r="A25" s="326">
        <v>3256103</v>
      </c>
      <c r="B25" s="46" t="s">
        <v>30</v>
      </c>
      <c r="C25" s="326">
        <v>0.81200000000000006</v>
      </c>
      <c r="D25" s="326"/>
      <c r="E25" s="326"/>
      <c r="F25" s="326"/>
      <c r="G25" s="326"/>
      <c r="H25" s="326"/>
      <c r="I25" s="326"/>
      <c r="J25" s="326"/>
      <c r="K25" s="326"/>
      <c r="L25" s="326"/>
      <c r="M25" s="326"/>
    </row>
    <row r="26" spans="1:13" ht="24" customHeight="1" x14ac:dyDescent="0.3">
      <c r="A26" s="326">
        <v>3257101</v>
      </c>
      <c r="B26" s="46" t="s">
        <v>428</v>
      </c>
      <c r="C26" s="326">
        <v>0.90200000000000002</v>
      </c>
      <c r="D26" s="326"/>
      <c r="E26" s="326"/>
      <c r="F26" s="326"/>
      <c r="G26" s="326"/>
      <c r="H26" s="326"/>
      <c r="I26" s="326"/>
      <c r="J26" s="326"/>
      <c r="K26" s="326"/>
      <c r="L26" s="326"/>
      <c r="M26" s="326"/>
    </row>
    <row r="27" spans="1:13" ht="16.5" customHeight="1" x14ac:dyDescent="0.3">
      <c r="A27" s="326">
        <v>3111332</v>
      </c>
      <c r="B27" s="46" t="s">
        <v>32</v>
      </c>
      <c r="C27" s="326">
        <v>0.90200000000000002</v>
      </c>
      <c r="D27" s="326"/>
      <c r="E27" s="326"/>
      <c r="F27" s="326"/>
      <c r="G27" s="326"/>
      <c r="H27" s="326"/>
      <c r="I27" s="326"/>
      <c r="J27" s="326"/>
      <c r="K27" s="326"/>
      <c r="L27" s="326"/>
      <c r="M27" s="326"/>
    </row>
    <row r="28" spans="1:13" x14ac:dyDescent="0.3">
      <c r="A28" s="326">
        <v>3111332</v>
      </c>
      <c r="B28" s="46" t="s">
        <v>33</v>
      </c>
      <c r="C28" s="326">
        <v>0.90200000000000002</v>
      </c>
      <c r="D28" s="326"/>
      <c r="E28" s="326"/>
      <c r="F28" s="326"/>
      <c r="G28" s="326"/>
      <c r="H28" s="326"/>
      <c r="I28" s="326"/>
      <c r="J28" s="326"/>
      <c r="K28" s="326"/>
      <c r="L28" s="326"/>
      <c r="M28" s="326"/>
    </row>
    <row r="29" spans="1:13" x14ac:dyDescent="0.3">
      <c r="A29" s="326">
        <v>3111332</v>
      </c>
      <c r="B29" s="46" t="s">
        <v>34</v>
      </c>
      <c r="C29" s="326">
        <v>0.90200000000000002</v>
      </c>
      <c r="D29" s="326"/>
      <c r="E29" s="326"/>
      <c r="F29" s="326"/>
      <c r="G29" s="326"/>
      <c r="H29" s="326"/>
      <c r="I29" s="326"/>
      <c r="J29" s="326"/>
      <c r="K29" s="326"/>
      <c r="L29" s="326"/>
      <c r="M29" s="326"/>
    </row>
    <row r="30" spans="1:13" x14ac:dyDescent="0.3">
      <c r="A30" s="326">
        <v>3257104</v>
      </c>
      <c r="B30" s="46" t="s">
        <v>35</v>
      </c>
      <c r="C30" s="326">
        <v>0.90200000000000002</v>
      </c>
      <c r="D30" s="326"/>
      <c r="E30" s="326"/>
      <c r="F30" s="326"/>
      <c r="G30" s="326"/>
      <c r="H30" s="326"/>
      <c r="I30" s="326"/>
      <c r="J30" s="326"/>
      <c r="K30" s="326"/>
      <c r="L30" s="326"/>
      <c r="M30" s="326"/>
    </row>
    <row r="31" spans="1:13" x14ac:dyDescent="0.3">
      <c r="A31" s="326">
        <v>3255101</v>
      </c>
      <c r="B31" s="46" t="s">
        <v>36</v>
      </c>
      <c r="C31" s="326">
        <v>0.90200000000000002</v>
      </c>
      <c r="D31" s="326"/>
      <c r="E31" s="326"/>
      <c r="F31" s="326"/>
      <c r="G31" s="326"/>
      <c r="H31" s="326"/>
      <c r="I31" s="326"/>
      <c r="J31" s="326"/>
      <c r="K31" s="326"/>
      <c r="L31" s="326"/>
      <c r="M31" s="326"/>
    </row>
    <row r="32" spans="1:13" ht="15.75" customHeight="1" x14ac:dyDescent="0.3">
      <c r="A32" s="326">
        <v>3256101</v>
      </c>
      <c r="B32" s="46" t="s">
        <v>37</v>
      </c>
      <c r="C32" s="326">
        <v>0.86</v>
      </c>
      <c r="D32" s="326"/>
      <c r="E32" s="326"/>
      <c r="F32" s="326"/>
      <c r="G32" s="326"/>
      <c r="H32" s="326"/>
      <c r="I32" s="326"/>
      <c r="J32" s="326"/>
      <c r="K32" s="326"/>
      <c r="L32" s="326"/>
      <c r="M32" s="326"/>
    </row>
    <row r="33" spans="1:13" x14ac:dyDescent="0.3">
      <c r="A33" s="326">
        <v>3258101</v>
      </c>
      <c r="B33" s="46" t="s">
        <v>38</v>
      </c>
      <c r="C33" s="326">
        <v>0.86</v>
      </c>
      <c r="D33" s="326"/>
      <c r="E33" s="326"/>
      <c r="F33" s="326"/>
      <c r="G33" s="326"/>
      <c r="H33" s="326"/>
      <c r="I33" s="326"/>
      <c r="J33" s="326"/>
      <c r="K33" s="326"/>
      <c r="L33" s="326"/>
      <c r="M33" s="326"/>
    </row>
    <row r="34" spans="1:13" x14ac:dyDescent="0.3">
      <c r="A34" s="326">
        <v>3258102</v>
      </c>
      <c r="B34" s="46" t="s">
        <v>39</v>
      </c>
      <c r="C34" s="326">
        <v>0.86</v>
      </c>
      <c r="D34" s="326"/>
      <c r="E34" s="326"/>
      <c r="F34" s="326"/>
      <c r="G34" s="326"/>
      <c r="H34" s="326"/>
      <c r="I34" s="326"/>
      <c r="J34" s="326"/>
      <c r="K34" s="326"/>
      <c r="L34" s="326"/>
      <c r="M34" s="326"/>
    </row>
    <row r="35" spans="1:13" x14ac:dyDescent="0.3">
      <c r="A35" s="326">
        <v>3258103</v>
      </c>
      <c r="B35" s="46" t="s">
        <v>40</v>
      </c>
      <c r="C35" s="326">
        <v>0.86</v>
      </c>
      <c r="D35" s="326"/>
      <c r="E35" s="326"/>
      <c r="F35" s="326"/>
      <c r="G35" s="326"/>
      <c r="H35" s="326"/>
      <c r="I35" s="326"/>
      <c r="J35" s="326"/>
      <c r="K35" s="326"/>
      <c r="L35" s="326"/>
      <c r="M35" s="326"/>
    </row>
    <row r="36" spans="1:13" x14ac:dyDescent="0.3">
      <c r="A36" s="326">
        <v>3258105</v>
      </c>
      <c r="B36" s="46" t="s">
        <v>41</v>
      </c>
      <c r="C36" s="326">
        <v>0.86</v>
      </c>
      <c r="D36" s="326"/>
      <c r="E36" s="326"/>
      <c r="F36" s="326"/>
      <c r="G36" s="326"/>
      <c r="H36" s="326"/>
      <c r="I36" s="326"/>
      <c r="J36" s="326"/>
      <c r="K36" s="326"/>
      <c r="L36" s="326"/>
      <c r="M36" s="326"/>
    </row>
    <row r="37" spans="1:13" x14ac:dyDescent="0.3">
      <c r="A37" s="326">
        <v>3258107</v>
      </c>
      <c r="B37" s="46" t="s">
        <v>42</v>
      </c>
      <c r="C37" s="326">
        <v>0.76500000000000001</v>
      </c>
      <c r="D37" s="326"/>
      <c r="E37" s="326"/>
      <c r="F37" s="326"/>
      <c r="G37" s="326"/>
      <c r="H37" s="326"/>
      <c r="I37" s="326"/>
      <c r="J37" s="326"/>
      <c r="K37" s="326"/>
      <c r="L37" s="326"/>
      <c r="M37" s="326"/>
    </row>
    <row r="38" spans="1:13" x14ac:dyDescent="0.3">
      <c r="A38" s="326">
        <v>3258106</v>
      </c>
      <c r="B38" s="46" t="s">
        <v>43</v>
      </c>
      <c r="C38" s="326">
        <v>0.76500000000000001</v>
      </c>
      <c r="D38" s="326"/>
      <c r="E38" s="326"/>
      <c r="F38" s="326"/>
      <c r="G38" s="326"/>
      <c r="H38" s="326"/>
      <c r="I38" s="326"/>
      <c r="J38" s="326"/>
      <c r="K38" s="326"/>
      <c r="L38" s="326"/>
      <c r="M38" s="326"/>
    </row>
    <row r="39" spans="1:13" x14ac:dyDescent="0.3">
      <c r="A39" s="326">
        <v>3258105</v>
      </c>
      <c r="B39" s="46" t="s">
        <v>44</v>
      </c>
      <c r="C39" s="326">
        <v>0.86</v>
      </c>
      <c r="D39" s="326"/>
      <c r="E39" s="326"/>
      <c r="F39" s="326"/>
      <c r="G39" s="326"/>
      <c r="H39" s="326"/>
      <c r="I39" s="326"/>
      <c r="J39" s="326"/>
      <c r="K39" s="326"/>
      <c r="L39" s="326"/>
      <c r="M39" s="326"/>
    </row>
    <row r="40" spans="1:13" ht="12" customHeight="1" x14ac:dyDescent="0.3">
      <c r="A40" s="326">
        <v>3258114</v>
      </c>
      <c r="B40" s="46" t="s">
        <v>45</v>
      </c>
      <c r="C40" s="326">
        <v>0.81200000000000006</v>
      </c>
      <c r="D40" s="326"/>
      <c r="E40" s="326"/>
      <c r="F40" s="326"/>
      <c r="G40" s="326"/>
      <c r="H40" s="326"/>
      <c r="I40" s="326"/>
      <c r="J40" s="326"/>
      <c r="K40" s="326"/>
      <c r="L40" s="326"/>
      <c r="M40" s="326"/>
    </row>
    <row r="41" spans="1:13" x14ac:dyDescent="0.3">
      <c r="A41" s="326">
        <v>3258128</v>
      </c>
      <c r="B41" s="46" t="s">
        <v>46</v>
      </c>
      <c r="C41" s="326">
        <v>0.81200000000000006</v>
      </c>
      <c r="D41" s="326"/>
      <c r="E41" s="326"/>
      <c r="F41" s="326"/>
      <c r="G41" s="326"/>
      <c r="H41" s="326"/>
      <c r="I41" s="326"/>
      <c r="J41" s="326"/>
      <c r="K41" s="326"/>
      <c r="L41" s="326"/>
      <c r="M41" s="326"/>
    </row>
    <row r="42" spans="1:13" x14ac:dyDescent="0.3">
      <c r="A42" s="326">
        <v>3258107</v>
      </c>
      <c r="B42" s="46" t="s">
        <v>47</v>
      </c>
      <c r="C42" s="326">
        <v>0.90200000000000002</v>
      </c>
      <c r="D42" s="326"/>
      <c r="E42" s="326"/>
      <c r="F42" s="326"/>
      <c r="G42" s="326"/>
      <c r="H42" s="326"/>
      <c r="I42" s="326"/>
      <c r="J42" s="326"/>
      <c r="K42" s="326"/>
      <c r="L42" s="326"/>
      <c r="M42" s="326"/>
    </row>
    <row r="43" spans="1:13" ht="22.5" customHeight="1" x14ac:dyDescent="0.3">
      <c r="A43" s="326">
        <v>4112101</v>
      </c>
      <c r="B43" s="46" t="s">
        <v>429</v>
      </c>
      <c r="C43" s="326">
        <v>0.68</v>
      </c>
      <c r="D43" s="326"/>
      <c r="E43" s="326"/>
      <c r="F43" s="326"/>
      <c r="G43" s="326"/>
      <c r="H43" s="326"/>
      <c r="I43" s="326"/>
      <c r="J43" s="326"/>
      <c r="K43" s="326"/>
      <c r="L43" s="326"/>
      <c r="M43" s="326"/>
    </row>
    <row r="44" spans="1:13" ht="18" customHeight="1" x14ac:dyDescent="0.3">
      <c r="A44" s="326">
        <v>4112101</v>
      </c>
      <c r="B44" s="46" t="s">
        <v>49</v>
      </c>
      <c r="C44" s="326">
        <v>0.68</v>
      </c>
      <c r="D44" s="326"/>
      <c r="E44" s="326"/>
      <c r="F44" s="326"/>
      <c r="G44" s="326"/>
      <c r="H44" s="326"/>
      <c r="I44" s="326"/>
      <c r="J44" s="326"/>
      <c r="K44" s="326"/>
      <c r="L44" s="326"/>
      <c r="M44" s="326"/>
    </row>
    <row r="45" spans="1:13" ht="15" customHeight="1" x14ac:dyDescent="0.3">
      <c r="A45" s="326">
        <v>4112102</v>
      </c>
      <c r="B45" s="46" t="s">
        <v>50</v>
      </c>
      <c r="C45" s="326">
        <v>0.68</v>
      </c>
      <c r="D45" s="326"/>
      <c r="E45" s="326"/>
      <c r="F45" s="326"/>
      <c r="G45" s="326"/>
      <c r="H45" s="326"/>
      <c r="I45" s="326"/>
      <c r="J45" s="326"/>
      <c r="K45" s="326"/>
      <c r="L45" s="326"/>
      <c r="M45" s="326"/>
    </row>
    <row r="46" spans="1:13" ht="16.5" customHeight="1" x14ac:dyDescent="0.3">
      <c r="A46" s="326">
        <v>4112316</v>
      </c>
      <c r="B46" s="46" t="s">
        <v>51</v>
      </c>
      <c r="C46" s="326">
        <v>0.81200000000000006</v>
      </c>
      <c r="D46" s="326"/>
      <c r="E46" s="326"/>
      <c r="F46" s="326"/>
      <c r="G46" s="326"/>
      <c r="H46" s="326"/>
      <c r="I46" s="326"/>
      <c r="J46" s="326"/>
      <c r="K46" s="326"/>
      <c r="L46" s="326"/>
      <c r="M46" s="326"/>
    </row>
    <row r="47" spans="1:13" ht="16.5" customHeight="1" x14ac:dyDescent="0.3">
      <c r="A47" s="326">
        <v>4112316</v>
      </c>
      <c r="B47" s="46" t="s">
        <v>52</v>
      </c>
      <c r="C47" s="326">
        <v>0.81200000000000006</v>
      </c>
      <c r="D47" s="326"/>
      <c r="E47" s="326"/>
      <c r="F47" s="326"/>
      <c r="G47" s="326"/>
      <c r="H47" s="326"/>
      <c r="I47" s="326"/>
      <c r="J47" s="326"/>
      <c r="K47" s="326"/>
      <c r="L47" s="326"/>
      <c r="M47" s="326"/>
    </row>
    <row r="48" spans="1:13" ht="14.25" customHeight="1" x14ac:dyDescent="0.3">
      <c r="A48" s="326">
        <v>4112304</v>
      </c>
      <c r="B48" s="46" t="s">
        <v>53</v>
      </c>
      <c r="C48" s="326">
        <v>0.68</v>
      </c>
      <c r="D48" s="326"/>
      <c r="E48" s="326"/>
      <c r="F48" s="326"/>
      <c r="G48" s="326"/>
      <c r="H48" s="326"/>
      <c r="I48" s="326"/>
      <c r="J48" s="326"/>
      <c r="K48" s="326"/>
      <c r="L48" s="326"/>
      <c r="M48" s="326"/>
    </row>
    <row r="49" spans="1:13" ht="21.75" customHeight="1" x14ac:dyDescent="0.3">
      <c r="A49" s="326">
        <v>4112304</v>
      </c>
      <c r="B49" s="46" t="s">
        <v>54</v>
      </c>
      <c r="C49" s="326">
        <v>0.68</v>
      </c>
      <c r="D49" s="326"/>
      <c r="E49" s="326"/>
      <c r="F49" s="326"/>
      <c r="G49" s="326"/>
      <c r="H49" s="326"/>
      <c r="I49" s="326"/>
      <c r="J49" s="326"/>
      <c r="K49" s="326"/>
      <c r="L49" s="326"/>
      <c r="M49" s="326"/>
    </row>
    <row r="50" spans="1:13" ht="14.25" customHeight="1" x14ac:dyDescent="0.3">
      <c r="A50" s="326">
        <v>4112304</v>
      </c>
      <c r="B50" s="46" t="s">
        <v>55</v>
      </c>
      <c r="C50" s="326">
        <v>0.68</v>
      </c>
      <c r="D50" s="326"/>
      <c r="E50" s="326"/>
      <c r="F50" s="326"/>
      <c r="G50" s="326"/>
      <c r="H50" s="326"/>
      <c r="I50" s="326"/>
      <c r="J50" s="326"/>
      <c r="K50" s="326"/>
      <c r="L50" s="326"/>
      <c r="M50" s="326"/>
    </row>
    <row r="51" spans="1:13" ht="21" customHeight="1" x14ac:dyDescent="0.3">
      <c r="A51" s="326">
        <v>4112202</v>
      </c>
      <c r="B51" s="46" t="s">
        <v>56</v>
      </c>
      <c r="C51" s="326">
        <v>0.81200000000000006</v>
      </c>
      <c r="D51" s="326"/>
      <c r="E51" s="326"/>
      <c r="F51" s="326"/>
      <c r="G51" s="326"/>
      <c r="H51" s="326"/>
      <c r="I51" s="326"/>
      <c r="J51" s="326"/>
      <c r="K51" s="326"/>
      <c r="L51" s="326"/>
      <c r="M51" s="326"/>
    </row>
    <row r="52" spans="1:13" ht="18.75" customHeight="1" x14ac:dyDescent="0.3">
      <c r="A52" s="326">
        <v>4112202</v>
      </c>
      <c r="B52" s="46" t="s">
        <v>57</v>
      </c>
      <c r="C52" s="326">
        <v>0.81200000000000006</v>
      </c>
      <c r="D52" s="326"/>
      <c r="E52" s="326"/>
      <c r="F52" s="326"/>
      <c r="G52" s="326"/>
      <c r="H52" s="326"/>
      <c r="I52" s="326"/>
      <c r="J52" s="326"/>
      <c r="K52" s="326"/>
      <c r="L52" s="326"/>
      <c r="M52" s="326"/>
    </row>
    <row r="53" spans="1:13" x14ac:dyDescent="0.3">
      <c r="A53" s="326">
        <v>4112202</v>
      </c>
      <c r="B53" s="46" t="s">
        <v>430</v>
      </c>
      <c r="C53" s="326">
        <v>0.81200000000000006</v>
      </c>
      <c r="D53" s="326"/>
      <c r="E53" s="326"/>
      <c r="F53" s="326"/>
      <c r="G53" s="326"/>
      <c r="H53" s="326"/>
      <c r="I53" s="326"/>
      <c r="J53" s="326"/>
      <c r="K53" s="326"/>
      <c r="L53" s="326"/>
      <c r="M53" s="326"/>
    </row>
    <row r="54" spans="1:13" ht="18.75" customHeight="1" x14ac:dyDescent="0.3">
      <c r="A54" s="326">
        <v>4112202</v>
      </c>
      <c r="B54" s="46" t="s">
        <v>59</v>
      </c>
      <c r="C54" s="326">
        <v>0.81200000000000006</v>
      </c>
      <c r="D54" s="326"/>
      <c r="E54" s="326"/>
      <c r="F54" s="326"/>
      <c r="G54" s="326"/>
      <c r="H54" s="326"/>
      <c r="I54" s="326"/>
      <c r="J54" s="326"/>
      <c r="K54" s="326"/>
      <c r="L54" s="326"/>
      <c r="M54" s="326"/>
    </row>
    <row r="55" spans="1:13" x14ac:dyDescent="0.3">
      <c r="A55" s="326">
        <v>4112314</v>
      </c>
      <c r="B55" s="46" t="s">
        <v>39</v>
      </c>
      <c r="C55" s="326">
        <v>0.81200000000000006</v>
      </c>
      <c r="D55" s="326"/>
      <c r="E55" s="326"/>
      <c r="F55" s="326"/>
      <c r="G55" s="326"/>
      <c r="H55" s="326"/>
      <c r="I55" s="326"/>
      <c r="J55" s="326"/>
      <c r="K55" s="326"/>
      <c r="L55" s="326"/>
      <c r="M55" s="326"/>
    </row>
    <row r="56" spans="1:13" x14ac:dyDescent="0.3">
      <c r="A56" s="326">
        <v>4112303</v>
      </c>
      <c r="B56" s="46" t="s">
        <v>60</v>
      </c>
      <c r="C56" s="326">
        <v>0.81200000000000006</v>
      </c>
      <c r="D56" s="326"/>
      <c r="E56" s="326"/>
      <c r="F56" s="326"/>
      <c r="G56" s="326"/>
      <c r="H56" s="326"/>
      <c r="I56" s="326"/>
      <c r="J56" s="326"/>
      <c r="K56" s="326"/>
      <c r="L56" s="326"/>
      <c r="M56" s="326"/>
    </row>
    <row r="57" spans="1:13" x14ac:dyDescent="0.3">
      <c r="A57" s="326">
        <v>4141101</v>
      </c>
      <c r="B57" s="46" t="s">
        <v>61</v>
      </c>
      <c r="C57" s="326">
        <v>0.90200000000000002</v>
      </c>
      <c r="D57" s="326"/>
      <c r="E57" s="326"/>
      <c r="F57" s="326"/>
      <c r="G57" s="326"/>
      <c r="H57" s="326"/>
      <c r="I57" s="326"/>
      <c r="J57" s="326"/>
      <c r="K57" s="326"/>
      <c r="L57" s="326"/>
      <c r="M57" s="326"/>
    </row>
    <row r="58" spans="1:13" x14ac:dyDescent="0.3">
      <c r="A58" s="326">
        <v>4111306</v>
      </c>
      <c r="B58" s="46" t="s">
        <v>62</v>
      </c>
      <c r="C58" s="326">
        <v>0.90200000000000002</v>
      </c>
      <c r="D58" s="326"/>
      <c r="E58" s="326"/>
      <c r="F58" s="326"/>
      <c r="G58" s="326"/>
      <c r="H58" s="326"/>
      <c r="I58" s="326"/>
      <c r="J58" s="326"/>
      <c r="K58" s="326"/>
      <c r="L58" s="326"/>
      <c r="M58" s="326"/>
    </row>
    <row r="59" spans="1:13" ht="22.5" customHeight="1" x14ac:dyDescent="0.3">
      <c r="A59" s="326">
        <v>4111307</v>
      </c>
      <c r="B59" s="46" t="s">
        <v>431</v>
      </c>
      <c r="C59" s="326">
        <v>0.76500000000000001</v>
      </c>
      <c r="D59" s="326"/>
      <c r="E59" s="326"/>
      <c r="F59" s="326"/>
      <c r="G59" s="326"/>
      <c r="H59" s="326"/>
      <c r="I59" s="326"/>
      <c r="J59" s="326"/>
      <c r="K59" s="326"/>
      <c r="L59" s="326"/>
      <c r="M59" s="326"/>
    </row>
    <row r="60" spans="1:13" ht="45" customHeight="1" x14ac:dyDescent="0.3">
      <c r="A60" s="326">
        <v>4111307</v>
      </c>
      <c r="B60" s="46" t="s">
        <v>432</v>
      </c>
      <c r="C60" s="326">
        <v>0.76500000000000001</v>
      </c>
      <c r="D60" s="326"/>
      <c r="E60" s="326"/>
      <c r="F60" s="326"/>
      <c r="G60" s="326"/>
      <c r="H60" s="326"/>
      <c r="I60" s="326"/>
      <c r="J60" s="326"/>
      <c r="K60" s="326"/>
      <c r="L60" s="326"/>
      <c r="M60" s="326"/>
    </row>
    <row r="61" spans="1:13" ht="30" customHeight="1" x14ac:dyDescent="0.3">
      <c r="A61" s="326">
        <v>4111307</v>
      </c>
      <c r="B61" s="46" t="s">
        <v>433</v>
      </c>
      <c r="C61" s="326">
        <v>0.76100000000000001</v>
      </c>
      <c r="D61" s="326"/>
      <c r="E61" s="326"/>
      <c r="F61" s="326"/>
      <c r="G61" s="326"/>
      <c r="H61" s="326"/>
      <c r="I61" s="326"/>
      <c r="J61" s="326"/>
      <c r="K61" s="326"/>
      <c r="L61" s="326"/>
      <c r="M61" s="326"/>
    </row>
    <row r="62" spans="1:13" ht="30" customHeight="1" x14ac:dyDescent="0.3">
      <c r="A62" s="326">
        <v>4111201</v>
      </c>
      <c r="B62" s="46" t="s">
        <v>434</v>
      </c>
      <c r="C62" s="326">
        <v>0.76100000000000001</v>
      </c>
      <c r="D62" s="326"/>
      <c r="E62" s="326"/>
      <c r="F62" s="326"/>
      <c r="G62" s="326"/>
      <c r="H62" s="326"/>
      <c r="I62" s="326"/>
      <c r="J62" s="326"/>
      <c r="K62" s="326"/>
      <c r="L62" s="326"/>
      <c r="M62" s="326"/>
    </row>
    <row r="63" spans="1:13" ht="45" customHeight="1" x14ac:dyDescent="0.3">
      <c r="A63" s="326">
        <v>4111201</v>
      </c>
      <c r="B63" s="46" t="s">
        <v>435</v>
      </c>
      <c r="C63" s="326">
        <v>0.76100000000000001</v>
      </c>
      <c r="D63" s="326"/>
      <c r="E63" s="326"/>
      <c r="F63" s="326"/>
      <c r="G63" s="326"/>
      <c r="H63" s="326"/>
      <c r="I63" s="326"/>
      <c r="J63" s="326"/>
      <c r="K63" s="326"/>
      <c r="L63" s="326"/>
      <c r="M63" s="326"/>
    </row>
    <row r="64" spans="1:13" ht="45" customHeight="1" x14ac:dyDescent="0.3">
      <c r="A64" s="326">
        <v>4111201</v>
      </c>
      <c r="B64" s="46" t="s">
        <v>436</v>
      </c>
      <c r="C64" s="326">
        <v>0.76100000000000001</v>
      </c>
      <c r="D64" s="326"/>
      <c r="E64" s="326"/>
      <c r="F64" s="326"/>
      <c r="G64" s="326"/>
      <c r="H64" s="326"/>
      <c r="I64" s="326"/>
      <c r="J64" s="326"/>
      <c r="K64" s="326"/>
      <c r="L64" s="326"/>
      <c r="M64" s="326"/>
    </row>
    <row r="65" spans="1:13" ht="30" customHeight="1" x14ac:dyDescent="0.3">
      <c r="A65" s="326">
        <v>4111201</v>
      </c>
      <c r="B65" s="46" t="s">
        <v>69</v>
      </c>
      <c r="C65" s="326">
        <v>0.76100000000000001</v>
      </c>
      <c r="D65" s="326"/>
      <c r="E65" s="326"/>
      <c r="F65" s="326"/>
      <c r="G65" s="326"/>
      <c r="H65" s="326"/>
      <c r="I65" s="326"/>
      <c r="J65" s="326"/>
      <c r="K65" s="326"/>
      <c r="L65" s="326"/>
      <c r="M65" s="326"/>
    </row>
    <row r="66" spans="1:13" x14ac:dyDescent="0.3">
      <c r="A66" s="326">
        <v>4111201</v>
      </c>
      <c r="B66" s="46" t="s">
        <v>70</v>
      </c>
      <c r="C66" s="326">
        <v>0.76100000000000001</v>
      </c>
      <c r="D66" s="326"/>
      <c r="E66" s="326"/>
      <c r="F66" s="326"/>
      <c r="G66" s="326"/>
      <c r="H66" s="326"/>
      <c r="I66" s="326"/>
      <c r="J66" s="326"/>
      <c r="K66" s="326"/>
      <c r="L66" s="326"/>
      <c r="M66" s="326"/>
    </row>
    <row r="67" spans="1:13" x14ac:dyDescent="0.3">
      <c r="A67" s="326">
        <v>4111201</v>
      </c>
      <c r="B67" s="46" t="s">
        <v>71</v>
      </c>
      <c r="C67" s="326">
        <v>2.7610000000000001</v>
      </c>
      <c r="D67" s="326"/>
      <c r="E67" s="326"/>
      <c r="F67" s="326"/>
      <c r="G67" s="326"/>
      <c r="H67" s="326"/>
      <c r="I67" s="326"/>
      <c r="J67" s="326"/>
      <c r="K67" s="326"/>
      <c r="L67" s="326"/>
      <c r="M67" s="326"/>
    </row>
    <row r="68" spans="1:13" x14ac:dyDescent="0.3">
      <c r="A68" s="326">
        <v>4111201</v>
      </c>
      <c r="B68" s="46" t="s">
        <v>72</v>
      </c>
      <c r="C68" s="326">
        <v>0.76500000000000001</v>
      </c>
      <c r="D68" s="326"/>
      <c r="E68" s="326"/>
      <c r="F68" s="326"/>
      <c r="G68" s="326"/>
      <c r="H68" s="326"/>
      <c r="I68" s="326"/>
      <c r="J68" s="326"/>
      <c r="K68" s="326"/>
      <c r="L68" s="326"/>
      <c r="M68" s="326"/>
    </row>
    <row r="69" spans="1:13" x14ac:dyDescent="0.3">
      <c r="A69" s="326">
        <v>4111201</v>
      </c>
      <c r="B69" s="46" t="s">
        <v>437</v>
      </c>
      <c r="C69" s="326">
        <v>0.76100000000000001</v>
      </c>
      <c r="D69" s="326"/>
      <c r="E69" s="326"/>
      <c r="F69" s="326"/>
      <c r="G69" s="326"/>
      <c r="H69" s="326"/>
      <c r="I69" s="326"/>
      <c r="J69" s="326"/>
      <c r="K69" s="326"/>
      <c r="L69" s="326"/>
      <c r="M69" s="326"/>
    </row>
    <row r="70" spans="1:13" x14ac:dyDescent="0.3">
      <c r="A70" s="326"/>
      <c r="B70" s="46" t="s">
        <v>74</v>
      </c>
      <c r="C70" s="326">
        <v>0.76500000000000001</v>
      </c>
      <c r="D70" s="326"/>
      <c r="E70" s="326"/>
      <c r="F70" s="326"/>
      <c r="G70" s="326"/>
      <c r="H70" s="326"/>
      <c r="I70" s="326"/>
      <c r="J70" s="326"/>
      <c r="K70" s="326"/>
      <c r="L70" s="326"/>
      <c r="M70" s="326"/>
    </row>
    <row r="71" spans="1:13" x14ac:dyDescent="0.3">
      <c r="A71" s="326"/>
      <c r="B71" s="46" t="s">
        <v>75</v>
      </c>
      <c r="C71" s="326">
        <v>0</v>
      </c>
      <c r="D71" s="326"/>
      <c r="E71" s="326"/>
      <c r="F71" s="326"/>
      <c r="G71" s="326"/>
      <c r="H71" s="326"/>
      <c r="I71" s="326"/>
      <c r="J71" s="326"/>
      <c r="K71" s="326"/>
      <c r="L71" s="326"/>
      <c r="M71" s="32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72" customWidth="1"/>
    <col min="3" max="3" width="19" style="372" customWidth="1"/>
    <col min="4" max="4" width="20.44140625" style="372" customWidth="1"/>
    <col min="5" max="5" width="26.44140625" style="372" customWidth="1"/>
  </cols>
  <sheetData>
    <row r="1" spans="1:8" x14ac:dyDescent="0.3">
      <c r="A1" t="s">
        <v>438</v>
      </c>
      <c r="B1" s="326" t="s">
        <v>439</v>
      </c>
      <c r="C1" s="326" t="s">
        <v>440</v>
      </c>
      <c r="D1" s="326" t="s">
        <v>441</v>
      </c>
      <c r="E1" s="375" t="s">
        <v>441</v>
      </c>
    </row>
    <row r="2" spans="1:8" x14ac:dyDescent="0.3">
      <c r="A2" s="178" t="s">
        <v>442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3">
      <c r="A3" s="178" t="s">
        <v>443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3">
      <c r="A4" s="178" t="s">
        <v>444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3">
      <c r="A5" s="178" t="s">
        <v>445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3">
      <c r="A6" s="178" t="s">
        <v>446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3">
      <c r="A7" s="178" t="s">
        <v>447</v>
      </c>
      <c r="B7" s="178">
        <v>13726.97</v>
      </c>
      <c r="C7" s="178">
        <v>10812.99732</v>
      </c>
      <c r="D7" s="179">
        <v>13</v>
      </c>
      <c r="E7" s="182">
        <v>13</v>
      </c>
      <c r="F7" s="177"/>
      <c r="G7" s="177"/>
      <c r="H7" s="177"/>
    </row>
    <row r="8" spans="1:8" x14ac:dyDescent="0.3">
      <c r="A8" s="178" t="s">
        <v>448</v>
      </c>
      <c r="B8" s="178">
        <v>23490.92944</v>
      </c>
      <c r="C8" s="178">
        <v>18935.001448380001</v>
      </c>
      <c r="D8" s="179">
        <v>14</v>
      </c>
      <c r="E8" s="182">
        <v>14</v>
      </c>
      <c r="F8" s="177"/>
      <c r="G8" s="177"/>
      <c r="H8" s="177"/>
    </row>
    <row r="9" spans="1:8" x14ac:dyDescent="0.3">
      <c r="A9" s="178" t="s">
        <v>449</v>
      </c>
      <c r="B9" s="178">
        <v>17970.18355999999</v>
      </c>
      <c r="C9" s="178">
        <v>14492.701251619999</v>
      </c>
      <c r="D9" s="179">
        <v>15</v>
      </c>
      <c r="E9" s="182">
        <v>15</v>
      </c>
      <c r="F9" s="177"/>
      <c r="G9" s="177"/>
      <c r="H9" s="177"/>
    </row>
    <row r="10" spans="1:8" x14ac:dyDescent="0.3">
      <c r="B10" s="169"/>
      <c r="C10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09375" defaultRowHeight="28.5" customHeight="1" x14ac:dyDescent="0.3"/>
  <cols>
    <col min="1" max="1" width="9.109375" style="372" customWidth="1"/>
    <col min="2" max="2" width="39.88671875" style="372" customWidth="1"/>
    <col min="3" max="5" width="9.109375" style="372" customWidth="1"/>
    <col min="6" max="6" width="11.88671875" style="372" customWidth="1"/>
    <col min="7" max="7" width="9.109375" style="326" customWidth="1"/>
    <col min="8" max="8" width="15.33203125" style="372" customWidth="1"/>
    <col min="9" max="10" width="9.109375" style="372" customWidth="1"/>
    <col min="11" max="11" width="60.109375" style="372" customWidth="1"/>
    <col min="12" max="133" width="9.109375" style="372" customWidth="1"/>
    <col min="134" max="16384" width="9.109375" style="372"/>
  </cols>
  <sheetData>
    <row r="1" spans="1:16" ht="28.5" customHeight="1" x14ac:dyDescent="0.3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7" t="s">
        <v>82</v>
      </c>
      <c r="L1" s="326"/>
      <c r="M1" s="326"/>
      <c r="N1" s="326"/>
      <c r="O1" s="326"/>
      <c r="P1" s="326"/>
    </row>
    <row r="2" spans="1:16" ht="28.5" customHeight="1" x14ac:dyDescent="0.3">
      <c r="A2" s="362">
        <v>3111302</v>
      </c>
      <c r="B2" s="1" t="s">
        <v>7</v>
      </c>
      <c r="C2" s="157">
        <v>5</v>
      </c>
      <c r="D2" s="157"/>
      <c r="E2" s="2"/>
      <c r="F2" s="157">
        <v>5</v>
      </c>
      <c r="G2" s="375">
        <v>12</v>
      </c>
      <c r="H2" s="375">
        <v>2</v>
      </c>
      <c r="J2" s="373"/>
      <c r="K2" s="24"/>
      <c r="L2" s="57"/>
      <c r="M2" s="57"/>
      <c r="N2" s="25"/>
      <c r="O2" s="57"/>
      <c r="P2" s="326"/>
    </row>
    <row r="3" spans="1:16" ht="28.5" customHeight="1" x14ac:dyDescent="0.3">
      <c r="A3" s="362">
        <v>3111327</v>
      </c>
      <c r="B3" s="1" t="s">
        <v>8</v>
      </c>
      <c r="C3" s="157">
        <v>10</v>
      </c>
      <c r="D3" s="157"/>
      <c r="E3" s="2"/>
      <c r="F3" s="157">
        <v>10</v>
      </c>
      <c r="G3" s="375">
        <v>13</v>
      </c>
      <c r="H3" s="375">
        <v>3</v>
      </c>
      <c r="J3" s="373"/>
      <c r="K3" s="24"/>
      <c r="L3" s="57"/>
      <c r="M3" s="57"/>
      <c r="N3" s="25"/>
      <c r="O3" s="57"/>
      <c r="P3" s="326"/>
    </row>
    <row r="4" spans="1:16" ht="28.5" customHeight="1" x14ac:dyDescent="0.3">
      <c r="A4" s="362">
        <v>3111338</v>
      </c>
      <c r="B4" s="1" t="s">
        <v>9</v>
      </c>
      <c r="C4" s="157">
        <v>140</v>
      </c>
      <c r="D4" s="157"/>
      <c r="E4" s="2"/>
      <c r="F4" s="157">
        <v>140</v>
      </c>
      <c r="G4" s="375">
        <v>14</v>
      </c>
      <c r="H4" s="375">
        <v>4</v>
      </c>
      <c r="J4" s="373"/>
      <c r="K4" s="24"/>
      <c r="L4" s="57"/>
      <c r="M4" s="57"/>
      <c r="N4" s="25"/>
      <c r="O4" s="57"/>
      <c r="P4" s="326"/>
    </row>
    <row r="5" spans="1:16" ht="28.5" customHeight="1" x14ac:dyDescent="0.3">
      <c r="A5" s="362">
        <v>3241101</v>
      </c>
      <c r="B5" s="3" t="s">
        <v>10</v>
      </c>
      <c r="C5" s="157">
        <v>120</v>
      </c>
      <c r="D5" s="157"/>
      <c r="E5" s="2"/>
      <c r="F5" s="157">
        <v>120</v>
      </c>
      <c r="G5" s="375">
        <v>16</v>
      </c>
      <c r="H5" s="375">
        <v>5</v>
      </c>
      <c r="J5" s="373"/>
      <c r="K5" s="26"/>
      <c r="L5" s="57"/>
      <c r="M5" s="57"/>
      <c r="N5" s="25"/>
      <c r="O5" s="57"/>
      <c r="P5" s="326"/>
    </row>
    <row r="6" spans="1:16" ht="28.5" customHeight="1" x14ac:dyDescent="0.3">
      <c r="A6" s="362">
        <v>3211129</v>
      </c>
      <c r="B6" s="4" t="s">
        <v>11</v>
      </c>
      <c r="C6" s="157">
        <v>245</v>
      </c>
      <c r="D6" s="157"/>
      <c r="E6" s="2"/>
      <c r="F6" s="157">
        <v>245</v>
      </c>
      <c r="G6" s="375">
        <v>17</v>
      </c>
      <c r="H6" s="375">
        <v>6</v>
      </c>
      <c r="J6" s="373"/>
      <c r="K6" s="27"/>
      <c r="L6" s="57"/>
      <c r="M6" s="57"/>
      <c r="N6" s="25"/>
      <c r="O6" s="57"/>
      <c r="P6" s="326"/>
    </row>
    <row r="7" spans="1:16" ht="28.5" customHeight="1" x14ac:dyDescent="0.3">
      <c r="A7" s="362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75">
        <v>18</v>
      </c>
      <c r="H7" s="375">
        <v>7</v>
      </c>
      <c r="J7" s="373"/>
      <c r="K7" s="28"/>
      <c r="L7" s="57"/>
      <c r="M7" s="57"/>
      <c r="N7" s="25"/>
      <c r="O7" s="57"/>
      <c r="P7" s="326"/>
    </row>
    <row r="8" spans="1:16" ht="28.5" customHeight="1" x14ac:dyDescent="0.3">
      <c r="A8" s="362">
        <v>3211119</v>
      </c>
      <c r="B8" s="4" t="s">
        <v>13</v>
      </c>
      <c r="C8" s="157">
        <v>5</v>
      </c>
      <c r="D8" s="157"/>
      <c r="E8" s="2"/>
      <c r="F8" s="157">
        <v>5</v>
      </c>
      <c r="G8" s="375">
        <v>19</v>
      </c>
      <c r="H8" s="375">
        <v>8</v>
      </c>
      <c r="J8" s="373"/>
      <c r="K8" s="27"/>
      <c r="L8" s="57"/>
      <c r="M8" s="57"/>
      <c r="N8" s="25"/>
      <c r="O8" s="57"/>
      <c r="P8" s="326"/>
    </row>
    <row r="9" spans="1:16" ht="28.5" customHeight="1" x14ac:dyDescent="0.3">
      <c r="A9" s="362">
        <v>3211120</v>
      </c>
      <c r="B9" s="3" t="s">
        <v>14</v>
      </c>
      <c r="C9" s="157">
        <v>5</v>
      </c>
      <c r="D9" s="157"/>
      <c r="E9" s="2"/>
      <c r="F9" s="157">
        <v>5</v>
      </c>
      <c r="G9" s="375">
        <v>20</v>
      </c>
      <c r="H9" s="375">
        <v>9</v>
      </c>
      <c r="J9" s="373"/>
      <c r="K9" s="26"/>
      <c r="L9" s="57"/>
      <c r="M9" s="57"/>
      <c r="N9" s="25"/>
      <c r="O9" s="57"/>
      <c r="P9" s="326"/>
    </row>
    <row r="10" spans="1:16" ht="28.5" customHeight="1" x14ac:dyDescent="0.3">
      <c r="A10" s="362">
        <v>3211117</v>
      </c>
      <c r="B10" s="3" t="s">
        <v>15</v>
      </c>
      <c r="C10" s="157">
        <v>5</v>
      </c>
      <c r="D10" s="157"/>
      <c r="E10" s="2"/>
      <c r="F10" s="157">
        <v>5</v>
      </c>
      <c r="G10" s="375">
        <v>21</v>
      </c>
      <c r="H10" s="375">
        <v>10</v>
      </c>
      <c r="J10" s="373"/>
      <c r="K10" s="26"/>
      <c r="L10" s="57"/>
      <c r="M10" s="57"/>
      <c r="N10" s="25"/>
      <c r="O10" s="57"/>
      <c r="P10" s="326"/>
    </row>
    <row r="11" spans="1:16" ht="28.5" customHeight="1" x14ac:dyDescent="0.3">
      <c r="A11" s="362">
        <v>3221104</v>
      </c>
      <c r="B11" s="3" t="s">
        <v>16</v>
      </c>
      <c r="C11" s="157">
        <v>20</v>
      </c>
      <c r="D11" s="157"/>
      <c r="E11" s="2"/>
      <c r="F11" s="157">
        <v>20</v>
      </c>
      <c r="G11" s="375">
        <v>22</v>
      </c>
      <c r="H11" s="375">
        <v>11</v>
      </c>
      <c r="J11" s="373"/>
      <c r="K11" s="26"/>
      <c r="L11" s="57"/>
      <c r="M11" s="57"/>
      <c r="N11" s="25"/>
      <c r="O11" s="57"/>
      <c r="P11" s="326"/>
    </row>
    <row r="12" spans="1:16" ht="28.5" customHeight="1" x14ac:dyDescent="0.3">
      <c r="A12" s="362">
        <v>3211115</v>
      </c>
      <c r="B12" s="3" t="s">
        <v>17</v>
      </c>
      <c r="C12" s="157">
        <v>5</v>
      </c>
      <c r="D12" s="157"/>
      <c r="E12" s="2"/>
      <c r="F12" s="157">
        <v>5</v>
      </c>
      <c r="G12" s="375">
        <v>23</v>
      </c>
      <c r="H12" s="375">
        <v>12</v>
      </c>
      <c r="J12" s="373"/>
      <c r="K12" s="26"/>
      <c r="L12" s="57"/>
      <c r="M12" s="57"/>
      <c r="N12" s="25"/>
      <c r="O12" s="57"/>
      <c r="P12" s="326"/>
    </row>
    <row r="13" spans="1:16" ht="28.5" customHeight="1" x14ac:dyDescent="0.3">
      <c r="A13" s="362">
        <v>3211113</v>
      </c>
      <c r="B13" s="3" t="s">
        <v>18</v>
      </c>
      <c r="C13" s="157">
        <v>20</v>
      </c>
      <c r="D13" s="157"/>
      <c r="E13" s="2"/>
      <c r="F13" s="157">
        <v>20</v>
      </c>
      <c r="G13" s="375">
        <v>24</v>
      </c>
      <c r="H13" s="375">
        <v>13</v>
      </c>
      <c r="J13" s="373"/>
      <c r="K13" s="26"/>
      <c r="L13" s="57"/>
      <c r="M13" s="57"/>
      <c r="N13" s="25"/>
      <c r="O13" s="57"/>
      <c r="P13" s="326"/>
    </row>
    <row r="14" spans="1:16" ht="28.5" customHeight="1" x14ac:dyDescent="0.3">
      <c r="A14" s="362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75">
        <v>25</v>
      </c>
      <c r="H14" s="375">
        <v>14</v>
      </c>
      <c r="J14" s="373"/>
      <c r="K14" s="24"/>
      <c r="L14" s="57"/>
      <c r="M14" s="57"/>
      <c r="N14" s="25"/>
      <c r="O14" s="57"/>
      <c r="P14" s="326"/>
    </row>
    <row r="15" spans="1:16" ht="28.5" customHeight="1" x14ac:dyDescent="0.3">
      <c r="A15" s="362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75">
        <v>26</v>
      </c>
      <c r="H15" s="375">
        <v>15</v>
      </c>
      <c r="J15" s="373"/>
      <c r="K15" s="24"/>
      <c r="L15" s="57"/>
      <c r="M15" s="57"/>
      <c r="N15" s="25"/>
      <c r="O15" s="57"/>
      <c r="P15" s="326"/>
    </row>
    <row r="16" spans="1:16" ht="28.5" customHeight="1" x14ac:dyDescent="0.3">
      <c r="A16" s="362">
        <v>3221108</v>
      </c>
      <c r="B16" s="1" t="s">
        <v>21</v>
      </c>
      <c r="C16" s="157">
        <v>3</v>
      </c>
      <c r="D16" s="157"/>
      <c r="E16" s="2"/>
      <c r="F16" s="157">
        <v>3</v>
      </c>
      <c r="G16" s="375">
        <v>27</v>
      </c>
      <c r="H16" s="375">
        <v>16</v>
      </c>
      <c r="J16" s="373"/>
      <c r="K16" s="24"/>
      <c r="L16" s="57"/>
      <c r="M16" s="57"/>
      <c r="N16" s="25"/>
      <c r="O16" s="57"/>
      <c r="P16" s="326"/>
    </row>
    <row r="17" spans="1:16" ht="28.5" customHeight="1" x14ac:dyDescent="0.3">
      <c r="A17" s="362">
        <v>3255102</v>
      </c>
      <c r="B17" s="1" t="s">
        <v>22</v>
      </c>
      <c r="C17" s="157">
        <v>50</v>
      </c>
      <c r="D17" s="157"/>
      <c r="E17" s="2"/>
      <c r="F17" s="157">
        <v>50</v>
      </c>
      <c r="G17" s="375">
        <v>28</v>
      </c>
      <c r="H17" s="375">
        <v>17</v>
      </c>
      <c r="J17" s="373"/>
      <c r="K17" s="24"/>
      <c r="L17" s="57"/>
      <c r="M17" s="57"/>
      <c r="N17" s="25"/>
      <c r="O17" s="57"/>
      <c r="P17" s="326"/>
    </row>
    <row r="18" spans="1:16" ht="28.5" customHeight="1" x14ac:dyDescent="0.3">
      <c r="A18" s="362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75">
        <v>29</v>
      </c>
      <c r="H18" s="375">
        <v>18</v>
      </c>
      <c r="J18" s="373"/>
      <c r="K18" s="24"/>
      <c r="L18" s="57"/>
      <c r="M18" s="57"/>
      <c r="N18" s="25"/>
      <c r="O18" s="57"/>
      <c r="P18" s="326"/>
    </row>
    <row r="19" spans="1:16" ht="28.5" customHeight="1" x14ac:dyDescent="0.3">
      <c r="A19" s="362">
        <v>3211127</v>
      </c>
      <c r="B19" s="1" t="s">
        <v>24</v>
      </c>
      <c r="C19" s="157">
        <v>2</v>
      </c>
      <c r="D19" s="157"/>
      <c r="E19" s="2"/>
      <c r="F19" s="157">
        <v>2</v>
      </c>
      <c r="G19" s="375">
        <v>30</v>
      </c>
      <c r="H19" s="375">
        <v>19</v>
      </c>
      <c r="J19" s="373"/>
      <c r="K19" s="24"/>
      <c r="L19" s="57"/>
      <c r="M19" s="57"/>
      <c r="N19" s="25"/>
      <c r="O19" s="57"/>
      <c r="P19" s="326"/>
    </row>
    <row r="20" spans="1:16" ht="28.5" customHeight="1" x14ac:dyDescent="0.3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75">
        <v>32</v>
      </c>
      <c r="H20" s="375">
        <v>20</v>
      </c>
      <c r="J20" s="29"/>
      <c r="K20" s="24"/>
      <c r="L20" s="56"/>
      <c r="M20" s="56"/>
      <c r="N20" s="30"/>
      <c r="O20" s="56"/>
      <c r="P20" s="326"/>
    </row>
    <row r="21" spans="1:16" ht="28.5" customHeight="1" x14ac:dyDescent="0.3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75">
        <v>33</v>
      </c>
      <c r="H21" s="375">
        <v>21</v>
      </c>
      <c r="J21" s="29"/>
      <c r="K21" s="28"/>
      <c r="L21" s="56"/>
      <c r="M21" s="56"/>
      <c r="N21" s="30"/>
      <c r="O21" s="56"/>
      <c r="P21" s="326"/>
    </row>
    <row r="22" spans="1:16" ht="54" customHeight="1" x14ac:dyDescent="0.3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75">
        <v>34</v>
      </c>
      <c r="H22" s="375">
        <v>22</v>
      </c>
      <c r="J22" s="29"/>
      <c r="K22" s="28"/>
      <c r="L22" s="56"/>
      <c r="M22" s="56"/>
      <c r="N22" s="30"/>
      <c r="O22" s="56"/>
      <c r="P22" s="326"/>
    </row>
    <row r="23" spans="1:16" ht="45" customHeight="1" x14ac:dyDescent="0.3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75">
        <v>35</v>
      </c>
      <c r="H23" s="375">
        <v>23</v>
      </c>
      <c r="J23" s="29"/>
      <c r="K23" s="28"/>
      <c r="L23" s="56"/>
      <c r="M23" s="56"/>
      <c r="N23" s="30"/>
      <c r="O23" s="56"/>
      <c r="P23" s="326"/>
    </row>
    <row r="24" spans="1:16" ht="28.5" customHeight="1" x14ac:dyDescent="0.3">
      <c r="A24" s="362">
        <v>3211109</v>
      </c>
      <c r="B24" s="1" t="s">
        <v>29</v>
      </c>
      <c r="C24" s="157">
        <v>22</v>
      </c>
      <c r="D24" s="157"/>
      <c r="E24" s="2"/>
      <c r="F24" s="157">
        <v>22</v>
      </c>
      <c r="G24" s="375">
        <v>36</v>
      </c>
      <c r="H24" s="375">
        <v>24</v>
      </c>
      <c r="J24" s="373"/>
      <c r="K24" s="24"/>
      <c r="L24" s="57"/>
      <c r="M24" s="57"/>
      <c r="N24" s="25"/>
      <c r="O24" s="57"/>
      <c r="P24" s="326"/>
    </row>
    <row r="25" spans="1:16" ht="28.5" customHeight="1" x14ac:dyDescent="0.3">
      <c r="A25" s="362">
        <v>3256103</v>
      </c>
      <c r="B25" s="1" t="s">
        <v>30</v>
      </c>
      <c r="C25" s="157">
        <v>15</v>
      </c>
      <c r="D25" s="157"/>
      <c r="E25" s="2"/>
      <c r="F25" s="157">
        <v>15</v>
      </c>
      <c r="G25" s="375">
        <v>37</v>
      </c>
      <c r="H25" s="375">
        <v>25</v>
      </c>
      <c r="J25" s="373"/>
      <c r="K25" s="24"/>
      <c r="L25" s="57"/>
      <c r="M25" s="57"/>
      <c r="N25" s="25"/>
      <c r="O25" s="57"/>
      <c r="P25" s="326"/>
    </row>
    <row r="26" spans="1:16" ht="28.5" customHeight="1" x14ac:dyDescent="0.3">
      <c r="A26" s="362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75">
        <v>38</v>
      </c>
      <c r="H26" s="375">
        <v>26</v>
      </c>
      <c r="J26" s="373"/>
      <c r="K26" s="24"/>
      <c r="L26" s="57"/>
      <c r="M26" s="57"/>
      <c r="N26" s="25"/>
      <c r="O26" s="57"/>
      <c r="P26" s="326"/>
    </row>
    <row r="27" spans="1:16" ht="28.5" customHeight="1" x14ac:dyDescent="0.3">
      <c r="A27" s="377">
        <v>3111332</v>
      </c>
      <c r="B27" s="5" t="s">
        <v>32</v>
      </c>
      <c r="C27" s="157">
        <v>30</v>
      </c>
      <c r="D27" s="157"/>
      <c r="E27" s="2"/>
      <c r="F27" s="157">
        <v>30</v>
      </c>
      <c r="G27" s="375">
        <v>39</v>
      </c>
      <c r="H27" s="375">
        <v>27</v>
      </c>
      <c r="J27" s="388"/>
      <c r="K27" s="28"/>
      <c r="L27" s="57"/>
      <c r="M27" s="57"/>
      <c r="N27" s="25"/>
      <c r="O27" s="57"/>
      <c r="P27" s="326"/>
    </row>
    <row r="28" spans="1:16" ht="28.5" customHeight="1" x14ac:dyDescent="0.3">
      <c r="A28" s="378"/>
      <c r="B28" s="5" t="s">
        <v>33</v>
      </c>
      <c r="C28" s="157">
        <v>10</v>
      </c>
      <c r="D28" s="157"/>
      <c r="E28" s="2"/>
      <c r="F28" s="157">
        <v>10</v>
      </c>
      <c r="G28" s="375">
        <v>40</v>
      </c>
      <c r="H28" s="375">
        <v>28</v>
      </c>
      <c r="J28" s="387"/>
      <c r="K28" s="28"/>
      <c r="L28" s="57"/>
      <c r="M28" s="57"/>
      <c r="N28" s="25"/>
      <c r="O28" s="57"/>
      <c r="P28" s="326"/>
    </row>
    <row r="29" spans="1:16" ht="28.5" customHeight="1" x14ac:dyDescent="0.3">
      <c r="A29" s="379"/>
      <c r="B29" s="5" t="s">
        <v>34</v>
      </c>
      <c r="C29" s="157">
        <v>10</v>
      </c>
      <c r="D29" s="157"/>
      <c r="E29" s="2"/>
      <c r="F29" s="157">
        <v>10</v>
      </c>
      <c r="G29" s="375">
        <v>41</v>
      </c>
      <c r="H29" s="375">
        <v>29</v>
      </c>
      <c r="J29" s="387"/>
      <c r="K29" s="28"/>
      <c r="L29" s="57"/>
      <c r="M29" s="57"/>
      <c r="N29" s="25"/>
      <c r="O29" s="57"/>
      <c r="P29" s="326"/>
    </row>
    <row r="30" spans="1:16" ht="28.5" customHeight="1" x14ac:dyDescent="0.3">
      <c r="A30" s="362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75">
        <v>42</v>
      </c>
      <c r="H30" s="375">
        <v>30</v>
      </c>
      <c r="J30" s="373"/>
      <c r="K30" s="27"/>
      <c r="L30" s="57"/>
      <c r="M30" s="57"/>
      <c r="N30" s="25"/>
      <c r="O30" s="57"/>
      <c r="P30" s="326"/>
    </row>
    <row r="31" spans="1:16" ht="28.5" customHeight="1" x14ac:dyDescent="0.3">
      <c r="A31" s="362">
        <v>3255101</v>
      </c>
      <c r="B31" s="1" t="s">
        <v>36</v>
      </c>
      <c r="C31" s="157">
        <v>60</v>
      </c>
      <c r="D31" s="157"/>
      <c r="E31" s="2"/>
      <c r="F31" s="157">
        <v>60</v>
      </c>
      <c r="G31" s="375">
        <v>43</v>
      </c>
      <c r="H31" s="375">
        <v>31</v>
      </c>
      <c r="J31" s="373"/>
      <c r="K31" s="24"/>
      <c r="L31" s="57"/>
      <c r="M31" s="57"/>
      <c r="N31" s="25"/>
      <c r="O31" s="57"/>
      <c r="P31" s="326"/>
    </row>
    <row r="32" spans="1:16" ht="28.5" customHeight="1" x14ac:dyDescent="0.3">
      <c r="A32" s="362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75">
        <v>44</v>
      </c>
      <c r="H32" s="375">
        <v>32</v>
      </c>
      <c r="J32" s="373"/>
      <c r="K32" s="24"/>
      <c r="L32" s="57"/>
      <c r="M32" s="57"/>
      <c r="N32" s="25"/>
      <c r="O32" s="57"/>
      <c r="P32" s="326"/>
    </row>
    <row r="33" spans="1:16" ht="28.5" customHeight="1" x14ac:dyDescent="0.3">
      <c r="A33" s="362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75">
        <v>46</v>
      </c>
      <c r="H33" s="375">
        <v>33</v>
      </c>
      <c r="J33" s="373"/>
      <c r="K33" s="24"/>
      <c r="L33" s="57"/>
      <c r="M33" s="57"/>
      <c r="N33" s="25"/>
      <c r="O33" s="57"/>
      <c r="P33" s="326"/>
    </row>
    <row r="34" spans="1:16" ht="28.5" customHeight="1" x14ac:dyDescent="0.3">
      <c r="A34" s="362">
        <v>3258102</v>
      </c>
      <c r="B34" s="1" t="s">
        <v>39</v>
      </c>
      <c r="C34" s="157">
        <v>10</v>
      </c>
      <c r="D34" s="157"/>
      <c r="E34" s="2"/>
      <c r="F34" s="157">
        <v>10</v>
      </c>
      <c r="G34" s="375">
        <v>47</v>
      </c>
      <c r="H34" s="375">
        <v>34</v>
      </c>
      <c r="J34" s="373"/>
      <c r="K34" s="24"/>
      <c r="L34" s="57"/>
      <c r="M34" s="57"/>
      <c r="N34" s="25"/>
      <c r="O34" s="57"/>
      <c r="P34" s="326"/>
    </row>
    <row r="35" spans="1:16" ht="28.5" customHeight="1" x14ac:dyDescent="0.3">
      <c r="A35" s="362">
        <v>3258103</v>
      </c>
      <c r="B35" s="1" t="s">
        <v>40</v>
      </c>
      <c r="C35" s="157">
        <v>15</v>
      </c>
      <c r="D35" s="157"/>
      <c r="E35" s="2"/>
      <c r="F35" s="157">
        <v>15</v>
      </c>
      <c r="G35" s="375">
        <v>48</v>
      </c>
      <c r="H35" s="375">
        <v>35</v>
      </c>
      <c r="J35" s="373"/>
      <c r="K35" s="24"/>
      <c r="L35" s="57"/>
      <c r="M35" s="57"/>
      <c r="N35" s="25"/>
      <c r="O35" s="57"/>
      <c r="P35" s="326"/>
    </row>
    <row r="36" spans="1:16" ht="28.5" customHeight="1" x14ac:dyDescent="0.3">
      <c r="A36" s="362">
        <v>3258105</v>
      </c>
      <c r="B36" s="1" t="s">
        <v>41</v>
      </c>
      <c r="C36" s="157">
        <v>10</v>
      </c>
      <c r="D36" s="157"/>
      <c r="E36" s="2"/>
      <c r="F36" s="157">
        <v>10</v>
      </c>
      <c r="G36" s="375">
        <v>49</v>
      </c>
      <c r="H36" s="375">
        <v>36</v>
      </c>
      <c r="J36" s="373"/>
      <c r="K36" s="24"/>
      <c r="L36" s="57"/>
      <c r="M36" s="57"/>
      <c r="N36" s="25"/>
      <c r="O36" s="57"/>
      <c r="P36" s="326"/>
    </row>
    <row r="37" spans="1:16" ht="28.5" customHeight="1" x14ac:dyDescent="0.3">
      <c r="A37" s="362">
        <v>3258107</v>
      </c>
      <c r="B37" s="1" t="s">
        <v>42</v>
      </c>
      <c r="C37" s="157">
        <v>25</v>
      </c>
      <c r="D37" s="157"/>
      <c r="E37" s="2"/>
      <c r="F37" s="157">
        <v>25</v>
      </c>
      <c r="G37" s="375">
        <v>50</v>
      </c>
      <c r="H37" s="375">
        <v>37</v>
      </c>
      <c r="J37" s="373"/>
      <c r="K37" s="24"/>
      <c r="L37" s="57"/>
      <c r="M37" s="57"/>
      <c r="N37" s="25"/>
      <c r="O37" s="57"/>
      <c r="P37" s="326"/>
    </row>
    <row r="38" spans="1:16" ht="28.5" customHeight="1" x14ac:dyDescent="0.3">
      <c r="A38" s="362">
        <v>3258106</v>
      </c>
      <c r="B38" s="1" t="s">
        <v>43</v>
      </c>
      <c r="C38" s="157">
        <v>40</v>
      </c>
      <c r="D38" s="157"/>
      <c r="E38" s="2"/>
      <c r="F38" s="157">
        <v>40</v>
      </c>
      <c r="G38" s="375">
        <v>51</v>
      </c>
      <c r="H38" s="375">
        <v>38</v>
      </c>
      <c r="J38" s="373"/>
      <c r="K38" s="24"/>
      <c r="L38" s="57"/>
      <c r="M38" s="57"/>
      <c r="N38" s="25"/>
      <c r="O38" s="57"/>
      <c r="P38" s="326"/>
    </row>
    <row r="39" spans="1:16" ht="28.5" customHeight="1" x14ac:dyDescent="0.3">
      <c r="A39" s="362">
        <v>3258105</v>
      </c>
      <c r="B39" s="1" t="s">
        <v>44</v>
      </c>
      <c r="C39" s="157">
        <v>20</v>
      </c>
      <c r="D39" s="157"/>
      <c r="E39" s="2"/>
      <c r="F39" s="157">
        <v>20</v>
      </c>
      <c r="G39" s="375">
        <v>52</v>
      </c>
      <c r="H39" s="375">
        <v>39</v>
      </c>
      <c r="J39" s="373"/>
      <c r="K39" s="24"/>
      <c r="L39" s="57"/>
      <c r="M39" s="57"/>
      <c r="N39" s="25"/>
      <c r="O39" s="57"/>
      <c r="P39" s="326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75">
        <v>54</v>
      </c>
      <c r="H40" s="375">
        <v>40</v>
      </c>
      <c r="J40" s="31"/>
      <c r="K40" s="32"/>
      <c r="L40" s="33"/>
      <c r="M40" s="33"/>
      <c r="N40" s="34"/>
      <c r="O40" s="33"/>
      <c r="P40" s="326"/>
    </row>
    <row r="41" spans="1:16" ht="28.5" customHeight="1" x14ac:dyDescent="0.3">
      <c r="A41" s="362">
        <v>3258128</v>
      </c>
      <c r="B41" s="1" t="s">
        <v>46</v>
      </c>
      <c r="C41" s="157">
        <v>5</v>
      </c>
      <c r="D41" s="157"/>
      <c r="E41" s="2"/>
      <c r="F41" s="157">
        <v>5</v>
      </c>
      <c r="G41" s="375">
        <v>55</v>
      </c>
      <c r="H41" s="375">
        <v>41</v>
      </c>
      <c r="J41" s="373"/>
      <c r="K41" s="24"/>
      <c r="L41" s="57"/>
      <c r="M41" s="57"/>
      <c r="N41" s="25"/>
      <c r="O41" s="57"/>
      <c r="P41" s="326"/>
    </row>
    <row r="42" spans="1:16" ht="28.5" customHeight="1" x14ac:dyDescent="0.3">
      <c r="A42" s="362">
        <v>3258107</v>
      </c>
      <c r="B42" s="3" t="s">
        <v>47</v>
      </c>
      <c r="C42" s="157">
        <v>40</v>
      </c>
      <c r="D42" s="157"/>
      <c r="E42" s="2"/>
      <c r="F42" s="157">
        <v>40</v>
      </c>
      <c r="G42" s="375">
        <v>56</v>
      </c>
      <c r="H42" s="375">
        <v>42</v>
      </c>
      <c r="J42" s="373"/>
      <c r="K42" s="26"/>
      <c r="L42" s="57"/>
      <c r="M42" s="57"/>
      <c r="N42" s="25"/>
      <c r="O42" s="57"/>
      <c r="P42" s="326"/>
    </row>
    <row r="43" spans="1:16" ht="28.5" customHeight="1" x14ac:dyDescent="0.3">
      <c r="A43" s="38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75">
        <v>68</v>
      </c>
      <c r="H43" s="375">
        <v>43</v>
      </c>
      <c r="J43" s="389"/>
      <c r="K43" s="35"/>
      <c r="L43" s="57"/>
      <c r="M43" s="56"/>
      <c r="N43" s="30"/>
      <c r="O43" s="57"/>
      <c r="P43" s="326"/>
    </row>
    <row r="44" spans="1:16" ht="36.75" customHeight="1" x14ac:dyDescent="0.3">
      <c r="A44" s="379"/>
      <c r="B44" s="5" t="s">
        <v>98</v>
      </c>
      <c r="C44" s="157">
        <v>68.25</v>
      </c>
      <c r="D44" s="155"/>
      <c r="E44" s="156"/>
      <c r="F44" s="157">
        <v>68.25</v>
      </c>
      <c r="G44" s="375">
        <v>69</v>
      </c>
      <c r="H44" s="375">
        <v>44</v>
      </c>
      <c r="J44" s="387"/>
      <c r="K44" s="28"/>
      <c r="L44" s="57"/>
      <c r="M44" s="56"/>
      <c r="N44" s="30"/>
      <c r="O44" s="57"/>
      <c r="P44" s="326"/>
    </row>
    <row r="45" spans="1:16" ht="28.5" customHeight="1" x14ac:dyDescent="0.3">
      <c r="A45" s="368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75">
        <v>71</v>
      </c>
      <c r="H45" s="375">
        <v>45</v>
      </c>
      <c r="J45" s="371"/>
      <c r="K45" s="28"/>
      <c r="L45" s="57"/>
      <c r="M45" s="56"/>
      <c r="N45" s="30"/>
      <c r="O45" s="57"/>
      <c r="P45" s="326"/>
    </row>
    <row r="46" spans="1:16" ht="36.75" customHeight="1" x14ac:dyDescent="0.3">
      <c r="A46" s="38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75">
        <v>73</v>
      </c>
      <c r="H46" s="375">
        <v>46</v>
      </c>
      <c r="J46" s="386"/>
      <c r="K46" s="28"/>
      <c r="L46" s="57"/>
      <c r="M46" s="56"/>
      <c r="N46" s="30"/>
      <c r="O46" s="57"/>
      <c r="P46" s="326"/>
    </row>
    <row r="47" spans="1:16" ht="36" customHeight="1" x14ac:dyDescent="0.3">
      <c r="A47" s="379"/>
      <c r="B47" s="5" t="s">
        <v>52</v>
      </c>
      <c r="C47" s="157">
        <v>1</v>
      </c>
      <c r="D47" s="155"/>
      <c r="E47" s="156"/>
      <c r="F47" s="157">
        <v>1</v>
      </c>
      <c r="G47" s="375">
        <v>74</v>
      </c>
      <c r="H47" s="375">
        <v>47</v>
      </c>
      <c r="J47" s="387"/>
      <c r="K47" s="107"/>
      <c r="L47" s="57"/>
      <c r="M47" s="56"/>
      <c r="N47" s="30"/>
      <c r="O47" s="57"/>
      <c r="P47" s="326"/>
    </row>
    <row r="48" spans="1:16" ht="39.75" customHeight="1" x14ac:dyDescent="0.3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75">
        <v>76</v>
      </c>
      <c r="H48" s="375">
        <v>48</v>
      </c>
      <c r="J48" s="386"/>
      <c r="K48" s="107"/>
      <c r="L48" s="57"/>
      <c r="M48" s="56"/>
      <c r="N48" s="30"/>
      <c r="O48" s="57"/>
      <c r="P48" s="326"/>
    </row>
    <row r="49" spans="1:16" ht="37.5" customHeight="1" x14ac:dyDescent="0.3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75">
        <v>77</v>
      </c>
      <c r="H49" s="375">
        <v>49</v>
      </c>
      <c r="J49" s="387"/>
      <c r="K49" s="107"/>
      <c r="L49" s="57"/>
      <c r="M49" s="56"/>
      <c r="N49" s="30"/>
      <c r="O49" s="57"/>
      <c r="P49" s="326"/>
    </row>
    <row r="50" spans="1:16" ht="28.5" customHeight="1" x14ac:dyDescent="0.3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75">
        <v>78</v>
      </c>
      <c r="H50" s="375">
        <v>50</v>
      </c>
      <c r="J50" s="387"/>
      <c r="K50" s="107"/>
      <c r="L50" s="57"/>
      <c r="M50" s="56"/>
      <c r="N50" s="30"/>
      <c r="O50" s="57"/>
      <c r="P50" s="326"/>
    </row>
    <row r="51" spans="1:16" ht="28.5" customHeight="1" x14ac:dyDescent="0.3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75">
        <v>80</v>
      </c>
      <c r="H51" s="375">
        <v>51</v>
      </c>
      <c r="J51" s="386"/>
      <c r="K51" s="107"/>
      <c r="L51" s="57"/>
      <c r="M51" s="56"/>
      <c r="N51" s="30"/>
      <c r="O51" s="57"/>
      <c r="P51" s="326"/>
    </row>
    <row r="52" spans="1:16" ht="34.5" customHeight="1" x14ac:dyDescent="0.3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75">
        <v>81</v>
      </c>
      <c r="H52" s="375">
        <v>52</v>
      </c>
      <c r="J52" s="387"/>
      <c r="K52" s="107"/>
      <c r="L52" s="57"/>
      <c r="M52" s="56"/>
      <c r="N52" s="30"/>
      <c r="O52" s="57"/>
      <c r="P52" s="326"/>
    </row>
    <row r="53" spans="1:16" ht="17.25" customHeight="1" x14ac:dyDescent="0.3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75">
        <v>82</v>
      </c>
      <c r="H53" s="375">
        <v>53</v>
      </c>
      <c r="J53" s="387"/>
      <c r="K53" s="107"/>
      <c r="L53" s="57"/>
      <c r="M53" s="56"/>
      <c r="N53" s="30"/>
      <c r="O53" s="57"/>
      <c r="P53" s="326"/>
    </row>
    <row r="54" spans="1:16" ht="33.75" customHeight="1" x14ac:dyDescent="0.3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75">
        <v>83</v>
      </c>
      <c r="H54" s="375">
        <v>54</v>
      </c>
      <c r="J54" s="387"/>
      <c r="K54" s="107"/>
      <c r="L54" s="57"/>
      <c r="M54" s="56"/>
      <c r="N54" s="30"/>
      <c r="O54" s="57"/>
      <c r="P54" s="326"/>
    </row>
    <row r="55" spans="1:16" ht="28.5" customHeight="1" x14ac:dyDescent="0.3">
      <c r="A55" s="367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75">
        <v>84</v>
      </c>
      <c r="H55" s="375">
        <v>55</v>
      </c>
      <c r="J55" s="374"/>
      <c r="K55" s="107"/>
      <c r="L55" s="57"/>
      <c r="M55" s="56"/>
      <c r="N55" s="30"/>
      <c r="O55" s="57"/>
      <c r="P55" s="326"/>
    </row>
    <row r="56" spans="1:16" ht="28.5" customHeight="1" x14ac:dyDescent="0.3">
      <c r="A56" s="367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75">
        <v>85</v>
      </c>
      <c r="H56" s="375">
        <v>56</v>
      </c>
      <c r="J56" s="374"/>
      <c r="K56" s="107"/>
      <c r="L56" s="57"/>
      <c r="M56" s="56"/>
      <c r="N56" s="30"/>
      <c r="O56" s="57"/>
      <c r="P56" s="326"/>
    </row>
    <row r="57" spans="1:16" ht="28.5" customHeight="1" x14ac:dyDescent="0.3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75">
        <v>87</v>
      </c>
      <c r="H57" s="375">
        <v>57</v>
      </c>
      <c r="J57" s="36"/>
      <c r="K57" s="107"/>
      <c r="L57" s="56"/>
      <c r="M57" s="56"/>
      <c r="N57" s="30"/>
      <c r="O57" s="57"/>
      <c r="P57" s="326"/>
    </row>
    <row r="58" spans="1:16" ht="28.5" customHeight="1" x14ac:dyDescent="0.3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75">
        <v>58</v>
      </c>
      <c r="J58" s="38"/>
      <c r="K58" s="28"/>
      <c r="L58" s="56"/>
      <c r="M58" s="56"/>
      <c r="N58" s="30"/>
      <c r="O58" s="57"/>
      <c r="P58" s="326"/>
    </row>
    <row r="59" spans="1:16" ht="28.5" customHeight="1" x14ac:dyDescent="0.3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75">
        <v>59</v>
      </c>
      <c r="J59" s="38"/>
      <c r="K59" s="37"/>
      <c r="L59" s="57"/>
      <c r="M59" s="57"/>
      <c r="N59" s="30"/>
      <c r="O59" s="57"/>
      <c r="P59" s="326"/>
    </row>
    <row r="60" spans="1:16" ht="28.5" customHeight="1" x14ac:dyDescent="0.3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75">
        <v>60</v>
      </c>
      <c r="J60" s="38"/>
      <c r="K60" s="37"/>
      <c r="L60" s="56"/>
      <c r="M60" s="56"/>
      <c r="N60" s="30"/>
      <c r="O60" s="57"/>
      <c r="P60" s="326"/>
    </row>
    <row r="61" spans="1:16" ht="28.5" customHeight="1" x14ac:dyDescent="0.3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75">
        <v>61</v>
      </c>
      <c r="J61" s="38"/>
      <c r="K61" s="28"/>
      <c r="L61" s="56"/>
      <c r="M61" s="56"/>
      <c r="N61" s="30"/>
      <c r="O61" s="57"/>
      <c r="P61" s="326"/>
    </row>
    <row r="62" spans="1:16" ht="28.5" customHeight="1" x14ac:dyDescent="0.3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75">
        <v>62</v>
      </c>
      <c r="J62" s="371"/>
      <c r="K62" s="37"/>
      <c r="L62" s="57"/>
      <c r="M62" s="57"/>
      <c r="N62" s="30"/>
      <c r="O62" s="57"/>
      <c r="P62" s="326"/>
    </row>
    <row r="63" spans="1:16" ht="28.5" customHeight="1" x14ac:dyDescent="0.3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75">
        <v>63</v>
      </c>
      <c r="J63" s="371"/>
      <c r="K63" s="37"/>
      <c r="L63" s="57"/>
      <c r="M63" s="57"/>
      <c r="N63" s="30"/>
      <c r="O63" s="57"/>
      <c r="P63" s="326"/>
    </row>
    <row r="64" spans="1:16" ht="28.5" customHeight="1" x14ac:dyDescent="0.3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75">
        <v>64</v>
      </c>
      <c r="J64" s="371"/>
      <c r="K64" s="37"/>
      <c r="L64" s="57"/>
      <c r="M64" s="57"/>
      <c r="N64" s="30"/>
      <c r="O64" s="57"/>
      <c r="P64" s="326"/>
    </row>
    <row r="65" spans="1:16" ht="28.5" customHeight="1" x14ac:dyDescent="0.3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75">
        <v>65</v>
      </c>
      <c r="J65" s="371"/>
      <c r="K65" s="28"/>
      <c r="L65" s="57"/>
      <c r="M65" s="57"/>
      <c r="N65" s="30"/>
      <c r="O65" s="57"/>
      <c r="P65" s="326"/>
    </row>
    <row r="66" spans="1:16" ht="28.5" customHeight="1" x14ac:dyDescent="0.3">
      <c r="A66" s="368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75">
        <v>100</v>
      </c>
      <c r="H66" s="375">
        <v>66</v>
      </c>
      <c r="J66" s="371"/>
      <c r="K66" s="28"/>
      <c r="L66" s="57"/>
      <c r="M66" s="57"/>
      <c r="N66" s="30"/>
      <c r="O66" s="57"/>
      <c r="P66" s="326"/>
    </row>
    <row r="67" spans="1:16" ht="28.5" customHeight="1" x14ac:dyDescent="0.3">
      <c r="A67" s="368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75">
        <v>102</v>
      </c>
      <c r="H67" s="375">
        <v>68</v>
      </c>
      <c r="J67" s="371"/>
      <c r="K67" s="28"/>
      <c r="L67" s="57"/>
      <c r="M67" s="57"/>
      <c r="N67" s="30"/>
      <c r="O67" s="57"/>
      <c r="P67" s="326"/>
    </row>
    <row r="68" spans="1:16" ht="28.5" customHeight="1" x14ac:dyDescent="0.3">
      <c r="A68" s="368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75">
        <v>103</v>
      </c>
      <c r="H68" s="375">
        <v>69</v>
      </c>
      <c r="J68" s="371"/>
      <c r="K68" s="28"/>
      <c r="L68" s="57"/>
      <c r="M68" s="57"/>
      <c r="N68" s="30"/>
      <c r="O68" s="57"/>
      <c r="P68" s="326"/>
    </row>
    <row r="69" spans="1:16" ht="28.5" customHeight="1" x14ac:dyDescent="0.3">
      <c r="A69" s="368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75">
        <v>104</v>
      </c>
      <c r="H69" s="375">
        <v>70</v>
      </c>
      <c r="J69" s="371"/>
      <c r="K69" s="28"/>
      <c r="L69" s="57"/>
      <c r="M69" s="57"/>
      <c r="N69" s="30"/>
      <c r="O69" s="57"/>
      <c r="P69" s="326"/>
    </row>
    <row r="70" spans="1:16" ht="28.5" customHeight="1" x14ac:dyDescent="0.3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75">
        <v>107</v>
      </c>
      <c r="H70" s="375">
        <v>71</v>
      </c>
      <c r="J70" s="39"/>
      <c r="K70" s="40"/>
      <c r="L70" s="41"/>
      <c r="M70" s="41"/>
      <c r="N70" s="42"/>
      <c r="O70" s="41"/>
      <c r="P70" s="326"/>
    </row>
    <row r="71" spans="1:16" s="23" customFormat="1" ht="28.5" customHeight="1" x14ac:dyDescent="0.3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2"/>
      <c r="D72" s="122"/>
      <c r="E72" s="122"/>
      <c r="F72" s="122"/>
    </row>
    <row r="73" spans="1:16" ht="28.5" customHeight="1" x14ac:dyDescent="0.3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3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3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sqref="A1:A1048576"/>
    </sheetView>
  </sheetViews>
  <sheetFormatPr defaultRowHeight="14.4" x14ac:dyDescent="0.3"/>
  <cols>
    <col min="1" max="1" width="24.33203125" style="372" customWidth="1"/>
    <col min="2" max="3" width="9.88671875" style="372" customWidth="1"/>
    <col min="4" max="4" width="14.5546875" style="372" customWidth="1"/>
    <col min="5" max="5" width="14" style="372" customWidth="1"/>
    <col min="6" max="6" width="15.109375" style="372" customWidth="1"/>
  </cols>
  <sheetData>
    <row r="1" spans="1:6" x14ac:dyDescent="0.3">
      <c r="A1" s="375" t="s">
        <v>96</v>
      </c>
      <c r="B1" s="375" t="s">
        <v>377</v>
      </c>
      <c r="C1" s="375" t="s">
        <v>6</v>
      </c>
      <c r="D1" s="375" t="s">
        <v>450</v>
      </c>
      <c r="E1" s="375" t="s">
        <v>451</v>
      </c>
      <c r="F1" s="375" t="s">
        <v>452</v>
      </c>
    </row>
    <row r="2" spans="1:6" x14ac:dyDescent="0.3">
      <c r="A2" s="375" t="s">
        <v>453</v>
      </c>
      <c r="B2" s="375">
        <v>1</v>
      </c>
      <c r="C2" s="375">
        <v>2</v>
      </c>
      <c r="D2" s="268">
        <v>5403.27</v>
      </c>
      <c r="E2" s="268">
        <v>5638.35</v>
      </c>
      <c r="F2" s="268">
        <v>235.0799999999999</v>
      </c>
    </row>
    <row r="3" spans="1:6" x14ac:dyDescent="0.3">
      <c r="A3" s="375" t="s">
        <v>454</v>
      </c>
      <c r="B3" s="375">
        <v>2</v>
      </c>
      <c r="C3" s="375">
        <v>3</v>
      </c>
      <c r="D3" s="268">
        <v>350</v>
      </c>
      <c r="E3" s="268">
        <v>210</v>
      </c>
      <c r="F3" s="268">
        <v>-140</v>
      </c>
    </row>
    <row r="4" spans="1:6" x14ac:dyDescent="0.3">
      <c r="A4" s="375" t="s">
        <v>455</v>
      </c>
      <c r="B4" s="375">
        <v>3</v>
      </c>
      <c r="C4" s="375">
        <v>4</v>
      </c>
      <c r="D4" s="268">
        <v>4491.97</v>
      </c>
      <c r="E4" s="268">
        <v>5117</v>
      </c>
      <c r="F4" s="268">
        <v>625.02999999999975</v>
      </c>
    </row>
    <row r="5" spans="1:6" x14ac:dyDescent="0.3">
      <c r="A5" s="375" t="s">
        <v>456</v>
      </c>
      <c r="B5" s="375">
        <v>4</v>
      </c>
      <c r="C5" s="375">
        <v>5</v>
      </c>
      <c r="D5" s="268">
        <v>7901.4</v>
      </c>
      <c r="E5" s="268">
        <v>7901.4</v>
      </c>
      <c r="F5" s="268">
        <v>0</v>
      </c>
    </row>
    <row r="6" spans="1:6" x14ac:dyDescent="0.3">
      <c r="A6" s="375" t="s">
        <v>457</v>
      </c>
      <c r="B6" s="375">
        <v>5</v>
      </c>
      <c r="C6" s="375">
        <v>6</v>
      </c>
      <c r="D6" s="268">
        <v>265</v>
      </c>
      <c r="E6" s="268">
        <v>290</v>
      </c>
      <c r="F6" s="268">
        <v>25</v>
      </c>
    </row>
    <row r="7" spans="1:6" x14ac:dyDescent="0.3">
      <c r="A7" s="375" t="s">
        <v>458</v>
      </c>
      <c r="B7" s="375">
        <v>6</v>
      </c>
      <c r="C7" s="375">
        <v>7</v>
      </c>
      <c r="D7" s="268">
        <v>1066.22</v>
      </c>
      <c r="E7" s="268">
        <v>1054.22</v>
      </c>
      <c r="F7" s="268">
        <v>-12</v>
      </c>
    </row>
    <row r="8" spans="1:6" x14ac:dyDescent="0.3">
      <c r="A8" s="375" t="s">
        <v>459</v>
      </c>
      <c r="B8" s="375">
        <v>7</v>
      </c>
      <c r="C8" s="375">
        <v>8</v>
      </c>
      <c r="D8" s="268">
        <v>24000</v>
      </c>
      <c r="E8" s="268">
        <v>18386.72</v>
      </c>
      <c r="F8" s="268">
        <v>-5613.2799999999988</v>
      </c>
    </row>
    <row r="9" spans="1:6" x14ac:dyDescent="0.3">
      <c r="A9" s="375" t="s">
        <v>460</v>
      </c>
      <c r="B9" s="375">
        <v>8</v>
      </c>
      <c r="C9" s="375">
        <v>9</v>
      </c>
      <c r="D9" s="268">
        <v>53727</v>
      </c>
      <c r="E9" s="268">
        <v>62141.8</v>
      </c>
      <c r="F9" s="268">
        <v>8414.8000000000029</v>
      </c>
    </row>
    <row r="10" spans="1:6" x14ac:dyDescent="0.3">
      <c r="A10" s="375" t="s">
        <v>461</v>
      </c>
      <c r="B10" s="375">
        <v>9</v>
      </c>
      <c r="C10" s="375">
        <v>10</v>
      </c>
      <c r="D10" s="268">
        <v>660.14</v>
      </c>
      <c r="E10" s="268">
        <v>40.510000000000012</v>
      </c>
      <c r="F10" s="268">
        <v>-619.63</v>
      </c>
    </row>
    <row r="11" spans="1:6" x14ac:dyDescent="0.3">
      <c r="A11" s="181"/>
      <c r="B11" s="181"/>
      <c r="C11" s="181"/>
      <c r="D11" s="375"/>
      <c r="E11" s="375"/>
      <c r="F11" s="37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115" zoomScaleNormal="115" zoomScaleSheetLayoutView="130" workbookViewId="0">
      <pane ySplit="1" topLeftCell="A2" activePane="bottomLeft" state="frozen"/>
      <selection pane="bottomLeft" activeCell="J6" sqref="J6"/>
    </sheetView>
  </sheetViews>
  <sheetFormatPr defaultRowHeight="9.6" x14ac:dyDescent="0.3"/>
  <cols>
    <col min="1" max="1" width="50" style="332" customWidth="1"/>
    <col min="2" max="2" width="5.109375" style="332" customWidth="1"/>
    <col min="3" max="3" width="11.109375" style="332" customWidth="1"/>
    <col min="4" max="4" width="10.88671875" style="332" bestFit="1" customWidth="1"/>
    <col min="5" max="5" width="12" style="332" bestFit="1" customWidth="1"/>
    <col min="6" max="6" width="17.88671875" style="338" customWidth="1"/>
    <col min="7" max="7" width="18.44140625" style="332" customWidth="1"/>
    <col min="8" max="8" width="11.5546875" style="332" customWidth="1"/>
    <col min="9" max="9" width="9.109375" style="332" customWidth="1"/>
    <col min="10" max="10" width="14.5546875" style="332" customWidth="1"/>
    <col min="11" max="11" width="20" style="332" customWidth="1"/>
    <col min="12" max="12" width="18.5546875" style="332" customWidth="1"/>
    <col min="13" max="13" width="11.5546875" style="332" customWidth="1"/>
    <col min="14" max="14" width="13" style="332" customWidth="1"/>
    <col min="15" max="15" width="15.88671875" style="332" customWidth="1"/>
    <col min="16" max="16" width="9.109375" style="338" customWidth="1"/>
    <col min="17" max="256" width="9.109375" style="332" customWidth="1"/>
    <col min="257" max="257" width="31.44140625" style="332" customWidth="1"/>
    <col min="258" max="258" width="5.109375" style="332" customWidth="1"/>
    <col min="259" max="259" width="11.109375" style="332" customWidth="1"/>
    <col min="260" max="260" width="10.88671875" style="332" bestFit="1" customWidth="1"/>
    <col min="261" max="261" width="12" style="332" bestFit="1" customWidth="1"/>
    <col min="262" max="262" width="17.88671875" style="332" customWidth="1"/>
    <col min="263" max="263" width="13.109375" style="332" customWidth="1"/>
    <col min="264" max="264" width="11.5546875" style="332" customWidth="1"/>
    <col min="265" max="512" width="9.109375" style="332" customWidth="1"/>
    <col min="513" max="513" width="31.44140625" style="332" customWidth="1"/>
    <col min="514" max="514" width="5.109375" style="332" customWidth="1"/>
    <col min="515" max="515" width="11.109375" style="332" customWidth="1"/>
    <col min="516" max="516" width="10.88671875" style="332" bestFit="1" customWidth="1"/>
    <col min="517" max="517" width="12" style="332" bestFit="1" customWidth="1"/>
    <col min="518" max="518" width="17.88671875" style="332" customWidth="1"/>
    <col min="519" max="519" width="13.109375" style="332" customWidth="1"/>
    <col min="520" max="520" width="11.5546875" style="332" customWidth="1"/>
    <col min="521" max="768" width="9.109375" style="332" customWidth="1"/>
    <col min="769" max="769" width="31.44140625" style="332" customWidth="1"/>
    <col min="770" max="770" width="5.109375" style="332" customWidth="1"/>
    <col min="771" max="771" width="11.109375" style="332" customWidth="1"/>
    <col min="772" max="772" width="10.88671875" style="332" bestFit="1" customWidth="1"/>
    <col min="773" max="773" width="12" style="332" bestFit="1" customWidth="1"/>
    <col min="774" max="774" width="17.88671875" style="332" customWidth="1"/>
    <col min="775" max="775" width="13.109375" style="332" customWidth="1"/>
    <col min="776" max="776" width="11.5546875" style="332" customWidth="1"/>
    <col min="777" max="1024" width="9.109375" style="332" customWidth="1"/>
    <col min="1025" max="1025" width="31.44140625" style="332" customWidth="1"/>
    <col min="1026" max="1026" width="5.109375" style="332" customWidth="1"/>
    <col min="1027" max="1027" width="11.109375" style="332" customWidth="1"/>
    <col min="1028" max="1028" width="10.88671875" style="332" bestFit="1" customWidth="1"/>
    <col min="1029" max="1029" width="12" style="332" bestFit="1" customWidth="1"/>
    <col min="1030" max="1030" width="17.88671875" style="332" customWidth="1"/>
    <col min="1031" max="1031" width="13.109375" style="332" customWidth="1"/>
    <col min="1032" max="1032" width="11.5546875" style="332" customWidth="1"/>
    <col min="1033" max="1280" width="9.109375" style="332" customWidth="1"/>
    <col min="1281" max="1281" width="31.44140625" style="332" customWidth="1"/>
    <col min="1282" max="1282" width="5.109375" style="332" customWidth="1"/>
    <col min="1283" max="1283" width="11.109375" style="332" customWidth="1"/>
    <col min="1284" max="1284" width="10.88671875" style="332" bestFit="1" customWidth="1"/>
    <col min="1285" max="1285" width="12" style="332" bestFit="1" customWidth="1"/>
    <col min="1286" max="1286" width="17.88671875" style="332" customWidth="1"/>
    <col min="1287" max="1287" width="13.109375" style="332" customWidth="1"/>
    <col min="1288" max="1288" width="11.5546875" style="332" customWidth="1"/>
    <col min="1289" max="1536" width="9.109375" style="332" customWidth="1"/>
    <col min="1537" max="1537" width="31.44140625" style="332" customWidth="1"/>
    <col min="1538" max="1538" width="5.109375" style="332" customWidth="1"/>
    <col min="1539" max="1539" width="11.109375" style="332" customWidth="1"/>
    <col min="1540" max="1540" width="10.88671875" style="332" bestFit="1" customWidth="1"/>
    <col min="1541" max="1541" width="12" style="332" bestFit="1" customWidth="1"/>
    <col min="1542" max="1542" width="17.88671875" style="332" customWidth="1"/>
    <col min="1543" max="1543" width="13.109375" style="332" customWidth="1"/>
    <col min="1544" max="1544" width="11.5546875" style="332" customWidth="1"/>
    <col min="1545" max="1792" width="9.109375" style="332" customWidth="1"/>
    <col min="1793" max="1793" width="31.44140625" style="332" customWidth="1"/>
    <col min="1794" max="1794" width="5.109375" style="332" customWidth="1"/>
    <col min="1795" max="1795" width="11.109375" style="332" customWidth="1"/>
    <col min="1796" max="1796" width="10.88671875" style="332" bestFit="1" customWidth="1"/>
    <col min="1797" max="1797" width="12" style="332" bestFit="1" customWidth="1"/>
    <col min="1798" max="1798" width="17.88671875" style="332" customWidth="1"/>
    <col min="1799" max="1799" width="13.109375" style="332" customWidth="1"/>
    <col min="1800" max="1800" width="11.5546875" style="332" customWidth="1"/>
    <col min="1801" max="2048" width="9.109375" style="332" customWidth="1"/>
    <col min="2049" max="2049" width="31.44140625" style="332" customWidth="1"/>
    <col min="2050" max="2050" width="5.109375" style="332" customWidth="1"/>
    <col min="2051" max="2051" width="11.109375" style="332" customWidth="1"/>
    <col min="2052" max="2052" width="10.88671875" style="332" bestFit="1" customWidth="1"/>
    <col min="2053" max="2053" width="12" style="332" bestFit="1" customWidth="1"/>
    <col min="2054" max="2054" width="17.88671875" style="332" customWidth="1"/>
    <col min="2055" max="2055" width="13.109375" style="332" customWidth="1"/>
    <col min="2056" max="2056" width="11.5546875" style="332" customWidth="1"/>
    <col min="2057" max="2304" width="9.109375" style="332" customWidth="1"/>
    <col min="2305" max="2305" width="31.44140625" style="332" customWidth="1"/>
    <col min="2306" max="2306" width="5.109375" style="332" customWidth="1"/>
    <col min="2307" max="2307" width="11.109375" style="332" customWidth="1"/>
    <col min="2308" max="2308" width="10.88671875" style="332" bestFit="1" customWidth="1"/>
    <col min="2309" max="2309" width="12" style="332" bestFit="1" customWidth="1"/>
    <col min="2310" max="2310" width="17.88671875" style="332" customWidth="1"/>
    <col min="2311" max="2311" width="13.109375" style="332" customWidth="1"/>
    <col min="2312" max="2312" width="11.5546875" style="332" customWidth="1"/>
    <col min="2313" max="2560" width="9.109375" style="332" customWidth="1"/>
    <col min="2561" max="2561" width="31.44140625" style="332" customWidth="1"/>
    <col min="2562" max="2562" width="5.109375" style="332" customWidth="1"/>
    <col min="2563" max="2563" width="11.109375" style="332" customWidth="1"/>
    <col min="2564" max="2564" width="10.88671875" style="332" bestFit="1" customWidth="1"/>
    <col min="2565" max="2565" width="12" style="332" bestFit="1" customWidth="1"/>
    <col min="2566" max="2566" width="17.88671875" style="332" customWidth="1"/>
    <col min="2567" max="2567" width="13.109375" style="332" customWidth="1"/>
    <col min="2568" max="2568" width="11.5546875" style="332" customWidth="1"/>
    <col min="2569" max="2816" width="9.109375" style="332" customWidth="1"/>
    <col min="2817" max="2817" width="31.44140625" style="332" customWidth="1"/>
    <col min="2818" max="2818" width="5.109375" style="332" customWidth="1"/>
    <col min="2819" max="2819" width="11.109375" style="332" customWidth="1"/>
    <col min="2820" max="2820" width="10.88671875" style="332" bestFit="1" customWidth="1"/>
    <col min="2821" max="2821" width="12" style="332" bestFit="1" customWidth="1"/>
    <col min="2822" max="2822" width="17.88671875" style="332" customWidth="1"/>
    <col min="2823" max="2823" width="13.109375" style="332" customWidth="1"/>
    <col min="2824" max="2824" width="11.5546875" style="332" customWidth="1"/>
    <col min="2825" max="3072" width="9.109375" style="332" customWidth="1"/>
    <col min="3073" max="3073" width="31.44140625" style="332" customWidth="1"/>
    <col min="3074" max="3074" width="5.109375" style="332" customWidth="1"/>
    <col min="3075" max="3075" width="11.109375" style="332" customWidth="1"/>
    <col min="3076" max="3076" width="10.88671875" style="332" bestFit="1" customWidth="1"/>
    <col min="3077" max="3077" width="12" style="332" bestFit="1" customWidth="1"/>
    <col min="3078" max="3078" width="17.88671875" style="332" customWidth="1"/>
    <col min="3079" max="3079" width="13.109375" style="332" customWidth="1"/>
    <col min="3080" max="3080" width="11.5546875" style="332" customWidth="1"/>
    <col min="3081" max="3328" width="9.109375" style="332" customWidth="1"/>
    <col min="3329" max="3329" width="31.44140625" style="332" customWidth="1"/>
    <col min="3330" max="3330" width="5.109375" style="332" customWidth="1"/>
    <col min="3331" max="3331" width="11.109375" style="332" customWidth="1"/>
    <col min="3332" max="3332" width="10.88671875" style="332" bestFit="1" customWidth="1"/>
    <col min="3333" max="3333" width="12" style="332" bestFit="1" customWidth="1"/>
    <col min="3334" max="3334" width="17.88671875" style="332" customWidth="1"/>
    <col min="3335" max="3335" width="13.109375" style="332" customWidth="1"/>
    <col min="3336" max="3336" width="11.5546875" style="332" customWidth="1"/>
    <col min="3337" max="3584" width="9.109375" style="332" customWidth="1"/>
    <col min="3585" max="3585" width="31.44140625" style="332" customWidth="1"/>
    <col min="3586" max="3586" width="5.109375" style="332" customWidth="1"/>
    <col min="3587" max="3587" width="11.109375" style="332" customWidth="1"/>
    <col min="3588" max="3588" width="10.88671875" style="332" bestFit="1" customWidth="1"/>
    <col min="3589" max="3589" width="12" style="332" bestFit="1" customWidth="1"/>
    <col min="3590" max="3590" width="17.88671875" style="332" customWidth="1"/>
    <col min="3591" max="3591" width="13.109375" style="332" customWidth="1"/>
    <col min="3592" max="3592" width="11.5546875" style="332" customWidth="1"/>
    <col min="3593" max="3840" width="9.109375" style="332" customWidth="1"/>
    <col min="3841" max="3841" width="31.44140625" style="332" customWidth="1"/>
    <col min="3842" max="3842" width="5.109375" style="332" customWidth="1"/>
    <col min="3843" max="3843" width="11.109375" style="332" customWidth="1"/>
    <col min="3844" max="3844" width="10.88671875" style="332" bestFit="1" customWidth="1"/>
    <col min="3845" max="3845" width="12" style="332" bestFit="1" customWidth="1"/>
    <col min="3846" max="3846" width="17.88671875" style="332" customWidth="1"/>
    <col min="3847" max="3847" width="13.109375" style="332" customWidth="1"/>
    <col min="3848" max="3848" width="11.5546875" style="332" customWidth="1"/>
    <col min="3849" max="4096" width="9.109375" style="332" customWidth="1"/>
    <col min="4097" max="4097" width="31.44140625" style="332" customWidth="1"/>
    <col min="4098" max="4098" width="5.109375" style="332" customWidth="1"/>
    <col min="4099" max="4099" width="11.109375" style="332" customWidth="1"/>
    <col min="4100" max="4100" width="10.88671875" style="332" bestFit="1" customWidth="1"/>
    <col min="4101" max="4101" width="12" style="332" bestFit="1" customWidth="1"/>
    <col min="4102" max="4102" width="17.88671875" style="332" customWidth="1"/>
    <col min="4103" max="4103" width="13.109375" style="332" customWidth="1"/>
    <col min="4104" max="4104" width="11.5546875" style="332" customWidth="1"/>
    <col min="4105" max="4352" width="9.109375" style="332" customWidth="1"/>
    <col min="4353" max="4353" width="31.44140625" style="332" customWidth="1"/>
    <col min="4354" max="4354" width="5.109375" style="332" customWidth="1"/>
    <col min="4355" max="4355" width="11.109375" style="332" customWidth="1"/>
    <col min="4356" max="4356" width="10.88671875" style="332" bestFit="1" customWidth="1"/>
    <col min="4357" max="4357" width="12" style="332" bestFit="1" customWidth="1"/>
    <col min="4358" max="4358" width="17.88671875" style="332" customWidth="1"/>
    <col min="4359" max="4359" width="13.109375" style="332" customWidth="1"/>
    <col min="4360" max="4360" width="11.5546875" style="332" customWidth="1"/>
    <col min="4361" max="4608" width="9.109375" style="332" customWidth="1"/>
    <col min="4609" max="4609" width="31.44140625" style="332" customWidth="1"/>
    <col min="4610" max="4610" width="5.109375" style="332" customWidth="1"/>
    <col min="4611" max="4611" width="11.109375" style="332" customWidth="1"/>
    <col min="4612" max="4612" width="10.88671875" style="332" bestFit="1" customWidth="1"/>
    <col min="4613" max="4613" width="12" style="332" bestFit="1" customWidth="1"/>
    <col min="4614" max="4614" width="17.88671875" style="332" customWidth="1"/>
    <col min="4615" max="4615" width="13.109375" style="332" customWidth="1"/>
    <col min="4616" max="4616" width="11.5546875" style="332" customWidth="1"/>
    <col min="4617" max="4864" width="9.109375" style="332" customWidth="1"/>
    <col min="4865" max="4865" width="31.44140625" style="332" customWidth="1"/>
    <col min="4866" max="4866" width="5.109375" style="332" customWidth="1"/>
    <col min="4867" max="4867" width="11.109375" style="332" customWidth="1"/>
    <col min="4868" max="4868" width="10.88671875" style="332" bestFit="1" customWidth="1"/>
    <col min="4869" max="4869" width="12" style="332" bestFit="1" customWidth="1"/>
    <col min="4870" max="4870" width="17.88671875" style="332" customWidth="1"/>
    <col min="4871" max="4871" width="13.109375" style="332" customWidth="1"/>
    <col min="4872" max="4872" width="11.5546875" style="332" customWidth="1"/>
    <col min="4873" max="5120" width="9.109375" style="332" customWidth="1"/>
    <col min="5121" max="5121" width="31.44140625" style="332" customWidth="1"/>
    <col min="5122" max="5122" width="5.109375" style="332" customWidth="1"/>
    <col min="5123" max="5123" width="11.109375" style="332" customWidth="1"/>
    <col min="5124" max="5124" width="10.88671875" style="332" bestFit="1" customWidth="1"/>
    <col min="5125" max="5125" width="12" style="332" bestFit="1" customWidth="1"/>
    <col min="5126" max="5126" width="17.88671875" style="332" customWidth="1"/>
    <col min="5127" max="5127" width="13.109375" style="332" customWidth="1"/>
    <col min="5128" max="5128" width="11.5546875" style="332" customWidth="1"/>
    <col min="5129" max="5376" width="9.109375" style="332" customWidth="1"/>
    <col min="5377" max="5377" width="31.44140625" style="332" customWidth="1"/>
    <col min="5378" max="5378" width="5.109375" style="332" customWidth="1"/>
    <col min="5379" max="5379" width="11.109375" style="332" customWidth="1"/>
    <col min="5380" max="5380" width="10.88671875" style="332" bestFit="1" customWidth="1"/>
    <col min="5381" max="5381" width="12" style="332" bestFit="1" customWidth="1"/>
    <col min="5382" max="5382" width="17.88671875" style="332" customWidth="1"/>
    <col min="5383" max="5383" width="13.109375" style="332" customWidth="1"/>
    <col min="5384" max="5384" width="11.5546875" style="332" customWidth="1"/>
    <col min="5385" max="5632" width="9.109375" style="332" customWidth="1"/>
    <col min="5633" max="5633" width="31.44140625" style="332" customWidth="1"/>
    <col min="5634" max="5634" width="5.109375" style="332" customWidth="1"/>
    <col min="5635" max="5635" width="11.109375" style="332" customWidth="1"/>
    <col min="5636" max="5636" width="10.88671875" style="332" bestFit="1" customWidth="1"/>
    <col min="5637" max="5637" width="12" style="332" bestFit="1" customWidth="1"/>
    <col min="5638" max="5638" width="17.88671875" style="332" customWidth="1"/>
    <col min="5639" max="5639" width="13.109375" style="332" customWidth="1"/>
    <col min="5640" max="5640" width="11.5546875" style="332" customWidth="1"/>
    <col min="5641" max="5888" width="9.109375" style="332" customWidth="1"/>
    <col min="5889" max="5889" width="31.44140625" style="332" customWidth="1"/>
    <col min="5890" max="5890" width="5.109375" style="332" customWidth="1"/>
    <col min="5891" max="5891" width="11.109375" style="332" customWidth="1"/>
    <col min="5892" max="5892" width="10.88671875" style="332" bestFit="1" customWidth="1"/>
    <col min="5893" max="5893" width="12" style="332" bestFit="1" customWidth="1"/>
    <col min="5894" max="5894" width="17.88671875" style="332" customWidth="1"/>
    <col min="5895" max="5895" width="13.109375" style="332" customWidth="1"/>
    <col min="5896" max="5896" width="11.5546875" style="332" customWidth="1"/>
    <col min="5897" max="6144" width="9.109375" style="332" customWidth="1"/>
    <col min="6145" max="6145" width="31.44140625" style="332" customWidth="1"/>
    <col min="6146" max="6146" width="5.109375" style="332" customWidth="1"/>
    <col min="6147" max="6147" width="11.109375" style="332" customWidth="1"/>
    <col min="6148" max="6148" width="10.88671875" style="332" bestFit="1" customWidth="1"/>
    <col min="6149" max="6149" width="12" style="332" bestFit="1" customWidth="1"/>
    <col min="6150" max="6150" width="17.88671875" style="332" customWidth="1"/>
    <col min="6151" max="6151" width="13.109375" style="332" customWidth="1"/>
    <col min="6152" max="6152" width="11.5546875" style="332" customWidth="1"/>
    <col min="6153" max="6400" width="9.109375" style="332" customWidth="1"/>
    <col min="6401" max="6401" width="31.44140625" style="332" customWidth="1"/>
    <col min="6402" max="6402" width="5.109375" style="332" customWidth="1"/>
    <col min="6403" max="6403" width="11.109375" style="332" customWidth="1"/>
    <col min="6404" max="6404" width="10.88671875" style="332" bestFit="1" customWidth="1"/>
    <col min="6405" max="6405" width="12" style="332" bestFit="1" customWidth="1"/>
    <col min="6406" max="6406" width="17.88671875" style="332" customWidth="1"/>
    <col min="6407" max="6407" width="13.109375" style="332" customWidth="1"/>
    <col min="6408" max="6408" width="11.5546875" style="332" customWidth="1"/>
    <col min="6409" max="6656" width="9.109375" style="332" customWidth="1"/>
    <col min="6657" max="6657" width="31.44140625" style="332" customWidth="1"/>
    <col min="6658" max="6658" width="5.109375" style="332" customWidth="1"/>
    <col min="6659" max="6659" width="11.109375" style="332" customWidth="1"/>
    <col min="6660" max="6660" width="10.88671875" style="332" bestFit="1" customWidth="1"/>
    <col min="6661" max="6661" width="12" style="332" bestFit="1" customWidth="1"/>
    <col min="6662" max="6662" width="17.88671875" style="332" customWidth="1"/>
    <col min="6663" max="6663" width="13.109375" style="332" customWidth="1"/>
    <col min="6664" max="6664" width="11.5546875" style="332" customWidth="1"/>
    <col min="6665" max="6912" width="9.109375" style="332" customWidth="1"/>
    <col min="6913" max="6913" width="31.44140625" style="332" customWidth="1"/>
    <col min="6914" max="6914" width="5.109375" style="332" customWidth="1"/>
    <col min="6915" max="6915" width="11.109375" style="332" customWidth="1"/>
    <col min="6916" max="6916" width="10.88671875" style="332" bestFit="1" customWidth="1"/>
    <col min="6917" max="6917" width="12" style="332" bestFit="1" customWidth="1"/>
    <col min="6918" max="6918" width="17.88671875" style="332" customWidth="1"/>
    <col min="6919" max="6919" width="13.109375" style="332" customWidth="1"/>
    <col min="6920" max="6920" width="11.5546875" style="332" customWidth="1"/>
    <col min="6921" max="7168" width="9.109375" style="332" customWidth="1"/>
    <col min="7169" max="7169" width="31.44140625" style="332" customWidth="1"/>
    <col min="7170" max="7170" width="5.109375" style="332" customWidth="1"/>
    <col min="7171" max="7171" width="11.109375" style="332" customWidth="1"/>
    <col min="7172" max="7172" width="10.88671875" style="332" bestFit="1" customWidth="1"/>
    <col min="7173" max="7173" width="12" style="332" bestFit="1" customWidth="1"/>
    <col min="7174" max="7174" width="17.88671875" style="332" customWidth="1"/>
    <col min="7175" max="7175" width="13.109375" style="332" customWidth="1"/>
    <col min="7176" max="7176" width="11.5546875" style="332" customWidth="1"/>
    <col min="7177" max="7424" width="9.109375" style="332" customWidth="1"/>
    <col min="7425" max="7425" width="31.44140625" style="332" customWidth="1"/>
    <col min="7426" max="7426" width="5.109375" style="332" customWidth="1"/>
    <col min="7427" max="7427" width="11.109375" style="332" customWidth="1"/>
    <col min="7428" max="7428" width="10.88671875" style="332" bestFit="1" customWidth="1"/>
    <col min="7429" max="7429" width="12" style="332" bestFit="1" customWidth="1"/>
    <col min="7430" max="7430" width="17.88671875" style="332" customWidth="1"/>
    <col min="7431" max="7431" width="13.109375" style="332" customWidth="1"/>
    <col min="7432" max="7432" width="11.5546875" style="332" customWidth="1"/>
    <col min="7433" max="7680" width="9.109375" style="332" customWidth="1"/>
    <col min="7681" max="7681" width="31.44140625" style="332" customWidth="1"/>
    <col min="7682" max="7682" width="5.109375" style="332" customWidth="1"/>
    <col min="7683" max="7683" width="11.109375" style="332" customWidth="1"/>
    <col min="7684" max="7684" width="10.88671875" style="332" bestFit="1" customWidth="1"/>
    <col min="7685" max="7685" width="12" style="332" bestFit="1" customWidth="1"/>
    <col min="7686" max="7686" width="17.88671875" style="332" customWidth="1"/>
    <col min="7687" max="7687" width="13.109375" style="332" customWidth="1"/>
    <col min="7688" max="7688" width="11.5546875" style="332" customWidth="1"/>
    <col min="7689" max="7936" width="9.109375" style="332" customWidth="1"/>
    <col min="7937" max="7937" width="31.44140625" style="332" customWidth="1"/>
    <col min="7938" max="7938" width="5.109375" style="332" customWidth="1"/>
    <col min="7939" max="7939" width="11.109375" style="332" customWidth="1"/>
    <col min="7940" max="7940" width="10.88671875" style="332" bestFit="1" customWidth="1"/>
    <col min="7941" max="7941" width="12" style="332" bestFit="1" customWidth="1"/>
    <col min="7942" max="7942" width="17.88671875" style="332" customWidth="1"/>
    <col min="7943" max="7943" width="13.109375" style="332" customWidth="1"/>
    <col min="7944" max="7944" width="11.5546875" style="332" customWidth="1"/>
    <col min="7945" max="8192" width="9.109375" style="332" customWidth="1"/>
    <col min="8193" max="8193" width="31.44140625" style="332" customWidth="1"/>
    <col min="8194" max="8194" width="5.109375" style="332" customWidth="1"/>
    <col min="8195" max="8195" width="11.109375" style="332" customWidth="1"/>
    <col min="8196" max="8196" width="10.88671875" style="332" bestFit="1" customWidth="1"/>
    <col min="8197" max="8197" width="12" style="332" bestFit="1" customWidth="1"/>
    <col min="8198" max="8198" width="17.88671875" style="332" customWidth="1"/>
    <col min="8199" max="8199" width="13.109375" style="332" customWidth="1"/>
    <col min="8200" max="8200" width="11.5546875" style="332" customWidth="1"/>
    <col min="8201" max="8448" width="9.109375" style="332" customWidth="1"/>
    <col min="8449" max="8449" width="31.44140625" style="332" customWidth="1"/>
    <col min="8450" max="8450" width="5.109375" style="332" customWidth="1"/>
    <col min="8451" max="8451" width="11.109375" style="332" customWidth="1"/>
    <col min="8452" max="8452" width="10.88671875" style="332" bestFit="1" customWidth="1"/>
    <col min="8453" max="8453" width="12" style="332" bestFit="1" customWidth="1"/>
    <col min="8454" max="8454" width="17.88671875" style="332" customWidth="1"/>
    <col min="8455" max="8455" width="13.109375" style="332" customWidth="1"/>
    <col min="8456" max="8456" width="11.5546875" style="332" customWidth="1"/>
    <col min="8457" max="8704" width="9.109375" style="332" customWidth="1"/>
    <col min="8705" max="8705" width="31.44140625" style="332" customWidth="1"/>
    <col min="8706" max="8706" width="5.109375" style="332" customWidth="1"/>
    <col min="8707" max="8707" width="11.109375" style="332" customWidth="1"/>
    <col min="8708" max="8708" width="10.88671875" style="332" bestFit="1" customWidth="1"/>
    <col min="8709" max="8709" width="12" style="332" bestFit="1" customWidth="1"/>
    <col min="8710" max="8710" width="17.88671875" style="332" customWidth="1"/>
    <col min="8711" max="8711" width="13.109375" style="332" customWidth="1"/>
    <col min="8712" max="8712" width="11.5546875" style="332" customWidth="1"/>
    <col min="8713" max="8960" width="9.109375" style="332" customWidth="1"/>
    <col min="8961" max="8961" width="31.44140625" style="332" customWidth="1"/>
    <col min="8962" max="8962" width="5.109375" style="332" customWidth="1"/>
    <col min="8963" max="8963" width="11.109375" style="332" customWidth="1"/>
    <col min="8964" max="8964" width="10.88671875" style="332" bestFit="1" customWidth="1"/>
    <col min="8965" max="8965" width="12" style="332" bestFit="1" customWidth="1"/>
    <col min="8966" max="8966" width="17.88671875" style="332" customWidth="1"/>
    <col min="8967" max="8967" width="13.109375" style="332" customWidth="1"/>
    <col min="8968" max="8968" width="11.5546875" style="332" customWidth="1"/>
    <col min="8969" max="9216" width="9.109375" style="332" customWidth="1"/>
    <col min="9217" max="9217" width="31.44140625" style="332" customWidth="1"/>
    <col min="9218" max="9218" width="5.109375" style="332" customWidth="1"/>
    <col min="9219" max="9219" width="11.109375" style="332" customWidth="1"/>
    <col min="9220" max="9220" width="10.88671875" style="332" bestFit="1" customWidth="1"/>
    <col min="9221" max="9221" width="12" style="332" bestFit="1" customWidth="1"/>
    <col min="9222" max="9222" width="17.88671875" style="332" customWidth="1"/>
    <col min="9223" max="9223" width="13.109375" style="332" customWidth="1"/>
    <col min="9224" max="9224" width="11.5546875" style="332" customWidth="1"/>
    <col min="9225" max="9472" width="9.109375" style="332" customWidth="1"/>
    <col min="9473" max="9473" width="31.44140625" style="332" customWidth="1"/>
    <col min="9474" max="9474" width="5.109375" style="332" customWidth="1"/>
    <col min="9475" max="9475" width="11.109375" style="332" customWidth="1"/>
    <col min="9476" max="9476" width="10.88671875" style="332" bestFit="1" customWidth="1"/>
    <col min="9477" max="9477" width="12" style="332" bestFit="1" customWidth="1"/>
    <col min="9478" max="9478" width="17.88671875" style="332" customWidth="1"/>
    <col min="9479" max="9479" width="13.109375" style="332" customWidth="1"/>
    <col min="9480" max="9480" width="11.5546875" style="332" customWidth="1"/>
    <col min="9481" max="9728" width="9.109375" style="332" customWidth="1"/>
    <col min="9729" max="9729" width="31.44140625" style="332" customWidth="1"/>
    <col min="9730" max="9730" width="5.109375" style="332" customWidth="1"/>
    <col min="9731" max="9731" width="11.109375" style="332" customWidth="1"/>
    <col min="9732" max="9732" width="10.88671875" style="332" bestFit="1" customWidth="1"/>
    <col min="9733" max="9733" width="12" style="332" bestFit="1" customWidth="1"/>
    <col min="9734" max="9734" width="17.88671875" style="332" customWidth="1"/>
    <col min="9735" max="9735" width="13.109375" style="332" customWidth="1"/>
    <col min="9736" max="9736" width="11.5546875" style="332" customWidth="1"/>
    <col min="9737" max="9984" width="9.109375" style="332" customWidth="1"/>
    <col min="9985" max="9985" width="31.44140625" style="332" customWidth="1"/>
    <col min="9986" max="9986" width="5.109375" style="332" customWidth="1"/>
    <col min="9987" max="9987" width="11.109375" style="332" customWidth="1"/>
    <col min="9988" max="9988" width="10.88671875" style="332" bestFit="1" customWidth="1"/>
    <col min="9989" max="9989" width="12" style="332" bestFit="1" customWidth="1"/>
    <col min="9990" max="9990" width="17.88671875" style="332" customWidth="1"/>
    <col min="9991" max="9991" width="13.109375" style="332" customWidth="1"/>
    <col min="9992" max="9992" width="11.5546875" style="332" customWidth="1"/>
    <col min="9993" max="10240" width="9.109375" style="332" customWidth="1"/>
    <col min="10241" max="10241" width="31.44140625" style="332" customWidth="1"/>
    <col min="10242" max="10242" width="5.109375" style="332" customWidth="1"/>
    <col min="10243" max="10243" width="11.109375" style="332" customWidth="1"/>
    <col min="10244" max="10244" width="10.88671875" style="332" bestFit="1" customWidth="1"/>
    <col min="10245" max="10245" width="12" style="332" bestFit="1" customWidth="1"/>
    <col min="10246" max="10246" width="17.88671875" style="332" customWidth="1"/>
    <col min="10247" max="10247" width="13.109375" style="332" customWidth="1"/>
    <col min="10248" max="10248" width="11.5546875" style="332" customWidth="1"/>
    <col min="10249" max="10496" width="9.109375" style="332" customWidth="1"/>
    <col min="10497" max="10497" width="31.44140625" style="332" customWidth="1"/>
    <col min="10498" max="10498" width="5.109375" style="332" customWidth="1"/>
    <col min="10499" max="10499" width="11.109375" style="332" customWidth="1"/>
    <col min="10500" max="10500" width="10.88671875" style="332" bestFit="1" customWidth="1"/>
    <col min="10501" max="10501" width="12" style="332" bestFit="1" customWidth="1"/>
    <col min="10502" max="10502" width="17.88671875" style="332" customWidth="1"/>
    <col min="10503" max="10503" width="13.109375" style="332" customWidth="1"/>
    <col min="10504" max="10504" width="11.5546875" style="332" customWidth="1"/>
    <col min="10505" max="10752" width="9.109375" style="332" customWidth="1"/>
    <col min="10753" max="10753" width="31.44140625" style="332" customWidth="1"/>
    <col min="10754" max="10754" width="5.109375" style="332" customWidth="1"/>
    <col min="10755" max="10755" width="11.109375" style="332" customWidth="1"/>
    <col min="10756" max="10756" width="10.88671875" style="332" bestFit="1" customWidth="1"/>
    <col min="10757" max="10757" width="12" style="332" bestFit="1" customWidth="1"/>
    <col min="10758" max="10758" width="17.88671875" style="332" customWidth="1"/>
    <col min="10759" max="10759" width="13.109375" style="332" customWidth="1"/>
    <col min="10760" max="10760" width="11.5546875" style="332" customWidth="1"/>
    <col min="10761" max="11008" width="9.109375" style="332" customWidth="1"/>
    <col min="11009" max="11009" width="31.44140625" style="332" customWidth="1"/>
    <col min="11010" max="11010" width="5.109375" style="332" customWidth="1"/>
    <col min="11011" max="11011" width="11.109375" style="332" customWidth="1"/>
    <col min="11012" max="11012" width="10.88671875" style="332" bestFit="1" customWidth="1"/>
    <col min="11013" max="11013" width="12" style="332" bestFit="1" customWidth="1"/>
    <col min="11014" max="11014" width="17.88671875" style="332" customWidth="1"/>
    <col min="11015" max="11015" width="13.109375" style="332" customWidth="1"/>
    <col min="11016" max="11016" width="11.5546875" style="332" customWidth="1"/>
    <col min="11017" max="11264" width="9.109375" style="332" customWidth="1"/>
    <col min="11265" max="11265" width="31.44140625" style="332" customWidth="1"/>
    <col min="11266" max="11266" width="5.109375" style="332" customWidth="1"/>
    <col min="11267" max="11267" width="11.109375" style="332" customWidth="1"/>
    <col min="11268" max="11268" width="10.88671875" style="332" bestFit="1" customWidth="1"/>
    <col min="11269" max="11269" width="12" style="332" bestFit="1" customWidth="1"/>
    <col min="11270" max="11270" width="17.88671875" style="332" customWidth="1"/>
    <col min="11271" max="11271" width="13.109375" style="332" customWidth="1"/>
    <col min="11272" max="11272" width="11.5546875" style="332" customWidth="1"/>
    <col min="11273" max="11520" width="9.109375" style="332" customWidth="1"/>
    <col min="11521" max="11521" width="31.44140625" style="332" customWidth="1"/>
    <col min="11522" max="11522" width="5.109375" style="332" customWidth="1"/>
    <col min="11523" max="11523" width="11.109375" style="332" customWidth="1"/>
    <col min="11524" max="11524" width="10.88671875" style="332" bestFit="1" customWidth="1"/>
    <col min="11525" max="11525" width="12" style="332" bestFit="1" customWidth="1"/>
    <col min="11526" max="11526" width="17.88671875" style="332" customWidth="1"/>
    <col min="11527" max="11527" width="13.109375" style="332" customWidth="1"/>
    <col min="11528" max="11528" width="11.5546875" style="332" customWidth="1"/>
    <col min="11529" max="11776" width="9.109375" style="332" customWidth="1"/>
    <col min="11777" max="11777" width="31.44140625" style="332" customWidth="1"/>
    <col min="11778" max="11778" width="5.109375" style="332" customWidth="1"/>
    <col min="11779" max="11779" width="11.109375" style="332" customWidth="1"/>
    <col min="11780" max="11780" width="10.88671875" style="332" bestFit="1" customWidth="1"/>
    <col min="11781" max="11781" width="12" style="332" bestFit="1" customWidth="1"/>
    <col min="11782" max="11782" width="17.88671875" style="332" customWidth="1"/>
    <col min="11783" max="11783" width="13.109375" style="332" customWidth="1"/>
    <col min="11784" max="11784" width="11.5546875" style="332" customWidth="1"/>
    <col min="11785" max="12032" width="9.109375" style="332" customWidth="1"/>
    <col min="12033" max="12033" width="31.44140625" style="332" customWidth="1"/>
    <col min="12034" max="12034" width="5.109375" style="332" customWidth="1"/>
    <col min="12035" max="12035" width="11.109375" style="332" customWidth="1"/>
    <col min="12036" max="12036" width="10.88671875" style="332" bestFit="1" customWidth="1"/>
    <col min="12037" max="12037" width="12" style="332" bestFit="1" customWidth="1"/>
    <col min="12038" max="12038" width="17.88671875" style="332" customWidth="1"/>
    <col min="12039" max="12039" width="13.109375" style="332" customWidth="1"/>
    <col min="12040" max="12040" width="11.5546875" style="332" customWidth="1"/>
    <col min="12041" max="12288" width="9.109375" style="332" customWidth="1"/>
    <col min="12289" max="12289" width="31.44140625" style="332" customWidth="1"/>
    <col min="12290" max="12290" width="5.109375" style="332" customWidth="1"/>
    <col min="12291" max="12291" width="11.109375" style="332" customWidth="1"/>
    <col min="12292" max="12292" width="10.88671875" style="332" bestFit="1" customWidth="1"/>
    <col min="12293" max="12293" width="12" style="332" bestFit="1" customWidth="1"/>
    <col min="12294" max="12294" width="17.88671875" style="332" customWidth="1"/>
    <col min="12295" max="12295" width="13.109375" style="332" customWidth="1"/>
    <col min="12296" max="12296" width="11.5546875" style="332" customWidth="1"/>
    <col min="12297" max="12544" width="9.109375" style="332" customWidth="1"/>
    <col min="12545" max="12545" width="31.44140625" style="332" customWidth="1"/>
    <col min="12546" max="12546" width="5.109375" style="332" customWidth="1"/>
    <col min="12547" max="12547" width="11.109375" style="332" customWidth="1"/>
    <col min="12548" max="12548" width="10.88671875" style="332" bestFit="1" customWidth="1"/>
    <col min="12549" max="12549" width="12" style="332" bestFit="1" customWidth="1"/>
    <col min="12550" max="12550" width="17.88671875" style="332" customWidth="1"/>
    <col min="12551" max="12551" width="13.109375" style="332" customWidth="1"/>
    <col min="12552" max="12552" width="11.5546875" style="332" customWidth="1"/>
    <col min="12553" max="12800" width="9.109375" style="332" customWidth="1"/>
    <col min="12801" max="12801" width="31.44140625" style="332" customWidth="1"/>
    <col min="12802" max="12802" width="5.109375" style="332" customWidth="1"/>
    <col min="12803" max="12803" width="11.109375" style="332" customWidth="1"/>
    <col min="12804" max="12804" width="10.88671875" style="332" bestFit="1" customWidth="1"/>
    <col min="12805" max="12805" width="12" style="332" bestFit="1" customWidth="1"/>
    <col min="12806" max="12806" width="17.88671875" style="332" customWidth="1"/>
    <col min="12807" max="12807" width="13.109375" style="332" customWidth="1"/>
    <col min="12808" max="12808" width="11.5546875" style="332" customWidth="1"/>
    <col min="12809" max="13056" width="9.109375" style="332" customWidth="1"/>
    <col min="13057" max="13057" width="31.44140625" style="332" customWidth="1"/>
    <col min="13058" max="13058" width="5.109375" style="332" customWidth="1"/>
    <col min="13059" max="13059" width="11.109375" style="332" customWidth="1"/>
    <col min="13060" max="13060" width="10.88671875" style="332" bestFit="1" customWidth="1"/>
    <col min="13061" max="13061" width="12" style="332" bestFit="1" customWidth="1"/>
    <col min="13062" max="13062" width="17.88671875" style="332" customWidth="1"/>
    <col min="13063" max="13063" width="13.109375" style="332" customWidth="1"/>
    <col min="13064" max="13064" width="11.5546875" style="332" customWidth="1"/>
    <col min="13065" max="13312" width="9.109375" style="332" customWidth="1"/>
    <col min="13313" max="13313" width="31.44140625" style="332" customWidth="1"/>
    <col min="13314" max="13314" width="5.109375" style="332" customWidth="1"/>
    <col min="13315" max="13315" width="11.109375" style="332" customWidth="1"/>
    <col min="13316" max="13316" width="10.88671875" style="332" bestFit="1" customWidth="1"/>
    <col min="13317" max="13317" width="12" style="332" bestFit="1" customWidth="1"/>
    <col min="13318" max="13318" width="17.88671875" style="332" customWidth="1"/>
    <col min="13319" max="13319" width="13.109375" style="332" customWidth="1"/>
    <col min="13320" max="13320" width="11.5546875" style="332" customWidth="1"/>
    <col min="13321" max="13568" width="9.109375" style="332" customWidth="1"/>
    <col min="13569" max="13569" width="31.44140625" style="332" customWidth="1"/>
    <col min="13570" max="13570" width="5.109375" style="332" customWidth="1"/>
    <col min="13571" max="13571" width="11.109375" style="332" customWidth="1"/>
    <col min="13572" max="13572" width="10.88671875" style="332" bestFit="1" customWidth="1"/>
    <col min="13573" max="13573" width="12" style="332" bestFit="1" customWidth="1"/>
    <col min="13574" max="13574" width="17.88671875" style="332" customWidth="1"/>
    <col min="13575" max="13575" width="13.109375" style="332" customWidth="1"/>
    <col min="13576" max="13576" width="11.5546875" style="332" customWidth="1"/>
    <col min="13577" max="13824" width="9.109375" style="332" customWidth="1"/>
    <col min="13825" max="13825" width="31.44140625" style="332" customWidth="1"/>
    <col min="13826" max="13826" width="5.109375" style="332" customWidth="1"/>
    <col min="13827" max="13827" width="11.109375" style="332" customWidth="1"/>
    <col min="13828" max="13828" width="10.88671875" style="332" bestFit="1" customWidth="1"/>
    <col min="13829" max="13829" width="12" style="332" bestFit="1" customWidth="1"/>
    <col min="13830" max="13830" width="17.88671875" style="332" customWidth="1"/>
    <col min="13831" max="13831" width="13.109375" style="332" customWidth="1"/>
    <col min="13832" max="13832" width="11.5546875" style="332" customWidth="1"/>
    <col min="13833" max="14080" width="9.109375" style="332" customWidth="1"/>
    <col min="14081" max="14081" width="31.44140625" style="332" customWidth="1"/>
    <col min="14082" max="14082" width="5.109375" style="332" customWidth="1"/>
    <col min="14083" max="14083" width="11.109375" style="332" customWidth="1"/>
    <col min="14084" max="14084" width="10.88671875" style="332" bestFit="1" customWidth="1"/>
    <col min="14085" max="14085" width="12" style="332" bestFit="1" customWidth="1"/>
    <col min="14086" max="14086" width="17.88671875" style="332" customWidth="1"/>
    <col min="14087" max="14087" width="13.109375" style="332" customWidth="1"/>
    <col min="14088" max="14088" width="11.5546875" style="332" customWidth="1"/>
    <col min="14089" max="14336" width="9.109375" style="332" customWidth="1"/>
    <col min="14337" max="14337" width="31.44140625" style="332" customWidth="1"/>
    <col min="14338" max="14338" width="5.109375" style="332" customWidth="1"/>
    <col min="14339" max="14339" width="11.109375" style="332" customWidth="1"/>
    <col min="14340" max="14340" width="10.88671875" style="332" bestFit="1" customWidth="1"/>
    <col min="14341" max="14341" width="12" style="332" bestFit="1" customWidth="1"/>
    <col min="14342" max="14342" width="17.88671875" style="332" customWidth="1"/>
    <col min="14343" max="14343" width="13.109375" style="332" customWidth="1"/>
    <col min="14344" max="14344" width="11.5546875" style="332" customWidth="1"/>
    <col min="14345" max="14592" width="9.109375" style="332" customWidth="1"/>
    <col min="14593" max="14593" width="31.44140625" style="332" customWidth="1"/>
    <col min="14594" max="14594" width="5.109375" style="332" customWidth="1"/>
    <col min="14595" max="14595" width="11.109375" style="332" customWidth="1"/>
    <col min="14596" max="14596" width="10.88671875" style="332" bestFit="1" customWidth="1"/>
    <col min="14597" max="14597" width="12" style="332" bestFit="1" customWidth="1"/>
    <col min="14598" max="14598" width="17.88671875" style="332" customWidth="1"/>
    <col min="14599" max="14599" width="13.109375" style="332" customWidth="1"/>
    <col min="14600" max="14600" width="11.5546875" style="332" customWidth="1"/>
    <col min="14601" max="14848" width="9.109375" style="332" customWidth="1"/>
    <col min="14849" max="14849" width="31.44140625" style="332" customWidth="1"/>
    <col min="14850" max="14850" width="5.109375" style="332" customWidth="1"/>
    <col min="14851" max="14851" width="11.109375" style="332" customWidth="1"/>
    <col min="14852" max="14852" width="10.88671875" style="332" bestFit="1" customWidth="1"/>
    <col min="14853" max="14853" width="12" style="332" bestFit="1" customWidth="1"/>
    <col min="14854" max="14854" width="17.88671875" style="332" customWidth="1"/>
    <col min="14855" max="14855" width="13.109375" style="332" customWidth="1"/>
    <col min="14856" max="14856" width="11.5546875" style="332" customWidth="1"/>
    <col min="14857" max="15104" width="9.109375" style="332" customWidth="1"/>
    <col min="15105" max="15105" width="31.44140625" style="332" customWidth="1"/>
    <col min="15106" max="15106" width="5.109375" style="332" customWidth="1"/>
    <col min="15107" max="15107" width="11.109375" style="332" customWidth="1"/>
    <col min="15108" max="15108" width="10.88671875" style="332" bestFit="1" customWidth="1"/>
    <col min="15109" max="15109" width="12" style="332" bestFit="1" customWidth="1"/>
    <col min="15110" max="15110" width="17.88671875" style="332" customWidth="1"/>
    <col min="15111" max="15111" width="13.109375" style="332" customWidth="1"/>
    <col min="15112" max="15112" width="11.5546875" style="332" customWidth="1"/>
    <col min="15113" max="15360" width="9.109375" style="332" customWidth="1"/>
    <col min="15361" max="15361" width="31.44140625" style="332" customWidth="1"/>
    <col min="15362" max="15362" width="5.109375" style="332" customWidth="1"/>
    <col min="15363" max="15363" width="11.109375" style="332" customWidth="1"/>
    <col min="15364" max="15364" width="10.88671875" style="332" bestFit="1" customWidth="1"/>
    <col min="15365" max="15365" width="12" style="332" bestFit="1" customWidth="1"/>
    <col min="15366" max="15366" width="17.88671875" style="332" customWidth="1"/>
    <col min="15367" max="15367" width="13.109375" style="332" customWidth="1"/>
    <col min="15368" max="15368" width="11.5546875" style="332" customWidth="1"/>
    <col min="15369" max="15616" width="9.109375" style="332" customWidth="1"/>
    <col min="15617" max="15617" width="31.44140625" style="332" customWidth="1"/>
    <col min="15618" max="15618" width="5.109375" style="332" customWidth="1"/>
    <col min="15619" max="15619" width="11.109375" style="332" customWidth="1"/>
    <col min="15620" max="15620" width="10.88671875" style="332" bestFit="1" customWidth="1"/>
    <col min="15621" max="15621" width="12" style="332" bestFit="1" customWidth="1"/>
    <col min="15622" max="15622" width="17.88671875" style="332" customWidth="1"/>
    <col min="15623" max="15623" width="13.109375" style="332" customWidth="1"/>
    <col min="15624" max="15624" width="11.5546875" style="332" customWidth="1"/>
    <col min="15625" max="15872" width="9.109375" style="332" customWidth="1"/>
    <col min="15873" max="15873" width="31.44140625" style="332" customWidth="1"/>
    <col min="15874" max="15874" width="5.109375" style="332" customWidth="1"/>
    <col min="15875" max="15875" width="11.109375" style="332" customWidth="1"/>
    <col min="15876" max="15876" width="10.88671875" style="332" bestFit="1" customWidth="1"/>
    <col min="15877" max="15877" width="12" style="332" bestFit="1" customWidth="1"/>
    <col min="15878" max="15878" width="17.88671875" style="332" customWidth="1"/>
    <col min="15879" max="15879" width="13.109375" style="332" customWidth="1"/>
    <col min="15880" max="15880" width="11.5546875" style="332" customWidth="1"/>
    <col min="15881" max="16128" width="9.109375" style="332" customWidth="1"/>
    <col min="16129" max="16129" width="31.44140625" style="332" customWidth="1"/>
    <col min="16130" max="16130" width="5.109375" style="332" customWidth="1"/>
    <col min="16131" max="16131" width="11.109375" style="332" customWidth="1"/>
    <col min="16132" max="16132" width="10.88671875" style="332" bestFit="1" customWidth="1"/>
    <col min="16133" max="16133" width="12" style="332" bestFit="1" customWidth="1"/>
    <col min="16134" max="16134" width="17.88671875" style="332" customWidth="1"/>
    <col min="16135" max="16135" width="13.109375" style="332" customWidth="1"/>
    <col min="16136" max="16136" width="11.5546875" style="332" customWidth="1"/>
    <col min="16137" max="16384" width="9.109375" style="332" customWidth="1"/>
  </cols>
  <sheetData>
    <row r="1" spans="1:16" ht="12.75" customHeight="1" x14ac:dyDescent="0.3">
      <c r="A1" s="331" t="s">
        <v>251</v>
      </c>
      <c r="B1" s="331" t="s">
        <v>100</v>
      </c>
      <c r="C1" s="331" t="s">
        <v>462</v>
      </c>
      <c r="D1" s="331" t="s">
        <v>463</v>
      </c>
      <c r="E1" s="331" t="s">
        <v>464</v>
      </c>
      <c r="F1" s="331" t="s">
        <v>465</v>
      </c>
      <c r="G1" s="331" t="s">
        <v>466</v>
      </c>
      <c r="H1" s="331" t="s">
        <v>467</v>
      </c>
      <c r="I1" s="331" t="s">
        <v>468</v>
      </c>
      <c r="J1" s="331" t="s">
        <v>469</v>
      </c>
      <c r="K1" s="331" t="s">
        <v>470</v>
      </c>
      <c r="L1" s="331" t="s">
        <v>471</v>
      </c>
      <c r="M1" s="331" t="s">
        <v>472</v>
      </c>
      <c r="N1" s="331" t="s">
        <v>473</v>
      </c>
      <c r="O1" s="331" t="s">
        <v>474</v>
      </c>
      <c r="P1" s="331" t="s">
        <v>6</v>
      </c>
    </row>
    <row r="2" spans="1:16" s="333" customFormat="1" ht="15.75" customHeight="1" x14ac:dyDescent="0.3">
      <c r="A2" s="336" t="s">
        <v>475</v>
      </c>
      <c r="B2" s="335" t="s">
        <v>94</v>
      </c>
      <c r="C2" s="335">
        <v>5</v>
      </c>
      <c r="D2" s="335">
        <v>10</v>
      </c>
      <c r="E2" s="341" t="s">
        <v>106</v>
      </c>
      <c r="F2" s="342">
        <v>9</v>
      </c>
      <c r="G2" s="343">
        <v>9</v>
      </c>
      <c r="H2" s="335">
        <v>0</v>
      </c>
      <c r="I2" s="335">
        <v>0</v>
      </c>
      <c r="J2" s="357"/>
      <c r="K2" s="357"/>
      <c r="L2" s="358">
        <v>0</v>
      </c>
      <c r="M2" s="357"/>
      <c r="N2" s="357"/>
      <c r="O2" s="357"/>
      <c r="P2" s="358">
        <v>2</v>
      </c>
    </row>
    <row r="3" spans="1:16" s="333" customFormat="1" ht="15.75" customHeight="1" x14ac:dyDescent="0.3">
      <c r="A3" s="336" t="s">
        <v>476</v>
      </c>
      <c r="B3" s="335" t="s">
        <v>174</v>
      </c>
      <c r="C3" s="335">
        <v>13</v>
      </c>
      <c r="D3" s="335">
        <v>32.5</v>
      </c>
      <c r="E3" s="341" t="s">
        <v>106</v>
      </c>
      <c r="F3" s="342">
        <v>16</v>
      </c>
      <c r="G3" s="343">
        <v>16</v>
      </c>
      <c r="H3" s="335">
        <v>13</v>
      </c>
      <c r="I3" s="335">
        <v>55.55</v>
      </c>
      <c r="J3" s="357"/>
      <c r="K3" s="357"/>
      <c r="L3" s="358">
        <v>1</v>
      </c>
      <c r="M3" s="357"/>
      <c r="N3" s="357"/>
      <c r="O3" s="357"/>
      <c r="P3" s="358">
        <v>3</v>
      </c>
    </row>
    <row r="4" spans="1:16" s="333" customFormat="1" ht="15.75" customHeight="1" x14ac:dyDescent="0.3">
      <c r="A4" s="336" t="s">
        <v>477</v>
      </c>
      <c r="B4" s="335" t="s">
        <v>94</v>
      </c>
      <c r="C4" s="335">
        <v>25</v>
      </c>
      <c r="D4" s="335">
        <v>255</v>
      </c>
      <c r="E4" s="341" t="s">
        <v>106</v>
      </c>
      <c r="F4" s="342">
        <v>8</v>
      </c>
      <c r="G4" s="343">
        <v>8</v>
      </c>
      <c r="H4" s="335">
        <v>11.551</v>
      </c>
      <c r="I4" s="335">
        <v>496.55</v>
      </c>
      <c r="J4" s="357"/>
      <c r="K4" s="357"/>
      <c r="L4" s="358">
        <v>2</v>
      </c>
      <c r="M4" s="357"/>
      <c r="N4" s="357"/>
      <c r="O4" s="357"/>
      <c r="P4" s="358">
        <v>4</v>
      </c>
    </row>
    <row r="5" spans="1:16" s="333" customFormat="1" ht="15.75" customHeight="1" x14ac:dyDescent="0.3">
      <c r="A5" s="336" t="s">
        <v>478</v>
      </c>
      <c r="B5" s="335" t="s">
        <v>479</v>
      </c>
      <c r="C5" s="335">
        <v>0.315</v>
      </c>
      <c r="D5" s="335">
        <v>15</v>
      </c>
      <c r="E5" s="341" t="s">
        <v>107</v>
      </c>
      <c r="F5" s="342">
        <v>11</v>
      </c>
      <c r="G5" s="343">
        <v>11</v>
      </c>
      <c r="H5" s="335">
        <v>0.315</v>
      </c>
      <c r="I5" s="335">
        <v>15.59</v>
      </c>
      <c r="J5" s="357"/>
      <c r="K5" s="357"/>
      <c r="L5" s="358">
        <v>3</v>
      </c>
      <c r="M5" s="357"/>
      <c r="N5" s="357"/>
      <c r="O5" s="357"/>
      <c r="P5" s="358">
        <v>5</v>
      </c>
    </row>
    <row r="6" spans="1:16" s="333" customFormat="1" ht="15.75" customHeight="1" x14ac:dyDescent="0.3">
      <c r="A6" s="336" t="s">
        <v>480</v>
      </c>
      <c r="B6" s="335" t="s">
        <v>174</v>
      </c>
      <c r="C6" s="335">
        <v>1</v>
      </c>
      <c r="D6" s="335">
        <v>145</v>
      </c>
      <c r="E6" s="341" t="s">
        <v>107</v>
      </c>
      <c r="F6" s="342">
        <v>3</v>
      </c>
      <c r="G6" s="343">
        <v>3</v>
      </c>
      <c r="H6" s="335">
        <v>1</v>
      </c>
      <c r="I6" s="335">
        <v>124.01</v>
      </c>
      <c r="J6" s="357"/>
      <c r="K6" s="357"/>
      <c r="L6" s="358">
        <v>4</v>
      </c>
      <c r="M6" s="357"/>
      <c r="N6" s="357"/>
      <c r="O6" s="357"/>
      <c r="P6" s="358">
        <v>6</v>
      </c>
    </row>
    <row r="7" spans="1:16" s="333" customFormat="1" ht="15.75" customHeight="1" x14ac:dyDescent="0.3">
      <c r="A7" s="336" t="s">
        <v>481</v>
      </c>
      <c r="B7" s="335" t="s">
        <v>94</v>
      </c>
      <c r="C7" s="335">
        <v>13.295</v>
      </c>
      <c r="D7" s="335">
        <v>270</v>
      </c>
      <c r="E7" s="341" t="s">
        <v>107</v>
      </c>
      <c r="F7" s="342">
        <v>7</v>
      </c>
      <c r="G7" s="343">
        <v>7</v>
      </c>
      <c r="H7" s="335">
        <v>11.095000000000001</v>
      </c>
      <c r="I7" s="335">
        <v>210.4</v>
      </c>
      <c r="J7" s="357"/>
      <c r="K7" s="357"/>
      <c r="L7" s="358">
        <v>5</v>
      </c>
      <c r="M7" s="357"/>
      <c r="N7" s="357"/>
      <c r="O7" s="357"/>
      <c r="P7" s="358">
        <v>7</v>
      </c>
    </row>
    <row r="8" spans="1:16" s="333" customFormat="1" ht="15.75" customHeight="1" x14ac:dyDescent="0.3">
      <c r="A8" s="336" t="s">
        <v>478</v>
      </c>
      <c r="B8" s="335" t="s">
        <v>479</v>
      </c>
      <c r="C8" s="335">
        <v>10.382999999999999</v>
      </c>
      <c r="D8" s="335">
        <v>620</v>
      </c>
      <c r="E8" s="341" t="s">
        <v>108</v>
      </c>
      <c r="F8" s="342">
        <v>11</v>
      </c>
      <c r="G8" s="343">
        <v>11</v>
      </c>
      <c r="H8" s="335">
        <v>10.382999999999999</v>
      </c>
      <c r="I8" s="335">
        <v>554.48</v>
      </c>
      <c r="J8" s="357"/>
      <c r="K8" s="357"/>
      <c r="L8" s="358">
        <v>6</v>
      </c>
      <c r="M8" s="357"/>
      <c r="N8" s="357"/>
      <c r="O8" s="357"/>
      <c r="P8" s="358">
        <v>8</v>
      </c>
    </row>
    <row r="9" spans="1:16" s="333" customFormat="1" ht="15.75" customHeight="1" x14ac:dyDescent="0.3">
      <c r="A9" s="336" t="s">
        <v>482</v>
      </c>
      <c r="B9" s="335" t="s">
        <v>483</v>
      </c>
      <c r="C9" s="335">
        <v>1</v>
      </c>
      <c r="D9" s="335">
        <v>164</v>
      </c>
      <c r="E9" s="341" t="s">
        <v>108</v>
      </c>
      <c r="F9" s="342">
        <v>3</v>
      </c>
      <c r="G9" s="343">
        <v>3</v>
      </c>
      <c r="H9" s="335">
        <v>1</v>
      </c>
      <c r="I9" s="335">
        <v>155.52000000000001</v>
      </c>
      <c r="J9" s="357"/>
      <c r="K9" s="357"/>
      <c r="L9" s="358">
        <v>7</v>
      </c>
      <c r="M9" s="357"/>
      <c r="N9" s="357"/>
      <c r="O9" s="357"/>
      <c r="P9" s="358">
        <v>9</v>
      </c>
    </row>
    <row r="10" spans="1:16" s="333" customFormat="1" ht="15.75" customHeight="1" x14ac:dyDescent="0.3">
      <c r="A10" s="336" t="s">
        <v>478</v>
      </c>
      <c r="B10" s="335" t="s">
        <v>94</v>
      </c>
      <c r="C10" s="335">
        <v>6.4710000000000001</v>
      </c>
      <c r="D10" s="335">
        <v>260</v>
      </c>
      <c r="E10" s="341" t="s">
        <v>109</v>
      </c>
      <c r="F10" s="342">
        <v>11</v>
      </c>
      <c r="G10" s="343">
        <v>11</v>
      </c>
      <c r="H10" s="335">
        <v>6.4710000000000001</v>
      </c>
      <c r="I10" s="335">
        <v>266</v>
      </c>
      <c r="J10" s="357"/>
      <c r="K10" s="357"/>
      <c r="L10" s="358">
        <v>8</v>
      </c>
      <c r="M10" s="357"/>
      <c r="N10" s="357"/>
      <c r="O10" s="357"/>
      <c r="P10" s="358">
        <v>10</v>
      </c>
    </row>
    <row r="11" spans="1:16" s="333" customFormat="1" ht="15.75" customHeight="1" x14ac:dyDescent="0.3">
      <c r="A11" s="336" t="s">
        <v>484</v>
      </c>
      <c r="B11" s="335" t="s">
        <v>483</v>
      </c>
      <c r="C11" s="335">
        <v>2</v>
      </c>
      <c r="D11" s="335">
        <v>205</v>
      </c>
      <c r="E11" s="341" t="s">
        <v>109</v>
      </c>
      <c r="F11" s="342">
        <v>3</v>
      </c>
      <c r="G11" s="343">
        <v>3</v>
      </c>
      <c r="H11" s="335">
        <v>2</v>
      </c>
      <c r="I11" s="335">
        <v>198</v>
      </c>
      <c r="J11" s="357"/>
      <c r="K11" s="357"/>
      <c r="L11" s="358">
        <v>9</v>
      </c>
      <c r="M11" s="357"/>
      <c r="N11" s="357"/>
      <c r="O11" s="357"/>
      <c r="P11" s="358">
        <v>11</v>
      </c>
    </row>
    <row r="12" spans="1:16" s="333" customFormat="1" ht="15.75" customHeight="1" x14ac:dyDescent="0.3">
      <c r="A12" s="336" t="s">
        <v>485</v>
      </c>
      <c r="B12" s="335" t="s">
        <v>483</v>
      </c>
      <c r="C12" s="335">
        <v>1</v>
      </c>
      <c r="D12" s="335">
        <v>265</v>
      </c>
      <c r="E12" s="341" t="s">
        <v>109</v>
      </c>
      <c r="F12" s="342">
        <v>3</v>
      </c>
      <c r="G12" s="343">
        <v>3</v>
      </c>
      <c r="H12" s="335">
        <v>1</v>
      </c>
      <c r="I12" s="335">
        <v>256</v>
      </c>
      <c r="J12" s="357"/>
      <c r="K12" s="357"/>
      <c r="L12" s="358">
        <v>10</v>
      </c>
      <c r="M12" s="357"/>
      <c r="N12" s="357"/>
      <c r="O12" s="357"/>
      <c r="P12" s="358">
        <v>12</v>
      </c>
    </row>
    <row r="13" spans="1:16" s="333" customFormat="1" ht="15.75" customHeight="1" x14ac:dyDescent="0.3">
      <c r="A13" s="336" t="s">
        <v>478</v>
      </c>
      <c r="B13" s="335" t="s">
        <v>94</v>
      </c>
      <c r="C13" s="335">
        <v>12.214</v>
      </c>
      <c r="D13" s="335">
        <v>580</v>
      </c>
      <c r="E13" s="341" t="s">
        <v>110</v>
      </c>
      <c r="F13" s="342">
        <v>11</v>
      </c>
      <c r="G13" s="343">
        <v>11</v>
      </c>
      <c r="H13" s="335">
        <v>12.214</v>
      </c>
      <c r="I13" s="335">
        <v>580</v>
      </c>
      <c r="J13" s="357"/>
      <c r="K13" s="357"/>
      <c r="L13" s="358">
        <v>11</v>
      </c>
      <c r="M13" s="357"/>
      <c r="N13" s="357"/>
      <c r="O13" s="357"/>
      <c r="P13" s="358">
        <v>13</v>
      </c>
    </row>
    <row r="14" spans="1:16" s="333" customFormat="1" ht="15.75" customHeight="1" x14ac:dyDescent="0.3">
      <c r="A14" s="336" t="s">
        <v>486</v>
      </c>
      <c r="B14" s="335" t="s">
        <v>483</v>
      </c>
      <c r="C14" s="335">
        <v>1</v>
      </c>
      <c r="D14" s="335">
        <v>210</v>
      </c>
      <c r="E14" s="341" t="s">
        <v>110</v>
      </c>
      <c r="F14" s="342">
        <v>3</v>
      </c>
      <c r="G14" s="343">
        <v>3</v>
      </c>
      <c r="H14" s="335">
        <v>1</v>
      </c>
      <c r="I14" s="335">
        <v>220</v>
      </c>
      <c r="J14" s="357"/>
      <c r="K14" s="357"/>
      <c r="L14" s="358">
        <v>12</v>
      </c>
      <c r="M14" s="357"/>
      <c r="N14" s="357"/>
      <c r="O14" s="357"/>
      <c r="P14" s="358">
        <v>14</v>
      </c>
    </row>
    <row r="15" spans="1:16" s="333" customFormat="1" ht="15.75" customHeight="1" x14ac:dyDescent="0.3">
      <c r="A15" s="336" t="s">
        <v>481</v>
      </c>
      <c r="B15" s="335" t="s">
        <v>479</v>
      </c>
      <c r="C15" s="335">
        <v>20</v>
      </c>
      <c r="D15" s="335">
        <v>560</v>
      </c>
      <c r="E15" s="341" t="s">
        <v>111</v>
      </c>
      <c r="F15" s="342">
        <v>7</v>
      </c>
      <c r="G15" s="343">
        <v>7</v>
      </c>
      <c r="H15" s="335">
        <v>20</v>
      </c>
      <c r="I15" s="335">
        <v>618</v>
      </c>
      <c r="J15" s="357"/>
      <c r="K15" s="357"/>
      <c r="L15" s="358">
        <v>13</v>
      </c>
      <c r="M15" s="357"/>
      <c r="N15" s="357"/>
      <c r="O15" s="357"/>
      <c r="P15" s="358">
        <v>15</v>
      </c>
    </row>
    <row r="16" spans="1:16" s="333" customFormat="1" ht="15.75" customHeight="1" x14ac:dyDescent="0.3">
      <c r="A16" s="336" t="s">
        <v>485</v>
      </c>
      <c r="B16" s="335" t="s">
        <v>483</v>
      </c>
      <c r="C16" s="335">
        <v>1</v>
      </c>
      <c r="D16" s="335">
        <v>252</v>
      </c>
      <c r="E16" s="341" t="s">
        <v>111</v>
      </c>
      <c r="F16" s="342">
        <v>3</v>
      </c>
      <c r="G16" s="343">
        <v>3</v>
      </c>
      <c r="H16" s="335">
        <v>1</v>
      </c>
      <c r="I16" s="335">
        <v>222</v>
      </c>
      <c r="J16" s="357"/>
      <c r="K16" s="357"/>
      <c r="L16" s="358">
        <v>14</v>
      </c>
      <c r="M16" s="357"/>
      <c r="N16" s="357"/>
      <c r="O16" s="357"/>
      <c r="P16" s="358">
        <v>16</v>
      </c>
    </row>
    <row r="17" spans="1:16" s="333" customFormat="1" ht="15.75" customHeight="1" x14ac:dyDescent="0.3">
      <c r="A17" s="336" t="s">
        <v>478</v>
      </c>
      <c r="B17" s="335" t="s">
        <v>94</v>
      </c>
      <c r="C17" s="335">
        <v>3.879</v>
      </c>
      <c r="D17" s="335">
        <v>100</v>
      </c>
      <c r="E17" s="341" t="s">
        <v>112</v>
      </c>
      <c r="F17" s="342">
        <v>11</v>
      </c>
      <c r="G17" s="343">
        <v>11</v>
      </c>
      <c r="H17" s="335">
        <v>0.8</v>
      </c>
      <c r="I17" s="335">
        <v>23</v>
      </c>
      <c r="J17" s="357"/>
      <c r="K17" s="357"/>
      <c r="L17" s="358">
        <v>15</v>
      </c>
      <c r="M17" s="357"/>
      <c r="N17" s="357"/>
      <c r="O17" s="357"/>
      <c r="P17" s="358">
        <v>17</v>
      </c>
    </row>
    <row r="18" spans="1:16" s="333" customFormat="1" ht="15.75" customHeight="1" x14ac:dyDescent="0.3">
      <c r="A18" s="336" t="s">
        <v>487</v>
      </c>
      <c r="B18" s="335" t="s">
        <v>94</v>
      </c>
      <c r="C18" s="335">
        <v>32.405999999999999</v>
      </c>
      <c r="D18" s="335">
        <v>1000</v>
      </c>
      <c r="E18" s="341" t="s">
        <v>112</v>
      </c>
      <c r="F18" s="342">
        <v>7</v>
      </c>
      <c r="G18" s="343">
        <v>7</v>
      </c>
      <c r="H18" s="335">
        <v>25.7</v>
      </c>
      <c r="I18" s="335">
        <v>680</v>
      </c>
      <c r="J18" s="357"/>
      <c r="K18" s="357"/>
      <c r="L18" s="358">
        <v>16</v>
      </c>
      <c r="M18" s="357"/>
      <c r="N18" s="357"/>
      <c r="O18" s="357"/>
      <c r="P18" s="358">
        <v>18</v>
      </c>
    </row>
    <row r="19" spans="1:16" s="333" customFormat="1" ht="15.75" customHeight="1" x14ac:dyDescent="0.3">
      <c r="A19" s="336" t="s">
        <v>488</v>
      </c>
      <c r="B19" s="335" t="s">
        <v>174</v>
      </c>
      <c r="C19" s="335">
        <v>1</v>
      </c>
      <c r="D19" s="335">
        <v>1127</v>
      </c>
      <c r="E19" s="341" t="s">
        <v>113</v>
      </c>
      <c r="F19" s="342">
        <v>3</v>
      </c>
      <c r="G19" s="343">
        <v>3</v>
      </c>
      <c r="H19" s="335">
        <v>0</v>
      </c>
      <c r="I19" s="335">
        <v>0</v>
      </c>
      <c r="J19" s="357"/>
      <c r="K19" s="357"/>
      <c r="L19" s="358">
        <v>17</v>
      </c>
      <c r="M19" s="357"/>
      <c r="N19" s="357"/>
      <c r="O19" s="357"/>
      <c r="P19" s="358">
        <v>19</v>
      </c>
    </row>
    <row r="20" spans="1:16" s="333" customFormat="1" ht="15.75" customHeight="1" x14ac:dyDescent="0.3">
      <c r="A20" s="335" t="s">
        <v>489</v>
      </c>
      <c r="B20" s="335" t="s">
        <v>174</v>
      </c>
      <c r="C20" s="335">
        <v>1</v>
      </c>
      <c r="D20" s="335">
        <v>200</v>
      </c>
      <c r="E20" s="341" t="s">
        <v>113</v>
      </c>
      <c r="F20" s="342">
        <v>5</v>
      </c>
      <c r="G20" s="343">
        <v>5</v>
      </c>
      <c r="H20" s="335">
        <v>0</v>
      </c>
      <c r="I20" s="335">
        <v>0</v>
      </c>
      <c r="J20" s="357"/>
      <c r="K20" s="357"/>
      <c r="L20" s="358">
        <v>18</v>
      </c>
      <c r="M20" s="357"/>
      <c r="N20" s="357"/>
      <c r="O20" s="357"/>
      <c r="P20" s="358">
        <v>20</v>
      </c>
    </row>
    <row r="21" spans="1:16" s="333" customFormat="1" ht="15.75" customHeight="1" x14ac:dyDescent="0.3">
      <c r="A21" s="336" t="s">
        <v>484</v>
      </c>
      <c r="B21" s="335" t="s">
        <v>174</v>
      </c>
      <c r="C21" s="335">
        <v>2</v>
      </c>
      <c r="D21" s="335">
        <v>327</v>
      </c>
      <c r="E21" s="341" t="s">
        <v>114</v>
      </c>
      <c r="F21" s="342">
        <v>3</v>
      </c>
      <c r="G21" s="343">
        <v>3</v>
      </c>
      <c r="H21" s="335">
        <v>0</v>
      </c>
      <c r="I21" s="335">
        <v>0</v>
      </c>
      <c r="J21" s="357"/>
      <c r="K21" s="357"/>
      <c r="L21" s="358">
        <v>19</v>
      </c>
      <c r="M21" s="357"/>
      <c r="N21" s="357"/>
      <c r="O21" s="357"/>
      <c r="P21" s="358">
        <v>21</v>
      </c>
    </row>
    <row r="22" spans="1:16" s="333" customFormat="1" ht="15.75" customHeight="1" x14ac:dyDescent="0.3">
      <c r="A22" s="336" t="s">
        <v>490</v>
      </c>
      <c r="B22" s="335" t="s">
        <v>483</v>
      </c>
      <c r="C22" s="335">
        <v>0</v>
      </c>
      <c r="D22" s="335">
        <v>0</v>
      </c>
      <c r="E22" s="341" t="s">
        <v>114</v>
      </c>
      <c r="F22" s="342">
        <v>5</v>
      </c>
      <c r="G22" s="343">
        <v>5</v>
      </c>
      <c r="H22" s="335">
        <v>1</v>
      </c>
      <c r="I22" s="335">
        <v>170</v>
      </c>
      <c r="J22" s="357"/>
      <c r="K22" s="357"/>
      <c r="L22" s="358">
        <v>20</v>
      </c>
      <c r="M22" s="357"/>
      <c r="N22" s="357"/>
      <c r="O22" s="357"/>
      <c r="P22" s="358">
        <v>22</v>
      </c>
    </row>
    <row r="23" spans="1:16" s="333" customFormat="1" ht="15.75" customHeight="1" x14ac:dyDescent="0.3">
      <c r="A23" s="336" t="s">
        <v>491</v>
      </c>
      <c r="B23" s="335" t="s">
        <v>174</v>
      </c>
      <c r="C23" s="335">
        <v>2</v>
      </c>
      <c r="D23" s="335">
        <v>407</v>
      </c>
      <c r="E23" s="341" t="s">
        <v>114</v>
      </c>
      <c r="F23" s="342">
        <v>3</v>
      </c>
      <c r="G23" s="343">
        <v>5</v>
      </c>
      <c r="H23" s="335">
        <v>2</v>
      </c>
      <c r="I23" s="335">
        <v>475</v>
      </c>
      <c r="J23" s="357"/>
      <c r="K23" s="357"/>
      <c r="L23" s="358">
        <v>21</v>
      </c>
      <c r="M23" s="357"/>
      <c r="N23" s="357"/>
      <c r="O23" s="357"/>
      <c r="P23" s="358">
        <v>23</v>
      </c>
    </row>
    <row r="24" spans="1:16" s="333" customFormat="1" ht="15.75" customHeight="1" x14ac:dyDescent="0.3">
      <c r="A24" s="336" t="s">
        <v>492</v>
      </c>
      <c r="B24" s="335" t="s">
        <v>483</v>
      </c>
      <c r="C24" s="335">
        <v>0</v>
      </c>
      <c r="D24" s="335">
        <v>0</v>
      </c>
      <c r="E24" s="341" t="s">
        <v>114</v>
      </c>
      <c r="F24" s="342">
        <v>4</v>
      </c>
      <c r="G24" s="343">
        <v>4</v>
      </c>
      <c r="H24" s="335">
        <v>1</v>
      </c>
      <c r="I24" s="335">
        <v>70</v>
      </c>
      <c r="J24" s="357"/>
      <c r="K24" s="357"/>
      <c r="L24" s="358">
        <v>22</v>
      </c>
      <c r="M24" s="357"/>
      <c r="N24" s="357"/>
      <c r="O24" s="357"/>
      <c r="P24" s="358">
        <v>24</v>
      </c>
    </row>
    <row r="25" spans="1:16" s="333" customFormat="1" ht="15.75" customHeight="1" x14ac:dyDescent="0.3">
      <c r="A25" s="336" t="s">
        <v>478</v>
      </c>
      <c r="B25" s="335" t="s">
        <v>479</v>
      </c>
      <c r="C25" s="335">
        <v>11.98</v>
      </c>
      <c r="D25" s="335">
        <v>618</v>
      </c>
      <c r="E25" s="341" t="s">
        <v>115</v>
      </c>
      <c r="F25" s="342">
        <v>11</v>
      </c>
      <c r="G25" s="343">
        <v>11</v>
      </c>
      <c r="H25" s="335">
        <v>11.98</v>
      </c>
      <c r="I25" s="335">
        <v>618</v>
      </c>
      <c r="J25" s="357"/>
      <c r="K25" s="357"/>
      <c r="L25" s="358">
        <v>23</v>
      </c>
      <c r="M25" s="357"/>
      <c r="N25" s="357"/>
      <c r="O25" s="357"/>
      <c r="P25" s="358">
        <v>25</v>
      </c>
    </row>
    <row r="26" spans="1:16" s="333" customFormat="1" ht="15.75" customHeight="1" x14ac:dyDescent="0.3">
      <c r="A26" s="336" t="s">
        <v>493</v>
      </c>
      <c r="B26" s="335" t="s">
        <v>483</v>
      </c>
      <c r="C26" s="335">
        <v>2</v>
      </c>
      <c r="D26" s="335">
        <v>267</v>
      </c>
      <c r="E26" s="341" t="s">
        <v>115</v>
      </c>
      <c r="F26" s="342">
        <v>3</v>
      </c>
      <c r="G26" s="343">
        <v>3</v>
      </c>
      <c r="H26" s="335">
        <v>1</v>
      </c>
      <c r="I26" s="335">
        <v>150</v>
      </c>
      <c r="J26" s="357"/>
      <c r="K26" s="357"/>
      <c r="L26" s="358">
        <v>24</v>
      </c>
      <c r="M26" s="357"/>
      <c r="N26" s="357"/>
      <c r="O26" s="357"/>
      <c r="P26" s="358">
        <v>26</v>
      </c>
    </row>
    <row r="27" spans="1:16" s="333" customFormat="1" ht="15.75" customHeight="1" x14ac:dyDescent="0.3">
      <c r="A27" s="336" t="s">
        <v>490</v>
      </c>
      <c r="B27" s="335" t="s">
        <v>483</v>
      </c>
      <c r="C27" s="335">
        <v>0</v>
      </c>
      <c r="D27" s="335">
        <v>0</v>
      </c>
      <c r="E27" s="341" t="s">
        <v>115</v>
      </c>
      <c r="F27" s="342">
        <v>5</v>
      </c>
      <c r="G27" s="343">
        <v>5</v>
      </c>
      <c r="H27" s="335">
        <v>1</v>
      </c>
      <c r="I27" s="335">
        <v>243</v>
      </c>
      <c r="J27" s="357"/>
      <c r="K27" s="357"/>
      <c r="L27" s="358">
        <v>25</v>
      </c>
      <c r="M27" s="357"/>
      <c r="N27" s="357"/>
      <c r="O27" s="357"/>
      <c r="P27" s="358">
        <v>27</v>
      </c>
    </row>
    <row r="28" spans="1:16" s="333" customFormat="1" ht="15.75" customHeight="1" x14ac:dyDescent="0.3">
      <c r="A28" s="336" t="s">
        <v>478</v>
      </c>
      <c r="B28" s="335" t="s">
        <v>479</v>
      </c>
      <c r="C28" s="335">
        <v>10.86</v>
      </c>
      <c r="D28" s="335">
        <v>558</v>
      </c>
      <c r="E28" s="341" t="s">
        <v>116</v>
      </c>
      <c r="F28" s="342">
        <v>11</v>
      </c>
      <c r="G28" s="343">
        <v>11</v>
      </c>
      <c r="H28" s="335">
        <v>10.86</v>
      </c>
      <c r="I28" s="335">
        <v>558</v>
      </c>
      <c r="J28" s="357"/>
      <c r="K28" s="357"/>
      <c r="L28" s="358">
        <v>26</v>
      </c>
      <c r="M28" s="357"/>
      <c r="N28" s="357"/>
      <c r="O28" s="357"/>
      <c r="P28" s="358">
        <v>28</v>
      </c>
    </row>
    <row r="29" spans="1:16" s="333" customFormat="1" ht="15.75" customHeight="1" x14ac:dyDescent="0.3">
      <c r="A29" s="336" t="s">
        <v>494</v>
      </c>
      <c r="B29" s="335" t="s">
        <v>483</v>
      </c>
      <c r="C29" s="335">
        <v>1</v>
      </c>
      <c r="D29" s="335">
        <v>275</v>
      </c>
      <c r="E29" s="341" t="s">
        <v>116</v>
      </c>
      <c r="F29" s="342">
        <v>3</v>
      </c>
      <c r="G29" s="343">
        <v>3</v>
      </c>
      <c r="H29" s="335">
        <v>1</v>
      </c>
      <c r="I29" s="335">
        <v>326.37</v>
      </c>
      <c r="J29" s="357"/>
      <c r="K29" s="357"/>
      <c r="L29" s="358">
        <v>27</v>
      </c>
      <c r="M29" s="357"/>
      <c r="N29" s="357"/>
      <c r="O29" s="357"/>
      <c r="P29" s="358">
        <v>29</v>
      </c>
    </row>
    <row r="30" spans="1:16" s="333" customFormat="1" ht="15.75" customHeight="1" x14ac:dyDescent="0.3">
      <c r="A30" s="336" t="s">
        <v>204</v>
      </c>
      <c r="B30" s="335" t="s">
        <v>479</v>
      </c>
      <c r="C30" s="335">
        <v>10.757</v>
      </c>
      <c r="D30" s="335">
        <v>470</v>
      </c>
      <c r="E30" s="341" t="s">
        <v>117</v>
      </c>
      <c r="F30" s="342">
        <v>7</v>
      </c>
      <c r="G30" s="343">
        <v>7</v>
      </c>
      <c r="H30" s="335">
        <v>6.8570000000000002</v>
      </c>
      <c r="I30" s="335">
        <v>260</v>
      </c>
      <c r="J30" s="357"/>
      <c r="K30" s="357"/>
      <c r="L30" s="358">
        <v>28</v>
      </c>
      <c r="M30" s="357"/>
      <c r="N30" s="357"/>
      <c r="O30" s="357"/>
      <c r="P30" s="358">
        <v>30</v>
      </c>
    </row>
    <row r="31" spans="1:16" s="333" customFormat="1" ht="15.75" customHeight="1" x14ac:dyDescent="0.3">
      <c r="A31" s="336" t="s">
        <v>495</v>
      </c>
      <c r="B31" s="335" t="s">
        <v>483</v>
      </c>
      <c r="C31" s="335">
        <v>1</v>
      </c>
      <c r="D31" s="335">
        <v>277</v>
      </c>
      <c r="E31" s="341" t="s">
        <v>117</v>
      </c>
      <c r="F31" s="342">
        <v>3</v>
      </c>
      <c r="G31" s="343">
        <v>3</v>
      </c>
      <c r="H31" s="335">
        <v>1</v>
      </c>
      <c r="I31" s="335">
        <v>227.49</v>
      </c>
      <c r="J31" s="357"/>
      <c r="K31" s="357"/>
      <c r="L31" s="358">
        <v>29</v>
      </c>
      <c r="M31" s="357"/>
      <c r="N31" s="357"/>
      <c r="O31" s="357"/>
      <c r="P31" s="358">
        <v>31</v>
      </c>
    </row>
    <row r="32" spans="1:16" s="333" customFormat="1" ht="15.75" customHeight="1" x14ac:dyDescent="0.3">
      <c r="A32" s="336" t="s">
        <v>496</v>
      </c>
      <c r="B32" s="335" t="s">
        <v>483</v>
      </c>
      <c r="C32" s="335">
        <v>1</v>
      </c>
      <c r="D32" s="335">
        <v>313</v>
      </c>
      <c r="E32" s="341" t="s">
        <v>117</v>
      </c>
      <c r="F32" s="342">
        <v>3</v>
      </c>
      <c r="G32" s="343">
        <v>3</v>
      </c>
      <c r="H32" s="335">
        <v>1</v>
      </c>
      <c r="I32" s="335">
        <v>303.33</v>
      </c>
      <c r="J32" s="357"/>
      <c r="K32" s="357"/>
      <c r="L32" s="358">
        <v>30</v>
      </c>
      <c r="M32" s="357"/>
      <c r="N32" s="357"/>
      <c r="O32" s="357"/>
      <c r="P32" s="358">
        <v>32</v>
      </c>
    </row>
    <row r="33" spans="1:16" s="333" customFormat="1" ht="15.75" customHeight="1" x14ac:dyDescent="0.3">
      <c r="A33" s="336" t="s">
        <v>478</v>
      </c>
      <c r="B33" s="335" t="s">
        <v>94</v>
      </c>
      <c r="C33" s="335">
        <v>10</v>
      </c>
      <c r="D33" s="335">
        <v>700</v>
      </c>
      <c r="E33" s="341" t="s">
        <v>118</v>
      </c>
      <c r="F33" s="342">
        <v>11</v>
      </c>
      <c r="G33" s="343">
        <v>11</v>
      </c>
      <c r="H33" s="335">
        <v>10</v>
      </c>
      <c r="I33" s="335">
        <v>490</v>
      </c>
      <c r="J33" s="357"/>
      <c r="K33" s="357"/>
      <c r="L33" s="358">
        <v>31</v>
      </c>
      <c r="M33" s="357"/>
      <c r="N33" s="357"/>
      <c r="O33" s="357"/>
      <c r="P33" s="358">
        <v>33</v>
      </c>
    </row>
    <row r="34" spans="1:16" s="333" customFormat="1" ht="15.75" customHeight="1" x14ac:dyDescent="0.3">
      <c r="A34" s="336" t="s">
        <v>495</v>
      </c>
      <c r="B34" s="335" t="s">
        <v>483</v>
      </c>
      <c r="C34" s="335">
        <v>1</v>
      </c>
      <c r="D34" s="335">
        <v>270</v>
      </c>
      <c r="E34" s="341" t="s">
        <v>118</v>
      </c>
      <c r="F34" s="342">
        <v>3</v>
      </c>
      <c r="G34" s="343">
        <v>3</v>
      </c>
      <c r="H34" s="335">
        <v>1</v>
      </c>
      <c r="I34" s="335">
        <v>235</v>
      </c>
      <c r="J34" s="357"/>
      <c r="K34" s="357"/>
      <c r="L34" s="358">
        <v>32</v>
      </c>
      <c r="M34" s="357"/>
      <c r="N34" s="357"/>
      <c r="O34" s="357"/>
      <c r="P34" s="358">
        <v>34</v>
      </c>
    </row>
    <row r="35" spans="1:16" s="333" customFormat="1" ht="15.75" customHeight="1" x14ac:dyDescent="0.3">
      <c r="A35" s="336" t="s">
        <v>494</v>
      </c>
      <c r="B35" s="335" t="s">
        <v>483</v>
      </c>
      <c r="C35" s="335">
        <v>1</v>
      </c>
      <c r="D35" s="335">
        <v>180</v>
      </c>
      <c r="E35" s="341" t="s">
        <v>118</v>
      </c>
      <c r="F35" s="342">
        <v>3</v>
      </c>
      <c r="G35" s="343">
        <v>3</v>
      </c>
      <c r="H35" s="335">
        <v>1</v>
      </c>
      <c r="I35" s="335">
        <v>175</v>
      </c>
      <c r="J35" s="357"/>
      <c r="K35" s="357"/>
      <c r="L35" s="358">
        <v>33</v>
      </c>
      <c r="M35" s="357"/>
      <c r="N35" s="357"/>
      <c r="O35" s="357"/>
      <c r="P35" s="358">
        <v>35</v>
      </c>
    </row>
    <row r="36" spans="1:16" s="333" customFormat="1" ht="15.75" customHeight="1" x14ac:dyDescent="0.3">
      <c r="A36" s="336" t="s">
        <v>478</v>
      </c>
      <c r="B36" s="335" t="s">
        <v>479</v>
      </c>
      <c r="C36" s="335">
        <v>16.899999999999999</v>
      </c>
      <c r="D36" s="335">
        <v>800</v>
      </c>
      <c r="E36" s="341" t="s">
        <v>119</v>
      </c>
      <c r="F36" s="342">
        <v>11</v>
      </c>
      <c r="G36" s="343">
        <v>11</v>
      </c>
      <c r="H36" s="335">
        <v>16.899999999999999</v>
      </c>
      <c r="I36" s="335">
        <v>705.4</v>
      </c>
      <c r="J36" s="357"/>
      <c r="K36" s="357"/>
      <c r="L36" s="358">
        <v>34</v>
      </c>
      <c r="M36" s="357"/>
      <c r="N36" s="357"/>
      <c r="O36" s="357"/>
      <c r="P36" s="358">
        <v>36</v>
      </c>
    </row>
    <row r="37" spans="1:16" s="333" customFormat="1" ht="15.75" customHeight="1" x14ac:dyDescent="0.3">
      <c r="A37" s="336" t="s">
        <v>494</v>
      </c>
      <c r="B37" s="335" t="s">
        <v>483</v>
      </c>
      <c r="C37" s="335">
        <v>1</v>
      </c>
      <c r="D37" s="335">
        <v>185</v>
      </c>
      <c r="E37" s="341" t="s">
        <v>119</v>
      </c>
      <c r="F37" s="342">
        <v>3</v>
      </c>
      <c r="G37" s="343">
        <v>3</v>
      </c>
      <c r="H37" s="335">
        <v>1</v>
      </c>
      <c r="I37" s="335">
        <v>219.6</v>
      </c>
      <c r="J37" s="357"/>
      <c r="K37" s="357"/>
      <c r="L37" s="358">
        <v>35</v>
      </c>
      <c r="M37" s="357"/>
      <c r="N37" s="357"/>
      <c r="O37" s="357"/>
      <c r="P37" s="358">
        <v>37</v>
      </c>
    </row>
    <row r="38" spans="1:16" s="333" customFormat="1" ht="15.75" customHeight="1" x14ac:dyDescent="0.3">
      <c r="A38" s="336" t="s">
        <v>478</v>
      </c>
      <c r="B38" s="335" t="s">
        <v>94</v>
      </c>
      <c r="C38" s="335">
        <v>9</v>
      </c>
      <c r="D38" s="335">
        <v>715</v>
      </c>
      <c r="E38" s="341" t="s">
        <v>120</v>
      </c>
      <c r="F38" s="342">
        <v>11</v>
      </c>
      <c r="G38" s="343">
        <v>11</v>
      </c>
      <c r="H38" s="335">
        <v>9</v>
      </c>
      <c r="I38" s="335">
        <v>600</v>
      </c>
      <c r="J38" s="357"/>
      <c r="K38" s="357"/>
      <c r="L38" s="358">
        <v>36</v>
      </c>
      <c r="M38" s="357"/>
      <c r="N38" s="357"/>
      <c r="O38" s="357"/>
      <c r="P38" s="358">
        <v>38</v>
      </c>
    </row>
    <row r="39" spans="1:16" s="333" customFormat="1" ht="15.75" customHeight="1" x14ac:dyDescent="0.3">
      <c r="A39" s="336" t="s">
        <v>494</v>
      </c>
      <c r="B39" s="335" t="s">
        <v>483</v>
      </c>
      <c r="C39" s="335">
        <v>1</v>
      </c>
      <c r="D39" s="335">
        <v>185</v>
      </c>
      <c r="E39" s="341" t="s">
        <v>120</v>
      </c>
      <c r="F39" s="342">
        <v>3</v>
      </c>
      <c r="G39" s="343">
        <v>3</v>
      </c>
      <c r="H39" s="335">
        <v>0</v>
      </c>
      <c r="I39" s="335">
        <v>0</v>
      </c>
      <c r="J39" s="357"/>
      <c r="K39" s="357"/>
      <c r="L39" s="358">
        <v>37</v>
      </c>
      <c r="M39" s="357"/>
      <c r="N39" s="357"/>
      <c r="O39" s="357"/>
      <c r="P39" s="358">
        <v>39</v>
      </c>
    </row>
    <row r="40" spans="1:16" s="333" customFormat="1" ht="15.75" customHeight="1" x14ac:dyDescent="0.3">
      <c r="A40" s="336" t="s">
        <v>478</v>
      </c>
      <c r="B40" s="335" t="s">
        <v>94</v>
      </c>
      <c r="C40" s="335">
        <v>14.12</v>
      </c>
      <c r="D40" s="335">
        <v>565</v>
      </c>
      <c r="E40" s="341" t="s">
        <v>121</v>
      </c>
      <c r="F40" s="342">
        <v>11</v>
      </c>
      <c r="G40" s="343">
        <v>11</v>
      </c>
      <c r="H40" s="335">
        <v>14.12</v>
      </c>
      <c r="I40" s="335">
        <v>531.29999999999995</v>
      </c>
      <c r="J40" s="357"/>
      <c r="K40" s="357"/>
      <c r="L40" s="358">
        <v>38</v>
      </c>
      <c r="M40" s="357"/>
      <c r="N40" s="357"/>
      <c r="O40" s="357"/>
      <c r="P40" s="358">
        <v>40</v>
      </c>
    </row>
    <row r="41" spans="1:16" s="333" customFormat="1" ht="15.75" customHeight="1" x14ac:dyDescent="0.3">
      <c r="A41" s="336" t="s">
        <v>494</v>
      </c>
      <c r="B41" s="335" t="s">
        <v>483</v>
      </c>
      <c r="C41" s="335">
        <v>1</v>
      </c>
      <c r="D41" s="335">
        <v>351</v>
      </c>
      <c r="E41" s="341" t="s">
        <v>121</v>
      </c>
      <c r="F41" s="342">
        <v>3</v>
      </c>
      <c r="G41" s="343">
        <v>3</v>
      </c>
      <c r="H41" s="335">
        <v>1</v>
      </c>
      <c r="I41" s="335">
        <v>404.5</v>
      </c>
      <c r="J41" s="357"/>
      <c r="K41" s="357"/>
      <c r="L41" s="358">
        <v>39</v>
      </c>
      <c r="M41" s="357"/>
      <c r="N41" s="357"/>
      <c r="O41" s="357"/>
      <c r="P41" s="358">
        <v>41</v>
      </c>
    </row>
    <row r="42" spans="1:16" s="333" customFormat="1" ht="15.75" customHeight="1" x14ac:dyDescent="0.3">
      <c r="A42" s="336" t="s">
        <v>478</v>
      </c>
      <c r="B42" s="335" t="s">
        <v>94</v>
      </c>
      <c r="C42" s="335">
        <v>13.17</v>
      </c>
      <c r="D42" s="335">
        <v>655</v>
      </c>
      <c r="E42" s="341" t="s">
        <v>122</v>
      </c>
      <c r="F42" s="342">
        <v>11</v>
      </c>
      <c r="G42" s="343">
        <v>11</v>
      </c>
      <c r="H42" s="335">
        <v>13.17</v>
      </c>
      <c r="I42" s="335">
        <v>561</v>
      </c>
      <c r="J42" s="359"/>
      <c r="K42" s="357"/>
      <c r="L42" s="358">
        <v>40</v>
      </c>
      <c r="M42" s="357"/>
      <c r="N42" s="357"/>
      <c r="O42" s="357"/>
      <c r="P42" s="358">
        <v>42</v>
      </c>
    </row>
    <row r="43" spans="1:16" s="333" customFormat="1" ht="15.75" customHeight="1" x14ac:dyDescent="0.3">
      <c r="A43" s="336" t="s">
        <v>496</v>
      </c>
      <c r="B43" s="335" t="s">
        <v>174</v>
      </c>
      <c r="C43" s="335">
        <v>1</v>
      </c>
      <c r="D43" s="335">
        <v>311</v>
      </c>
      <c r="E43" s="341" t="s">
        <v>122</v>
      </c>
      <c r="F43" s="342">
        <v>3</v>
      </c>
      <c r="G43" s="343">
        <v>3</v>
      </c>
      <c r="H43" s="335">
        <v>1</v>
      </c>
      <c r="I43" s="335">
        <v>675</v>
      </c>
      <c r="J43" s="357"/>
      <c r="K43" s="357"/>
      <c r="L43" s="358">
        <v>41</v>
      </c>
      <c r="M43" s="357"/>
      <c r="N43" s="357"/>
      <c r="O43" s="357"/>
      <c r="P43" s="358">
        <v>43</v>
      </c>
    </row>
    <row r="44" spans="1:16" s="333" customFormat="1" ht="15.75" customHeight="1" x14ac:dyDescent="0.3">
      <c r="A44" s="336" t="s">
        <v>493</v>
      </c>
      <c r="B44" s="335" t="s">
        <v>174</v>
      </c>
      <c r="C44" s="335">
        <v>1</v>
      </c>
      <c r="D44" s="335">
        <v>180</v>
      </c>
      <c r="E44" s="341" t="s">
        <v>122</v>
      </c>
      <c r="F44" s="342">
        <v>3</v>
      </c>
      <c r="G44" s="343">
        <v>3</v>
      </c>
      <c r="H44" s="335">
        <v>1</v>
      </c>
      <c r="I44" s="335">
        <v>115.24</v>
      </c>
      <c r="J44" s="357"/>
      <c r="K44" s="357"/>
      <c r="L44" s="358">
        <v>42</v>
      </c>
      <c r="M44" s="357"/>
      <c r="N44" s="357"/>
      <c r="O44" s="357"/>
      <c r="P44" s="358">
        <v>44</v>
      </c>
    </row>
    <row r="45" spans="1:16" s="333" customFormat="1" ht="15.75" customHeight="1" x14ac:dyDescent="0.3">
      <c r="A45" s="335" t="s">
        <v>497</v>
      </c>
      <c r="B45" s="335" t="s">
        <v>174</v>
      </c>
      <c r="C45" s="335">
        <v>5</v>
      </c>
      <c r="D45" s="336">
        <v>181</v>
      </c>
      <c r="E45" s="341" t="s">
        <v>122</v>
      </c>
      <c r="F45" s="342">
        <v>4</v>
      </c>
      <c r="G45" s="343">
        <v>4</v>
      </c>
      <c r="H45" s="335">
        <v>5</v>
      </c>
      <c r="I45" s="336">
        <v>177.44</v>
      </c>
      <c r="J45" s="357"/>
      <c r="K45" s="357"/>
      <c r="L45" s="358">
        <v>43</v>
      </c>
      <c r="M45" s="357"/>
      <c r="N45" s="357"/>
      <c r="O45" s="357"/>
      <c r="P45" s="358">
        <v>45</v>
      </c>
    </row>
    <row r="46" spans="1:16" s="333" customFormat="1" ht="15.75" customHeight="1" x14ac:dyDescent="0.3">
      <c r="A46" s="335" t="s">
        <v>498</v>
      </c>
      <c r="B46" s="335" t="s">
        <v>174</v>
      </c>
      <c r="C46" s="335">
        <v>25</v>
      </c>
      <c r="D46" s="336">
        <v>260</v>
      </c>
      <c r="E46" s="341" t="s">
        <v>122</v>
      </c>
      <c r="F46" s="342">
        <v>1</v>
      </c>
      <c r="G46" s="343">
        <v>1</v>
      </c>
      <c r="H46" s="335">
        <v>25</v>
      </c>
      <c r="I46" s="336">
        <v>274.32</v>
      </c>
      <c r="J46" s="357"/>
      <c r="K46" s="357"/>
      <c r="L46" s="358">
        <v>44</v>
      </c>
      <c r="M46" s="357"/>
      <c r="N46" s="357"/>
      <c r="O46" s="357"/>
      <c r="P46" s="358">
        <v>46</v>
      </c>
    </row>
    <row r="47" spans="1:16" s="333" customFormat="1" ht="15.75" customHeight="1" x14ac:dyDescent="0.3">
      <c r="A47" s="336" t="s">
        <v>201</v>
      </c>
      <c r="B47" s="335" t="s">
        <v>479</v>
      </c>
      <c r="C47" s="344">
        <v>26.035</v>
      </c>
      <c r="D47" s="336">
        <v>556</v>
      </c>
      <c r="E47" s="341" t="s">
        <v>123</v>
      </c>
      <c r="F47" s="342">
        <v>7</v>
      </c>
      <c r="G47" s="343">
        <v>7</v>
      </c>
      <c r="H47" s="344">
        <v>26.035</v>
      </c>
      <c r="I47" s="336">
        <v>615</v>
      </c>
      <c r="J47" s="357"/>
      <c r="K47" s="357"/>
      <c r="L47" s="358">
        <v>45</v>
      </c>
      <c r="M47" s="357"/>
      <c r="N47" s="357"/>
      <c r="O47" s="357"/>
      <c r="P47" s="358">
        <v>47</v>
      </c>
    </row>
    <row r="48" spans="1:16" s="333" customFormat="1" ht="15.75" customHeight="1" x14ac:dyDescent="0.3">
      <c r="A48" s="335" t="s">
        <v>499</v>
      </c>
      <c r="B48" s="335" t="s">
        <v>174</v>
      </c>
      <c r="C48" s="335">
        <v>3</v>
      </c>
      <c r="D48" s="336">
        <v>545</v>
      </c>
      <c r="E48" s="341" t="s">
        <v>123</v>
      </c>
      <c r="F48" s="342">
        <v>5</v>
      </c>
      <c r="G48" s="343">
        <v>5</v>
      </c>
      <c r="H48" s="335">
        <v>1</v>
      </c>
      <c r="I48" s="336">
        <v>537</v>
      </c>
      <c r="J48" s="357"/>
      <c r="K48" s="357"/>
      <c r="L48" s="358">
        <v>46</v>
      </c>
      <c r="M48" s="357"/>
      <c r="N48" s="357"/>
      <c r="O48" s="357"/>
      <c r="P48" s="358">
        <v>48</v>
      </c>
    </row>
    <row r="49" spans="1:16" s="333" customFormat="1" ht="15.75" customHeight="1" x14ac:dyDescent="0.3">
      <c r="A49" s="335" t="s">
        <v>500</v>
      </c>
      <c r="B49" s="335" t="s">
        <v>174</v>
      </c>
      <c r="C49" s="335">
        <v>1</v>
      </c>
      <c r="D49" s="336">
        <v>289</v>
      </c>
      <c r="E49" s="341" t="s">
        <v>123</v>
      </c>
      <c r="F49" s="342">
        <v>5</v>
      </c>
      <c r="G49" s="343">
        <v>5</v>
      </c>
      <c r="H49" s="335">
        <v>1</v>
      </c>
      <c r="I49" s="336">
        <v>445</v>
      </c>
      <c r="J49" s="357"/>
      <c r="K49" s="357"/>
      <c r="L49" s="358">
        <v>47</v>
      </c>
      <c r="M49" s="357"/>
      <c r="N49" s="357"/>
      <c r="O49" s="357"/>
      <c r="P49" s="358">
        <v>49</v>
      </c>
    </row>
    <row r="50" spans="1:16" s="333" customFormat="1" ht="15.75" customHeight="1" x14ac:dyDescent="0.3">
      <c r="A50" s="336" t="s">
        <v>501</v>
      </c>
      <c r="B50" s="335" t="s">
        <v>479</v>
      </c>
      <c r="C50" s="335">
        <v>22.933</v>
      </c>
      <c r="D50" s="335">
        <v>925</v>
      </c>
      <c r="E50" s="341" t="s">
        <v>124</v>
      </c>
      <c r="F50" s="342">
        <v>7</v>
      </c>
      <c r="G50" s="343">
        <v>7</v>
      </c>
      <c r="H50" s="335">
        <v>22.933</v>
      </c>
      <c r="I50" s="335">
        <v>1065</v>
      </c>
      <c r="J50" s="357"/>
      <c r="K50" s="357"/>
      <c r="L50" s="358">
        <v>48</v>
      </c>
      <c r="M50" s="357"/>
      <c r="N50" s="357"/>
      <c r="O50" s="357"/>
      <c r="P50" s="358">
        <v>50</v>
      </c>
    </row>
    <row r="51" spans="1:16" s="333" customFormat="1" ht="15.75" customHeight="1" x14ac:dyDescent="0.3">
      <c r="A51" s="335" t="s">
        <v>502</v>
      </c>
      <c r="B51" s="335" t="s">
        <v>174</v>
      </c>
      <c r="C51" s="335">
        <v>4</v>
      </c>
      <c r="D51" s="336">
        <v>680</v>
      </c>
      <c r="E51" s="341" t="s">
        <v>125</v>
      </c>
      <c r="F51" s="342">
        <v>5</v>
      </c>
      <c r="G51" s="343">
        <v>5</v>
      </c>
      <c r="H51" s="335">
        <v>4</v>
      </c>
      <c r="I51" s="336">
        <v>712</v>
      </c>
      <c r="J51" s="357"/>
      <c r="K51" s="357"/>
      <c r="L51" s="358">
        <v>49</v>
      </c>
      <c r="M51" s="357"/>
      <c r="N51" s="357"/>
      <c r="O51" s="357"/>
      <c r="P51" s="358">
        <v>51</v>
      </c>
    </row>
    <row r="52" spans="1:16" s="333" customFormat="1" ht="15.75" customHeight="1" x14ac:dyDescent="0.3">
      <c r="A52" s="335" t="s">
        <v>503</v>
      </c>
      <c r="B52" s="335" t="s">
        <v>504</v>
      </c>
      <c r="C52" s="335">
        <v>1</v>
      </c>
      <c r="D52" s="336">
        <v>10</v>
      </c>
      <c r="E52" s="341" t="s">
        <v>125</v>
      </c>
      <c r="F52" s="342">
        <v>6</v>
      </c>
      <c r="G52" s="343">
        <v>6</v>
      </c>
      <c r="H52" s="335">
        <v>0</v>
      </c>
      <c r="I52" s="336">
        <v>0</v>
      </c>
      <c r="J52" s="357"/>
      <c r="K52" s="357"/>
      <c r="L52" s="358">
        <v>50</v>
      </c>
      <c r="M52" s="357"/>
      <c r="N52" s="357"/>
      <c r="O52" s="357"/>
      <c r="P52" s="358">
        <v>52</v>
      </c>
    </row>
    <row r="53" spans="1:16" s="333" customFormat="1" ht="15.75" customHeight="1" x14ac:dyDescent="0.3">
      <c r="A53" s="335" t="s">
        <v>497</v>
      </c>
      <c r="B53" s="335" t="s">
        <v>174</v>
      </c>
      <c r="C53" s="335">
        <v>4</v>
      </c>
      <c r="D53" s="336">
        <v>180</v>
      </c>
      <c r="E53" s="341" t="s">
        <v>125</v>
      </c>
      <c r="F53" s="342">
        <v>4</v>
      </c>
      <c r="G53" s="343">
        <v>4</v>
      </c>
      <c r="H53" s="335">
        <v>4</v>
      </c>
      <c r="I53" s="336">
        <v>171</v>
      </c>
      <c r="J53" s="357"/>
      <c r="K53" s="357"/>
      <c r="L53" s="358">
        <v>51</v>
      </c>
      <c r="M53" s="357"/>
      <c r="N53" s="357"/>
      <c r="O53" s="357"/>
      <c r="P53" s="358">
        <v>53</v>
      </c>
    </row>
    <row r="54" spans="1:16" s="333" customFormat="1" ht="15.75" customHeight="1" x14ac:dyDescent="0.3">
      <c r="A54" s="335" t="s">
        <v>505</v>
      </c>
      <c r="B54" s="335" t="s">
        <v>174</v>
      </c>
      <c r="C54" s="335">
        <v>36</v>
      </c>
      <c r="D54" s="336">
        <v>342</v>
      </c>
      <c r="E54" s="341" t="s">
        <v>125</v>
      </c>
      <c r="F54" s="342">
        <v>1</v>
      </c>
      <c r="G54" s="343">
        <v>1</v>
      </c>
      <c r="H54" s="335">
        <v>28</v>
      </c>
      <c r="I54" s="336">
        <v>280</v>
      </c>
      <c r="J54" s="357"/>
      <c r="K54" s="357"/>
      <c r="L54" s="358">
        <v>52</v>
      </c>
      <c r="M54" s="357"/>
      <c r="N54" s="357"/>
      <c r="O54" s="357"/>
      <c r="P54" s="358">
        <v>54</v>
      </c>
    </row>
    <row r="55" spans="1:16" s="333" customFormat="1" ht="15.75" customHeight="1" x14ac:dyDescent="0.3">
      <c r="A55" s="336" t="s">
        <v>478</v>
      </c>
      <c r="B55" s="335" t="s">
        <v>479</v>
      </c>
      <c r="C55" s="335">
        <v>10</v>
      </c>
      <c r="D55" s="336">
        <v>500</v>
      </c>
      <c r="E55" s="341" t="s">
        <v>126</v>
      </c>
      <c r="F55" s="342">
        <v>11</v>
      </c>
      <c r="G55" s="343">
        <v>11</v>
      </c>
      <c r="H55" s="335">
        <v>10</v>
      </c>
      <c r="I55" s="336">
        <v>463.48</v>
      </c>
      <c r="J55" s="357"/>
      <c r="K55" s="357"/>
      <c r="L55" s="358">
        <v>53</v>
      </c>
      <c r="M55" s="357"/>
      <c r="N55" s="357"/>
      <c r="O55" s="357"/>
      <c r="P55" s="358">
        <v>55</v>
      </c>
    </row>
    <row r="56" spans="1:16" s="333" customFormat="1" ht="15.75" customHeight="1" x14ac:dyDescent="0.3">
      <c r="A56" s="345" t="s">
        <v>494</v>
      </c>
      <c r="B56" s="335" t="s">
        <v>174</v>
      </c>
      <c r="C56" s="335">
        <v>1</v>
      </c>
      <c r="D56" s="336">
        <v>225</v>
      </c>
      <c r="E56" s="341" t="s">
        <v>126</v>
      </c>
      <c r="F56" s="342">
        <v>3</v>
      </c>
      <c r="G56" s="343">
        <v>3</v>
      </c>
      <c r="H56" s="335">
        <v>1</v>
      </c>
      <c r="I56" s="336">
        <v>225</v>
      </c>
      <c r="J56" s="357"/>
      <c r="K56" s="357"/>
      <c r="L56" s="358">
        <v>54</v>
      </c>
      <c r="M56" s="357"/>
      <c r="N56" s="357"/>
      <c r="O56" s="357"/>
      <c r="P56" s="358">
        <v>56</v>
      </c>
    </row>
    <row r="57" spans="1:16" s="333" customFormat="1" ht="15.75" customHeight="1" x14ac:dyDescent="0.3">
      <c r="A57" s="336" t="s">
        <v>484</v>
      </c>
      <c r="B57" s="335" t="s">
        <v>174</v>
      </c>
      <c r="C57" s="335">
        <v>1</v>
      </c>
      <c r="D57" s="336">
        <v>140</v>
      </c>
      <c r="E57" s="341" t="s">
        <v>126</v>
      </c>
      <c r="F57" s="342">
        <v>3</v>
      </c>
      <c r="G57" s="343">
        <v>3</v>
      </c>
      <c r="H57" s="335">
        <v>1</v>
      </c>
      <c r="I57" s="336">
        <v>160</v>
      </c>
      <c r="J57" s="357"/>
      <c r="K57" s="357"/>
      <c r="L57" s="358">
        <v>55</v>
      </c>
      <c r="M57" s="357"/>
      <c r="N57" s="357"/>
      <c r="O57" s="357"/>
      <c r="P57" s="358">
        <v>57</v>
      </c>
    </row>
    <row r="58" spans="1:16" s="333" customFormat="1" ht="15.75" customHeight="1" x14ac:dyDescent="0.3">
      <c r="A58" s="336" t="s">
        <v>506</v>
      </c>
      <c r="B58" s="335" t="s">
        <v>174</v>
      </c>
      <c r="C58" s="335">
        <v>5</v>
      </c>
      <c r="D58" s="335">
        <v>125</v>
      </c>
      <c r="E58" s="341" t="s">
        <v>126</v>
      </c>
      <c r="F58" s="342">
        <v>12</v>
      </c>
      <c r="G58" s="343">
        <v>12</v>
      </c>
      <c r="H58" s="335">
        <v>5</v>
      </c>
      <c r="I58" s="335">
        <v>125</v>
      </c>
      <c r="J58" s="357"/>
      <c r="K58" s="357"/>
      <c r="L58" s="358">
        <v>56</v>
      </c>
      <c r="M58" s="357"/>
      <c r="N58" s="357"/>
      <c r="O58" s="357"/>
      <c r="P58" s="358">
        <v>58</v>
      </c>
    </row>
    <row r="59" spans="1:16" s="333" customFormat="1" ht="15.75" customHeight="1" x14ac:dyDescent="0.3">
      <c r="A59" s="336" t="s">
        <v>478</v>
      </c>
      <c r="B59" s="335" t="s">
        <v>94</v>
      </c>
      <c r="C59" s="335">
        <v>11</v>
      </c>
      <c r="D59" s="335">
        <v>520</v>
      </c>
      <c r="E59" s="341" t="s">
        <v>127</v>
      </c>
      <c r="F59" s="342">
        <v>11</v>
      </c>
      <c r="G59" s="343">
        <v>11</v>
      </c>
      <c r="H59" s="335">
        <v>11</v>
      </c>
      <c r="I59" s="335">
        <v>290</v>
      </c>
      <c r="J59" s="357"/>
      <c r="K59" s="357"/>
      <c r="L59" s="358">
        <v>57</v>
      </c>
      <c r="M59" s="357"/>
      <c r="N59" s="357"/>
      <c r="O59" s="357"/>
      <c r="P59" s="358">
        <v>59</v>
      </c>
    </row>
    <row r="60" spans="1:16" s="333" customFormat="1" ht="15.75" customHeight="1" x14ac:dyDescent="0.3">
      <c r="A60" s="336" t="s">
        <v>201</v>
      </c>
      <c r="B60" s="335" t="s">
        <v>479</v>
      </c>
      <c r="C60" s="335">
        <v>10</v>
      </c>
      <c r="D60" s="335">
        <v>200</v>
      </c>
      <c r="E60" s="341" t="s">
        <v>127</v>
      </c>
      <c r="F60" s="342">
        <v>7</v>
      </c>
      <c r="G60" s="343">
        <v>7</v>
      </c>
      <c r="H60" s="335">
        <v>9.92</v>
      </c>
      <c r="I60" s="335">
        <v>210</v>
      </c>
      <c r="J60" s="357"/>
      <c r="K60" s="357"/>
      <c r="L60" s="358">
        <v>58</v>
      </c>
      <c r="M60" s="357"/>
      <c r="N60" s="357"/>
      <c r="O60" s="357"/>
      <c r="P60" s="358">
        <v>60</v>
      </c>
    </row>
    <row r="61" spans="1:16" s="333" customFormat="1" ht="15.75" customHeight="1" x14ac:dyDescent="0.3">
      <c r="A61" s="335" t="s">
        <v>499</v>
      </c>
      <c r="B61" s="335" t="s">
        <v>174</v>
      </c>
      <c r="C61" s="335">
        <v>1</v>
      </c>
      <c r="D61" s="335">
        <v>170</v>
      </c>
      <c r="E61" s="341" t="s">
        <v>127</v>
      </c>
      <c r="F61" s="342">
        <v>5</v>
      </c>
      <c r="G61" s="343">
        <v>5</v>
      </c>
      <c r="H61" s="335">
        <v>1</v>
      </c>
      <c r="I61" s="335">
        <v>195</v>
      </c>
      <c r="J61" s="357"/>
      <c r="K61" s="357"/>
      <c r="L61" s="358">
        <v>59</v>
      </c>
      <c r="M61" s="357"/>
      <c r="N61" s="357"/>
      <c r="O61" s="357"/>
      <c r="P61" s="358">
        <v>61</v>
      </c>
    </row>
    <row r="62" spans="1:16" s="333" customFormat="1" ht="15.75" customHeight="1" x14ac:dyDescent="0.3">
      <c r="A62" s="335" t="s">
        <v>497</v>
      </c>
      <c r="B62" s="335" t="s">
        <v>483</v>
      </c>
      <c r="C62" s="335">
        <v>3</v>
      </c>
      <c r="D62" s="335">
        <v>120</v>
      </c>
      <c r="E62" s="341" t="s">
        <v>127</v>
      </c>
      <c r="F62" s="342">
        <v>4</v>
      </c>
      <c r="G62" s="343">
        <v>4</v>
      </c>
      <c r="H62" s="335">
        <v>3</v>
      </c>
      <c r="I62" s="335">
        <v>116</v>
      </c>
      <c r="J62" s="357"/>
      <c r="K62" s="357"/>
      <c r="L62" s="358">
        <v>60</v>
      </c>
      <c r="M62" s="357"/>
      <c r="N62" s="357"/>
      <c r="O62" s="357"/>
      <c r="P62" s="358">
        <v>62</v>
      </c>
    </row>
    <row r="63" spans="1:16" s="333" customFormat="1" ht="15.75" customHeight="1" x14ac:dyDescent="0.3">
      <c r="A63" s="335" t="s">
        <v>498</v>
      </c>
      <c r="B63" s="335" t="s">
        <v>483</v>
      </c>
      <c r="C63" s="335">
        <v>6</v>
      </c>
      <c r="D63" s="335">
        <v>60</v>
      </c>
      <c r="E63" s="341" t="s">
        <v>127</v>
      </c>
      <c r="F63" s="342">
        <v>1</v>
      </c>
      <c r="G63" s="343">
        <v>1</v>
      </c>
      <c r="H63" s="335">
        <v>6</v>
      </c>
      <c r="I63" s="335">
        <v>73</v>
      </c>
      <c r="J63" s="357"/>
      <c r="K63" s="357"/>
      <c r="L63" s="358">
        <v>61</v>
      </c>
      <c r="M63" s="357"/>
      <c r="N63" s="357"/>
      <c r="O63" s="357"/>
      <c r="P63" s="358">
        <v>63</v>
      </c>
    </row>
    <row r="64" spans="1:16" s="333" customFormat="1" ht="15.75" customHeight="1" x14ac:dyDescent="0.3">
      <c r="A64" s="336" t="s">
        <v>478</v>
      </c>
      <c r="B64" s="335" t="s">
        <v>94</v>
      </c>
      <c r="C64" s="335">
        <v>4.51</v>
      </c>
      <c r="D64" s="335">
        <v>250</v>
      </c>
      <c r="E64" s="341" t="s">
        <v>128</v>
      </c>
      <c r="F64" s="342">
        <v>11</v>
      </c>
      <c r="G64" s="343">
        <v>11</v>
      </c>
      <c r="H64" s="335">
        <v>4.51</v>
      </c>
      <c r="I64" s="335">
        <v>105.29</v>
      </c>
      <c r="J64" s="357"/>
      <c r="K64" s="357"/>
      <c r="L64" s="358">
        <v>62</v>
      </c>
      <c r="M64" s="357"/>
      <c r="N64" s="357"/>
      <c r="O64" s="357"/>
      <c r="P64" s="358">
        <v>64</v>
      </c>
    </row>
    <row r="65" spans="1:16" s="333" customFormat="1" ht="15.75" customHeight="1" x14ac:dyDescent="0.3">
      <c r="A65" s="345" t="s">
        <v>494</v>
      </c>
      <c r="B65" s="335" t="s">
        <v>174</v>
      </c>
      <c r="C65" s="335">
        <v>2</v>
      </c>
      <c r="D65" s="335">
        <v>450</v>
      </c>
      <c r="E65" s="341" t="s">
        <v>128</v>
      </c>
      <c r="F65" s="342">
        <v>3</v>
      </c>
      <c r="G65" s="343">
        <v>3</v>
      </c>
      <c r="H65" s="335">
        <v>2</v>
      </c>
      <c r="I65" s="335">
        <v>640.66999999999996</v>
      </c>
      <c r="J65" s="357"/>
      <c r="K65" s="357"/>
      <c r="L65" s="358">
        <v>63</v>
      </c>
      <c r="M65" s="357"/>
      <c r="N65" s="357"/>
      <c r="O65" s="357"/>
      <c r="P65" s="358">
        <v>65</v>
      </c>
    </row>
    <row r="66" spans="1:16" s="333" customFormat="1" ht="15.75" customHeight="1" x14ac:dyDescent="0.3">
      <c r="A66" s="336" t="s">
        <v>201</v>
      </c>
      <c r="B66" s="335" t="s">
        <v>479</v>
      </c>
      <c r="C66" s="335">
        <v>2</v>
      </c>
      <c r="D66" s="335">
        <v>40</v>
      </c>
      <c r="E66" s="341" t="s">
        <v>128</v>
      </c>
      <c r="F66" s="342">
        <v>7</v>
      </c>
      <c r="G66" s="343">
        <v>7</v>
      </c>
      <c r="H66" s="335">
        <v>1.925</v>
      </c>
      <c r="I66" s="335">
        <v>32.630000000000003</v>
      </c>
      <c r="J66" s="357"/>
      <c r="K66" s="357"/>
      <c r="L66" s="358">
        <v>64</v>
      </c>
      <c r="M66" s="357"/>
      <c r="N66" s="357"/>
      <c r="O66" s="357"/>
      <c r="P66" s="358">
        <v>66</v>
      </c>
    </row>
    <row r="67" spans="1:16" s="333" customFormat="1" ht="15.75" customHeight="1" x14ac:dyDescent="0.3">
      <c r="A67" s="335" t="s">
        <v>497</v>
      </c>
      <c r="B67" s="335" t="s">
        <v>483</v>
      </c>
      <c r="C67" s="335">
        <v>1</v>
      </c>
      <c r="D67" s="335">
        <v>40</v>
      </c>
      <c r="E67" s="341" t="s">
        <v>128</v>
      </c>
      <c r="F67" s="342">
        <v>4</v>
      </c>
      <c r="G67" s="343">
        <v>4</v>
      </c>
      <c r="H67" s="335">
        <v>1</v>
      </c>
      <c r="I67" s="335">
        <v>39.54</v>
      </c>
      <c r="J67" s="357"/>
      <c r="K67" s="357"/>
      <c r="L67" s="358">
        <v>65</v>
      </c>
      <c r="M67" s="357"/>
      <c r="N67" s="357"/>
      <c r="O67" s="357"/>
      <c r="P67" s="358">
        <v>67</v>
      </c>
    </row>
    <row r="68" spans="1:16" s="333" customFormat="1" ht="15.75" customHeight="1" x14ac:dyDescent="0.3">
      <c r="A68" s="335" t="s">
        <v>498</v>
      </c>
      <c r="B68" s="335" t="s">
        <v>483</v>
      </c>
      <c r="C68" s="335">
        <v>4</v>
      </c>
      <c r="D68" s="335">
        <v>40</v>
      </c>
      <c r="E68" s="341" t="s">
        <v>128</v>
      </c>
      <c r="F68" s="342">
        <v>1</v>
      </c>
      <c r="G68" s="343">
        <v>1</v>
      </c>
      <c r="H68" s="335">
        <v>4</v>
      </c>
      <c r="I68" s="335">
        <v>47.87</v>
      </c>
      <c r="J68" s="357"/>
      <c r="K68" s="357"/>
      <c r="L68" s="358">
        <v>66</v>
      </c>
      <c r="M68" s="357"/>
      <c r="N68" s="357"/>
      <c r="O68" s="357"/>
      <c r="P68" s="358">
        <v>68</v>
      </c>
    </row>
    <row r="69" spans="1:16" s="333" customFormat="1" ht="15.75" customHeight="1" x14ac:dyDescent="0.3">
      <c r="A69" s="336" t="s">
        <v>478</v>
      </c>
      <c r="B69" s="335" t="s">
        <v>479</v>
      </c>
      <c r="C69" s="335">
        <v>19.843</v>
      </c>
      <c r="D69" s="335">
        <v>924.5</v>
      </c>
      <c r="E69" s="341" t="s">
        <v>129</v>
      </c>
      <c r="F69" s="342">
        <v>11</v>
      </c>
      <c r="G69" s="343">
        <v>11</v>
      </c>
      <c r="H69" s="335">
        <v>19.843</v>
      </c>
      <c r="I69" s="335">
        <v>860</v>
      </c>
      <c r="J69" s="357"/>
      <c r="K69" s="357"/>
      <c r="L69" s="358">
        <v>67</v>
      </c>
      <c r="M69" s="357"/>
      <c r="N69" s="357"/>
      <c r="O69" s="357"/>
      <c r="P69" s="358">
        <v>69</v>
      </c>
    </row>
    <row r="70" spans="1:16" s="333" customFormat="1" ht="15.75" customHeight="1" x14ac:dyDescent="0.3">
      <c r="A70" s="336" t="s">
        <v>507</v>
      </c>
      <c r="B70" s="335" t="s">
        <v>174</v>
      </c>
      <c r="C70" s="335">
        <v>1</v>
      </c>
      <c r="D70" s="335">
        <v>400</v>
      </c>
      <c r="E70" s="341" t="s">
        <v>130</v>
      </c>
      <c r="F70" s="342">
        <v>3</v>
      </c>
      <c r="G70" s="343">
        <v>3</v>
      </c>
      <c r="H70" s="335">
        <v>1</v>
      </c>
      <c r="I70" s="335">
        <v>397</v>
      </c>
      <c r="J70" s="357"/>
      <c r="K70" s="357"/>
      <c r="L70" s="358">
        <v>68</v>
      </c>
      <c r="M70" s="357"/>
      <c r="N70" s="357"/>
      <c r="O70" s="357"/>
      <c r="P70" s="358">
        <v>70</v>
      </c>
    </row>
    <row r="71" spans="1:16" s="333" customFormat="1" ht="15.75" customHeight="1" x14ac:dyDescent="0.3">
      <c r="A71" s="335" t="s">
        <v>489</v>
      </c>
      <c r="B71" s="335" t="s">
        <v>174</v>
      </c>
      <c r="C71" s="335">
        <v>2</v>
      </c>
      <c r="D71" s="335">
        <v>421</v>
      </c>
      <c r="E71" s="341" t="s">
        <v>130</v>
      </c>
      <c r="F71" s="342">
        <v>5</v>
      </c>
      <c r="G71" s="343">
        <v>5</v>
      </c>
      <c r="H71" s="335">
        <v>1</v>
      </c>
      <c r="I71" s="335">
        <v>265</v>
      </c>
      <c r="J71" s="357"/>
      <c r="K71" s="357"/>
      <c r="L71" s="358">
        <v>69</v>
      </c>
      <c r="M71" s="357"/>
      <c r="N71" s="357"/>
      <c r="O71" s="357"/>
      <c r="P71" s="358">
        <v>71</v>
      </c>
    </row>
    <row r="72" spans="1:16" s="333" customFormat="1" ht="15.75" customHeight="1" x14ac:dyDescent="0.3">
      <c r="A72" s="335" t="s">
        <v>499</v>
      </c>
      <c r="B72" s="335" t="s">
        <v>174</v>
      </c>
      <c r="C72" s="335">
        <v>1</v>
      </c>
      <c r="D72" s="335">
        <v>180</v>
      </c>
      <c r="E72" s="341" t="s">
        <v>130</v>
      </c>
      <c r="F72" s="342">
        <v>5</v>
      </c>
      <c r="G72" s="343">
        <v>5</v>
      </c>
      <c r="H72" s="335">
        <v>1</v>
      </c>
      <c r="I72" s="335">
        <v>349</v>
      </c>
      <c r="J72" s="357"/>
      <c r="K72" s="357"/>
      <c r="L72" s="358">
        <v>70</v>
      </c>
      <c r="M72" s="357"/>
      <c r="N72" s="357"/>
      <c r="O72" s="357"/>
      <c r="P72" s="358">
        <v>72</v>
      </c>
    </row>
    <row r="73" spans="1:16" s="333" customFormat="1" ht="15.75" customHeight="1" x14ac:dyDescent="0.3">
      <c r="A73" s="335" t="s">
        <v>497</v>
      </c>
      <c r="B73" s="335" t="s">
        <v>483</v>
      </c>
      <c r="C73" s="335">
        <v>1</v>
      </c>
      <c r="D73" s="335">
        <v>44</v>
      </c>
      <c r="E73" s="341" t="s">
        <v>130</v>
      </c>
      <c r="F73" s="342">
        <v>4</v>
      </c>
      <c r="G73" s="343">
        <v>4</v>
      </c>
      <c r="H73" s="335">
        <v>1</v>
      </c>
      <c r="I73" s="335">
        <v>44</v>
      </c>
      <c r="J73" s="357"/>
      <c r="K73" s="357"/>
      <c r="L73" s="358">
        <v>71</v>
      </c>
      <c r="M73" s="357"/>
      <c r="N73" s="357"/>
      <c r="O73" s="357"/>
      <c r="P73" s="358">
        <v>73</v>
      </c>
    </row>
    <row r="74" spans="1:16" s="333" customFormat="1" ht="15.75" customHeight="1" x14ac:dyDescent="0.3">
      <c r="A74" s="335" t="s">
        <v>498</v>
      </c>
      <c r="B74" s="335" t="s">
        <v>483</v>
      </c>
      <c r="C74" s="335">
        <v>15</v>
      </c>
      <c r="D74" s="335">
        <v>125</v>
      </c>
      <c r="E74" s="341" t="s">
        <v>130</v>
      </c>
      <c r="F74" s="342">
        <v>1</v>
      </c>
      <c r="G74" s="343">
        <v>1</v>
      </c>
      <c r="H74" s="335">
        <v>15</v>
      </c>
      <c r="I74" s="335">
        <v>125</v>
      </c>
      <c r="J74" s="357"/>
      <c r="K74" s="357"/>
      <c r="L74" s="358">
        <v>72</v>
      </c>
      <c r="M74" s="357"/>
      <c r="N74" s="357"/>
      <c r="O74" s="357"/>
      <c r="P74" s="358">
        <v>74</v>
      </c>
    </row>
    <row r="75" spans="1:16" s="333" customFormat="1" ht="15.75" customHeight="1" x14ac:dyDescent="0.3">
      <c r="A75" s="336" t="s">
        <v>508</v>
      </c>
      <c r="B75" s="335" t="s">
        <v>94</v>
      </c>
      <c r="C75" s="335">
        <v>11</v>
      </c>
      <c r="D75" s="335">
        <v>427</v>
      </c>
      <c r="E75" s="341" t="s">
        <v>130</v>
      </c>
      <c r="F75" s="342">
        <v>7</v>
      </c>
      <c r="G75" s="343">
        <v>7</v>
      </c>
      <c r="H75" s="335">
        <v>11</v>
      </c>
      <c r="I75" s="335">
        <v>420</v>
      </c>
      <c r="J75" s="357"/>
      <c r="K75" s="357"/>
      <c r="L75" s="358">
        <v>73</v>
      </c>
      <c r="M75" s="357"/>
      <c r="N75" s="357"/>
      <c r="O75" s="357"/>
      <c r="P75" s="358">
        <v>75</v>
      </c>
    </row>
    <row r="76" spans="1:16" s="333" customFormat="1" ht="15.75" customHeight="1" x14ac:dyDescent="0.3">
      <c r="A76" s="336" t="s">
        <v>478</v>
      </c>
      <c r="B76" s="335" t="s">
        <v>479</v>
      </c>
      <c r="C76" s="335">
        <v>0.54</v>
      </c>
      <c r="D76" s="336">
        <v>25</v>
      </c>
      <c r="E76" s="341" t="s">
        <v>131</v>
      </c>
      <c r="F76" s="342">
        <v>11</v>
      </c>
      <c r="G76" s="343">
        <v>11</v>
      </c>
      <c r="H76" s="335">
        <v>0.54</v>
      </c>
      <c r="I76" s="336">
        <v>23</v>
      </c>
      <c r="J76" s="357"/>
      <c r="K76" s="357"/>
      <c r="L76" s="358">
        <v>74</v>
      </c>
      <c r="M76" s="357"/>
      <c r="N76" s="357"/>
      <c r="O76" s="357"/>
      <c r="P76" s="358">
        <v>76</v>
      </c>
    </row>
    <row r="77" spans="1:16" s="333" customFormat="1" ht="15.75" customHeight="1" x14ac:dyDescent="0.3">
      <c r="A77" s="336" t="s">
        <v>509</v>
      </c>
      <c r="B77" s="335" t="s">
        <v>94</v>
      </c>
      <c r="C77" s="335">
        <v>22.7</v>
      </c>
      <c r="D77" s="335">
        <v>541</v>
      </c>
      <c r="E77" s="341" t="s">
        <v>131</v>
      </c>
      <c r="F77" s="342">
        <v>7</v>
      </c>
      <c r="G77" s="343">
        <v>7</v>
      </c>
      <c r="H77" s="335">
        <v>22.7</v>
      </c>
      <c r="I77" s="335">
        <v>479</v>
      </c>
      <c r="J77" s="357"/>
      <c r="K77" s="357"/>
      <c r="L77" s="358">
        <v>75</v>
      </c>
      <c r="M77" s="357"/>
      <c r="N77" s="357"/>
      <c r="O77" s="357"/>
      <c r="P77" s="358">
        <v>77</v>
      </c>
    </row>
    <row r="78" spans="1:16" s="333" customFormat="1" ht="15.75" customHeight="1" x14ac:dyDescent="0.3">
      <c r="A78" s="336" t="s">
        <v>493</v>
      </c>
      <c r="B78" s="335" t="s">
        <v>174</v>
      </c>
      <c r="C78" s="335">
        <v>3</v>
      </c>
      <c r="D78" s="335">
        <v>420</v>
      </c>
      <c r="E78" s="341" t="s">
        <v>132</v>
      </c>
      <c r="F78" s="342">
        <v>3</v>
      </c>
      <c r="G78" s="343">
        <v>3</v>
      </c>
      <c r="H78" s="335">
        <v>2</v>
      </c>
      <c r="I78" s="335">
        <v>314</v>
      </c>
      <c r="J78" s="357"/>
      <c r="K78" s="357"/>
      <c r="L78" s="358">
        <v>76</v>
      </c>
      <c r="M78" s="357"/>
      <c r="N78" s="357"/>
      <c r="O78" s="357"/>
      <c r="P78" s="358">
        <v>78</v>
      </c>
    </row>
    <row r="79" spans="1:16" s="333" customFormat="1" ht="15.75" customHeight="1" x14ac:dyDescent="0.3">
      <c r="A79" s="346" t="s">
        <v>510</v>
      </c>
      <c r="B79" s="347" t="s">
        <v>174</v>
      </c>
      <c r="C79" s="347">
        <v>1</v>
      </c>
      <c r="D79" s="347">
        <v>443</v>
      </c>
      <c r="E79" s="348" t="s">
        <v>132</v>
      </c>
      <c r="F79" s="349">
        <v>3</v>
      </c>
      <c r="G79" s="350">
        <v>5</v>
      </c>
      <c r="H79" s="347">
        <v>1</v>
      </c>
      <c r="I79" s="347">
        <v>440</v>
      </c>
      <c r="J79" s="357"/>
      <c r="K79" s="357"/>
      <c r="L79" s="358">
        <v>77</v>
      </c>
      <c r="M79" s="357"/>
      <c r="N79" s="357"/>
      <c r="O79" s="357"/>
      <c r="P79" s="358">
        <v>79</v>
      </c>
    </row>
    <row r="80" spans="1:16" s="333" customFormat="1" ht="15.75" customHeight="1" x14ac:dyDescent="0.3">
      <c r="A80" s="335" t="s">
        <v>499</v>
      </c>
      <c r="B80" s="335" t="s">
        <v>174</v>
      </c>
      <c r="C80" s="335">
        <v>2</v>
      </c>
      <c r="D80" s="335">
        <v>350</v>
      </c>
      <c r="E80" s="341" t="s">
        <v>132</v>
      </c>
      <c r="F80" s="342">
        <v>5</v>
      </c>
      <c r="G80" s="343">
        <v>5</v>
      </c>
      <c r="H80" s="335">
        <v>1</v>
      </c>
      <c r="I80" s="335">
        <v>160</v>
      </c>
      <c r="J80" s="357"/>
      <c r="K80" s="357"/>
      <c r="L80" s="358">
        <v>78</v>
      </c>
      <c r="M80" s="357"/>
      <c r="N80" s="357"/>
      <c r="O80" s="357"/>
      <c r="P80" s="358">
        <v>80</v>
      </c>
    </row>
    <row r="81" spans="1:16" s="333" customFormat="1" ht="15.75" customHeight="1" x14ac:dyDescent="0.3">
      <c r="A81" s="335" t="s">
        <v>497</v>
      </c>
      <c r="B81" s="335" t="s">
        <v>483</v>
      </c>
      <c r="C81" s="335">
        <v>0</v>
      </c>
      <c r="D81" s="335">
        <v>0</v>
      </c>
      <c r="E81" s="341" t="s">
        <v>132</v>
      </c>
      <c r="F81" s="342">
        <v>4</v>
      </c>
      <c r="G81" s="343">
        <v>4</v>
      </c>
      <c r="H81" s="335">
        <v>4</v>
      </c>
      <c r="I81" s="335">
        <v>49</v>
      </c>
      <c r="J81" s="357"/>
      <c r="K81" s="357"/>
      <c r="L81" s="358">
        <v>79</v>
      </c>
      <c r="M81" s="357"/>
      <c r="N81" s="357"/>
      <c r="O81" s="357"/>
      <c r="P81" s="358">
        <v>81</v>
      </c>
    </row>
    <row r="82" spans="1:16" s="334" customFormat="1" ht="15.75" customHeight="1" x14ac:dyDescent="0.2">
      <c r="A82" s="336" t="s">
        <v>511</v>
      </c>
      <c r="B82" s="335" t="s">
        <v>174</v>
      </c>
      <c r="C82" s="335">
        <v>60</v>
      </c>
      <c r="D82" s="335">
        <v>1380</v>
      </c>
      <c r="E82" s="341" t="s">
        <v>133</v>
      </c>
      <c r="F82" s="342">
        <v>15</v>
      </c>
      <c r="G82" s="343">
        <v>15</v>
      </c>
      <c r="H82" s="335">
        <v>55</v>
      </c>
      <c r="I82" s="335">
        <v>1618</v>
      </c>
      <c r="J82" s="360"/>
      <c r="K82" s="360"/>
      <c r="L82" s="358">
        <v>80</v>
      </c>
      <c r="M82" s="360"/>
      <c r="N82" s="360"/>
      <c r="O82" s="360"/>
      <c r="P82" s="358">
        <v>82</v>
      </c>
    </row>
    <row r="83" spans="1:16" s="334" customFormat="1" ht="15.75" customHeight="1" x14ac:dyDescent="0.2">
      <c r="A83" s="336" t="s">
        <v>512</v>
      </c>
      <c r="B83" s="335"/>
      <c r="C83" s="335">
        <v>1</v>
      </c>
      <c r="D83" s="335">
        <v>100</v>
      </c>
      <c r="E83" s="341" t="s">
        <v>330</v>
      </c>
      <c r="F83" s="342">
        <v>17</v>
      </c>
      <c r="G83" s="343">
        <v>17</v>
      </c>
      <c r="H83" s="335">
        <v>1</v>
      </c>
      <c r="I83" s="335">
        <v>120</v>
      </c>
      <c r="J83" s="360"/>
      <c r="K83" s="360"/>
      <c r="L83" s="358">
        <v>81</v>
      </c>
      <c r="M83" s="360"/>
      <c r="N83" s="360"/>
      <c r="O83" s="360"/>
      <c r="P83" s="358">
        <v>83</v>
      </c>
    </row>
    <row r="84" spans="1:16" s="334" customFormat="1" ht="15.75" customHeight="1" x14ac:dyDescent="0.2">
      <c r="A84" s="336" t="s">
        <v>513</v>
      </c>
      <c r="B84" s="335" t="s">
        <v>479</v>
      </c>
      <c r="C84" s="335">
        <v>0</v>
      </c>
      <c r="D84" s="335">
        <v>0</v>
      </c>
      <c r="E84" s="351" t="s">
        <v>514</v>
      </c>
      <c r="F84" s="342">
        <v>11</v>
      </c>
      <c r="G84" s="343">
        <v>11</v>
      </c>
      <c r="H84" s="335">
        <v>2.3809999999999998</v>
      </c>
      <c r="I84" s="335">
        <v>1548.66</v>
      </c>
      <c r="J84" s="361"/>
      <c r="K84" s="360"/>
      <c r="L84" s="358">
        <v>82</v>
      </c>
      <c r="M84" s="360"/>
      <c r="N84" s="360"/>
      <c r="O84" s="360"/>
      <c r="P84" s="358">
        <v>84</v>
      </c>
    </row>
    <row r="85" spans="1:16" s="334" customFormat="1" ht="15.75" customHeight="1" x14ac:dyDescent="0.2">
      <c r="A85" s="336" t="s">
        <v>513</v>
      </c>
      <c r="B85" s="335" t="s">
        <v>479</v>
      </c>
      <c r="C85" s="335">
        <v>0</v>
      </c>
      <c r="D85" s="335">
        <v>0</v>
      </c>
      <c r="E85" s="351" t="s">
        <v>515</v>
      </c>
      <c r="F85" s="342">
        <v>11</v>
      </c>
      <c r="G85" s="343">
        <v>11</v>
      </c>
      <c r="H85" s="335">
        <v>2.66</v>
      </c>
      <c r="I85" s="335">
        <v>1404.81</v>
      </c>
      <c r="J85" s="360"/>
      <c r="K85" s="360"/>
      <c r="L85" s="358">
        <v>83</v>
      </c>
      <c r="M85" s="360"/>
      <c r="N85" s="360"/>
      <c r="O85" s="360"/>
      <c r="P85" s="358">
        <v>85</v>
      </c>
    </row>
    <row r="86" spans="1:16" s="334" customFormat="1" ht="15.75" customHeight="1" x14ac:dyDescent="0.2">
      <c r="A86" s="336" t="s">
        <v>513</v>
      </c>
      <c r="B86" s="335" t="s">
        <v>479</v>
      </c>
      <c r="C86" s="335">
        <v>0</v>
      </c>
      <c r="D86" s="335">
        <v>0</v>
      </c>
      <c r="E86" s="351" t="s">
        <v>331</v>
      </c>
      <c r="F86" s="342">
        <v>11</v>
      </c>
      <c r="G86" s="343">
        <v>11</v>
      </c>
      <c r="H86" s="335">
        <v>2.6539999999999999</v>
      </c>
      <c r="I86" s="335">
        <v>1803.66</v>
      </c>
      <c r="J86" s="360"/>
      <c r="K86" s="360"/>
      <c r="L86" s="358">
        <v>84</v>
      </c>
      <c r="M86" s="360"/>
      <c r="N86" s="360"/>
      <c r="O86" s="360"/>
      <c r="P86" s="358">
        <v>86</v>
      </c>
    </row>
    <row r="87" spans="1:16" s="334" customFormat="1" ht="15.75" customHeight="1" x14ac:dyDescent="0.2">
      <c r="A87" s="336" t="s">
        <v>513</v>
      </c>
      <c r="B87" s="335" t="s">
        <v>479</v>
      </c>
      <c r="C87" s="335">
        <v>0</v>
      </c>
      <c r="D87" s="335">
        <v>0</v>
      </c>
      <c r="E87" s="351" t="s">
        <v>332</v>
      </c>
      <c r="F87" s="342">
        <v>11</v>
      </c>
      <c r="G87" s="343">
        <v>11</v>
      </c>
      <c r="H87" s="335">
        <v>2.2749999999999999</v>
      </c>
      <c r="I87" s="335">
        <v>1743.01</v>
      </c>
      <c r="J87" s="360"/>
      <c r="K87" s="360"/>
      <c r="L87" s="358">
        <v>85</v>
      </c>
      <c r="M87" s="360"/>
      <c r="N87" s="360"/>
      <c r="O87" s="360"/>
      <c r="P87" s="358">
        <v>87</v>
      </c>
    </row>
    <row r="88" spans="1:16" s="334" customFormat="1" ht="15.75" customHeight="1" x14ac:dyDescent="0.2">
      <c r="A88" s="336" t="s">
        <v>513</v>
      </c>
      <c r="B88" s="335" t="s">
        <v>479</v>
      </c>
      <c r="C88" s="335">
        <v>0</v>
      </c>
      <c r="D88" s="335">
        <v>0</v>
      </c>
      <c r="E88" s="351" t="s">
        <v>516</v>
      </c>
      <c r="F88" s="342">
        <v>11</v>
      </c>
      <c r="G88" s="343">
        <v>11</v>
      </c>
      <c r="H88" s="335">
        <v>2.206</v>
      </c>
      <c r="I88" s="335">
        <v>1392.29</v>
      </c>
      <c r="J88" s="360"/>
      <c r="K88" s="360"/>
      <c r="L88" s="358">
        <v>86</v>
      </c>
      <c r="M88" s="360"/>
      <c r="N88" s="360"/>
      <c r="O88" s="360"/>
      <c r="P88" s="358">
        <v>88</v>
      </c>
    </row>
    <row r="89" spans="1:16" s="334" customFormat="1" ht="15.75" customHeight="1" x14ac:dyDescent="0.2">
      <c r="A89" s="336" t="s">
        <v>513</v>
      </c>
      <c r="B89" s="335" t="s">
        <v>479</v>
      </c>
      <c r="C89" s="335">
        <v>0</v>
      </c>
      <c r="D89" s="335">
        <v>0</v>
      </c>
      <c r="E89" s="351" t="s">
        <v>517</v>
      </c>
      <c r="F89" s="342">
        <v>11</v>
      </c>
      <c r="G89" s="343">
        <v>11</v>
      </c>
      <c r="H89" s="335">
        <v>5.0449999999999999</v>
      </c>
      <c r="I89" s="335">
        <v>1509.92</v>
      </c>
      <c r="J89" s="360"/>
      <c r="K89" s="360"/>
      <c r="L89" s="358">
        <v>87</v>
      </c>
      <c r="M89" s="360"/>
      <c r="N89" s="360"/>
      <c r="O89" s="360"/>
      <c r="P89" s="358">
        <v>89</v>
      </c>
    </row>
    <row r="90" spans="1:16" s="334" customFormat="1" ht="15.75" customHeight="1" x14ac:dyDescent="0.2">
      <c r="A90" s="336" t="s">
        <v>513</v>
      </c>
      <c r="B90" s="335" t="s">
        <v>483</v>
      </c>
      <c r="C90" s="335">
        <v>0</v>
      </c>
      <c r="D90" s="335">
        <v>0</v>
      </c>
      <c r="E90" s="351" t="s">
        <v>333</v>
      </c>
      <c r="F90" s="342">
        <v>11</v>
      </c>
      <c r="G90" s="343">
        <v>11</v>
      </c>
      <c r="H90" s="335">
        <v>5</v>
      </c>
      <c r="I90" s="335">
        <v>225</v>
      </c>
      <c r="J90" s="360"/>
      <c r="K90" s="360"/>
      <c r="L90" s="358">
        <v>88</v>
      </c>
      <c r="M90" s="360"/>
      <c r="N90" s="360"/>
      <c r="O90" s="360"/>
      <c r="P90" s="358">
        <v>90</v>
      </c>
    </row>
    <row r="91" spans="1:16" ht="15.75" customHeight="1" x14ac:dyDescent="0.3">
      <c r="A91" s="336" t="s">
        <v>518</v>
      </c>
      <c r="B91" s="335" t="s">
        <v>94</v>
      </c>
      <c r="C91" s="335">
        <v>14.2</v>
      </c>
      <c r="D91" s="335">
        <v>330</v>
      </c>
      <c r="E91" s="335" t="s">
        <v>134</v>
      </c>
      <c r="F91" s="335">
        <v>10</v>
      </c>
      <c r="G91" s="352">
        <v>10</v>
      </c>
      <c r="H91" s="335">
        <v>16.75</v>
      </c>
      <c r="I91" s="335">
        <v>385.43</v>
      </c>
      <c r="J91" s="340"/>
      <c r="K91" s="340"/>
      <c r="L91" s="358">
        <v>89</v>
      </c>
      <c r="M91" s="340"/>
      <c r="N91" s="340"/>
      <c r="O91" s="340"/>
      <c r="P91" s="358">
        <v>91</v>
      </c>
    </row>
    <row r="92" spans="1:16" ht="15.75" customHeight="1" x14ac:dyDescent="0.3">
      <c r="A92" s="336" t="s">
        <v>519</v>
      </c>
      <c r="B92" s="335" t="s">
        <v>174</v>
      </c>
      <c r="C92" s="335">
        <v>2</v>
      </c>
      <c r="D92" s="335">
        <v>415</v>
      </c>
      <c r="E92" s="335" t="s">
        <v>134</v>
      </c>
      <c r="F92" s="335">
        <v>2</v>
      </c>
      <c r="G92" s="352">
        <v>2</v>
      </c>
      <c r="H92" s="335">
        <v>2</v>
      </c>
      <c r="I92" s="335">
        <v>327.05</v>
      </c>
      <c r="J92" s="340"/>
      <c r="K92" s="340"/>
      <c r="L92" s="358">
        <v>90</v>
      </c>
      <c r="M92" s="340"/>
      <c r="N92" s="340"/>
      <c r="O92" s="340"/>
      <c r="P92" s="358">
        <v>92</v>
      </c>
    </row>
    <row r="93" spans="1:16" ht="15.75" customHeight="1" x14ac:dyDescent="0.3">
      <c r="A93" s="336" t="s">
        <v>520</v>
      </c>
      <c r="B93" s="335" t="s">
        <v>94</v>
      </c>
      <c r="C93" s="335">
        <v>21.361999999999998</v>
      </c>
      <c r="D93" s="335">
        <v>600</v>
      </c>
      <c r="E93" s="335" t="s">
        <v>134</v>
      </c>
      <c r="F93" s="335">
        <v>8</v>
      </c>
      <c r="G93" s="352">
        <v>8</v>
      </c>
      <c r="H93" s="335">
        <v>19.695</v>
      </c>
      <c r="I93" s="335">
        <v>857.52</v>
      </c>
      <c r="J93" s="340"/>
      <c r="K93" s="340"/>
      <c r="L93" s="358">
        <v>91</v>
      </c>
      <c r="M93" s="340"/>
      <c r="N93" s="340"/>
      <c r="O93" s="340"/>
      <c r="P93" s="358">
        <v>93</v>
      </c>
    </row>
    <row r="94" spans="1:16" ht="15.75" customHeight="1" x14ac:dyDescent="0.3">
      <c r="A94" s="336" t="s">
        <v>521</v>
      </c>
      <c r="B94" s="335" t="s">
        <v>94</v>
      </c>
      <c r="C94" s="335">
        <v>36.33</v>
      </c>
      <c r="D94" s="335">
        <v>745</v>
      </c>
      <c r="E94" s="335" t="s">
        <v>135</v>
      </c>
      <c r="F94" s="335">
        <v>10</v>
      </c>
      <c r="G94" s="352">
        <v>10</v>
      </c>
      <c r="H94" s="335">
        <v>32.591999999999999</v>
      </c>
      <c r="I94" s="335">
        <v>980</v>
      </c>
      <c r="J94" s="340"/>
      <c r="K94" s="340"/>
      <c r="L94" s="358">
        <v>92</v>
      </c>
      <c r="M94" s="340"/>
      <c r="N94" s="340"/>
      <c r="O94" s="340"/>
      <c r="P94" s="358">
        <v>94</v>
      </c>
    </row>
    <row r="95" spans="1:16" ht="15.75" customHeight="1" x14ac:dyDescent="0.3">
      <c r="A95" s="336" t="s">
        <v>522</v>
      </c>
      <c r="B95" s="335" t="s">
        <v>174</v>
      </c>
      <c r="C95" s="335">
        <v>14</v>
      </c>
      <c r="D95" s="335">
        <v>35</v>
      </c>
      <c r="E95" s="335" t="s">
        <v>135</v>
      </c>
      <c r="F95" s="335">
        <v>16</v>
      </c>
      <c r="G95" s="352">
        <v>16</v>
      </c>
      <c r="H95" s="335">
        <v>13</v>
      </c>
      <c r="I95" s="335">
        <v>35</v>
      </c>
      <c r="J95" s="340"/>
      <c r="K95" s="340"/>
      <c r="L95" s="358">
        <v>93</v>
      </c>
      <c r="M95" s="340"/>
      <c r="N95" s="340"/>
      <c r="O95" s="340"/>
      <c r="P95" s="358">
        <v>95</v>
      </c>
    </row>
    <row r="96" spans="1:16" ht="15.75" customHeight="1" x14ac:dyDescent="0.3">
      <c r="A96" s="336" t="s">
        <v>523</v>
      </c>
      <c r="B96" s="335" t="s">
        <v>174</v>
      </c>
      <c r="C96" s="335">
        <v>2</v>
      </c>
      <c r="D96" s="335">
        <v>340</v>
      </c>
      <c r="E96" s="335" t="s">
        <v>135</v>
      </c>
      <c r="F96" s="335">
        <v>2</v>
      </c>
      <c r="G96" s="352">
        <v>2</v>
      </c>
      <c r="H96" s="335">
        <v>2</v>
      </c>
      <c r="I96" s="335">
        <v>456</v>
      </c>
      <c r="J96" s="340"/>
      <c r="K96" s="340"/>
      <c r="L96" s="358">
        <v>94</v>
      </c>
      <c r="M96" s="340"/>
      <c r="N96" s="340"/>
      <c r="O96" s="340"/>
      <c r="P96" s="358">
        <v>96</v>
      </c>
    </row>
    <row r="97" spans="1:16" ht="15.75" customHeight="1" x14ac:dyDescent="0.3">
      <c r="A97" s="336" t="s">
        <v>524</v>
      </c>
      <c r="B97" s="335" t="s">
        <v>94</v>
      </c>
      <c r="C97" s="335">
        <v>14</v>
      </c>
      <c r="D97" s="335">
        <v>180</v>
      </c>
      <c r="E97" s="335" t="s">
        <v>135</v>
      </c>
      <c r="F97" s="335">
        <v>8</v>
      </c>
      <c r="G97" s="352">
        <v>8</v>
      </c>
      <c r="H97" s="335">
        <v>3.3119999999999998</v>
      </c>
      <c r="I97" s="335">
        <v>54.82</v>
      </c>
      <c r="J97" s="340"/>
      <c r="K97" s="340"/>
      <c r="L97" s="358">
        <v>95</v>
      </c>
      <c r="M97" s="340"/>
      <c r="N97" s="340"/>
      <c r="O97" s="340"/>
      <c r="P97" s="358">
        <v>97</v>
      </c>
    </row>
    <row r="98" spans="1:16" ht="15.75" customHeight="1" x14ac:dyDescent="0.3">
      <c r="A98" s="336" t="s">
        <v>525</v>
      </c>
      <c r="B98" s="335" t="s">
        <v>94</v>
      </c>
      <c r="C98" s="335">
        <v>18.100000000000001</v>
      </c>
      <c r="D98" s="336">
        <v>430</v>
      </c>
      <c r="E98" s="335" t="s">
        <v>136</v>
      </c>
      <c r="F98" s="335">
        <v>9</v>
      </c>
      <c r="G98" s="352">
        <v>9</v>
      </c>
      <c r="H98" s="335">
        <v>0</v>
      </c>
      <c r="I98" s="336">
        <v>0</v>
      </c>
      <c r="J98" s="340"/>
      <c r="K98" s="340"/>
      <c r="L98" s="358">
        <v>96</v>
      </c>
      <c r="M98" s="340"/>
      <c r="N98" s="340"/>
      <c r="O98" s="340"/>
      <c r="P98" s="358">
        <v>98</v>
      </c>
    </row>
    <row r="99" spans="1:16" ht="15.75" customHeight="1" x14ac:dyDescent="0.3">
      <c r="A99" s="336" t="s">
        <v>526</v>
      </c>
      <c r="B99" s="335" t="s">
        <v>94</v>
      </c>
      <c r="C99" s="335">
        <v>16.899999999999999</v>
      </c>
      <c r="D99" s="336">
        <v>300</v>
      </c>
      <c r="E99" s="335" t="s">
        <v>136</v>
      </c>
      <c r="F99" s="335">
        <v>10</v>
      </c>
      <c r="G99" s="352">
        <v>10</v>
      </c>
      <c r="H99" s="335">
        <v>0</v>
      </c>
      <c r="I99" s="336">
        <v>0</v>
      </c>
      <c r="J99" s="340"/>
      <c r="K99" s="340"/>
      <c r="L99" s="358">
        <v>97</v>
      </c>
      <c r="M99" s="340"/>
      <c r="N99" s="340"/>
      <c r="O99" s="340"/>
      <c r="P99" s="358">
        <v>99</v>
      </c>
    </row>
    <row r="100" spans="1:16" ht="15.75" customHeight="1" x14ac:dyDescent="0.3">
      <c r="A100" s="336" t="s">
        <v>527</v>
      </c>
      <c r="B100" s="335" t="s">
        <v>174</v>
      </c>
      <c r="C100" s="335">
        <v>2</v>
      </c>
      <c r="D100" s="336">
        <v>340</v>
      </c>
      <c r="E100" s="335" t="s">
        <v>136</v>
      </c>
      <c r="F100" s="335">
        <v>3</v>
      </c>
      <c r="G100" s="352">
        <v>3</v>
      </c>
      <c r="H100" s="335">
        <v>0</v>
      </c>
      <c r="I100" s="336">
        <v>0</v>
      </c>
      <c r="J100" s="340"/>
      <c r="K100" s="340"/>
      <c r="L100" s="358">
        <v>98</v>
      </c>
      <c r="M100" s="340"/>
      <c r="N100" s="340"/>
      <c r="O100" s="340"/>
      <c r="P100" s="358">
        <v>100</v>
      </c>
    </row>
    <row r="101" spans="1:16" ht="15.75" customHeight="1" x14ac:dyDescent="0.3">
      <c r="A101" s="336" t="s">
        <v>528</v>
      </c>
      <c r="B101" s="335" t="s">
        <v>174</v>
      </c>
      <c r="C101" s="335">
        <v>17</v>
      </c>
      <c r="D101" s="336">
        <v>55</v>
      </c>
      <c r="E101" s="335" t="s">
        <v>136</v>
      </c>
      <c r="F101" s="335">
        <v>3</v>
      </c>
      <c r="G101" s="352">
        <v>3</v>
      </c>
      <c r="H101" s="335">
        <v>0</v>
      </c>
      <c r="I101" s="336">
        <v>0</v>
      </c>
      <c r="J101" s="340"/>
      <c r="K101" s="340"/>
      <c r="L101" s="358">
        <v>99</v>
      </c>
      <c r="M101" s="340"/>
      <c r="N101" s="340"/>
      <c r="O101" s="340"/>
      <c r="P101" s="358">
        <v>101</v>
      </c>
    </row>
    <row r="102" spans="1:16" ht="15.75" customHeight="1" x14ac:dyDescent="0.3">
      <c r="A102" s="336" t="s">
        <v>477</v>
      </c>
      <c r="B102" s="335" t="s">
        <v>94</v>
      </c>
      <c r="C102" s="335">
        <v>2</v>
      </c>
      <c r="D102" s="335">
        <v>50</v>
      </c>
      <c r="E102" s="335" t="s">
        <v>136</v>
      </c>
      <c r="F102" s="335">
        <v>8</v>
      </c>
      <c r="G102" s="352">
        <v>8</v>
      </c>
      <c r="H102" s="335">
        <v>0</v>
      </c>
      <c r="I102" s="335">
        <v>0</v>
      </c>
      <c r="J102" s="340"/>
      <c r="K102" s="340"/>
      <c r="L102" s="358">
        <v>100</v>
      </c>
      <c r="M102" s="340"/>
      <c r="N102" s="340"/>
      <c r="O102" s="340"/>
      <c r="P102" s="358">
        <v>102</v>
      </c>
    </row>
    <row r="103" spans="1:16" ht="15.75" customHeight="1" x14ac:dyDescent="0.3">
      <c r="A103" s="336" t="s">
        <v>529</v>
      </c>
      <c r="B103" s="335" t="s">
        <v>94</v>
      </c>
      <c r="C103" s="335">
        <v>23.815000000000001</v>
      </c>
      <c r="D103" s="335">
        <v>1190</v>
      </c>
      <c r="E103" s="335" t="s">
        <v>137</v>
      </c>
      <c r="F103" s="335">
        <v>11</v>
      </c>
      <c r="G103" s="352">
        <v>11</v>
      </c>
      <c r="H103" s="335">
        <v>23.815000000000001</v>
      </c>
      <c r="I103" s="335">
        <v>1161.49</v>
      </c>
      <c r="J103" s="340"/>
      <c r="K103" s="340"/>
      <c r="L103" s="358">
        <v>101</v>
      </c>
      <c r="M103" s="340"/>
      <c r="N103" s="340"/>
      <c r="O103" s="340"/>
      <c r="P103" s="358">
        <v>103</v>
      </c>
    </row>
    <row r="104" spans="1:16" ht="15.75" customHeight="1" x14ac:dyDescent="0.3">
      <c r="A104" s="336" t="s">
        <v>530</v>
      </c>
      <c r="B104" s="335" t="s">
        <v>174</v>
      </c>
      <c r="C104" s="335">
        <v>1</v>
      </c>
      <c r="D104" s="335">
        <v>323</v>
      </c>
      <c r="E104" s="335" t="s">
        <v>138</v>
      </c>
      <c r="F104" s="335">
        <v>3</v>
      </c>
      <c r="G104" s="352">
        <v>3</v>
      </c>
      <c r="H104" s="335">
        <v>1</v>
      </c>
      <c r="I104" s="335">
        <v>400</v>
      </c>
      <c r="J104" s="340"/>
      <c r="K104" s="340"/>
      <c r="L104" s="358">
        <v>102</v>
      </c>
      <c r="M104" s="340"/>
      <c r="N104" s="340"/>
      <c r="O104" s="340"/>
      <c r="P104" s="358">
        <v>104</v>
      </c>
    </row>
    <row r="105" spans="1:16" ht="15.75" customHeight="1" x14ac:dyDescent="0.3">
      <c r="A105" s="336" t="s">
        <v>531</v>
      </c>
      <c r="B105" s="335" t="s">
        <v>174</v>
      </c>
      <c r="C105" s="335">
        <v>5</v>
      </c>
      <c r="D105" s="335">
        <v>792</v>
      </c>
      <c r="E105" s="335" t="s">
        <v>138</v>
      </c>
      <c r="F105" s="335">
        <v>3</v>
      </c>
      <c r="G105" s="352">
        <v>3</v>
      </c>
      <c r="H105" s="335">
        <v>4</v>
      </c>
      <c r="I105" s="335">
        <v>460</v>
      </c>
      <c r="J105" s="340"/>
      <c r="K105" s="340"/>
      <c r="L105" s="358">
        <v>103</v>
      </c>
      <c r="M105" s="340"/>
      <c r="N105" s="340"/>
      <c r="O105" s="340"/>
      <c r="P105" s="358">
        <v>105</v>
      </c>
    </row>
    <row r="106" spans="1:16" ht="15.75" customHeight="1" x14ac:dyDescent="0.3">
      <c r="A106" s="336" t="s">
        <v>532</v>
      </c>
      <c r="B106" s="335" t="s">
        <v>174</v>
      </c>
      <c r="C106" s="335">
        <v>1</v>
      </c>
      <c r="D106" s="335">
        <v>225</v>
      </c>
      <c r="E106" s="335" t="s">
        <v>138</v>
      </c>
      <c r="F106" s="335">
        <v>3</v>
      </c>
      <c r="G106" s="352">
        <v>3</v>
      </c>
      <c r="H106" s="335">
        <v>1</v>
      </c>
      <c r="I106" s="335">
        <v>231.95</v>
      </c>
      <c r="J106" s="340"/>
      <c r="K106" s="340"/>
      <c r="L106" s="358">
        <v>104</v>
      </c>
      <c r="M106" s="340"/>
      <c r="N106" s="340"/>
      <c r="O106" s="340"/>
      <c r="P106" s="358">
        <v>106</v>
      </c>
    </row>
    <row r="107" spans="1:16" ht="15.75" customHeight="1" x14ac:dyDescent="0.3">
      <c r="A107" s="336" t="s">
        <v>533</v>
      </c>
      <c r="B107" s="335" t="s">
        <v>174</v>
      </c>
      <c r="C107" s="335">
        <v>0</v>
      </c>
      <c r="D107" s="335">
        <v>0</v>
      </c>
      <c r="E107" s="335" t="s">
        <v>138</v>
      </c>
      <c r="F107" s="335">
        <v>5</v>
      </c>
      <c r="G107" s="352">
        <v>5</v>
      </c>
      <c r="H107" s="335">
        <v>1</v>
      </c>
      <c r="I107" s="335">
        <v>125</v>
      </c>
      <c r="J107" s="340"/>
      <c r="K107" s="340"/>
      <c r="L107" s="358">
        <v>105</v>
      </c>
      <c r="M107" s="340"/>
      <c r="N107" s="340"/>
      <c r="O107" s="340"/>
      <c r="P107" s="358">
        <v>107</v>
      </c>
    </row>
    <row r="108" spans="1:16" ht="15.75" customHeight="1" x14ac:dyDescent="0.3">
      <c r="A108" s="353" t="s">
        <v>533</v>
      </c>
      <c r="B108" s="354" t="s">
        <v>174</v>
      </c>
      <c r="C108" s="354">
        <v>2</v>
      </c>
      <c r="D108" s="354">
        <v>273</v>
      </c>
      <c r="E108" s="354" t="s">
        <v>139</v>
      </c>
      <c r="F108" s="354">
        <v>5</v>
      </c>
      <c r="G108" s="355">
        <v>5</v>
      </c>
      <c r="H108" s="354">
        <v>2</v>
      </c>
      <c r="I108" s="354">
        <v>356.4</v>
      </c>
      <c r="J108" s="340"/>
      <c r="K108" s="340"/>
      <c r="L108" s="358">
        <v>106</v>
      </c>
      <c r="M108" s="340"/>
      <c r="N108" s="340"/>
      <c r="O108" s="340"/>
      <c r="P108" s="358">
        <v>108</v>
      </c>
    </row>
    <row r="109" spans="1:16" ht="15.75" customHeight="1" x14ac:dyDescent="0.3">
      <c r="A109" s="353" t="s">
        <v>534</v>
      </c>
      <c r="B109" s="354" t="s">
        <v>174</v>
      </c>
      <c r="C109" s="354">
        <v>2</v>
      </c>
      <c r="D109" s="354">
        <v>643</v>
      </c>
      <c r="E109" s="354" t="s">
        <v>139</v>
      </c>
      <c r="F109" s="354">
        <v>5</v>
      </c>
      <c r="G109" s="355">
        <v>5</v>
      </c>
      <c r="H109" s="354">
        <v>2</v>
      </c>
      <c r="I109" s="354">
        <v>529.6</v>
      </c>
      <c r="J109" s="340"/>
      <c r="K109" s="340"/>
      <c r="L109" s="358">
        <v>107</v>
      </c>
      <c r="M109" s="340"/>
      <c r="N109" s="340"/>
      <c r="O109" s="340"/>
      <c r="P109" s="358">
        <v>109</v>
      </c>
    </row>
    <row r="110" spans="1:16" ht="15.75" customHeight="1" x14ac:dyDescent="0.3">
      <c r="A110" s="354" t="s">
        <v>497</v>
      </c>
      <c r="B110" s="354" t="s">
        <v>174</v>
      </c>
      <c r="C110" s="354">
        <v>9</v>
      </c>
      <c r="D110" s="354">
        <v>550</v>
      </c>
      <c r="E110" s="354" t="s">
        <v>139</v>
      </c>
      <c r="F110" s="354">
        <v>4</v>
      </c>
      <c r="G110" s="355">
        <v>4</v>
      </c>
      <c r="H110" s="354">
        <v>9</v>
      </c>
      <c r="I110" s="354">
        <v>540</v>
      </c>
      <c r="J110" s="340"/>
      <c r="K110" s="340"/>
      <c r="L110" s="358">
        <v>108</v>
      </c>
      <c r="M110" s="340"/>
      <c r="N110" s="340"/>
      <c r="O110" s="340"/>
      <c r="P110" s="358">
        <v>110</v>
      </c>
    </row>
    <row r="111" spans="1:16" ht="15.75" customHeight="1" x14ac:dyDescent="0.3">
      <c r="A111" s="353" t="s">
        <v>253</v>
      </c>
      <c r="B111" s="354" t="s">
        <v>174</v>
      </c>
      <c r="C111" s="354">
        <v>15</v>
      </c>
      <c r="D111" s="354">
        <v>134</v>
      </c>
      <c r="E111" s="354" t="s">
        <v>139</v>
      </c>
      <c r="F111" s="354">
        <v>1</v>
      </c>
      <c r="G111" s="355">
        <v>1</v>
      </c>
      <c r="H111" s="354">
        <v>15</v>
      </c>
      <c r="I111" s="354">
        <v>134</v>
      </c>
      <c r="J111" s="340"/>
      <c r="K111" s="340"/>
      <c r="L111" s="358">
        <v>109</v>
      </c>
      <c r="M111" s="340"/>
      <c r="N111" s="340"/>
      <c r="O111" s="340"/>
      <c r="P111" s="358">
        <v>111</v>
      </c>
    </row>
    <row r="112" spans="1:16" ht="15.75" customHeight="1" x14ac:dyDescent="0.3">
      <c r="A112" s="336" t="s">
        <v>535</v>
      </c>
      <c r="B112" s="335" t="s">
        <v>94</v>
      </c>
      <c r="C112" s="335">
        <v>24.619</v>
      </c>
      <c r="D112" s="335">
        <v>626</v>
      </c>
      <c r="E112" s="335" t="s">
        <v>140</v>
      </c>
      <c r="F112" s="335">
        <v>7</v>
      </c>
      <c r="G112" s="352">
        <v>7</v>
      </c>
      <c r="H112" s="335">
        <v>18.047999999999998</v>
      </c>
      <c r="I112" s="335">
        <v>606.84</v>
      </c>
      <c r="J112" s="340"/>
      <c r="K112" s="340"/>
      <c r="L112" s="358">
        <v>110</v>
      </c>
      <c r="M112" s="340"/>
      <c r="N112" s="340"/>
      <c r="O112" s="340"/>
      <c r="P112" s="358">
        <v>112</v>
      </c>
    </row>
    <row r="113" spans="1:16" ht="15.75" customHeight="1" x14ac:dyDescent="0.3">
      <c r="A113" s="336" t="s">
        <v>536</v>
      </c>
      <c r="B113" s="335" t="s">
        <v>94</v>
      </c>
      <c r="C113" s="335">
        <v>15.54</v>
      </c>
      <c r="D113" s="335">
        <v>393</v>
      </c>
      <c r="E113" s="335" t="s">
        <v>140</v>
      </c>
      <c r="F113" s="335">
        <v>7</v>
      </c>
      <c r="G113" s="352">
        <v>7</v>
      </c>
      <c r="H113" s="335">
        <v>12.01</v>
      </c>
      <c r="I113" s="335">
        <v>319.92</v>
      </c>
      <c r="J113" s="340"/>
      <c r="K113" s="340"/>
      <c r="L113" s="358">
        <v>111</v>
      </c>
      <c r="M113" s="340"/>
      <c r="N113" s="340"/>
      <c r="O113" s="340"/>
      <c r="P113" s="358">
        <v>113</v>
      </c>
    </row>
    <row r="114" spans="1:16" ht="15.75" customHeight="1" x14ac:dyDescent="0.3">
      <c r="A114" s="336" t="s">
        <v>537</v>
      </c>
      <c r="B114" s="335" t="s">
        <v>174</v>
      </c>
      <c r="C114" s="335">
        <v>1</v>
      </c>
      <c r="D114" s="335">
        <v>11</v>
      </c>
      <c r="E114" s="335" t="s">
        <v>140</v>
      </c>
      <c r="F114" s="335">
        <v>2</v>
      </c>
      <c r="G114" s="352">
        <v>2</v>
      </c>
      <c r="H114" s="335">
        <v>1</v>
      </c>
      <c r="I114" s="335">
        <v>9.69</v>
      </c>
      <c r="J114" s="340"/>
      <c r="K114" s="340"/>
      <c r="L114" s="358">
        <v>112</v>
      </c>
      <c r="M114" s="340"/>
      <c r="N114" s="340"/>
      <c r="O114" s="340"/>
      <c r="P114" s="358">
        <v>114</v>
      </c>
    </row>
    <row r="115" spans="1:16" ht="15.75" customHeight="1" x14ac:dyDescent="0.3">
      <c r="A115" s="336" t="s">
        <v>538</v>
      </c>
      <c r="B115" s="335" t="s">
        <v>174</v>
      </c>
      <c r="C115" s="335">
        <v>1</v>
      </c>
      <c r="D115" s="335">
        <v>100</v>
      </c>
      <c r="E115" s="335" t="s">
        <v>334</v>
      </c>
      <c r="F115" s="342">
        <v>17</v>
      </c>
      <c r="G115" s="352">
        <v>17</v>
      </c>
      <c r="H115" s="335">
        <v>0</v>
      </c>
      <c r="I115" s="335">
        <v>0</v>
      </c>
      <c r="J115" s="340"/>
      <c r="K115" s="340"/>
      <c r="L115" s="358">
        <v>113</v>
      </c>
      <c r="M115" s="340"/>
      <c r="N115" s="340"/>
      <c r="O115" s="340"/>
      <c r="P115" s="358">
        <v>115</v>
      </c>
    </row>
    <row r="116" spans="1:16" ht="15.75" customHeight="1" x14ac:dyDescent="0.3">
      <c r="A116" s="356" t="s">
        <v>539</v>
      </c>
      <c r="B116" s="335" t="s">
        <v>94</v>
      </c>
      <c r="C116" s="335">
        <v>46.21</v>
      </c>
      <c r="D116" s="335">
        <v>1530</v>
      </c>
      <c r="E116" s="342" t="s">
        <v>540</v>
      </c>
      <c r="F116" s="342">
        <v>9</v>
      </c>
      <c r="G116" s="352">
        <v>9</v>
      </c>
      <c r="H116" s="335">
        <v>46.21</v>
      </c>
      <c r="I116" s="335">
        <v>1483</v>
      </c>
      <c r="J116" s="340"/>
      <c r="K116" s="340"/>
      <c r="L116" s="358">
        <v>114</v>
      </c>
      <c r="M116" s="340"/>
      <c r="N116" s="340"/>
      <c r="O116" s="340"/>
      <c r="P116" s="358">
        <v>116</v>
      </c>
    </row>
    <row r="117" spans="1:16" ht="15.75" customHeight="1" x14ac:dyDescent="0.3">
      <c r="A117" s="356" t="s">
        <v>541</v>
      </c>
      <c r="B117" s="335" t="s">
        <v>94</v>
      </c>
      <c r="C117" s="335">
        <v>54.537999999999997</v>
      </c>
      <c r="D117" s="335">
        <v>1070</v>
      </c>
      <c r="E117" s="342" t="s">
        <v>542</v>
      </c>
      <c r="F117" s="342">
        <v>8</v>
      </c>
      <c r="G117" s="352">
        <v>8</v>
      </c>
      <c r="H117" s="335">
        <v>50.383000000000003</v>
      </c>
      <c r="I117" s="335">
        <v>825</v>
      </c>
      <c r="J117" s="340"/>
      <c r="K117" s="340"/>
      <c r="L117" s="358">
        <v>115</v>
      </c>
      <c r="M117" s="340"/>
      <c r="N117" s="340"/>
      <c r="O117" s="340"/>
      <c r="P117" s="358">
        <v>117</v>
      </c>
    </row>
    <row r="118" spans="1:16" ht="15.75" customHeight="1" x14ac:dyDescent="0.3">
      <c r="A118" s="336" t="s">
        <v>543</v>
      </c>
      <c r="B118" s="335" t="s">
        <v>94</v>
      </c>
      <c r="C118" s="335">
        <v>15</v>
      </c>
      <c r="D118" s="335">
        <v>580</v>
      </c>
      <c r="E118" s="342" t="s">
        <v>544</v>
      </c>
      <c r="F118" s="342">
        <v>9</v>
      </c>
      <c r="G118" s="352">
        <v>9</v>
      </c>
      <c r="H118" s="335">
        <v>20.9</v>
      </c>
      <c r="I118" s="335">
        <v>552.42999999999995</v>
      </c>
      <c r="J118" s="340"/>
      <c r="K118" s="340"/>
      <c r="L118" s="358">
        <v>116</v>
      </c>
      <c r="M118" s="340"/>
      <c r="N118" s="340"/>
      <c r="O118" s="340"/>
      <c r="P118" s="358">
        <v>118</v>
      </c>
    </row>
    <row r="119" spans="1:16" ht="15.75" customHeight="1" x14ac:dyDescent="0.3">
      <c r="A119" s="356" t="s">
        <v>545</v>
      </c>
      <c r="B119" s="335" t="s">
        <v>94</v>
      </c>
      <c r="C119" s="335">
        <v>3.6</v>
      </c>
      <c r="D119" s="335">
        <v>58</v>
      </c>
      <c r="E119" s="342" t="s">
        <v>544</v>
      </c>
      <c r="F119" s="342">
        <v>10</v>
      </c>
      <c r="G119" s="352">
        <v>10</v>
      </c>
      <c r="H119" s="335">
        <v>3.56</v>
      </c>
      <c r="I119" s="335">
        <v>68</v>
      </c>
      <c r="J119" s="340"/>
      <c r="K119" s="340"/>
      <c r="L119" s="358">
        <v>117</v>
      </c>
      <c r="M119" s="340"/>
      <c r="N119" s="340"/>
      <c r="O119" s="340"/>
      <c r="P119" s="358">
        <v>119</v>
      </c>
    </row>
    <row r="120" spans="1:16" ht="15.75" customHeight="1" x14ac:dyDescent="0.3">
      <c r="A120" s="356" t="s">
        <v>546</v>
      </c>
      <c r="B120" s="335" t="s">
        <v>174</v>
      </c>
      <c r="C120" s="335">
        <v>1</v>
      </c>
      <c r="D120" s="335">
        <v>420</v>
      </c>
      <c r="E120" s="342" t="s">
        <v>544</v>
      </c>
      <c r="F120" s="342">
        <v>2</v>
      </c>
      <c r="G120" s="352">
        <v>2</v>
      </c>
      <c r="H120" s="335">
        <v>1</v>
      </c>
      <c r="I120" s="335">
        <v>389.57</v>
      </c>
      <c r="J120" s="340"/>
      <c r="K120" s="340"/>
      <c r="L120" s="358">
        <v>118</v>
      </c>
      <c r="M120" s="340"/>
      <c r="N120" s="340"/>
      <c r="O120" s="340"/>
      <c r="P120" s="358">
        <v>120</v>
      </c>
    </row>
    <row r="121" spans="1:16" ht="15.75" customHeight="1" x14ac:dyDescent="0.3">
      <c r="A121" s="336" t="s">
        <v>547</v>
      </c>
      <c r="B121" s="335" t="s">
        <v>174</v>
      </c>
      <c r="C121" s="335">
        <v>32</v>
      </c>
      <c r="D121" s="335">
        <v>80</v>
      </c>
      <c r="E121" s="342" t="s">
        <v>544</v>
      </c>
      <c r="F121" s="342">
        <v>16</v>
      </c>
      <c r="G121" s="352">
        <v>16</v>
      </c>
      <c r="H121" s="335">
        <v>32</v>
      </c>
      <c r="I121" s="335">
        <v>80</v>
      </c>
      <c r="J121" s="340"/>
      <c r="K121" s="340"/>
      <c r="L121" s="358">
        <v>119</v>
      </c>
      <c r="M121" s="340"/>
      <c r="N121" s="340"/>
      <c r="O121" s="340"/>
      <c r="P121" s="358">
        <v>121</v>
      </c>
    </row>
    <row r="122" spans="1:16" ht="15.75" customHeight="1" x14ac:dyDescent="0.3">
      <c r="A122" s="336" t="s">
        <v>548</v>
      </c>
      <c r="B122" s="335" t="s">
        <v>94</v>
      </c>
      <c r="C122" s="335">
        <v>16</v>
      </c>
      <c r="D122" s="335">
        <v>352</v>
      </c>
      <c r="E122" s="342" t="s">
        <v>549</v>
      </c>
      <c r="F122" s="342">
        <v>10</v>
      </c>
      <c r="G122" s="352">
        <v>10</v>
      </c>
      <c r="H122" s="335">
        <v>9.75</v>
      </c>
      <c r="I122" s="335">
        <v>315</v>
      </c>
      <c r="J122" s="340"/>
      <c r="K122" s="340"/>
      <c r="L122" s="358">
        <v>120</v>
      </c>
      <c r="M122" s="340"/>
      <c r="N122" s="340"/>
      <c r="O122" s="340"/>
      <c r="P122" s="358">
        <v>122</v>
      </c>
    </row>
    <row r="123" spans="1:16" ht="15.75" customHeight="1" x14ac:dyDescent="0.3">
      <c r="A123" s="336" t="s">
        <v>547</v>
      </c>
      <c r="B123" s="335" t="s">
        <v>174</v>
      </c>
      <c r="C123" s="335">
        <v>24</v>
      </c>
      <c r="D123" s="335">
        <v>60</v>
      </c>
      <c r="E123" s="342" t="s">
        <v>549</v>
      </c>
      <c r="F123" s="342">
        <v>16</v>
      </c>
      <c r="G123" s="352">
        <v>16</v>
      </c>
      <c r="H123" s="335">
        <v>24</v>
      </c>
      <c r="I123" s="335">
        <v>60</v>
      </c>
      <c r="J123" s="340"/>
      <c r="K123" s="340"/>
      <c r="L123" s="358">
        <v>121</v>
      </c>
      <c r="M123" s="340"/>
      <c r="N123" s="340"/>
      <c r="O123" s="340"/>
      <c r="P123" s="358">
        <v>123</v>
      </c>
    </row>
    <row r="124" spans="1:16" ht="15.75" customHeight="1" x14ac:dyDescent="0.3">
      <c r="A124" s="356" t="s">
        <v>550</v>
      </c>
      <c r="B124" s="335" t="s">
        <v>94</v>
      </c>
      <c r="C124" s="335">
        <v>26.1</v>
      </c>
      <c r="D124" s="335">
        <v>398</v>
      </c>
      <c r="E124" s="342" t="s">
        <v>549</v>
      </c>
      <c r="F124" s="342">
        <v>8</v>
      </c>
      <c r="G124" s="352">
        <v>8</v>
      </c>
      <c r="H124" s="335">
        <v>24.033000000000001</v>
      </c>
      <c r="I124" s="335">
        <v>1165</v>
      </c>
      <c r="J124" s="340"/>
      <c r="K124" s="340"/>
      <c r="L124" s="358">
        <v>122</v>
      </c>
      <c r="M124" s="340"/>
      <c r="N124" s="340"/>
      <c r="O124" s="340"/>
      <c r="P124" s="358">
        <v>124</v>
      </c>
    </row>
    <row r="125" spans="1:16" ht="15.75" customHeight="1" x14ac:dyDescent="0.3">
      <c r="A125" s="336" t="s">
        <v>529</v>
      </c>
      <c r="B125" s="335" t="s">
        <v>94</v>
      </c>
      <c r="C125" s="335">
        <v>1.8</v>
      </c>
      <c r="D125" s="335">
        <v>95</v>
      </c>
      <c r="E125" s="342" t="s">
        <v>551</v>
      </c>
      <c r="F125" s="342">
        <v>11</v>
      </c>
      <c r="G125" s="352">
        <v>11</v>
      </c>
      <c r="H125" s="335">
        <v>3.0710000000000002</v>
      </c>
      <c r="I125" s="335">
        <v>57.25</v>
      </c>
      <c r="J125" s="340"/>
      <c r="K125" s="340"/>
      <c r="L125" s="358">
        <v>123</v>
      </c>
      <c r="M125" s="340"/>
      <c r="N125" s="340"/>
      <c r="O125" s="340"/>
      <c r="P125" s="358">
        <v>125</v>
      </c>
    </row>
    <row r="126" spans="1:16" ht="15.75" customHeight="1" x14ac:dyDescent="0.3">
      <c r="A126" s="336" t="s">
        <v>531</v>
      </c>
      <c r="B126" s="335" t="s">
        <v>174</v>
      </c>
      <c r="C126" s="335">
        <v>3</v>
      </c>
      <c r="D126" s="335">
        <v>550</v>
      </c>
      <c r="E126" s="342" t="s">
        <v>551</v>
      </c>
      <c r="F126" s="342">
        <v>3</v>
      </c>
      <c r="G126" s="352">
        <v>3</v>
      </c>
      <c r="H126" s="335">
        <v>3</v>
      </c>
      <c r="I126" s="335">
        <v>712.43</v>
      </c>
      <c r="J126" s="340"/>
      <c r="K126" s="340"/>
      <c r="L126" s="358">
        <v>124</v>
      </c>
      <c r="M126" s="340"/>
      <c r="N126" s="340"/>
      <c r="O126" s="340"/>
      <c r="P126" s="358">
        <v>126</v>
      </c>
    </row>
    <row r="127" spans="1:16" ht="15.75" customHeight="1" x14ac:dyDescent="0.3">
      <c r="A127" s="336" t="s">
        <v>552</v>
      </c>
      <c r="B127" s="335" t="s">
        <v>174</v>
      </c>
      <c r="C127" s="335">
        <v>1</v>
      </c>
      <c r="D127" s="335">
        <v>375</v>
      </c>
      <c r="E127" s="342" t="s">
        <v>551</v>
      </c>
      <c r="F127" s="342">
        <v>3</v>
      </c>
      <c r="G127" s="352">
        <v>3</v>
      </c>
      <c r="H127" s="335">
        <v>1</v>
      </c>
      <c r="I127" s="335">
        <v>439.67</v>
      </c>
      <c r="J127" s="340"/>
      <c r="K127" s="340"/>
      <c r="L127" s="358">
        <v>125</v>
      </c>
      <c r="M127" s="340"/>
      <c r="N127" s="340"/>
      <c r="O127" s="340"/>
      <c r="P127" s="358">
        <v>127</v>
      </c>
    </row>
    <row r="128" spans="1:16" ht="15.75" customHeight="1" x14ac:dyDescent="0.3">
      <c r="A128" s="335" t="s">
        <v>497</v>
      </c>
      <c r="B128" s="335" t="s">
        <v>174</v>
      </c>
      <c r="C128" s="335">
        <v>2</v>
      </c>
      <c r="D128" s="335">
        <v>80</v>
      </c>
      <c r="E128" s="342" t="s">
        <v>553</v>
      </c>
      <c r="F128" s="342">
        <v>4</v>
      </c>
      <c r="G128" s="352">
        <v>4</v>
      </c>
      <c r="H128" s="335">
        <v>2</v>
      </c>
      <c r="I128" s="335">
        <v>83</v>
      </c>
      <c r="J128" s="340"/>
      <c r="K128" s="340"/>
      <c r="L128" s="358">
        <v>126</v>
      </c>
      <c r="M128" s="340"/>
      <c r="N128" s="340"/>
      <c r="O128" s="340"/>
      <c r="P128" s="358">
        <v>128</v>
      </c>
    </row>
    <row r="129" spans="1:16" ht="15.75" customHeight="1" x14ac:dyDescent="0.3">
      <c r="A129" s="336" t="s">
        <v>253</v>
      </c>
      <c r="B129" s="335" t="s">
        <v>174</v>
      </c>
      <c r="C129" s="335">
        <v>2</v>
      </c>
      <c r="D129" s="335">
        <v>20</v>
      </c>
      <c r="E129" s="342" t="s">
        <v>553</v>
      </c>
      <c r="F129" s="342">
        <v>1</v>
      </c>
      <c r="G129" s="352">
        <v>1</v>
      </c>
      <c r="H129" s="335">
        <v>2</v>
      </c>
      <c r="I129" s="335">
        <v>16.920000000000002</v>
      </c>
      <c r="J129" s="340"/>
      <c r="K129" s="340"/>
      <c r="L129" s="358">
        <v>127</v>
      </c>
      <c r="M129" s="340"/>
      <c r="N129" s="340"/>
      <c r="O129" s="340"/>
      <c r="P129" s="358">
        <v>129</v>
      </c>
    </row>
    <row r="130" spans="1:16" ht="15.75" customHeight="1" x14ac:dyDescent="0.3">
      <c r="A130" s="336" t="s">
        <v>554</v>
      </c>
      <c r="B130" s="335" t="s">
        <v>94</v>
      </c>
      <c r="C130" s="335">
        <v>12</v>
      </c>
      <c r="D130" s="335">
        <v>550</v>
      </c>
      <c r="E130" s="342" t="s">
        <v>553</v>
      </c>
      <c r="F130" s="342">
        <v>7</v>
      </c>
      <c r="G130" s="352">
        <v>7</v>
      </c>
      <c r="H130" s="335">
        <v>9.5</v>
      </c>
      <c r="I130" s="335">
        <v>370</v>
      </c>
      <c r="J130" s="340"/>
      <c r="K130" s="340"/>
      <c r="L130" s="358">
        <v>128</v>
      </c>
      <c r="M130" s="340"/>
      <c r="N130" s="340"/>
      <c r="O130" s="340"/>
      <c r="P130" s="358">
        <v>130</v>
      </c>
    </row>
    <row r="131" spans="1:16" ht="15.75" customHeight="1" x14ac:dyDescent="0.3">
      <c r="A131" s="336" t="s">
        <v>555</v>
      </c>
      <c r="B131" s="335" t="s">
        <v>174</v>
      </c>
      <c r="C131" s="335">
        <v>1</v>
      </c>
      <c r="D131" s="335">
        <v>20</v>
      </c>
      <c r="E131" s="342" t="s">
        <v>553</v>
      </c>
      <c r="F131" s="342">
        <v>12</v>
      </c>
      <c r="G131" s="352">
        <v>12</v>
      </c>
      <c r="H131" s="335">
        <v>1</v>
      </c>
      <c r="I131" s="335">
        <v>12</v>
      </c>
      <c r="J131" s="340"/>
      <c r="K131" s="340"/>
      <c r="L131" s="358">
        <v>129</v>
      </c>
      <c r="M131" s="340"/>
      <c r="N131" s="340"/>
      <c r="O131" s="340"/>
      <c r="P131" s="358">
        <v>131</v>
      </c>
    </row>
    <row r="132" spans="1:16" ht="15.75" customHeight="1" x14ac:dyDescent="0.3">
      <c r="A132" s="336" t="s">
        <v>556</v>
      </c>
      <c r="B132" s="335" t="s">
        <v>94</v>
      </c>
      <c r="C132" s="335">
        <v>24</v>
      </c>
      <c r="D132" s="335">
        <v>1010</v>
      </c>
      <c r="E132" s="342" t="s">
        <v>557</v>
      </c>
      <c r="F132" s="342">
        <v>7</v>
      </c>
      <c r="G132" s="352">
        <v>7</v>
      </c>
      <c r="H132" s="335">
        <v>21.94</v>
      </c>
      <c r="I132" s="335">
        <v>995</v>
      </c>
      <c r="J132" s="340"/>
      <c r="K132" s="340"/>
      <c r="L132" s="358">
        <v>130</v>
      </c>
      <c r="M132" s="340"/>
      <c r="N132" s="340"/>
      <c r="O132" s="340"/>
      <c r="P132" s="358">
        <v>132</v>
      </c>
    </row>
    <row r="133" spans="1:16" ht="15.75" customHeight="1" x14ac:dyDescent="0.3">
      <c r="A133" s="336" t="s">
        <v>529</v>
      </c>
      <c r="B133" s="335" t="s">
        <v>94</v>
      </c>
      <c r="C133" s="335">
        <v>1</v>
      </c>
      <c r="D133" s="335">
        <v>33</v>
      </c>
      <c r="E133" s="342" t="s">
        <v>558</v>
      </c>
      <c r="F133" s="342">
        <v>11</v>
      </c>
      <c r="G133" s="352">
        <v>11</v>
      </c>
      <c r="H133" s="335">
        <v>0</v>
      </c>
      <c r="I133" s="335">
        <v>0</v>
      </c>
      <c r="J133" s="340"/>
      <c r="K133" s="340"/>
      <c r="L133" s="358">
        <v>131</v>
      </c>
      <c r="M133" s="340"/>
      <c r="N133" s="340"/>
      <c r="O133" s="340"/>
      <c r="P133" s="358">
        <v>133</v>
      </c>
    </row>
    <row r="134" spans="1:16" ht="15.75" customHeight="1" x14ac:dyDescent="0.3">
      <c r="A134" s="336" t="s">
        <v>559</v>
      </c>
      <c r="B134" s="335" t="s">
        <v>174</v>
      </c>
      <c r="C134" s="335">
        <v>2</v>
      </c>
      <c r="D134" s="335">
        <v>460</v>
      </c>
      <c r="E134" s="342" t="s">
        <v>558</v>
      </c>
      <c r="F134" s="342">
        <v>3</v>
      </c>
      <c r="G134" s="352">
        <v>3</v>
      </c>
      <c r="H134" s="335">
        <v>2</v>
      </c>
      <c r="I134" s="335">
        <v>490</v>
      </c>
      <c r="J134" s="340"/>
      <c r="K134" s="340"/>
      <c r="L134" s="358">
        <v>132</v>
      </c>
      <c r="M134" s="340"/>
      <c r="N134" s="340"/>
      <c r="O134" s="340"/>
      <c r="P134" s="358">
        <v>134</v>
      </c>
    </row>
    <row r="135" spans="1:16" ht="15.75" customHeight="1" x14ac:dyDescent="0.3">
      <c r="A135" s="335" t="s">
        <v>497</v>
      </c>
      <c r="B135" s="335" t="s">
        <v>174</v>
      </c>
      <c r="C135" s="335">
        <v>5</v>
      </c>
      <c r="D135" s="335">
        <v>200</v>
      </c>
      <c r="E135" s="342" t="s">
        <v>558</v>
      </c>
      <c r="F135" s="342">
        <v>4</v>
      </c>
      <c r="G135" s="352">
        <v>4</v>
      </c>
      <c r="H135" s="335">
        <v>5</v>
      </c>
      <c r="I135" s="335">
        <v>300</v>
      </c>
      <c r="J135" s="340"/>
      <c r="K135" s="340"/>
      <c r="L135" s="358">
        <v>133</v>
      </c>
      <c r="M135" s="340"/>
      <c r="N135" s="340"/>
      <c r="O135" s="340"/>
      <c r="P135" s="358">
        <v>135</v>
      </c>
    </row>
    <row r="136" spans="1:16" ht="15.75" customHeight="1" x14ac:dyDescent="0.3">
      <c r="A136" s="336" t="s">
        <v>253</v>
      </c>
      <c r="B136" s="335" t="s">
        <v>174</v>
      </c>
      <c r="C136" s="335">
        <v>3</v>
      </c>
      <c r="D136" s="335">
        <v>30</v>
      </c>
      <c r="E136" s="342" t="s">
        <v>558</v>
      </c>
      <c r="F136" s="342">
        <v>1</v>
      </c>
      <c r="G136" s="352">
        <v>1</v>
      </c>
      <c r="H136" s="335">
        <v>3</v>
      </c>
      <c r="I136" s="335">
        <v>37</v>
      </c>
      <c r="J136" s="340"/>
      <c r="K136" s="340"/>
      <c r="L136" s="358">
        <v>134</v>
      </c>
      <c r="M136" s="340"/>
      <c r="N136" s="340"/>
      <c r="O136" s="340"/>
      <c r="P136" s="358">
        <v>136</v>
      </c>
    </row>
    <row r="137" spans="1:16" ht="15.75" customHeight="1" x14ac:dyDescent="0.3">
      <c r="A137" s="336" t="s">
        <v>478</v>
      </c>
      <c r="B137" s="335" t="s">
        <v>479</v>
      </c>
      <c r="C137" s="335">
        <v>23.17</v>
      </c>
      <c r="D137" s="335">
        <v>900</v>
      </c>
      <c r="E137" s="335" t="s">
        <v>149</v>
      </c>
      <c r="F137" s="335">
        <v>11</v>
      </c>
      <c r="G137" s="352">
        <v>11</v>
      </c>
      <c r="H137" s="335">
        <v>17.059999999999999</v>
      </c>
      <c r="I137" s="335">
        <v>551</v>
      </c>
      <c r="J137" s="340"/>
      <c r="K137" s="340"/>
      <c r="L137" s="358">
        <v>135</v>
      </c>
      <c r="M137" s="340"/>
      <c r="N137" s="340"/>
      <c r="O137" s="340"/>
      <c r="P137" s="358">
        <v>137</v>
      </c>
    </row>
    <row r="138" spans="1:16" ht="15.75" customHeight="1" x14ac:dyDescent="0.3">
      <c r="A138" s="335" t="s">
        <v>497</v>
      </c>
      <c r="B138" s="335" t="s">
        <v>174</v>
      </c>
      <c r="C138" s="335">
        <v>7</v>
      </c>
      <c r="D138" s="335">
        <v>280</v>
      </c>
      <c r="E138" s="335" t="s">
        <v>149</v>
      </c>
      <c r="F138" s="335">
        <v>4</v>
      </c>
      <c r="G138" s="352">
        <v>4</v>
      </c>
      <c r="H138" s="335">
        <v>7</v>
      </c>
      <c r="I138" s="335">
        <v>301.63</v>
      </c>
      <c r="J138" s="340"/>
      <c r="K138" s="340"/>
      <c r="L138" s="358">
        <v>136</v>
      </c>
      <c r="M138" s="340"/>
      <c r="N138" s="340"/>
      <c r="O138" s="340"/>
      <c r="P138" s="358">
        <v>138</v>
      </c>
    </row>
    <row r="139" spans="1:16" ht="15.75" customHeight="1" x14ac:dyDescent="0.3">
      <c r="A139" s="335" t="s">
        <v>498</v>
      </c>
      <c r="B139" s="335" t="s">
        <v>174</v>
      </c>
      <c r="C139" s="335">
        <v>9</v>
      </c>
      <c r="D139" s="335">
        <v>90</v>
      </c>
      <c r="E139" s="335" t="s">
        <v>149</v>
      </c>
      <c r="F139" s="335">
        <v>1</v>
      </c>
      <c r="G139" s="352">
        <v>1</v>
      </c>
      <c r="H139" s="335">
        <v>9</v>
      </c>
      <c r="I139" s="335">
        <v>107.07</v>
      </c>
      <c r="J139" s="340"/>
      <c r="K139" s="340"/>
      <c r="L139" s="358">
        <v>137</v>
      </c>
      <c r="M139" s="340"/>
      <c r="N139" s="340"/>
      <c r="O139" s="340"/>
      <c r="P139" s="358">
        <v>139</v>
      </c>
    </row>
    <row r="140" spans="1:16" ht="15.75" customHeight="1" x14ac:dyDescent="0.3">
      <c r="A140" s="336" t="s">
        <v>481</v>
      </c>
      <c r="B140" s="335" t="s">
        <v>479</v>
      </c>
      <c r="C140" s="335">
        <v>13</v>
      </c>
      <c r="D140" s="335">
        <v>325</v>
      </c>
      <c r="E140" s="335" t="s">
        <v>149</v>
      </c>
      <c r="F140" s="335">
        <v>7</v>
      </c>
      <c r="G140" s="352">
        <v>7</v>
      </c>
      <c r="H140" s="335">
        <v>13.928000000000001</v>
      </c>
      <c r="I140" s="335">
        <v>603.75</v>
      </c>
      <c r="J140" s="340"/>
      <c r="K140" s="340"/>
      <c r="L140" s="358">
        <v>138</v>
      </c>
      <c r="M140" s="340"/>
      <c r="N140" s="340"/>
      <c r="O140" s="340"/>
      <c r="P140" s="358">
        <v>140</v>
      </c>
    </row>
    <row r="141" spans="1:16" ht="15.75" customHeight="1" x14ac:dyDescent="0.3">
      <c r="A141" s="336" t="s">
        <v>560</v>
      </c>
      <c r="B141" s="335" t="s">
        <v>479</v>
      </c>
      <c r="C141" s="335">
        <v>21.44</v>
      </c>
      <c r="D141" s="335">
        <v>1198</v>
      </c>
      <c r="E141" s="335" t="s">
        <v>150</v>
      </c>
      <c r="F141" s="335">
        <v>7</v>
      </c>
      <c r="G141" s="352">
        <v>7</v>
      </c>
      <c r="H141" s="335">
        <v>36.58</v>
      </c>
      <c r="I141" s="335">
        <v>1275</v>
      </c>
      <c r="J141" s="340"/>
      <c r="K141" s="340"/>
      <c r="L141" s="358">
        <v>139</v>
      </c>
      <c r="M141" s="340"/>
      <c r="N141" s="340"/>
      <c r="O141" s="340"/>
      <c r="P141" s="358">
        <v>141</v>
      </c>
    </row>
    <row r="142" spans="1:16" ht="15.75" customHeight="1" x14ac:dyDescent="0.3">
      <c r="A142" s="336" t="s">
        <v>531</v>
      </c>
      <c r="B142" s="335" t="s">
        <v>174</v>
      </c>
      <c r="C142" s="335">
        <v>4</v>
      </c>
      <c r="D142" s="335">
        <v>600</v>
      </c>
      <c r="E142" s="335" t="s">
        <v>151</v>
      </c>
      <c r="F142" s="335">
        <v>3</v>
      </c>
      <c r="G142" s="352">
        <v>3</v>
      </c>
      <c r="H142" s="335">
        <v>1</v>
      </c>
      <c r="I142" s="335">
        <v>221.62</v>
      </c>
      <c r="J142" s="340"/>
      <c r="K142" s="340"/>
      <c r="L142" s="358">
        <v>140</v>
      </c>
      <c r="M142" s="340"/>
      <c r="N142" s="340"/>
      <c r="O142" s="340"/>
      <c r="P142" s="358">
        <v>142</v>
      </c>
    </row>
    <row r="143" spans="1:16" ht="15.75" customHeight="1" x14ac:dyDescent="0.3">
      <c r="A143" s="336" t="s">
        <v>559</v>
      </c>
      <c r="B143" s="335" t="s">
        <v>174</v>
      </c>
      <c r="C143" s="335">
        <v>2</v>
      </c>
      <c r="D143" s="335">
        <v>430</v>
      </c>
      <c r="E143" s="335" t="s">
        <v>151</v>
      </c>
      <c r="F143" s="335">
        <v>3</v>
      </c>
      <c r="G143" s="352">
        <v>3</v>
      </c>
      <c r="H143" s="335">
        <v>1</v>
      </c>
      <c r="I143" s="335">
        <v>345.16</v>
      </c>
      <c r="J143" s="340"/>
      <c r="K143" s="340"/>
      <c r="L143" s="358">
        <v>141</v>
      </c>
      <c r="M143" s="340"/>
      <c r="N143" s="340"/>
      <c r="O143" s="340"/>
      <c r="P143" s="358">
        <v>143</v>
      </c>
    </row>
    <row r="144" spans="1:16" ht="15.75" customHeight="1" x14ac:dyDescent="0.3">
      <c r="A144" s="335" t="s">
        <v>499</v>
      </c>
      <c r="B144" s="335" t="s">
        <v>174</v>
      </c>
      <c r="C144" s="335">
        <v>2</v>
      </c>
      <c r="D144" s="335">
        <v>350</v>
      </c>
      <c r="E144" s="335" t="s">
        <v>151</v>
      </c>
      <c r="F144" s="335">
        <v>5</v>
      </c>
      <c r="G144" s="352">
        <v>5</v>
      </c>
      <c r="H144" s="335">
        <v>3</v>
      </c>
      <c r="I144" s="335">
        <v>578.71</v>
      </c>
      <c r="J144" s="340"/>
      <c r="K144" s="340"/>
      <c r="L144" s="358">
        <v>142</v>
      </c>
      <c r="M144" s="340"/>
      <c r="N144" s="340"/>
      <c r="O144" s="340"/>
      <c r="P144" s="358">
        <v>144</v>
      </c>
    </row>
    <row r="145" spans="1:16" ht="15.75" customHeight="1" x14ac:dyDescent="0.3">
      <c r="A145" s="335" t="s">
        <v>489</v>
      </c>
      <c r="B145" s="335" t="s">
        <v>174</v>
      </c>
      <c r="C145" s="335">
        <v>1</v>
      </c>
      <c r="D145" s="335">
        <v>190</v>
      </c>
      <c r="E145" s="335" t="s">
        <v>151</v>
      </c>
      <c r="F145" s="335">
        <v>5</v>
      </c>
      <c r="G145" s="352">
        <v>5</v>
      </c>
      <c r="H145" s="335">
        <v>1</v>
      </c>
      <c r="I145" s="335">
        <v>259.36</v>
      </c>
      <c r="J145" s="340"/>
      <c r="K145" s="340"/>
      <c r="L145" s="358">
        <v>143</v>
      </c>
      <c r="M145" s="340"/>
      <c r="N145" s="340"/>
      <c r="O145" s="340"/>
      <c r="P145" s="358">
        <v>145</v>
      </c>
    </row>
    <row r="146" spans="1:16" ht="15.75" customHeight="1" x14ac:dyDescent="0.3">
      <c r="A146" s="336" t="s">
        <v>478</v>
      </c>
      <c r="B146" s="335" t="s">
        <v>94</v>
      </c>
      <c r="C146" s="335">
        <v>41.05</v>
      </c>
      <c r="D146" s="335">
        <v>1100</v>
      </c>
      <c r="E146" s="335" t="s">
        <v>152</v>
      </c>
      <c r="F146" s="342">
        <v>11</v>
      </c>
      <c r="G146" s="352">
        <v>11</v>
      </c>
      <c r="H146" s="335">
        <v>34.94</v>
      </c>
      <c r="I146" s="335">
        <v>1564</v>
      </c>
      <c r="J146" s="340"/>
      <c r="K146" s="340"/>
      <c r="L146" s="358">
        <v>144</v>
      </c>
      <c r="M146" s="340"/>
      <c r="N146" s="340"/>
      <c r="O146" s="340"/>
      <c r="P146" s="358">
        <v>146</v>
      </c>
    </row>
    <row r="147" spans="1:16" ht="15.75" customHeight="1" x14ac:dyDescent="0.3">
      <c r="A147" s="336" t="s">
        <v>559</v>
      </c>
      <c r="B147" s="335" t="s">
        <v>174</v>
      </c>
      <c r="C147" s="335">
        <v>1</v>
      </c>
      <c r="D147" s="335">
        <v>235</v>
      </c>
      <c r="E147" s="335" t="s">
        <v>153</v>
      </c>
      <c r="F147" s="342">
        <v>3</v>
      </c>
      <c r="G147" s="352">
        <v>3</v>
      </c>
      <c r="H147" s="335">
        <v>1</v>
      </c>
      <c r="I147" s="335">
        <v>270</v>
      </c>
      <c r="J147" s="340"/>
      <c r="K147" s="340"/>
      <c r="L147" s="358">
        <v>145</v>
      </c>
      <c r="M147" s="340"/>
      <c r="N147" s="340"/>
      <c r="O147" s="340"/>
      <c r="P147" s="358">
        <v>147</v>
      </c>
    </row>
    <row r="148" spans="1:16" ht="15.75" customHeight="1" x14ac:dyDescent="0.3">
      <c r="A148" s="336" t="s">
        <v>552</v>
      </c>
      <c r="B148" s="335" t="s">
        <v>174</v>
      </c>
      <c r="C148" s="335">
        <v>1</v>
      </c>
      <c r="D148" s="335">
        <v>330</v>
      </c>
      <c r="E148" s="335" t="s">
        <v>153</v>
      </c>
      <c r="F148" s="342">
        <v>3</v>
      </c>
      <c r="G148" s="352">
        <v>3</v>
      </c>
      <c r="H148" s="335">
        <v>1</v>
      </c>
      <c r="I148" s="335">
        <v>318</v>
      </c>
      <c r="J148" s="340"/>
      <c r="K148" s="340"/>
      <c r="L148" s="358">
        <v>146</v>
      </c>
      <c r="M148" s="340"/>
      <c r="N148" s="340"/>
      <c r="O148" s="340"/>
      <c r="P148" s="358">
        <v>148</v>
      </c>
    </row>
    <row r="149" spans="1:16" ht="15.75" customHeight="1" x14ac:dyDescent="0.3">
      <c r="A149" s="335" t="s">
        <v>489</v>
      </c>
      <c r="B149" s="335" t="s">
        <v>174</v>
      </c>
      <c r="C149" s="335">
        <v>1</v>
      </c>
      <c r="D149" s="335">
        <v>190</v>
      </c>
      <c r="E149" s="335" t="s">
        <v>153</v>
      </c>
      <c r="F149" s="342">
        <v>5</v>
      </c>
      <c r="G149" s="352">
        <v>5</v>
      </c>
      <c r="H149" s="335">
        <v>1</v>
      </c>
      <c r="I149" s="335">
        <v>290</v>
      </c>
      <c r="J149" s="340"/>
      <c r="K149" s="340"/>
      <c r="L149" s="358">
        <v>147</v>
      </c>
      <c r="M149" s="340"/>
      <c r="N149" s="340"/>
      <c r="O149" s="340"/>
      <c r="P149" s="358">
        <v>149</v>
      </c>
    </row>
    <row r="150" spans="1:16" ht="15.75" customHeight="1" x14ac:dyDescent="0.3">
      <c r="A150" s="335" t="s">
        <v>499</v>
      </c>
      <c r="B150" s="335" t="s">
        <v>174</v>
      </c>
      <c r="C150" s="335">
        <v>5</v>
      </c>
      <c r="D150" s="335">
        <v>665</v>
      </c>
      <c r="E150" s="335" t="s">
        <v>153</v>
      </c>
      <c r="F150" s="342">
        <v>5</v>
      </c>
      <c r="G150" s="352">
        <v>5</v>
      </c>
      <c r="H150" s="335">
        <v>3</v>
      </c>
      <c r="I150" s="335">
        <v>722</v>
      </c>
      <c r="J150" s="340"/>
      <c r="K150" s="340"/>
      <c r="L150" s="358">
        <v>148</v>
      </c>
      <c r="M150" s="340"/>
      <c r="N150" s="340"/>
      <c r="O150" s="340"/>
      <c r="P150" s="358">
        <v>150</v>
      </c>
    </row>
    <row r="151" spans="1:16" ht="15.75" customHeight="1" x14ac:dyDescent="0.3">
      <c r="A151" s="335" t="s">
        <v>497</v>
      </c>
      <c r="B151" s="335" t="s">
        <v>174</v>
      </c>
      <c r="C151" s="335">
        <v>1</v>
      </c>
      <c r="D151" s="335">
        <v>40</v>
      </c>
      <c r="E151" s="335" t="s">
        <v>154</v>
      </c>
      <c r="F151" s="342">
        <v>4</v>
      </c>
      <c r="G151" s="352">
        <v>4</v>
      </c>
      <c r="H151" s="335">
        <v>1</v>
      </c>
      <c r="I151" s="335">
        <v>45.13</v>
      </c>
      <c r="J151" s="340"/>
      <c r="K151" s="340"/>
      <c r="L151" s="358">
        <v>149</v>
      </c>
      <c r="M151" s="340"/>
      <c r="N151" s="340"/>
      <c r="O151" s="340"/>
      <c r="P151" s="358">
        <v>151</v>
      </c>
    </row>
    <row r="152" spans="1:16" ht="15.75" customHeight="1" x14ac:dyDescent="0.3">
      <c r="A152" s="335" t="s">
        <v>498</v>
      </c>
      <c r="B152" s="335" t="s">
        <v>174</v>
      </c>
      <c r="C152" s="335">
        <v>12</v>
      </c>
      <c r="D152" s="335">
        <v>120</v>
      </c>
      <c r="E152" s="335" t="s">
        <v>154</v>
      </c>
      <c r="F152" s="342">
        <v>1</v>
      </c>
      <c r="G152" s="352">
        <v>1</v>
      </c>
      <c r="H152" s="335">
        <v>12</v>
      </c>
      <c r="I152" s="335">
        <v>131.28</v>
      </c>
      <c r="J152" s="340"/>
      <c r="K152" s="340"/>
      <c r="L152" s="358">
        <v>150</v>
      </c>
      <c r="M152" s="340"/>
      <c r="N152" s="340"/>
      <c r="O152" s="340"/>
      <c r="P152" s="358">
        <v>152</v>
      </c>
    </row>
    <row r="153" spans="1:16" ht="15.75" customHeight="1" x14ac:dyDescent="0.3">
      <c r="A153" s="336" t="s">
        <v>561</v>
      </c>
      <c r="B153" s="335" t="s">
        <v>94</v>
      </c>
      <c r="C153" s="335">
        <v>30.375</v>
      </c>
      <c r="D153" s="335">
        <v>323</v>
      </c>
      <c r="E153" s="335" t="s">
        <v>154</v>
      </c>
      <c r="F153" s="342">
        <v>7</v>
      </c>
      <c r="G153" s="352">
        <v>7</v>
      </c>
      <c r="H153" s="335">
        <v>66.043000000000006</v>
      </c>
      <c r="I153" s="335">
        <v>1423.59</v>
      </c>
      <c r="J153" s="340"/>
      <c r="K153" s="340"/>
      <c r="L153" s="358">
        <v>151</v>
      </c>
      <c r="M153" s="340"/>
      <c r="N153" s="340"/>
      <c r="O153" s="340"/>
      <c r="P153" s="358">
        <v>153</v>
      </c>
    </row>
    <row r="154" spans="1:16" ht="15.75" customHeight="1" x14ac:dyDescent="0.3">
      <c r="A154" s="336" t="s">
        <v>478</v>
      </c>
      <c r="B154" s="335" t="s">
        <v>94</v>
      </c>
      <c r="C154" s="335">
        <v>7.22</v>
      </c>
      <c r="D154" s="335">
        <v>229</v>
      </c>
      <c r="E154" s="335" t="s">
        <v>337</v>
      </c>
      <c r="F154" s="335">
        <v>11</v>
      </c>
      <c r="G154" s="352">
        <v>11</v>
      </c>
      <c r="H154" s="335">
        <v>3.5449999999999999</v>
      </c>
      <c r="I154" s="335">
        <v>1474.48</v>
      </c>
      <c r="J154" s="340"/>
      <c r="K154" s="340"/>
      <c r="L154" s="358">
        <v>152</v>
      </c>
      <c r="M154" s="340"/>
      <c r="N154" s="340"/>
      <c r="O154" s="340"/>
      <c r="P154" s="358">
        <v>154</v>
      </c>
    </row>
    <row r="155" spans="1:16" ht="15.75" customHeight="1" x14ac:dyDescent="0.3">
      <c r="A155" s="335" t="s">
        <v>497</v>
      </c>
      <c r="B155" s="335" t="s">
        <v>174</v>
      </c>
      <c r="C155" s="335">
        <v>6</v>
      </c>
      <c r="D155" s="335">
        <v>180</v>
      </c>
      <c r="E155" s="335" t="s">
        <v>337</v>
      </c>
      <c r="F155" s="335">
        <v>4</v>
      </c>
      <c r="G155" s="352">
        <v>4</v>
      </c>
      <c r="H155" s="335">
        <v>0</v>
      </c>
      <c r="I155" s="335">
        <v>0</v>
      </c>
      <c r="J155" s="340"/>
      <c r="K155" s="340"/>
      <c r="L155" s="358">
        <v>153</v>
      </c>
      <c r="M155" s="340"/>
      <c r="N155" s="340"/>
      <c r="O155" s="340"/>
      <c r="P155" s="358">
        <v>155</v>
      </c>
    </row>
    <row r="156" spans="1:16" ht="15.75" customHeight="1" x14ac:dyDescent="0.3">
      <c r="A156" s="336" t="s">
        <v>562</v>
      </c>
      <c r="B156" s="335" t="s">
        <v>174</v>
      </c>
      <c r="C156" s="335">
        <v>1</v>
      </c>
      <c r="D156" s="335">
        <v>226</v>
      </c>
      <c r="E156" s="335" t="s">
        <v>337</v>
      </c>
      <c r="F156" s="335">
        <v>3</v>
      </c>
      <c r="G156" s="352">
        <v>3</v>
      </c>
      <c r="H156" s="335">
        <v>0</v>
      </c>
      <c r="I156" s="335">
        <v>0</v>
      </c>
      <c r="J156" s="340"/>
      <c r="K156" s="340"/>
      <c r="L156" s="358">
        <v>154</v>
      </c>
      <c r="M156" s="340"/>
      <c r="N156" s="340"/>
      <c r="O156" s="340"/>
      <c r="P156" s="358">
        <v>156</v>
      </c>
    </row>
    <row r="157" spans="1:16" ht="15.75" customHeight="1" x14ac:dyDescent="0.3">
      <c r="A157" s="336" t="s">
        <v>532</v>
      </c>
      <c r="B157" s="335" t="s">
        <v>174</v>
      </c>
      <c r="C157" s="335">
        <v>1</v>
      </c>
      <c r="D157" s="335">
        <v>180</v>
      </c>
      <c r="E157" s="335" t="s">
        <v>337</v>
      </c>
      <c r="F157" s="335">
        <v>3</v>
      </c>
      <c r="G157" s="352">
        <v>3</v>
      </c>
      <c r="H157" s="335">
        <v>0</v>
      </c>
      <c r="I157" s="335">
        <v>0</v>
      </c>
      <c r="J157" s="340"/>
      <c r="K157" s="340"/>
      <c r="L157" s="358">
        <v>155</v>
      </c>
      <c r="M157" s="340"/>
      <c r="N157" s="340"/>
      <c r="O157" s="340"/>
      <c r="P157" s="358">
        <v>157</v>
      </c>
    </row>
    <row r="158" spans="1:16" ht="15.75" customHeight="1" x14ac:dyDescent="0.3">
      <c r="A158" s="336" t="s">
        <v>563</v>
      </c>
      <c r="B158" s="335" t="s">
        <v>174</v>
      </c>
      <c r="C158" s="335">
        <v>1</v>
      </c>
      <c r="D158" s="335">
        <v>130</v>
      </c>
      <c r="E158" s="335" t="s">
        <v>337</v>
      </c>
      <c r="F158" s="335">
        <v>3</v>
      </c>
      <c r="G158" s="352">
        <v>3</v>
      </c>
      <c r="H158" s="335">
        <v>0</v>
      </c>
      <c r="I158" s="335">
        <v>0</v>
      </c>
      <c r="J158" s="340"/>
      <c r="K158" s="340"/>
      <c r="L158" s="358">
        <v>156</v>
      </c>
      <c r="M158" s="340"/>
      <c r="N158" s="340"/>
      <c r="O158" s="340"/>
      <c r="P158" s="358">
        <v>158</v>
      </c>
    </row>
    <row r="159" spans="1:16" ht="15.75" customHeight="1" x14ac:dyDescent="0.3">
      <c r="A159" s="336" t="s">
        <v>564</v>
      </c>
      <c r="B159" s="335" t="s">
        <v>504</v>
      </c>
      <c r="C159" s="335">
        <v>1</v>
      </c>
      <c r="D159" s="335">
        <v>10</v>
      </c>
      <c r="E159" s="335" t="s">
        <v>337</v>
      </c>
      <c r="F159" s="335">
        <v>3</v>
      </c>
      <c r="G159" s="352">
        <v>3</v>
      </c>
      <c r="H159" s="335">
        <v>0</v>
      </c>
      <c r="I159" s="335">
        <v>0</v>
      </c>
      <c r="J159" s="340"/>
      <c r="K159" s="340"/>
      <c r="L159" s="358">
        <v>157</v>
      </c>
      <c r="M159" s="340"/>
      <c r="N159" s="340"/>
      <c r="O159" s="340"/>
      <c r="P159" s="358">
        <v>159</v>
      </c>
    </row>
    <row r="160" spans="1:16" ht="15.75" customHeight="1" x14ac:dyDescent="0.3">
      <c r="A160" s="335" t="s">
        <v>499</v>
      </c>
      <c r="B160" s="335" t="s">
        <v>174</v>
      </c>
      <c r="C160" s="335">
        <v>6</v>
      </c>
      <c r="D160" s="335">
        <v>330</v>
      </c>
      <c r="E160" s="335" t="s">
        <v>565</v>
      </c>
      <c r="F160" s="335">
        <v>5</v>
      </c>
      <c r="G160" s="352">
        <v>5</v>
      </c>
      <c r="H160" s="335">
        <v>0</v>
      </c>
      <c r="I160" s="335">
        <v>0</v>
      </c>
      <c r="J160" s="340"/>
      <c r="K160" s="340"/>
      <c r="L160" s="358">
        <v>158</v>
      </c>
      <c r="M160" s="340"/>
      <c r="N160" s="340"/>
      <c r="O160" s="340"/>
      <c r="P160" s="358">
        <v>160</v>
      </c>
    </row>
    <row r="161" spans="1:16" ht="15.75" customHeight="1" x14ac:dyDescent="0.3">
      <c r="A161" s="335" t="s">
        <v>489</v>
      </c>
      <c r="B161" s="335" t="s">
        <v>174</v>
      </c>
      <c r="C161" s="335">
        <v>1</v>
      </c>
      <c r="D161" s="335">
        <v>100</v>
      </c>
      <c r="E161" s="335" t="s">
        <v>565</v>
      </c>
      <c r="F161" s="335">
        <v>0</v>
      </c>
      <c r="G161" s="352">
        <v>0</v>
      </c>
      <c r="H161" s="335">
        <v>0</v>
      </c>
      <c r="I161" s="335">
        <v>0</v>
      </c>
      <c r="J161" s="340"/>
      <c r="K161" s="340"/>
      <c r="L161" s="358">
        <v>159</v>
      </c>
      <c r="M161" s="340"/>
      <c r="N161" s="340"/>
      <c r="O161" s="340"/>
      <c r="P161" s="358">
        <v>161</v>
      </c>
    </row>
    <row r="162" spans="1:16" ht="15.75" customHeight="1" x14ac:dyDescent="0.3">
      <c r="A162" s="335" t="s">
        <v>498</v>
      </c>
      <c r="B162" s="335" t="s">
        <v>174</v>
      </c>
      <c r="C162" s="335">
        <v>4</v>
      </c>
      <c r="D162" s="335">
        <v>40</v>
      </c>
      <c r="E162" s="335" t="s">
        <v>565</v>
      </c>
      <c r="F162" s="335">
        <v>1</v>
      </c>
      <c r="G162" s="352">
        <v>1</v>
      </c>
      <c r="H162" s="335">
        <v>0</v>
      </c>
      <c r="I162" s="335">
        <v>0</v>
      </c>
      <c r="J162" s="340"/>
      <c r="K162" s="340"/>
      <c r="L162" s="358">
        <v>160</v>
      </c>
      <c r="M162" s="340"/>
      <c r="N162" s="340"/>
      <c r="O162" s="340"/>
      <c r="P162" s="358">
        <v>162</v>
      </c>
    </row>
    <row r="163" spans="1:16" ht="15.75" customHeight="1" x14ac:dyDescent="0.3">
      <c r="A163" s="336" t="s">
        <v>566</v>
      </c>
      <c r="B163" s="335" t="s">
        <v>94</v>
      </c>
      <c r="C163" s="335">
        <v>6.1</v>
      </c>
      <c r="D163" s="335">
        <v>90</v>
      </c>
      <c r="E163" s="335" t="s">
        <v>565</v>
      </c>
      <c r="F163" s="335">
        <v>7</v>
      </c>
      <c r="G163" s="352">
        <v>7</v>
      </c>
      <c r="H163" s="335">
        <v>0</v>
      </c>
      <c r="I163" s="335">
        <v>0</v>
      </c>
      <c r="J163" s="340"/>
      <c r="K163" s="340"/>
      <c r="L163" s="358">
        <v>161</v>
      </c>
      <c r="M163" s="340"/>
      <c r="N163" s="340"/>
      <c r="O163" s="340"/>
      <c r="P163" s="358">
        <v>163</v>
      </c>
    </row>
    <row r="164" spans="1:16" ht="15.75" customHeight="1" x14ac:dyDescent="0.3">
      <c r="A164" s="336" t="s">
        <v>567</v>
      </c>
      <c r="B164" s="335" t="s">
        <v>174</v>
      </c>
      <c r="C164" s="335">
        <v>4</v>
      </c>
      <c r="D164" s="335">
        <v>100</v>
      </c>
      <c r="E164" s="335" t="s">
        <v>338</v>
      </c>
      <c r="F164" s="335">
        <v>16</v>
      </c>
      <c r="G164" s="352">
        <v>16</v>
      </c>
      <c r="H164" s="335">
        <v>4</v>
      </c>
      <c r="I164" s="335">
        <v>175</v>
      </c>
      <c r="J164" s="340"/>
      <c r="K164" s="340"/>
      <c r="L164" s="358">
        <v>162</v>
      </c>
      <c r="M164" s="340"/>
      <c r="N164" s="340"/>
      <c r="O164" s="340"/>
      <c r="P164" s="358">
        <v>164</v>
      </c>
    </row>
    <row r="165" spans="1:16" x14ac:dyDescent="0.3">
      <c r="D165" s="337"/>
      <c r="I165" s="339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4.4" x14ac:dyDescent="0.3"/>
  <cols>
    <col min="1" max="1" width="10.44140625" style="372" bestFit="1" customWidth="1"/>
    <col min="2" max="2" width="49.44140625" style="70" customWidth="1"/>
    <col min="3" max="3" width="8.88671875" style="372" bestFit="1" customWidth="1"/>
    <col min="4" max="5" width="8.6640625" style="372" customWidth="1"/>
    <col min="9" max="9" width="18.44140625" style="372" customWidth="1"/>
    <col min="11" max="11" width="14.6640625" style="372" customWidth="1"/>
  </cols>
  <sheetData>
    <row r="1" spans="1:13" x14ac:dyDescent="0.3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0" t="s">
        <v>102</v>
      </c>
      <c r="K1" s="202" t="s">
        <v>103</v>
      </c>
    </row>
    <row r="2" spans="1:13" ht="24.6" customHeight="1" x14ac:dyDescent="0.3">
      <c r="A2" s="195">
        <v>4111306</v>
      </c>
      <c r="B2" s="196" t="s">
        <v>62</v>
      </c>
      <c r="C2" s="195">
        <v>58</v>
      </c>
      <c r="D2" s="196" t="s">
        <v>88</v>
      </c>
      <c r="E2" s="196">
        <v>119</v>
      </c>
      <c r="F2" s="196">
        <v>170.86439999999999</v>
      </c>
      <c r="G2" s="196">
        <v>1049.5956000000001</v>
      </c>
      <c r="H2" s="196">
        <v>0</v>
      </c>
      <c r="I2" s="375">
        <v>1220.46</v>
      </c>
      <c r="J2" s="201">
        <v>10.25596638655462</v>
      </c>
      <c r="K2" s="375">
        <v>2</v>
      </c>
      <c r="L2" s="103"/>
      <c r="M2" s="103"/>
    </row>
    <row r="3" spans="1:13" ht="30" customHeight="1" x14ac:dyDescent="0.3">
      <c r="A3" s="195">
        <v>4111307</v>
      </c>
      <c r="B3" s="196" t="s">
        <v>63</v>
      </c>
      <c r="C3" s="195">
        <v>59</v>
      </c>
      <c r="D3" s="196" t="s">
        <v>88</v>
      </c>
      <c r="E3" s="196">
        <v>5</v>
      </c>
      <c r="F3" s="196">
        <v>164.16679999999999</v>
      </c>
      <c r="G3" s="196">
        <v>1008.4532</v>
      </c>
      <c r="H3" s="196">
        <v>0</v>
      </c>
      <c r="I3" s="375">
        <v>1172.6199999999999</v>
      </c>
      <c r="J3" s="201">
        <v>234.524</v>
      </c>
      <c r="K3" s="375">
        <v>3</v>
      </c>
      <c r="L3" s="326"/>
      <c r="M3" s="326"/>
    </row>
    <row r="4" spans="1:13" ht="30" customHeight="1" x14ac:dyDescent="0.3">
      <c r="A4" s="195">
        <v>4111307</v>
      </c>
      <c r="B4" s="196" t="s">
        <v>64</v>
      </c>
      <c r="C4" s="195">
        <v>60</v>
      </c>
      <c r="D4" s="196" t="s">
        <v>88</v>
      </c>
      <c r="E4" s="196">
        <v>111</v>
      </c>
      <c r="F4" s="196">
        <v>2578.9917999999998</v>
      </c>
      <c r="G4" s="196">
        <v>15842.378199999999</v>
      </c>
      <c r="H4" s="196">
        <v>0</v>
      </c>
      <c r="I4" s="375">
        <v>18421.37</v>
      </c>
      <c r="J4" s="201">
        <v>165.95828828828829</v>
      </c>
      <c r="K4" s="375">
        <v>4</v>
      </c>
      <c r="L4" s="326"/>
      <c r="M4" s="326"/>
    </row>
    <row r="5" spans="1:13" ht="26.4" customHeight="1" x14ac:dyDescent="0.3">
      <c r="A5" s="195">
        <v>4111307</v>
      </c>
      <c r="B5" s="196" t="s">
        <v>65</v>
      </c>
      <c r="C5" s="195">
        <v>61</v>
      </c>
      <c r="D5" s="196" t="s">
        <v>94</v>
      </c>
      <c r="E5" s="196">
        <v>336.214</v>
      </c>
      <c r="F5" s="196">
        <v>1425.7782</v>
      </c>
      <c r="G5" s="196">
        <v>8758.3518000000004</v>
      </c>
      <c r="H5" s="196">
        <v>0</v>
      </c>
      <c r="I5" s="375">
        <v>10184.129999999999</v>
      </c>
      <c r="J5" s="201">
        <v>30.290618475137862</v>
      </c>
      <c r="K5" s="375">
        <v>5</v>
      </c>
      <c r="L5" s="326"/>
      <c r="M5" s="326"/>
    </row>
    <row r="6" spans="1:13" ht="30" customHeight="1" x14ac:dyDescent="0.3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475.84460000000001</v>
      </c>
      <c r="G6" s="196">
        <v>2923.0454</v>
      </c>
      <c r="H6" s="196">
        <v>0</v>
      </c>
      <c r="I6" s="375">
        <v>3398.889999999999</v>
      </c>
      <c r="J6" s="201">
        <v>31.189916860902599</v>
      </c>
      <c r="K6" s="375">
        <v>6</v>
      </c>
      <c r="L6" s="326"/>
      <c r="M6" s="326"/>
    </row>
    <row r="7" spans="1:13" ht="30" customHeight="1" x14ac:dyDescent="0.3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284.96019999999999</v>
      </c>
      <c r="G7" s="196">
        <v>1750.4698000000001</v>
      </c>
      <c r="H7" s="196">
        <v>0</v>
      </c>
      <c r="I7" s="375">
        <v>2035.43</v>
      </c>
      <c r="J7" s="201">
        <v>30.32975711518402</v>
      </c>
      <c r="K7" s="375">
        <v>7</v>
      </c>
      <c r="L7" s="326"/>
      <c r="M7" s="326"/>
    </row>
    <row r="8" spans="1:13" ht="45" customHeight="1" x14ac:dyDescent="0.3">
      <c r="A8" s="129">
        <v>4111201</v>
      </c>
      <c r="B8" s="102" t="s">
        <v>68</v>
      </c>
      <c r="C8" s="129">
        <v>64</v>
      </c>
      <c r="D8" s="102" t="s">
        <v>94</v>
      </c>
      <c r="E8" s="102">
        <v>62.662000000000013</v>
      </c>
      <c r="F8" s="102">
        <v>244.78020000000001</v>
      </c>
      <c r="G8" s="102">
        <v>1503.6497999999999</v>
      </c>
      <c r="H8" s="102">
        <v>0</v>
      </c>
      <c r="I8" s="375">
        <v>1748.43</v>
      </c>
      <c r="J8" s="201">
        <v>27.902556573361839</v>
      </c>
      <c r="K8" s="375">
        <v>8</v>
      </c>
      <c r="L8" s="326"/>
      <c r="M8" s="326"/>
    </row>
    <row r="9" spans="1:13" ht="30" customHeight="1" x14ac:dyDescent="0.3">
      <c r="A9" s="195">
        <v>4111201</v>
      </c>
      <c r="B9" s="196" t="s">
        <v>69</v>
      </c>
      <c r="C9" s="195">
        <v>65</v>
      </c>
      <c r="D9" s="196" t="s">
        <v>94</v>
      </c>
      <c r="E9" s="196">
        <v>261.23799999999989</v>
      </c>
      <c r="F9" s="196">
        <v>3002.3322000000012</v>
      </c>
      <c r="G9" s="196">
        <v>18442.897799999999</v>
      </c>
      <c r="H9" s="196">
        <v>0</v>
      </c>
      <c r="I9" s="375">
        <v>21445.23</v>
      </c>
      <c r="J9" s="201">
        <v>82.09077546145663</v>
      </c>
      <c r="K9" s="375">
        <v>9</v>
      </c>
      <c r="L9" s="326"/>
      <c r="M9" s="326"/>
    </row>
    <row r="10" spans="1:13" ht="28.5" customHeight="1" x14ac:dyDescent="0.3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20.5366</v>
      </c>
      <c r="G10" s="196">
        <v>126.1534</v>
      </c>
      <c r="H10" s="196">
        <v>0</v>
      </c>
      <c r="I10" s="375">
        <v>146.69</v>
      </c>
      <c r="J10" s="201">
        <v>20.95571428571429</v>
      </c>
      <c r="K10" s="375">
        <v>10</v>
      </c>
      <c r="L10" s="326"/>
      <c r="M10" s="326"/>
    </row>
    <row r="11" spans="1:13" ht="28.5" customHeight="1" x14ac:dyDescent="0.3">
      <c r="A11" s="195">
        <v>4111201</v>
      </c>
      <c r="B11" s="196" t="s">
        <v>71</v>
      </c>
      <c r="C11" s="195">
        <v>67</v>
      </c>
      <c r="D11" s="196" t="s">
        <v>88</v>
      </c>
      <c r="E11" s="196">
        <v>5</v>
      </c>
      <c r="F11" s="196">
        <v>31.5</v>
      </c>
      <c r="G11" s="196">
        <v>193.5</v>
      </c>
      <c r="H11" s="196">
        <v>0</v>
      </c>
      <c r="I11" s="375">
        <v>225</v>
      </c>
      <c r="J11" s="201">
        <v>45</v>
      </c>
      <c r="K11" s="375">
        <v>11</v>
      </c>
      <c r="L11" s="326"/>
      <c r="M11" s="326"/>
    </row>
    <row r="12" spans="1:13" ht="28.5" customHeight="1" x14ac:dyDescent="0.3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226.52</v>
      </c>
      <c r="G12" s="196">
        <v>1391.48</v>
      </c>
      <c r="H12" s="196">
        <v>0</v>
      </c>
      <c r="I12" s="375">
        <v>1618</v>
      </c>
      <c r="J12" s="201">
        <v>29.418181818181822</v>
      </c>
      <c r="K12" s="375">
        <v>12</v>
      </c>
      <c r="L12" s="326"/>
      <c r="M12" s="326"/>
    </row>
    <row r="13" spans="1:13" x14ac:dyDescent="0.3">
      <c r="A13" s="375">
        <v>3258114</v>
      </c>
      <c r="B13" s="153" t="s">
        <v>104</v>
      </c>
      <c r="C13" s="195">
        <v>40</v>
      </c>
      <c r="D13" s="196" t="s">
        <v>88</v>
      </c>
      <c r="E13" s="375">
        <v>86</v>
      </c>
      <c r="F13" s="375">
        <v>56.777000000000008</v>
      </c>
      <c r="G13" s="375">
        <v>348.77300000000002</v>
      </c>
      <c r="H13" s="375">
        <v>0</v>
      </c>
      <c r="I13" s="375">
        <v>405.55</v>
      </c>
      <c r="J13" s="201">
        <v>4.7156976744186041</v>
      </c>
      <c r="K13" s="375">
        <v>13</v>
      </c>
      <c r="L13" s="326"/>
      <c r="M13" s="326"/>
    </row>
    <row r="14" spans="1:13" x14ac:dyDescent="0.3">
      <c r="A14" s="375">
        <v>4111201</v>
      </c>
      <c r="B14" s="153" t="s">
        <v>73</v>
      </c>
      <c r="C14" s="195">
        <v>69</v>
      </c>
      <c r="D14" s="375" t="s">
        <v>90</v>
      </c>
      <c r="E14" s="375">
        <v>1</v>
      </c>
      <c r="F14" s="375">
        <v>120</v>
      </c>
      <c r="G14" s="375">
        <v>0</v>
      </c>
      <c r="H14" s="375">
        <v>0</v>
      </c>
      <c r="I14" s="375">
        <v>120</v>
      </c>
      <c r="J14" s="201">
        <v>120</v>
      </c>
      <c r="K14" s="375">
        <v>14</v>
      </c>
      <c r="L14" s="326"/>
      <c r="M14" s="326"/>
    </row>
    <row r="15" spans="1:13" x14ac:dyDescent="0.3">
      <c r="G15" s="169"/>
      <c r="I15" s="326"/>
      <c r="L15" s="326"/>
      <c r="M15" s="326"/>
    </row>
    <row r="16" spans="1:13" x14ac:dyDescent="0.3">
      <c r="L16" s="326"/>
      <c r="M16" s="326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4.4" x14ac:dyDescent="0.3"/>
  <cols>
    <col min="1" max="1" width="15.44140625" style="372" customWidth="1"/>
    <col min="2" max="2" width="6.88671875" style="372" customWidth="1"/>
  </cols>
  <sheetData>
    <row r="1" spans="1:15" x14ac:dyDescent="0.3">
      <c r="A1" s="181" t="s">
        <v>105</v>
      </c>
      <c r="B1" s="375">
        <v>1</v>
      </c>
      <c r="C1" s="375">
        <v>2</v>
      </c>
      <c r="D1" s="375">
        <v>3</v>
      </c>
      <c r="E1" s="375">
        <v>4</v>
      </c>
      <c r="F1" s="375">
        <v>5</v>
      </c>
      <c r="G1" s="375">
        <v>6</v>
      </c>
      <c r="H1" s="375">
        <v>7</v>
      </c>
      <c r="I1" s="375">
        <v>8</v>
      </c>
      <c r="J1" s="375">
        <v>9</v>
      </c>
      <c r="K1" s="375">
        <v>10</v>
      </c>
      <c r="L1" s="375">
        <v>11</v>
      </c>
      <c r="M1" s="375">
        <v>12</v>
      </c>
      <c r="N1" s="375">
        <v>13</v>
      </c>
      <c r="O1" s="375">
        <v>14</v>
      </c>
    </row>
    <row r="2" spans="1:15" x14ac:dyDescent="0.3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75"/>
    </row>
    <row r="3" spans="1:15" x14ac:dyDescent="0.3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75"/>
    </row>
    <row r="4" spans="1:15" x14ac:dyDescent="0.3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75"/>
    </row>
    <row r="5" spans="1:15" x14ac:dyDescent="0.3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75"/>
    </row>
    <row r="6" spans="1:15" x14ac:dyDescent="0.3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75"/>
    </row>
    <row r="7" spans="1:15" x14ac:dyDescent="0.3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75"/>
    </row>
    <row r="8" spans="1:15" x14ac:dyDescent="0.3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75"/>
    </row>
    <row r="9" spans="1:15" x14ac:dyDescent="0.3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75"/>
    </row>
    <row r="10" spans="1:15" x14ac:dyDescent="0.3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75"/>
    </row>
    <row r="11" spans="1:15" x14ac:dyDescent="0.3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75"/>
    </row>
    <row r="12" spans="1:15" x14ac:dyDescent="0.3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75"/>
    </row>
    <row r="13" spans="1:15" x14ac:dyDescent="0.3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75"/>
    </row>
    <row r="14" spans="1:15" x14ac:dyDescent="0.3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75"/>
    </row>
    <row r="15" spans="1:15" x14ac:dyDescent="0.3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75"/>
    </row>
    <row r="16" spans="1:15" x14ac:dyDescent="0.3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75"/>
    </row>
    <row r="17" spans="1:15" x14ac:dyDescent="0.3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75"/>
    </row>
    <row r="18" spans="1:15" x14ac:dyDescent="0.3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75"/>
    </row>
    <row r="19" spans="1:15" x14ac:dyDescent="0.3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75"/>
    </row>
    <row r="20" spans="1:15" x14ac:dyDescent="0.3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75"/>
    </row>
    <row r="21" spans="1:15" x14ac:dyDescent="0.3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75"/>
    </row>
    <row r="22" spans="1:15" x14ac:dyDescent="0.3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75"/>
    </row>
    <row r="23" spans="1:15" x14ac:dyDescent="0.3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75"/>
    </row>
    <row r="24" spans="1:15" x14ac:dyDescent="0.3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75"/>
    </row>
    <row r="25" spans="1:15" x14ac:dyDescent="0.3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75"/>
    </row>
    <row r="26" spans="1:15" x14ac:dyDescent="0.3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75"/>
    </row>
    <row r="27" spans="1:15" x14ac:dyDescent="0.3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75"/>
    </row>
    <row r="28" spans="1:15" x14ac:dyDescent="0.3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75"/>
    </row>
    <row r="29" spans="1:15" x14ac:dyDescent="0.3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75"/>
    </row>
    <row r="30" spans="1:15" x14ac:dyDescent="0.3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75"/>
    </row>
    <row r="31" spans="1:15" x14ac:dyDescent="0.3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75"/>
    </row>
    <row r="32" spans="1:15" x14ac:dyDescent="0.3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75"/>
    </row>
    <row r="33" spans="1:15" x14ac:dyDescent="0.3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75"/>
    </row>
    <row r="34" spans="1:15" x14ac:dyDescent="0.3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75"/>
    </row>
    <row r="35" spans="1:15" x14ac:dyDescent="0.3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75"/>
    </row>
    <row r="36" spans="1:15" x14ac:dyDescent="0.3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75"/>
    </row>
    <row r="37" spans="1:15" x14ac:dyDescent="0.3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75"/>
    </row>
    <row r="38" spans="1:15" x14ac:dyDescent="0.3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75"/>
    </row>
    <row r="39" spans="1:15" x14ac:dyDescent="0.3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75"/>
    </row>
    <row r="40" spans="1:15" x14ac:dyDescent="0.3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75"/>
    </row>
    <row r="41" spans="1:15" x14ac:dyDescent="0.3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75"/>
    </row>
    <row r="42" spans="1:15" x14ac:dyDescent="0.3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75"/>
    </row>
    <row r="43" spans="1:15" x14ac:dyDescent="0.3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75"/>
    </row>
    <row r="44" spans="1:15" x14ac:dyDescent="0.3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75"/>
    </row>
    <row r="45" spans="1:15" x14ac:dyDescent="0.3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75"/>
    </row>
    <row r="46" spans="1:15" x14ac:dyDescent="0.3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75"/>
    </row>
    <row r="47" spans="1:15" x14ac:dyDescent="0.3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75"/>
    </row>
    <row r="48" spans="1:15" x14ac:dyDescent="0.3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75"/>
    </row>
    <row r="49" spans="1:15" x14ac:dyDescent="0.3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75"/>
    </row>
    <row r="50" spans="1:15" x14ac:dyDescent="0.3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75"/>
    </row>
    <row r="51" spans="1:15" x14ac:dyDescent="0.3">
      <c r="A51" s="363" t="s">
        <v>155</v>
      </c>
      <c r="B51" s="326">
        <f t="shared" ref="B51:O51" si="0">SUM(B2:B50)</f>
        <v>127</v>
      </c>
      <c r="C51" s="326">
        <f t="shared" si="0"/>
        <v>15</v>
      </c>
      <c r="D51" s="326">
        <f t="shared" si="0"/>
        <v>45</v>
      </c>
      <c r="E51" s="326">
        <f t="shared" si="0"/>
        <v>38</v>
      </c>
      <c r="F51" s="326">
        <f t="shared" si="0"/>
        <v>34</v>
      </c>
      <c r="G51" s="326">
        <f t="shared" si="0"/>
        <v>0</v>
      </c>
      <c r="H51" s="326">
        <f t="shared" si="0"/>
        <v>355.22199999999998</v>
      </c>
      <c r="I51" s="326">
        <f t="shared" si="0"/>
        <v>114.31100000000001</v>
      </c>
      <c r="J51" s="326">
        <f t="shared" si="0"/>
        <v>72.11</v>
      </c>
      <c r="K51" s="326">
        <f t="shared" si="0"/>
        <v>65.813999999999993</v>
      </c>
      <c r="L51" s="326">
        <f t="shared" si="0"/>
        <v>260.32299999999992</v>
      </c>
      <c r="M51" s="326">
        <f t="shared" si="0"/>
        <v>7</v>
      </c>
      <c r="N51" s="326">
        <f t="shared" si="0"/>
        <v>60</v>
      </c>
      <c r="O51" s="326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4.4" x14ac:dyDescent="0.3"/>
  <cols>
    <col min="1" max="1" width="17.6640625" style="372" customWidth="1"/>
    <col min="2" max="2" width="17.44140625" style="372" customWidth="1"/>
    <col min="5" max="5" width="8.6640625" style="372" customWidth="1"/>
    <col min="6" max="6" width="9.6640625" style="372" customWidth="1"/>
    <col min="13" max="13" width="11.5546875" style="372" customWidth="1"/>
  </cols>
  <sheetData>
    <row r="1" spans="1:15" s="70" customFormat="1" ht="30" customHeight="1" x14ac:dyDescent="0.3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3">
      <c r="A2" s="181" t="s">
        <v>106</v>
      </c>
      <c r="B2" s="375">
        <v>0</v>
      </c>
      <c r="C2" s="375">
        <v>1</v>
      </c>
      <c r="D2" s="375">
        <v>0</v>
      </c>
      <c r="E2" s="375">
        <v>0</v>
      </c>
      <c r="F2" s="375">
        <v>0</v>
      </c>
      <c r="G2" s="375">
        <v>0</v>
      </c>
      <c r="H2" s="375">
        <v>0</v>
      </c>
      <c r="I2" s="375">
        <v>11.545999999999999</v>
      </c>
      <c r="J2" s="375">
        <v>0</v>
      </c>
      <c r="K2" s="375">
        <v>0</v>
      </c>
      <c r="L2" s="375">
        <v>0</v>
      </c>
      <c r="M2" s="375">
        <v>0</v>
      </c>
      <c r="N2" s="375">
        <v>0</v>
      </c>
      <c r="O2" s="375"/>
    </row>
    <row r="3" spans="1:15" x14ac:dyDescent="0.3">
      <c r="A3" s="181" t="s">
        <v>107</v>
      </c>
      <c r="B3" s="375">
        <v>0</v>
      </c>
      <c r="C3" s="375">
        <v>0</v>
      </c>
      <c r="D3" s="375">
        <v>1</v>
      </c>
      <c r="E3" s="375">
        <v>0</v>
      </c>
      <c r="F3" s="375">
        <v>0</v>
      </c>
      <c r="G3" s="375">
        <v>0</v>
      </c>
      <c r="H3" s="375">
        <v>11.095000000000001</v>
      </c>
      <c r="I3" s="375">
        <v>0</v>
      </c>
      <c r="J3" s="375">
        <v>0</v>
      </c>
      <c r="K3" s="375">
        <v>0</v>
      </c>
      <c r="L3" s="375">
        <v>0.315</v>
      </c>
      <c r="M3" s="375">
        <v>0</v>
      </c>
      <c r="N3" s="375">
        <v>0</v>
      </c>
      <c r="O3" s="375"/>
    </row>
    <row r="4" spans="1:15" x14ac:dyDescent="0.3">
      <c r="A4" s="181" t="s">
        <v>108</v>
      </c>
      <c r="B4" s="375">
        <v>0</v>
      </c>
      <c r="C4" s="375">
        <v>0</v>
      </c>
      <c r="D4" s="375">
        <v>1</v>
      </c>
      <c r="E4" s="375">
        <v>0</v>
      </c>
      <c r="F4" s="375">
        <v>0</v>
      </c>
      <c r="G4" s="375">
        <v>0</v>
      </c>
      <c r="H4" s="375">
        <v>0</v>
      </c>
      <c r="I4" s="375">
        <v>0</v>
      </c>
      <c r="J4" s="375">
        <v>0</v>
      </c>
      <c r="K4" s="375">
        <v>0</v>
      </c>
      <c r="L4" s="375">
        <v>10.382999999999999</v>
      </c>
      <c r="M4" s="375">
        <v>0</v>
      </c>
      <c r="N4" s="375">
        <v>0</v>
      </c>
      <c r="O4" s="375"/>
    </row>
    <row r="5" spans="1:15" x14ac:dyDescent="0.3">
      <c r="A5" s="181" t="s">
        <v>109</v>
      </c>
      <c r="B5" s="375">
        <v>0</v>
      </c>
      <c r="C5" s="375">
        <v>0</v>
      </c>
      <c r="D5" s="375">
        <v>3</v>
      </c>
      <c r="E5" s="375">
        <v>0</v>
      </c>
      <c r="F5" s="375">
        <v>0</v>
      </c>
      <c r="G5" s="375">
        <v>0</v>
      </c>
      <c r="H5" s="375">
        <v>0</v>
      </c>
      <c r="I5" s="375">
        <v>0</v>
      </c>
      <c r="J5" s="375">
        <v>0</v>
      </c>
      <c r="K5" s="375">
        <v>0</v>
      </c>
      <c r="L5" s="375">
        <v>6.4710000000000001</v>
      </c>
      <c r="M5" s="375">
        <v>0</v>
      </c>
      <c r="N5" s="375">
        <v>0</v>
      </c>
      <c r="O5" s="375"/>
    </row>
    <row r="6" spans="1:15" x14ac:dyDescent="0.3">
      <c r="A6" s="181" t="s">
        <v>110</v>
      </c>
      <c r="B6" s="375">
        <v>0</v>
      </c>
      <c r="C6" s="375">
        <v>0</v>
      </c>
      <c r="D6" s="375">
        <v>1</v>
      </c>
      <c r="E6" s="375">
        <v>0</v>
      </c>
      <c r="F6" s="375">
        <v>0</v>
      </c>
      <c r="G6" s="375">
        <v>0</v>
      </c>
      <c r="H6" s="375">
        <v>0</v>
      </c>
      <c r="I6" s="375">
        <v>0</v>
      </c>
      <c r="J6" s="375">
        <v>0</v>
      </c>
      <c r="K6" s="375">
        <v>0</v>
      </c>
      <c r="L6" s="375">
        <v>12.214</v>
      </c>
      <c r="M6" s="375">
        <v>0</v>
      </c>
      <c r="N6" s="375">
        <v>0</v>
      </c>
      <c r="O6" s="375"/>
    </row>
    <row r="7" spans="1:15" x14ac:dyDescent="0.3">
      <c r="A7" s="181" t="s">
        <v>111</v>
      </c>
      <c r="B7" s="375">
        <v>0</v>
      </c>
      <c r="C7" s="375">
        <v>0</v>
      </c>
      <c r="D7" s="375">
        <v>1</v>
      </c>
      <c r="E7" s="375">
        <v>0</v>
      </c>
      <c r="F7" s="375">
        <v>0</v>
      </c>
      <c r="G7" s="375">
        <v>0</v>
      </c>
      <c r="H7" s="375">
        <v>20</v>
      </c>
      <c r="I7" s="375">
        <v>0</v>
      </c>
      <c r="J7" s="375">
        <v>0</v>
      </c>
      <c r="K7" s="375">
        <v>0</v>
      </c>
      <c r="L7" s="375">
        <v>0</v>
      </c>
      <c r="M7" s="375">
        <v>0</v>
      </c>
      <c r="N7" s="375">
        <v>0</v>
      </c>
      <c r="O7" s="375"/>
    </row>
    <row r="8" spans="1:15" x14ac:dyDescent="0.3">
      <c r="A8" s="181" t="s">
        <v>112</v>
      </c>
      <c r="B8" s="375">
        <v>0</v>
      </c>
      <c r="C8" s="375">
        <v>0</v>
      </c>
      <c r="D8" s="375">
        <v>0</v>
      </c>
      <c r="E8" s="375">
        <v>0</v>
      </c>
      <c r="F8" s="375">
        <v>0</v>
      </c>
      <c r="G8" s="375">
        <v>0</v>
      </c>
      <c r="H8" s="375">
        <v>25.7</v>
      </c>
      <c r="I8" s="375">
        <v>0</v>
      </c>
      <c r="J8" s="375">
        <v>0</v>
      </c>
      <c r="K8" s="375">
        <v>0</v>
      </c>
      <c r="L8" s="375">
        <v>0.8</v>
      </c>
      <c r="M8" s="375">
        <v>0</v>
      </c>
      <c r="N8" s="375">
        <v>0</v>
      </c>
      <c r="O8" s="375"/>
    </row>
    <row r="9" spans="1:15" x14ac:dyDescent="0.3">
      <c r="A9" s="181" t="s">
        <v>113</v>
      </c>
      <c r="B9" s="375">
        <v>0</v>
      </c>
      <c r="C9" s="375">
        <v>0</v>
      </c>
      <c r="D9" s="375">
        <v>0</v>
      </c>
      <c r="E9" s="375">
        <v>0</v>
      </c>
      <c r="F9" s="375">
        <v>0</v>
      </c>
      <c r="G9" s="375">
        <v>0</v>
      </c>
      <c r="H9" s="375">
        <v>0</v>
      </c>
      <c r="I9" s="375">
        <v>0</v>
      </c>
      <c r="J9" s="375">
        <v>0</v>
      </c>
      <c r="K9" s="375">
        <v>0</v>
      </c>
      <c r="L9" s="375">
        <v>0</v>
      </c>
      <c r="M9" s="375">
        <v>0</v>
      </c>
      <c r="N9" s="375">
        <v>0</v>
      </c>
      <c r="O9" s="375"/>
    </row>
    <row r="10" spans="1:15" x14ac:dyDescent="0.3">
      <c r="A10" s="181" t="s">
        <v>114</v>
      </c>
      <c r="B10" s="375">
        <v>0</v>
      </c>
      <c r="C10" s="375">
        <v>0</v>
      </c>
      <c r="D10" s="375">
        <v>0</v>
      </c>
      <c r="E10" s="375">
        <v>0</v>
      </c>
      <c r="F10" s="375">
        <v>3</v>
      </c>
      <c r="G10" s="375">
        <v>0</v>
      </c>
      <c r="H10" s="375">
        <v>0</v>
      </c>
      <c r="I10" s="375">
        <v>0</v>
      </c>
      <c r="J10" s="375">
        <v>0</v>
      </c>
      <c r="K10" s="375">
        <v>0</v>
      </c>
      <c r="L10" s="375">
        <v>0</v>
      </c>
      <c r="M10" s="375">
        <v>0</v>
      </c>
      <c r="N10" s="375">
        <v>0</v>
      </c>
      <c r="O10" s="375"/>
    </row>
    <row r="11" spans="1:15" x14ac:dyDescent="0.3">
      <c r="A11" s="181" t="s">
        <v>115</v>
      </c>
      <c r="B11" s="375">
        <v>0</v>
      </c>
      <c r="C11" s="375">
        <v>0</v>
      </c>
      <c r="D11" s="375">
        <v>1</v>
      </c>
      <c r="E11" s="375">
        <v>0</v>
      </c>
      <c r="F11" s="375">
        <v>1</v>
      </c>
      <c r="G11" s="375">
        <v>0</v>
      </c>
      <c r="H11" s="375">
        <v>0</v>
      </c>
      <c r="I11" s="375">
        <v>0</v>
      </c>
      <c r="J11" s="375">
        <v>0</v>
      </c>
      <c r="K11" s="375">
        <v>0</v>
      </c>
      <c r="L11" s="375">
        <v>11.98</v>
      </c>
      <c r="M11" s="375">
        <v>0</v>
      </c>
      <c r="N11" s="375">
        <v>0</v>
      </c>
      <c r="O11" s="375"/>
    </row>
    <row r="12" spans="1:15" x14ac:dyDescent="0.3">
      <c r="A12" s="181" t="s">
        <v>116</v>
      </c>
      <c r="B12" s="375">
        <v>0</v>
      </c>
      <c r="C12" s="375">
        <v>0</v>
      </c>
      <c r="D12" s="375">
        <v>1</v>
      </c>
      <c r="E12" s="375">
        <v>0</v>
      </c>
      <c r="F12" s="375">
        <v>0</v>
      </c>
      <c r="G12" s="375">
        <v>0</v>
      </c>
      <c r="H12" s="375">
        <v>0</v>
      </c>
      <c r="I12" s="375">
        <v>0</v>
      </c>
      <c r="J12" s="375">
        <v>0</v>
      </c>
      <c r="K12" s="375">
        <v>0</v>
      </c>
      <c r="L12" s="375">
        <v>10.86</v>
      </c>
      <c r="M12" s="375">
        <v>0</v>
      </c>
      <c r="N12" s="375">
        <v>0</v>
      </c>
      <c r="O12" s="375"/>
    </row>
    <row r="13" spans="1:15" x14ac:dyDescent="0.3">
      <c r="A13" s="181" t="s">
        <v>117</v>
      </c>
      <c r="B13" s="375">
        <v>0</v>
      </c>
      <c r="C13" s="375">
        <v>0</v>
      </c>
      <c r="D13" s="375">
        <v>2</v>
      </c>
      <c r="E13" s="375">
        <v>0</v>
      </c>
      <c r="F13" s="375">
        <v>0</v>
      </c>
      <c r="G13" s="375">
        <v>0</v>
      </c>
      <c r="H13" s="375">
        <v>10.757</v>
      </c>
      <c r="I13" s="375">
        <v>0</v>
      </c>
      <c r="J13" s="375">
        <v>0</v>
      </c>
      <c r="K13" s="375">
        <v>0</v>
      </c>
      <c r="L13" s="375">
        <v>0</v>
      </c>
      <c r="M13" s="375">
        <v>0</v>
      </c>
      <c r="N13" s="375">
        <v>0</v>
      </c>
      <c r="O13" s="375"/>
    </row>
    <row r="14" spans="1:15" x14ac:dyDescent="0.3">
      <c r="A14" s="181" t="s">
        <v>118</v>
      </c>
      <c r="B14" s="375">
        <v>0</v>
      </c>
      <c r="C14" s="375">
        <v>0</v>
      </c>
      <c r="D14" s="375">
        <v>2</v>
      </c>
      <c r="E14" s="375">
        <v>0</v>
      </c>
      <c r="F14" s="375">
        <v>0</v>
      </c>
      <c r="G14" s="375">
        <v>0</v>
      </c>
      <c r="H14" s="375">
        <v>0</v>
      </c>
      <c r="I14" s="375">
        <v>0</v>
      </c>
      <c r="J14" s="375">
        <v>0</v>
      </c>
      <c r="K14" s="375">
        <v>0</v>
      </c>
      <c r="L14" s="375">
        <v>10</v>
      </c>
      <c r="M14" s="375">
        <v>0</v>
      </c>
      <c r="N14" s="375">
        <v>0</v>
      </c>
      <c r="O14" s="375"/>
    </row>
    <row r="15" spans="1:15" x14ac:dyDescent="0.3">
      <c r="A15" s="181" t="s">
        <v>119</v>
      </c>
      <c r="B15" s="375">
        <v>0</v>
      </c>
      <c r="C15" s="375">
        <v>0</v>
      </c>
      <c r="D15" s="375">
        <v>1</v>
      </c>
      <c r="E15" s="375">
        <v>0</v>
      </c>
      <c r="F15" s="375">
        <v>0</v>
      </c>
      <c r="G15" s="375">
        <v>0</v>
      </c>
      <c r="H15" s="375">
        <v>0</v>
      </c>
      <c r="I15" s="375">
        <v>0</v>
      </c>
      <c r="J15" s="375">
        <v>0</v>
      </c>
      <c r="K15" s="375">
        <v>0</v>
      </c>
      <c r="L15" s="375">
        <v>16.899999999999999</v>
      </c>
      <c r="M15" s="375">
        <v>0</v>
      </c>
      <c r="N15" s="375">
        <v>0</v>
      </c>
      <c r="O15" s="375"/>
    </row>
    <row r="16" spans="1:15" x14ac:dyDescent="0.3">
      <c r="A16" s="181" t="s">
        <v>120</v>
      </c>
      <c r="B16" s="375">
        <v>0</v>
      </c>
      <c r="C16" s="375">
        <v>0</v>
      </c>
      <c r="D16" s="375">
        <v>0</v>
      </c>
      <c r="E16" s="375">
        <v>0</v>
      </c>
      <c r="F16" s="375">
        <v>1</v>
      </c>
      <c r="G16" s="375">
        <v>0</v>
      </c>
      <c r="H16" s="375">
        <v>0</v>
      </c>
      <c r="I16" s="375">
        <v>0</v>
      </c>
      <c r="J16" s="375">
        <v>0</v>
      </c>
      <c r="K16" s="375">
        <v>0</v>
      </c>
      <c r="L16" s="375">
        <v>9</v>
      </c>
      <c r="M16" s="375">
        <v>0</v>
      </c>
      <c r="N16" s="375">
        <v>0</v>
      </c>
      <c r="O16" s="375"/>
    </row>
    <row r="17" spans="1:15" x14ac:dyDescent="0.3">
      <c r="A17" s="181" t="s">
        <v>121</v>
      </c>
      <c r="B17" s="375">
        <v>0</v>
      </c>
      <c r="C17" s="375">
        <v>0</v>
      </c>
      <c r="D17" s="375">
        <v>1</v>
      </c>
      <c r="E17" s="375">
        <v>0</v>
      </c>
      <c r="F17" s="375">
        <v>0</v>
      </c>
      <c r="G17" s="375">
        <v>0</v>
      </c>
      <c r="H17" s="375">
        <v>0</v>
      </c>
      <c r="I17" s="375">
        <v>0</v>
      </c>
      <c r="J17" s="375">
        <v>0</v>
      </c>
      <c r="K17" s="375">
        <v>0</v>
      </c>
      <c r="L17" s="375">
        <v>14.12</v>
      </c>
      <c r="M17" s="375">
        <v>0</v>
      </c>
      <c r="N17" s="375">
        <v>0</v>
      </c>
      <c r="O17" s="375"/>
    </row>
    <row r="18" spans="1:15" x14ac:dyDescent="0.3">
      <c r="A18" s="181" t="s">
        <v>122</v>
      </c>
      <c r="B18" s="375">
        <v>25</v>
      </c>
      <c r="C18" s="375">
        <v>0</v>
      </c>
      <c r="D18" s="375">
        <v>2</v>
      </c>
      <c r="E18" s="375">
        <v>5</v>
      </c>
      <c r="F18" s="375">
        <v>0</v>
      </c>
      <c r="G18" s="375">
        <v>0</v>
      </c>
      <c r="H18" s="375">
        <v>0</v>
      </c>
      <c r="I18" s="375">
        <v>0</v>
      </c>
      <c r="J18" s="375">
        <v>0</v>
      </c>
      <c r="K18" s="375">
        <v>0</v>
      </c>
      <c r="L18" s="375">
        <v>13.17</v>
      </c>
      <c r="M18" s="375">
        <v>0</v>
      </c>
      <c r="N18" s="375">
        <v>0</v>
      </c>
      <c r="O18" s="375"/>
    </row>
    <row r="19" spans="1:15" x14ac:dyDescent="0.3">
      <c r="A19" s="181" t="s">
        <v>123</v>
      </c>
      <c r="B19" s="375">
        <v>0</v>
      </c>
      <c r="C19" s="375">
        <v>0</v>
      </c>
      <c r="D19" s="375">
        <v>0</v>
      </c>
      <c r="E19" s="375">
        <v>0</v>
      </c>
      <c r="F19" s="375">
        <v>4</v>
      </c>
      <c r="G19" s="375">
        <v>0</v>
      </c>
      <c r="H19" s="375">
        <v>26.035</v>
      </c>
      <c r="I19" s="375">
        <v>0</v>
      </c>
      <c r="J19" s="375">
        <v>0</v>
      </c>
      <c r="K19" s="375">
        <v>0</v>
      </c>
      <c r="L19" s="375">
        <v>0</v>
      </c>
      <c r="M19" s="375">
        <v>0</v>
      </c>
      <c r="N19" s="375">
        <v>0</v>
      </c>
      <c r="O19" s="375"/>
    </row>
    <row r="20" spans="1:15" x14ac:dyDescent="0.3">
      <c r="A20" s="181" t="s">
        <v>124</v>
      </c>
      <c r="B20" s="375">
        <v>0</v>
      </c>
      <c r="C20" s="375">
        <v>0</v>
      </c>
      <c r="D20" s="375">
        <v>0</v>
      </c>
      <c r="E20" s="375">
        <v>0</v>
      </c>
      <c r="F20" s="375">
        <v>0</v>
      </c>
      <c r="G20" s="375">
        <v>0</v>
      </c>
      <c r="H20" s="375">
        <v>22.933</v>
      </c>
      <c r="I20" s="375">
        <v>0</v>
      </c>
      <c r="J20" s="375">
        <v>0</v>
      </c>
      <c r="K20" s="375">
        <v>0</v>
      </c>
      <c r="L20" s="375">
        <v>0</v>
      </c>
      <c r="M20" s="375">
        <v>0</v>
      </c>
      <c r="N20" s="375">
        <v>0</v>
      </c>
      <c r="O20" s="375"/>
    </row>
    <row r="21" spans="1:15" x14ac:dyDescent="0.3">
      <c r="A21" s="181" t="s">
        <v>125</v>
      </c>
      <c r="B21" s="375">
        <v>36</v>
      </c>
      <c r="C21" s="375">
        <v>0</v>
      </c>
      <c r="D21" s="375">
        <v>0</v>
      </c>
      <c r="E21" s="375">
        <v>4</v>
      </c>
      <c r="F21" s="375">
        <v>4</v>
      </c>
      <c r="G21" s="375">
        <v>0</v>
      </c>
      <c r="H21" s="375">
        <v>0</v>
      </c>
      <c r="I21" s="375">
        <v>0</v>
      </c>
      <c r="J21" s="375">
        <v>0</v>
      </c>
      <c r="K21" s="375">
        <v>0</v>
      </c>
      <c r="L21" s="375">
        <v>0</v>
      </c>
      <c r="M21" s="375">
        <v>0</v>
      </c>
      <c r="N21" s="375">
        <v>0</v>
      </c>
      <c r="O21" s="375"/>
    </row>
    <row r="22" spans="1:15" x14ac:dyDescent="0.3">
      <c r="A22" s="181" t="s">
        <v>126</v>
      </c>
      <c r="B22" s="375">
        <v>0</v>
      </c>
      <c r="C22" s="375">
        <v>0</v>
      </c>
      <c r="D22" s="375">
        <v>2</v>
      </c>
      <c r="E22" s="375">
        <v>0</v>
      </c>
      <c r="F22" s="375">
        <v>0</v>
      </c>
      <c r="G22" s="375">
        <v>0</v>
      </c>
      <c r="H22" s="375">
        <v>0</v>
      </c>
      <c r="I22" s="375">
        <v>0</v>
      </c>
      <c r="J22" s="375">
        <v>0</v>
      </c>
      <c r="K22" s="375">
        <v>0</v>
      </c>
      <c r="L22" s="375">
        <v>10</v>
      </c>
      <c r="M22" s="375">
        <v>5</v>
      </c>
      <c r="N22" s="375">
        <v>0</v>
      </c>
      <c r="O22" s="375"/>
    </row>
    <row r="23" spans="1:15" x14ac:dyDescent="0.3">
      <c r="A23" s="181" t="s">
        <v>127</v>
      </c>
      <c r="B23" s="375">
        <v>6</v>
      </c>
      <c r="C23" s="375">
        <v>0</v>
      </c>
      <c r="D23" s="375">
        <v>0</v>
      </c>
      <c r="E23" s="375">
        <v>3</v>
      </c>
      <c r="F23" s="375">
        <v>1</v>
      </c>
      <c r="G23" s="375">
        <v>0</v>
      </c>
      <c r="H23" s="375">
        <v>9.92</v>
      </c>
      <c r="I23" s="375">
        <v>0</v>
      </c>
      <c r="J23" s="375">
        <v>0</v>
      </c>
      <c r="K23" s="375">
        <v>0</v>
      </c>
      <c r="L23" s="375">
        <v>11</v>
      </c>
      <c r="M23" s="375">
        <v>0</v>
      </c>
      <c r="N23" s="375">
        <v>0</v>
      </c>
      <c r="O23" s="375"/>
    </row>
    <row r="24" spans="1:15" x14ac:dyDescent="0.3">
      <c r="A24" s="181" t="s">
        <v>128</v>
      </c>
      <c r="B24" s="375">
        <v>4</v>
      </c>
      <c r="C24" s="375">
        <v>0</v>
      </c>
      <c r="D24" s="375">
        <v>2</v>
      </c>
      <c r="E24" s="375">
        <v>1</v>
      </c>
      <c r="F24" s="375">
        <v>0</v>
      </c>
      <c r="G24" s="375">
        <v>0</v>
      </c>
      <c r="H24" s="375">
        <v>1.925</v>
      </c>
      <c r="I24" s="375">
        <v>0</v>
      </c>
      <c r="J24" s="375">
        <v>0</v>
      </c>
      <c r="K24" s="375">
        <v>0</v>
      </c>
      <c r="L24" s="375">
        <v>4.51</v>
      </c>
      <c r="M24" s="375">
        <v>0</v>
      </c>
      <c r="N24" s="375">
        <v>0</v>
      </c>
      <c r="O24" s="375"/>
    </row>
    <row r="25" spans="1:15" x14ac:dyDescent="0.3">
      <c r="A25" s="181" t="s">
        <v>129</v>
      </c>
      <c r="B25" s="375">
        <v>0</v>
      </c>
      <c r="C25" s="375">
        <v>0</v>
      </c>
      <c r="D25" s="375">
        <v>0</v>
      </c>
      <c r="E25" s="375">
        <v>0</v>
      </c>
      <c r="F25" s="375">
        <v>0</v>
      </c>
      <c r="G25" s="375">
        <v>0</v>
      </c>
      <c r="H25" s="375">
        <v>0</v>
      </c>
      <c r="I25" s="375">
        <v>0</v>
      </c>
      <c r="J25" s="375">
        <v>0</v>
      </c>
      <c r="K25" s="375">
        <v>0</v>
      </c>
      <c r="L25" s="375">
        <v>19.843</v>
      </c>
      <c r="M25" s="375">
        <v>0</v>
      </c>
      <c r="N25" s="375">
        <v>0</v>
      </c>
      <c r="O25" s="375"/>
    </row>
    <row r="26" spans="1:15" x14ac:dyDescent="0.3">
      <c r="A26" s="181" t="s">
        <v>130</v>
      </c>
      <c r="B26" s="375">
        <v>15</v>
      </c>
      <c r="C26" s="375">
        <v>0</v>
      </c>
      <c r="D26" s="375">
        <v>1</v>
      </c>
      <c r="E26" s="375">
        <v>1</v>
      </c>
      <c r="F26" s="375">
        <v>3</v>
      </c>
      <c r="G26" s="375">
        <v>0</v>
      </c>
      <c r="H26" s="375">
        <v>11</v>
      </c>
      <c r="I26" s="375">
        <v>0</v>
      </c>
      <c r="J26" s="375">
        <v>0</v>
      </c>
      <c r="K26" s="375">
        <v>0</v>
      </c>
      <c r="L26" s="375">
        <v>0</v>
      </c>
      <c r="M26" s="375">
        <v>0</v>
      </c>
      <c r="N26" s="375">
        <v>0</v>
      </c>
      <c r="O26" s="375"/>
    </row>
    <row r="27" spans="1:15" x14ac:dyDescent="0.3">
      <c r="A27" s="181" t="s">
        <v>131</v>
      </c>
      <c r="B27" s="375">
        <v>0</v>
      </c>
      <c r="C27" s="375">
        <v>0</v>
      </c>
      <c r="D27" s="375">
        <v>0</v>
      </c>
      <c r="E27" s="375">
        <v>0</v>
      </c>
      <c r="F27" s="375">
        <v>0</v>
      </c>
      <c r="G27" s="375">
        <v>0</v>
      </c>
      <c r="H27" s="375">
        <v>22.7</v>
      </c>
      <c r="I27" s="375">
        <v>0</v>
      </c>
      <c r="J27" s="375">
        <v>0</v>
      </c>
      <c r="K27" s="375">
        <v>0</v>
      </c>
      <c r="L27" s="375">
        <v>0.54</v>
      </c>
      <c r="M27" s="375">
        <v>0</v>
      </c>
      <c r="N27" s="375">
        <v>0</v>
      </c>
      <c r="O27" s="375"/>
    </row>
    <row r="28" spans="1:15" x14ac:dyDescent="0.3">
      <c r="A28" s="181" t="s">
        <v>132</v>
      </c>
      <c r="B28" s="375">
        <v>0</v>
      </c>
      <c r="C28" s="375">
        <v>0</v>
      </c>
      <c r="D28" s="375">
        <v>2</v>
      </c>
      <c r="E28" s="375">
        <v>4</v>
      </c>
      <c r="F28" s="375">
        <v>2</v>
      </c>
      <c r="G28" s="375">
        <v>0</v>
      </c>
      <c r="H28" s="375">
        <v>0</v>
      </c>
      <c r="I28" s="375">
        <v>0</v>
      </c>
      <c r="J28" s="375">
        <v>0</v>
      </c>
      <c r="K28" s="375">
        <v>0</v>
      </c>
      <c r="L28" s="375">
        <v>0</v>
      </c>
      <c r="M28" s="375">
        <v>0</v>
      </c>
      <c r="N28" s="375">
        <v>0</v>
      </c>
      <c r="O28" s="375"/>
    </row>
    <row r="29" spans="1:15" x14ac:dyDescent="0.3">
      <c r="A29" s="181" t="s">
        <v>133</v>
      </c>
      <c r="B29" s="375">
        <v>0</v>
      </c>
      <c r="C29" s="375">
        <v>0</v>
      </c>
      <c r="D29" s="375">
        <v>0</v>
      </c>
      <c r="E29" s="375">
        <v>0</v>
      </c>
      <c r="F29" s="375">
        <v>0</v>
      </c>
      <c r="G29" s="375">
        <v>0</v>
      </c>
      <c r="H29" s="375">
        <v>0</v>
      </c>
      <c r="I29" s="375">
        <v>0</v>
      </c>
      <c r="J29" s="375">
        <v>0</v>
      </c>
      <c r="K29" s="375">
        <v>0</v>
      </c>
      <c r="L29" s="375">
        <v>0</v>
      </c>
      <c r="M29" s="375">
        <v>0</v>
      </c>
      <c r="N29" s="375">
        <v>60</v>
      </c>
      <c r="O29" s="375"/>
    </row>
    <row r="30" spans="1:15" x14ac:dyDescent="0.3">
      <c r="A30" s="181" t="s">
        <v>134</v>
      </c>
      <c r="B30" s="375">
        <v>3</v>
      </c>
      <c r="C30" s="375">
        <v>1</v>
      </c>
      <c r="D30" s="375">
        <v>0</v>
      </c>
      <c r="E30" s="375">
        <v>0</v>
      </c>
      <c r="F30" s="375">
        <v>1</v>
      </c>
      <c r="G30" s="375">
        <v>0</v>
      </c>
      <c r="H30" s="375">
        <v>0</v>
      </c>
      <c r="I30" s="375">
        <v>19.695</v>
      </c>
      <c r="J30" s="375">
        <v>0</v>
      </c>
      <c r="K30" s="375">
        <v>16.760000000000002</v>
      </c>
      <c r="L30" s="375">
        <v>0</v>
      </c>
      <c r="M30" s="375">
        <v>0</v>
      </c>
      <c r="N30" s="375">
        <v>0</v>
      </c>
      <c r="O30" s="375"/>
    </row>
    <row r="31" spans="1:15" x14ac:dyDescent="0.3">
      <c r="A31" s="181" t="s">
        <v>135</v>
      </c>
      <c r="B31" s="375">
        <v>0</v>
      </c>
      <c r="C31" s="375">
        <v>0</v>
      </c>
      <c r="D31" s="375">
        <v>0</v>
      </c>
      <c r="E31" s="375">
        <v>2</v>
      </c>
      <c r="F31" s="375">
        <v>2</v>
      </c>
      <c r="G31" s="375">
        <v>0</v>
      </c>
      <c r="H31" s="375">
        <v>0</v>
      </c>
      <c r="I31" s="375">
        <v>3.3119999999999998</v>
      </c>
      <c r="J31" s="375">
        <v>0</v>
      </c>
      <c r="K31" s="375">
        <v>32.951999999999998</v>
      </c>
      <c r="L31" s="375">
        <v>0</v>
      </c>
      <c r="M31" s="375">
        <v>0</v>
      </c>
      <c r="N31" s="375">
        <v>0</v>
      </c>
      <c r="O31" s="375"/>
    </row>
    <row r="32" spans="1:15" x14ac:dyDescent="0.3">
      <c r="A32" s="181" t="s">
        <v>136</v>
      </c>
      <c r="B32" s="375">
        <v>0</v>
      </c>
      <c r="C32" s="375">
        <v>0</v>
      </c>
      <c r="D32" s="375">
        <v>0</v>
      </c>
      <c r="E32" s="375">
        <v>0</v>
      </c>
      <c r="F32" s="375">
        <v>0</v>
      </c>
      <c r="G32" s="375">
        <v>0</v>
      </c>
      <c r="H32" s="375">
        <v>0</v>
      </c>
      <c r="I32" s="375">
        <v>0</v>
      </c>
      <c r="J32" s="375">
        <v>0</v>
      </c>
      <c r="K32" s="375">
        <v>0</v>
      </c>
      <c r="L32" s="375">
        <v>0</v>
      </c>
      <c r="M32" s="375">
        <v>0</v>
      </c>
      <c r="N32" s="375">
        <v>0</v>
      </c>
      <c r="O32" s="375"/>
    </row>
    <row r="33" spans="1:15" x14ac:dyDescent="0.3">
      <c r="A33" s="181" t="s">
        <v>137</v>
      </c>
      <c r="B33" s="375">
        <v>0</v>
      </c>
      <c r="C33" s="375">
        <v>0</v>
      </c>
      <c r="D33" s="375">
        <v>0</v>
      </c>
      <c r="E33" s="375">
        <v>0</v>
      </c>
      <c r="F33" s="375">
        <v>0</v>
      </c>
      <c r="G33" s="375">
        <v>0</v>
      </c>
      <c r="H33" s="375">
        <v>0</v>
      </c>
      <c r="I33" s="375">
        <v>0</v>
      </c>
      <c r="J33" s="375">
        <v>0</v>
      </c>
      <c r="K33" s="375">
        <v>0</v>
      </c>
      <c r="L33" s="375">
        <v>23.815000000000001</v>
      </c>
      <c r="M33" s="375">
        <v>0</v>
      </c>
      <c r="N33" s="375">
        <v>0</v>
      </c>
      <c r="O33" s="375"/>
    </row>
    <row r="34" spans="1:15" x14ac:dyDescent="0.3">
      <c r="A34" s="181" t="s">
        <v>138</v>
      </c>
      <c r="B34" s="375">
        <v>0</v>
      </c>
      <c r="C34" s="375">
        <v>0</v>
      </c>
      <c r="D34" s="375">
        <v>6</v>
      </c>
      <c r="E34" s="375">
        <v>0</v>
      </c>
      <c r="F34" s="375">
        <v>1</v>
      </c>
      <c r="G34" s="375">
        <v>0</v>
      </c>
      <c r="H34" s="375">
        <v>0</v>
      </c>
      <c r="I34" s="375">
        <v>0</v>
      </c>
      <c r="J34" s="375">
        <v>0</v>
      </c>
      <c r="K34" s="375">
        <v>0</v>
      </c>
      <c r="L34" s="375">
        <v>0</v>
      </c>
      <c r="M34" s="375">
        <v>0</v>
      </c>
      <c r="N34" s="375">
        <v>0</v>
      </c>
      <c r="O34" s="375"/>
    </row>
    <row r="35" spans="1:15" x14ac:dyDescent="0.3">
      <c r="A35" s="181" t="s">
        <v>139</v>
      </c>
      <c r="B35" s="375">
        <v>15</v>
      </c>
      <c r="C35" s="375">
        <v>0</v>
      </c>
      <c r="D35" s="375">
        <v>0</v>
      </c>
      <c r="E35" s="375">
        <v>9</v>
      </c>
      <c r="F35" s="375">
        <v>4</v>
      </c>
      <c r="G35" s="375">
        <v>0</v>
      </c>
      <c r="H35" s="375">
        <v>0</v>
      </c>
      <c r="I35" s="375">
        <v>0</v>
      </c>
      <c r="J35" s="375">
        <v>0</v>
      </c>
      <c r="K35" s="375">
        <v>0</v>
      </c>
      <c r="L35" s="375">
        <v>0</v>
      </c>
      <c r="M35" s="375">
        <v>0</v>
      </c>
      <c r="N35" s="375">
        <v>0</v>
      </c>
      <c r="O35" s="375"/>
    </row>
    <row r="36" spans="1:15" x14ac:dyDescent="0.3">
      <c r="A36" s="181" t="s">
        <v>140</v>
      </c>
      <c r="B36" s="375">
        <v>0</v>
      </c>
      <c r="C36" s="375">
        <v>0</v>
      </c>
      <c r="D36" s="375">
        <v>0</v>
      </c>
      <c r="E36" s="375">
        <v>0</v>
      </c>
      <c r="F36" s="375">
        <v>0</v>
      </c>
      <c r="G36" s="375">
        <v>0</v>
      </c>
      <c r="H36" s="375">
        <v>30.058</v>
      </c>
      <c r="I36" s="375">
        <v>0</v>
      </c>
      <c r="J36" s="375">
        <v>0</v>
      </c>
      <c r="K36" s="375">
        <v>0</v>
      </c>
      <c r="L36" s="375">
        <v>0</v>
      </c>
      <c r="M36" s="375">
        <v>1</v>
      </c>
      <c r="N36" s="375">
        <v>0</v>
      </c>
      <c r="O36" s="375"/>
    </row>
    <row r="37" spans="1:15" x14ac:dyDescent="0.3">
      <c r="A37" s="181" t="s">
        <v>141</v>
      </c>
      <c r="B37" s="375">
        <v>0</v>
      </c>
      <c r="C37" s="375">
        <v>0</v>
      </c>
      <c r="D37" s="375">
        <v>0</v>
      </c>
      <c r="E37" s="375">
        <v>0</v>
      </c>
      <c r="F37" s="375">
        <v>0</v>
      </c>
      <c r="G37" s="375">
        <v>0</v>
      </c>
      <c r="H37" s="375">
        <v>0</v>
      </c>
      <c r="I37" s="375">
        <v>0</v>
      </c>
      <c r="J37" s="375">
        <v>46.21</v>
      </c>
      <c r="K37" s="375">
        <v>0</v>
      </c>
      <c r="L37" s="375">
        <v>0</v>
      </c>
      <c r="M37" s="375">
        <v>0</v>
      </c>
      <c r="N37" s="375">
        <v>0</v>
      </c>
      <c r="O37" s="375"/>
    </row>
    <row r="38" spans="1:15" x14ac:dyDescent="0.3">
      <c r="A38" s="181" t="s">
        <v>142</v>
      </c>
      <c r="B38" s="375">
        <v>0</v>
      </c>
      <c r="C38" s="375">
        <v>0</v>
      </c>
      <c r="D38" s="375">
        <v>0</v>
      </c>
      <c r="E38" s="375">
        <v>0</v>
      </c>
      <c r="F38" s="375">
        <v>0</v>
      </c>
      <c r="G38" s="375">
        <v>0</v>
      </c>
      <c r="H38" s="375">
        <v>0</v>
      </c>
      <c r="I38" s="375">
        <v>50.383000000000003</v>
      </c>
      <c r="J38" s="375">
        <v>0</v>
      </c>
      <c r="K38" s="375">
        <v>0</v>
      </c>
      <c r="L38" s="375">
        <v>0</v>
      </c>
      <c r="M38" s="375">
        <v>0</v>
      </c>
      <c r="N38" s="375">
        <v>0</v>
      </c>
      <c r="O38" s="375"/>
    </row>
    <row r="39" spans="1:15" x14ac:dyDescent="0.3">
      <c r="A39" s="181" t="s">
        <v>143</v>
      </c>
      <c r="B39" s="375">
        <v>0</v>
      </c>
      <c r="C39" s="375">
        <v>1</v>
      </c>
      <c r="D39" s="375">
        <v>0</v>
      </c>
      <c r="E39" s="375">
        <v>0</v>
      </c>
      <c r="F39" s="375">
        <v>0</v>
      </c>
      <c r="G39" s="375">
        <v>0</v>
      </c>
      <c r="H39" s="375">
        <v>0</v>
      </c>
      <c r="I39" s="375">
        <v>0</v>
      </c>
      <c r="J39" s="375">
        <v>20.9</v>
      </c>
      <c r="K39" s="375">
        <v>3.56</v>
      </c>
      <c r="L39" s="375">
        <v>0</v>
      </c>
      <c r="M39" s="375">
        <v>0</v>
      </c>
      <c r="N39" s="375">
        <v>0</v>
      </c>
      <c r="O39" s="375"/>
    </row>
    <row r="40" spans="1:15" x14ac:dyDescent="0.3">
      <c r="A40" s="181" t="s">
        <v>144</v>
      </c>
      <c r="B40" s="375">
        <v>0</v>
      </c>
      <c r="C40" s="375">
        <v>0</v>
      </c>
      <c r="D40" s="375">
        <v>0</v>
      </c>
      <c r="E40" s="375">
        <v>0</v>
      </c>
      <c r="F40" s="375">
        <v>0</v>
      </c>
      <c r="G40" s="375">
        <v>0</v>
      </c>
      <c r="H40" s="375">
        <v>0</v>
      </c>
      <c r="I40" s="375">
        <v>24.033000000000001</v>
      </c>
      <c r="J40" s="375">
        <v>0</v>
      </c>
      <c r="K40" s="375">
        <v>5</v>
      </c>
      <c r="L40" s="375">
        <v>0</v>
      </c>
      <c r="M40" s="375">
        <v>0</v>
      </c>
      <c r="N40" s="375">
        <v>0</v>
      </c>
      <c r="O40" s="375"/>
    </row>
    <row r="41" spans="1:15" x14ac:dyDescent="0.3">
      <c r="A41" s="181" t="s">
        <v>145</v>
      </c>
      <c r="B41" s="375">
        <v>0</v>
      </c>
      <c r="C41" s="375">
        <v>0</v>
      </c>
      <c r="D41" s="375">
        <v>3</v>
      </c>
      <c r="E41" s="375">
        <v>0</v>
      </c>
      <c r="F41" s="375">
        <v>0</v>
      </c>
      <c r="G41" s="375">
        <v>0</v>
      </c>
      <c r="H41" s="375">
        <v>0</v>
      </c>
      <c r="I41" s="375">
        <v>0</v>
      </c>
      <c r="J41" s="375">
        <v>0</v>
      </c>
      <c r="K41" s="375">
        <v>0</v>
      </c>
      <c r="L41" s="375">
        <v>3.0710000000000002</v>
      </c>
      <c r="M41" s="375">
        <v>0</v>
      </c>
      <c r="N41" s="375">
        <v>0</v>
      </c>
      <c r="O41" s="375"/>
    </row>
    <row r="42" spans="1:15" x14ac:dyDescent="0.3">
      <c r="A42" s="181" t="s">
        <v>146</v>
      </c>
      <c r="B42" s="375">
        <v>2</v>
      </c>
      <c r="C42" s="375">
        <v>0</v>
      </c>
      <c r="D42" s="375">
        <v>0</v>
      </c>
      <c r="E42" s="375">
        <v>2</v>
      </c>
      <c r="F42" s="375">
        <v>0</v>
      </c>
      <c r="G42" s="375">
        <v>0</v>
      </c>
      <c r="H42" s="375">
        <v>11.996</v>
      </c>
      <c r="I42" s="375">
        <v>0</v>
      </c>
      <c r="J42" s="375">
        <v>0</v>
      </c>
      <c r="K42" s="375">
        <v>0</v>
      </c>
      <c r="L42" s="375">
        <v>0</v>
      </c>
      <c r="M42" s="375">
        <v>1</v>
      </c>
      <c r="N42" s="375">
        <v>0</v>
      </c>
      <c r="O42" s="375"/>
    </row>
    <row r="43" spans="1:15" x14ac:dyDescent="0.3">
      <c r="A43" s="181" t="s">
        <v>147</v>
      </c>
      <c r="B43" s="375">
        <v>0</v>
      </c>
      <c r="C43" s="375">
        <v>0</v>
      </c>
      <c r="D43" s="375">
        <v>0</v>
      </c>
      <c r="E43" s="375">
        <v>0</v>
      </c>
      <c r="F43" s="375">
        <v>0</v>
      </c>
      <c r="G43" s="375">
        <v>0</v>
      </c>
      <c r="H43" s="375">
        <v>21.44</v>
      </c>
      <c r="I43" s="375">
        <v>0</v>
      </c>
      <c r="J43" s="375">
        <v>0</v>
      </c>
      <c r="K43" s="375">
        <v>0</v>
      </c>
      <c r="L43" s="375">
        <v>0</v>
      </c>
      <c r="M43" s="375">
        <v>0</v>
      </c>
      <c r="N43" s="375">
        <v>0</v>
      </c>
      <c r="O43" s="375"/>
    </row>
    <row r="44" spans="1:15" x14ac:dyDescent="0.3">
      <c r="A44" s="181" t="s">
        <v>148</v>
      </c>
      <c r="B44" s="375">
        <v>3</v>
      </c>
      <c r="C44" s="375">
        <v>0</v>
      </c>
      <c r="D44" s="375">
        <v>2</v>
      </c>
      <c r="E44" s="375">
        <v>5</v>
      </c>
      <c r="F44" s="375">
        <v>0</v>
      </c>
      <c r="G44" s="375">
        <v>0</v>
      </c>
      <c r="H44" s="375">
        <v>0</v>
      </c>
      <c r="I44" s="375">
        <v>0</v>
      </c>
      <c r="J44" s="375">
        <v>0</v>
      </c>
      <c r="K44" s="375">
        <v>0</v>
      </c>
      <c r="L44" s="375">
        <v>0</v>
      </c>
      <c r="M44" s="375">
        <v>0</v>
      </c>
      <c r="N44" s="375">
        <v>0</v>
      </c>
      <c r="O44" s="375"/>
    </row>
    <row r="45" spans="1:15" x14ac:dyDescent="0.3">
      <c r="A45" s="181" t="s">
        <v>149</v>
      </c>
      <c r="B45" s="375">
        <v>9</v>
      </c>
      <c r="C45" s="375">
        <v>0</v>
      </c>
      <c r="D45" s="375">
        <v>0</v>
      </c>
      <c r="E45" s="375">
        <v>7</v>
      </c>
      <c r="F45" s="375">
        <v>0</v>
      </c>
      <c r="G45" s="375">
        <v>0</v>
      </c>
      <c r="H45" s="375">
        <v>13.928000000000001</v>
      </c>
      <c r="I45" s="375">
        <v>0</v>
      </c>
      <c r="J45" s="375">
        <v>0</v>
      </c>
      <c r="K45" s="375">
        <v>0</v>
      </c>
      <c r="L45" s="375">
        <v>16.54</v>
      </c>
      <c r="M45" s="375">
        <v>0</v>
      </c>
      <c r="N45" s="375">
        <v>0</v>
      </c>
      <c r="O45" s="375"/>
    </row>
    <row r="46" spans="1:15" x14ac:dyDescent="0.3">
      <c r="A46" s="181" t="s">
        <v>150</v>
      </c>
      <c r="B46" s="375">
        <v>0</v>
      </c>
      <c r="C46" s="375">
        <v>0</v>
      </c>
      <c r="D46" s="375">
        <v>0</v>
      </c>
      <c r="E46" s="375">
        <v>0</v>
      </c>
      <c r="F46" s="375">
        <v>0</v>
      </c>
      <c r="G46" s="375">
        <v>0</v>
      </c>
      <c r="H46" s="375">
        <v>36.575000000000003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375"/>
    </row>
    <row r="47" spans="1:15" x14ac:dyDescent="0.3">
      <c r="A47" s="181" t="s">
        <v>151</v>
      </c>
      <c r="B47" s="375">
        <v>0</v>
      </c>
      <c r="C47" s="375">
        <v>0</v>
      </c>
      <c r="D47" s="375">
        <v>2</v>
      </c>
      <c r="E47" s="375">
        <v>0</v>
      </c>
      <c r="F47" s="375">
        <v>6</v>
      </c>
      <c r="G47" s="375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375"/>
    </row>
    <row r="48" spans="1:15" x14ac:dyDescent="0.3">
      <c r="A48" s="181" t="s">
        <v>152</v>
      </c>
      <c r="B48" s="375">
        <v>0</v>
      </c>
      <c r="C48" s="375">
        <v>0</v>
      </c>
      <c r="D48" s="375">
        <v>0</v>
      </c>
      <c r="E48" s="375">
        <v>0</v>
      </c>
      <c r="F48" s="375">
        <v>0</v>
      </c>
      <c r="G48" s="375">
        <v>0</v>
      </c>
      <c r="H48" s="375">
        <v>0</v>
      </c>
      <c r="I48" s="375">
        <v>0</v>
      </c>
      <c r="J48" s="375">
        <v>0</v>
      </c>
      <c r="K48" s="375">
        <v>0</v>
      </c>
      <c r="L48" s="375">
        <v>34.94</v>
      </c>
      <c r="M48" s="375">
        <v>0</v>
      </c>
      <c r="N48" s="375">
        <v>0</v>
      </c>
      <c r="O48" s="375"/>
    </row>
    <row r="49" spans="1:15" x14ac:dyDescent="0.3">
      <c r="A49" s="181" t="s">
        <v>153</v>
      </c>
      <c r="B49" s="375">
        <v>0</v>
      </c>
      <c r="C49" s="375">
        <v>0</v>
      </c>
      <c r="D49" s="375">
        <v>2</v>
      </c>
      <c r="E49" s="375">
        <v>0</v>
      </c>
      <c r="F49" s="375">
        <v>4</v>
      </c>
      <c r="G49" s="375">
        <v>0</v>
      </c>
      <c r="H49" s="375">
        <v>0</v>
      </c>
      <c r="I49" s="375">
        <v>0</v>
      </c>
      <c r="J49" s="375">
        <v>0</v>
      </c>
      <c r="K49" s="375">
        <v>0</v>
      </c>
      <c r="L49" s="375">
        <v>0</v>
      </c>
      <c r="M49" s="375">
        <v>0</v>
      </c>
      <c r="N49" s="375">
        <v>0</v>
      </c>
      <c r="O49" s="375"/>
    </row>
    <row r="50" spans="1:15" x14ac:dyDescent="0.3">
      <c r="A50" s="181" t="s">
        <v>154</v>
      </c>
      <c r="B50" s="375">
        <v>12</v>
      </c>
      <c r="C50" s="375">
        <v>0</v>
      </c>
      <c r="D50" s="375">
        <v>0</v>
      </c>
      <c r="E50" s="375">
        <v>1</v>
      </c>
      <c r="F50" s="375">
        <v>0</v>
      </c>
      <c r="G50" s="375">
        <v>0</v>
      </c>
      <c r="H50" s="375">
        <v>66.043000000000006</v>
      </c>
      <c r="I50" s="375">
        <v>0</v>
      </c>
      <c r="J50" s="375">
        <v>0</v>
      </c>
      <c r="K50" s="375">
        <v>0</v>
      </c>
      <c r="L50" s="375">
        <v>0</v>
      </c>
      <c r="M50" s="375">
        <v>0</v>
      </c>
      <c r="N50" s="375">
        <v>0</v>
      </c>
      <c r="O50" s="375"/>
    </row>
    <row r="51" spans="1:15" x14ac:dyDescent="0.3">
      <c r="A51" s="181" t="s">
        <v>155</v>
      </c>
      <c r="B51" s="375">
        <f t="shared" ref="B51:O51" si="0">SUM(B2:B50)</f>
        <v>130</v>
      </c>
      <c r="C51" s="375">
        <f t="shared" si="0"/>
        <v>3</v>
      </c>
      <c r="D51" s="375">
        <f t="shared" si="0"/>
        <v>39</v>
      </c>
      <c r="E51" s="375">
        <f t="shared" si="0"/>
        <v>44</v>
      </c>
      <c r="F51" s="375">
        <f t="shared" si="0"/>
        <v>37</v>
      </c>
      <c r="G51" s="375">
        <f t="shared" si="0"/>
        <v>0</v>
      </c>
      <c r="H51" s="375">
        <f t="shared" si="0"/>
        <v>342.10500000000002</v>
      </c>
      <c r="I51" s="375">
        <f t="shared" si="0"/>
        <v>108.96900000000001</v>
      </c>
      <c r="J51" s="375">
        <f t="shared" si="0"/>
        <v>67.11</v>
      </c>
      <c r="K51" s="375">
        <f t="shared" si="0"/>
        <v>58.272000000000006</v>
      </c>
      <c r="L51" s="375">
        <f t="shared" si="0"/>
        <v>240.47199999999998</v>
      </c>
      <c r="M51" s="375">
        <f t="shared" si="0"/>
        <v>7</v>
      </c>
      <c r="N51" s="375">
        <f t="shared" si="0"/>
        <v>60</v>
      </c>
      <c r="O51" s="375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72" customWidth="1"/>
    <col min="15" max="15" width="8.6640625" style="372" customWidth="1"/>
  </cols>
  <sheetData>
    <row r="1" spans="1:16" x14ac:dyDescent="0.3">
      <c r="A1" s="375" t="s">
        <v>105</v>
      </c>
      <c r="B1" s="375">
        <v>1</v>
      </c>
      <c r="C1" s="375">
        <v>2</v>
      </c>
      <c r="D1" s="375">
        <v>3</v>
      </c>
      <c r="E1" s="375">
        <v>4</v>
      </c>
      <c r="F1" s="375">
        <v>5</v>
      </c>
      <c r="G1" s="375">
        <v>6</v>
      </c>
      <c r="H1" s="375">
        <v>7</v>
      </c>
      <c r="I1" s="375">
        <v>8</v>
      </c>
      <c r="J1" s="375">
        <v>9</v>
      </c>
      <c r="K1" s="375">
        <v>10</v>
      </c>
      <c r="L1" s="375">
        <v>11</v>
      </c>
      <c r="M1" s="375">
        <v>12</v>
      </c>
      <c r="N1" s="375">
        <v>13</v>
      </c>
      <c r="O1" s="375">
        <v>14</v>
      </c>
      <c r="P1" s="375" t="s">
        <v>155</v>
      </c>
    </row>
    <row r="2" spans="1:16" s="152" customFormat="1" x14ac:dyDescent="0.3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3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3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3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3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3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3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3">
      <c r="A9" s="375" t="s">
        <v>113</v>
      </c>
      <c r="B9" s="375">
        <v>0</v>
      </c>
      <c r="C9" s="375">
        <v>0</v>
      </c>
      <c r="D9" s="375">
        <v>0</v>
      </c>
      <c r="E9" s="375">
        <v>0</v>
      </c>
      <c r="F9" s="375">
        <v>0</v>
      </c>
      <c r="G9" s="375">
        <v>0</v>
      </c>
      <c r="H9" s="375">
        <v>0</v>
      </c>
      <c r="I9" s="375">
        <v>0</v>
      </c>
      <c r="J9" s="375">
        <v>0</v>
      </c>
      <c r="K9" s="375">
        <v>0</v>
      </c>
      <c r="L9" s="375">
        <v>0</v>
      </c>
      <c r="M9" s="375">
        <v>0</v>
      </c>
      <c r="N9" s="375">
        <v>0</v>
      </c>
      <c r="O9" s="375"/>
      <c r="P9" s="375">
        <f t="shared" si="0"/>
        <v>0</v>
      </c>
    </row>
    <row r="10" spans="1:16" x14ac:dyDescent="0.3">
      <c r="A10" s="375" t="s">
        <v>114</v>
      </c>
      <c r="B10" s="375">
        <v>0</v>
      </c>
      <c r="C10" s="375">
        <v>0</v>
      </c>
      <c r="D10" s="375">
        <v>0</v>
      </c>
      <c r="E10" s="375">
        <v>0</v>
      </c>
      <c r="F10" s="375">
        <v>733.78</v>
      </c>
      <c r="G10" s="375">
        <v>0</v>
      </c>
      <c r="H10" s="375">
        <v>0</v>
      </c>
      <c r="I10" s="375">
        <v>0</v>
      </c>
      <c r="J10" s="375">
        <v>0</v>
      </c>
      <c r="K10" s="375">
        <v>0</v>
      </c>
      <c r="L10" s="375">
        <v>0</v>
      </c>
      <c r="M10" s="375">
        <v>0</v>
      </c>
      <c r="N10" s="375">
        <v>0</v>
      </c>
      <c r="O10" s="375"/>
      <c r="P10" s="375">
        <f t="shared" si="0"/>
        <v>733.78</v>
      </c>
    </row>
    <row r="11" spans="1:16" s="50" customFormat="1" x14ac:dyDescent="0.3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3">
      <c r="A12" s="375" t="s">
        <v>116</v>
      </c>
      <c r="B12" s="375">
        <v>0</v>
      </c>
      <c r="C12" s="375">
        <v>0</v>
      </c>
      <c r="D12" s="375">
        <v>274.5</v>
      </c>
      <c r="E12" s="375">
        <v>0</v>
      </c>
      <c r="F12" s="375">
        <v>0</v>
      </c>
      <c r="G12" s="375">
        <v>0</v>
      </c>
      <c r="H12" s="375">
        <v>0</v>
      </c>
      <c r="I12" s="375">
        <v>0</v>
      </c>
      <c r="J12" s="375">
        <v>0</v>
      </c>
      <c r="K12" s="375">
        <v>0</v>
      </c>
      <c r="L12" s="375">
        <v>557.63</v>
      </c>
      <c r="M12" s="375">
        <v>0</v>
      </c>
      <c r="N12" s="375">
        <v>0</v>
      </c>
      <c r="O12" s="375"/>
      <c r="P12" s="375">
        <f t="shared" si="0"/>
        <v>832.13</v>
      </c>
    </row>
    <row r="13" spans="1:16" s="48" customFormat="1" x14ac:dyDescent="0.3">
      <c r="A13" s="375" t="s">
        <v>117</v>
      </c>
      <c r="B13" s="375">
        <v>0</v>
      </c>
      <c r="C13" s="375">
        <v>0</v>
      </c>
      <c r="D13" s="375">
        <v>530.81999999999994</v>
      </c>
      <c r="E13" s="375">
        <v>0</v>
      </c>
      <c r="F13" s="375">
        <v>0</v>
      </c>
      <c r="G13" s="375">
        <v>0</v>
      </c>
      <c r="H13" s="375">
        <v>422.65</v>
      </c>
      <c r="I13" s="375">
        <v>0</v>
      </c>
      <c r="J13" s="375">
        <v>0</v>
      </c>
      <c r="K13" s="375">
        <v>0</v>
      </c>
      <c r="L13" s="375">
        <v>0</v>
      </c>
      <c r="M13" s="375">
        <v>0</v>
      </c>
      <c r="N13" s="375">
        <v>0</v>
      </c>
      <c r="O13" s="375"/>
      <c r="P13" s="375">
        <f t="shared" si="0"/>
        <v>953.46999999999991</v>
      </c>
    </row>
    <row r="14" spans="1:16" s="50" customFormat="1" x14ac:dyDescent="0.3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3">
      <c r="A15" s="375" t="s">
        <v>119</v>
      </c>
      <c r="B15" s="375">
        <v>0</v>
      </c>
      <c r="C15" s="375">
        <v>0</v>
      </c>
      <c r="D15" s="375">
        <v>176.58</v>
      </c>
      <c r="E15" s="375">
        <v>0</v>
      </c>
      <c r="F15" s="375">
        <v>0</v>
      </c>
      <c r="G15" s="375">
        <v>0</v>
      </c>
      <c r="H15" s="375">
        <v>0</v>
      </c>
      <c r="I15" s="375">
        <v>0</v>
      </c>
      <c r="J15" s="375">
        <v>0</v>
      </c>
      <c r="K15" s="375">
        <v>0</v>
      </c>
      <c r="L15" s="375">
        <v>680.42</v>
      </c>
      <c r="M15" s="375">
        <v>0</v>
      </c>
      <c r="N15" s="375">
        <v>0</v>
      </c>
      <c r="O15" s="375"/>
      <c r="P15" s="375">
        <f t="shared" si="0"/>
        <v>857</v>
      </c>
    </row>
    <row r="16" spans="1:16" x14ac:dyDescent="0.3">
      <c r="A16" s="375" t="s">
        <v>120</v>
      </c>
      <c r="B16" s="375">
        <v>0</v>
      </c>
      <c r="C16" s="375">
        <v>0</v>
      </c>
      <c r="D16" s="375">
        <v>166.9</v>
      </c>
      <c r="E16" s="375">
        <v>0</v>
      </c>
      <c r="F16" s="375">
        <v>0</v>
      </c>
      <c r="G16" s="375">
        <v>0</v>
      </c>
      <c r="H16" s="375">
        <v>0</v>
      </c>
      <c r="I16" s="375">
        <v>0</v>
      </c>
      <c r="J16" s="375">
        <v>0</v>
      </c>
      <c r="K16" s="375">
        <v>0</v>
      </c>
      <c r="L16" s="375">
        <v>616.91999999999996</v>
      </c>
      <c r="M16" s="375">
        <v>0</v>
      </c>
      <c r="N16" s="375">
        <v>0</v>
      </c>
      <c r="O16" s="375"/>
      <c r="P16" s="375">
        <f t="shared" si="0"/>
        <v>783.81999999999994</v>
      </c>
    </row>
    <row r="17" spans="1:16" x14ac:dyDescent="0.3">
      <c r="A17" s="375" t="s">
        <v>121</v>
      </c>
      <c r="B17" s="375">
        <v>0</v>
      </c>
      <c r="C17" s="375">
        <v>0</v>
      </c>
      <c r="D17" s="375">
        <v>404.5</v>
      </c>
      <c r="E17" s="375">
        <v>0</v>
      </c>
      <c r="F17" s="375">
        <v>0</v>
      </c>
      <c r="G17" s="375">
        <v>0</v>
      </c>
      <c r="H17" s="375">
        <v>0</v>
      </c>
      <c r="I17" s="375">
        <v>0</v>
      </c>
      <c r="J17" s="375">
        <v>0</v>
      </c>
      <c r="K17" s="375">
        <v>0</v>
      </c>
      <c r="L17" s="375">
        <v>511.3</v>
      </c>
      <c r="M17" s="375">
        <v>0</v>
      </c>
      <c r="N17" s="375">
        <v>0</v>
      </c>
      <c r="O17" s="375"/>
      <c r="P17" s="375">
        <f t="shared" si="0"/>
        <v>915.8</v>
      </c>
    </row>
    <row r="18" spans="1:16" x14ac:dyDescent="0.3">
      <c r="A18" s="375" t="s">
        <v>122</v>
      </c>
      <c r="B18" s="375">
        <v>274.45999999999998</v>
      </c>
      <c r="C18" s="375">
        <v>0</v>
      </c>
      <c r="D18" s="375">
        <v>566.18999999999994</v>
      </c>
      <c r="E18" s="375">
        <v>177.44</v>
      </c>
      <c r="F18" s="375">
        <v>0</v>
      </c>
      <c r="G18" s="375">
        <v>0</v>
      </c>
      <c r="H18" s="375">
        <v>0</v>
      </c>
      <c r="I18" s="375">
        <v>0</v>
      </c>
      <c r="J18" s="375">
        <v>0</v>
      </c>
      <c r="K18" s="375">
        <v>0</v>
      </c>
      <c r="L18" s="375">
        <v>550.04</v>
      </c>
      <c r="M18" s="375">
        <v>0</v>
      </c>
      <c r="N18" s="375">
        <v>0</v>
      </c>
      <c r="O18" s="375"/>
      <c r="P18" s="375">
        <f t="shared" si="0"/>
        <v>1568.1299999999999</v>
      </c>
    </row>
    <row r="19" spans="1:16" x14ac:dyDescent="0.3">
      <c r="A19" s="375" t="s">
        <v>123</v>
      </c>
      <c r="B19" s="375">
        <v>0</v>
      </c>
      <c r="C19" s="375">
        <v>0</v>
      </c>
      <c r="D19" s="375">
        <v>0</v>
      </c>
      <c r="E19" s="375">
        <v>0</v>
      </c>
      <c r="F19" s="375">
        <v>773.7</v>
      </c>
      <c r="G19" s="375">
        <v>0</v>
      </c>
      <c r="H19" s="375">
        <v>615.6</v>
      </c>
      <c r="I19" s="375">
        <v>0</v>
      </c>
      <c r="J19" s="375">
        <v>0</v>
      </c>
      <c r="K19" s="375">
        <v>0</v>
      </c>
      <c r="L19" s="375">
        <v>0</v>
      </c>
      <c r="M19" s="375">
        <v>0</v>
      </c>
      <c r="N19" s="375">
        <v>0</v>
      </c>
      <c r="O19" s="375"/>
      <c r="P19" s="375">
        <f t="shared" si="0"/>
        <v>1389.3000000000002</v>
      </c>
    </row>
    <row r="20" spans="1:16" x14ac:dyDescent="0.3">
      <c r="A20" s="375" t="s">
        <v>124</v>
      </c>
      <c r="B20" s="375">
        <v>0</v>
      </c>
      <c r="C20" s="375">
        <v>0</v>
      </c>
      <c r="D20" s="375">
        <v>0</v>
      </c>
      <c r="E20" s="375">
        <v>0</v>
      </c>
      <c r="F20" s="375">
        <v>0</v>
      </c>
      <c r="G20" s="375">
        <v>0</v>
      </c>
      <c r="H20" s="375">
        <v>968.51</v>
      </c>
      <c r="I20" s="375">
        <v>0</v>
      </c>
      <c r="J20" s="375">
        <v>0</v>
      </c>
      <c r="K20" s="375">
        <v>0</v>
      </c>
      <c r="L20" s="375">
        <v>0</v>
      </c>
      <c r="M20" s="375">
        <v>0</v>
      </c>
      <c r="N20" s="375">
        <v>0</v>
      </c>
      <c r="O20" s="375"/>
      <c r="P20" s="375">
        <f t="shared" si="0"/>
        <v>968.51</v>
      </c>
    </row>
    <row r="21" spans="1:16" x14ac:dyDescent="0.3">
      <c r="A21" s="375" t="s">
        <v>125</v>
      </c>
      <c r="B21" s="375">
        <v>284.55</v>
      </c>
      <c r="C21" s="375">
        <v>0</v>
      </c>
      <c r="D21" s="375">
        <v>0</v>
      </c>
      <c r="E21" s="375">
        <v>170.42</v>
      </c>
      <c r="F21" s="375">
        <v>656.83</v>
      </c>
      <c r="G21" s="375">
        <v>0</v>
      </c>
      <c r="H21" s="375">
        <v>0</v>
      </c>
      <c r="I21" s="375">
        <v>0</v>
      </c>
      <c r="J21" s="375">
        <v>0</v>
      </c>
      <c r="K21" s="375">
        <v>0</v>
      </c>
      <c r="L21" s="375">
        <v>0</v>
      </c>
      <c r="M21" s="375">
        <v>0</v>
      </c>
      <c r="N21" s="375">
        <v>0</v>
      </c>
      <c r="O21" s="375"/>
      <c r="P21" s="375">
        <f t="shared" si="0"/>
        <v>1111.8000000000002</v>
      </c>
    </row>
    <row r="22" spans="1:16" x14ac:dyDescent="0.3">
      <c r="A22" s="375" t="s">
        <v>126</v>
      </c>
      <c r="B22" s="375">
        <v>0</v>
      </c>
      <c r="C22" s="375">
        <v>0</v>
      </c>
      <c r="D22" s="375">
        <v>385</v>
      </c>
      <c r="E22" s="375">
        <v>0</v>
      </c>
      <c r="F22" s="375">
        <v>0</v>
      </c>
      <c r="G22" s="375">
        <v>0</v>
      </c>
      <c r="H22" s="375">
        <v>0</v>
      </c>
      <c r="I22" s="375">
        <v>0</v>
      </c>
      <c r="J22" s="375">
        <v>0</v>
      </c>
      <c r="K22" s="375">
        <v>0</v>
      </c>
      <c r="L22" s="375">
        <v>478.31</v>
      </c>
      <c r="M22" s="375">
        <v>125</v>
      </c>
      <c r="N22" s="375">
        <v>0</v>
      </c>
      <c r="O22" s="375"/>
      <c r="P22" s="375">
        <f t="shared" si="0"/>
        <v>988.31</v>
      </c>
    </row>
    <row r="23" spans="1:16" x14ac:dyDescent="0.3">
      <c r="A23" s="375" t="s">
        <v>127</v>
      </c>
      <c r="B23" s="375">
        <v>72.88</v>
      </c>
      <c r="C23" s="375">
        <v>0</v>
      </c>
      <c r="D23" s="375">
        <v>0</v>
      </c>
      <c r="E23" s="375">
        <v>116.03</v>
      </c>
      <c r="F23" s="375">
        <v>194.91</v>
      </c>
      <c r="G23" s="375">
        <v>0</v>
      </c>
      <c r="H23" s="375">
        <v>209.47</v>
      </c>
      <c r="I23" s="375">
        <v>0</v>
      </c>
      <c r="J23" s="375">
        <v>0</v>
      </c>
      <c r="K23" s="375">
        <v>0</v>
      </c>
      <c r="L23" s="375">
        <v>252.89</v>
      </c>
      <c r="M23" s="375">
        <v>0</v>
      </c>
      <c r="N23" s="375">
        <v>0</v>
      </c>
      <c r="O23" s="375"/>
      <c r="P23" s="375">
        <f t="shared" si="0"/>
        <v>846.18</v>
      </c>
    </row>
    <row r="24" spans="1:16" x14ac:dyDescent="0.3">
      <c r="A24" s="375" t="s">
        <v>128</v>
      </c>
      <c r="B24" s="375">
        <v>41.87</v>
      </c>
      <c r="C24" s="375">
        <v>0</v>
      </c>
      <c r="D24" s="375">
        <v>567.12</v>
      </c>
      <c r="E24" s="375">
        <v>39.54</v>
      </c>
      <c r="F24" s="375">
        <v>0</v>
      </c>
      <c r="G24" s="375">
        <v>0</v>
      </c>
      <c r="H24" s="375">
        <v>32.630000000000003</v>
      </c>
      <c r="I24" s="375">
        <v>0</v>
      </c>
      <c r="J24" s="375">
        <v>0</v>
      </c>
      <c r="K24" s="375">
        <v>0</v>
      </c>
      <c r="L24" s="375">
        <v>105.29</v>
      </c>
      <c r="M24" s="375">
        <v>0</v>
      </c>
      <c r="N24" s="375">
        <v>0</v>
      </c>
      <c r="O24" s="375"/>
      <c r="P24" s="375">
        <f t="shared" si="0"/>
        <v>786.44999999999993</v>
      </c>
    </row>
    <row r="25" spans="1:16" x14ac:dyDescent="0.3">
      <c r="A25" s="375" t="s">
        <v>129</v>
      </c>
      <c r="B25" s="375">
        <v>0</v>
      </c>
      <c r="C25" s="375">
        <v>0</v>
      </c>
      <c r="D25" s="375">
        <v>0</v>
      </c>
      <c r="E25" s="375">
        <v>0</v>
      </c>
      <c r="F25" s="375">
        <v>0</v>
      </c>
      <c r="G25" s="375">
        <v>0</v>
      </c>
      <c r="H25" s="375">
        <v>0</v>
      </c>
      <c r="I25" s="375">
        <v>0</v>
      </c>
      <c r="J25" s="375">
        <v>0</v>
      </c>
      <c r="K25" s="375">
        <v>0</v>
      </c>
      <c r="L25" s="375">
        <v>918.58</v>
      </c>
      <c r="M25" s="375">
        <v>0</v>
      </c>
      <c r="N25" s="375">
        <v>0</v>
      </c>
      <c r="O25" s="375"/>
      <c r="P25" s="375">
        <f t="shared" si="0"/>
        <v>918.58</v>
      </c>
    </row>
    <row r="26" spans="1:16" x14ac:dyDescent="0.3">
      <c r="A26" s="375" t="s">
        <v>130</v>
      </c>
      <c r="B26" s="375">
        <v>124.68</v>
      </c>
      <c r="C26" s="375">
        <v>0</v>
      </c>
      <c r="D26" s="375">
        <v>396.96</v>
      </c>
      <c r="E26" s="375">
        <v>43.25</v>
      </c>
      <c r="F26" s="375">
        <v>600.58000000000004</v>
      </c>
      <c r="G26" s="375">
        <v>0</v>
      </c>
      <c r="H26" s="375">
        <v>424.98</v>
      </c>
      <c r="I26" s="375">
        <v>0</v>
      </c>
      <c r="J26" s="375">
        <v>0</v>
      </c>
      <c r="K26" s="375">
        <v>0</v>
      </c>
      <c r="L26" s="375">
        <v>0</v>
      </c>
      <c r="M26" s="375">
        <v>0</v>
      </c>
      <c r="N26" s="375">
        <v>0</v>
      </c>
      <c r="O26" s="375"/>
      <c r="P26" s="375">
        <f t="shared" si="0"/>
        <v>1590.45</v>
      </c>
    </row>
    <row r="27" spans="1:16" x14ac:dyDescent="0.3">
      <c r="A27" s="375" t="s">
        <v>131</v>
      </c>
      <c r="B27" s="375">
        <v>0</v>
      </c>
      <c r="C27" s="375">
        <v>0</v>
      </c>
      <c r="D27" s="375">
        <v>0</v>
      </c>
      <c r="E27" s="375">
        <v>0</v>
      </c>
      <c r="F27" s="375">
        <v>0</v>
      </c>
      <c r="G27" s="375">
        <v>0</v>
      </c>
      <c r="H27" s="375">
        <v>486.56</v>
      </c>
      <c r="I27" s="375">
        <v>0</v>
      </c>
      <c r="J27" s="375">
        <v>0</v>
      </c>
      <c r="K27" s="375">
        <v>0</v>
      </c>
      <c r="L27" s="375">
        <v>22.72</v>
      </c>
      <c r="M27" s="375">
        <v>0</v>
      </c>
      <c r="N27" s="375">
        <v>0</v>
      </c>
      <c r="O27" s="375"/>
      <c r="P27" s="375">
        <f t="shared" si="0"/>
        <v>509.28</v>
      </c>
    </row>
    <row r="28" spans="1:16" x14ac:dyDescent="0.3">
      <c r="A28" s="375" t="s">
        <v>132</v>
      </c>
      <c r="B28" s="375">
        <v>0</v>
      </c>
      <c r="C28" s="375">
        <v>0</v>
      </c>
      <c r="D28" s="375">
        <v>863</v>
      </c>
      <c r="E28" s="375">
        <v>0</v>
      </c>
      <c r="F28" s="375">
        <v>350</v>
      </c>
      <c r="G28" s="375">
        <v>0</v>
      </c>
      <c r="H28" s="375">
        <v>0</v>
      </c>
      <c r="I28" s="375">
        <v>0</v>
      </c>
      <c r="J28" s="375">
        <v>0</v>
      </c>
      <c r="K28" s="375">
        <v>0</v>
      </c>
      <c r="L28" s="375">
        <v>0</v>
      </c>
      <c r="M28" s="375">
        <v>0</v>
      </c>
      <c r="N28" s="375">
        <v>0</v>
      </c>
      <c r="O28" s="375"/>
      <c r="P28" s="375">
        <f t="shared" si="0"/>
        <v>1213</v>
      </c>
    </row>
    <row r="29" spans="1:16" x14ac:dyDescent="0.3">
      <c r="A29" s="375" t="s">
        <v>133</v>
      </c>
      <c r="B29" s="375">
        <v>0</v>
      </c>
      <c r="C29" s="375">
        <v>0</v>
      </c>
      <c r="D29" s="375">
        <v>0</v>
      </c>
      <c r="E29" s="375">
        <v>0</v>
      </c>
      <c r="F29" s="375">
        <v>0</v>
      </c>
      <c r="G29" s="375">
        <v>0</v>
      </c>
      <c r="H29" s="375">
        <v>0</v>
      </c>
      <c r="I29" s="375">
        <v>0</v>
      </c>
      <c r="J29" s="375">
        <v>0</v>
      </c>
      <c r="K29" s="375">
        <v>0</v>
      </c>
      <c r="L29" s="375">
        <v>0</v>
      </c>
      <c r="M29" s="375">
        <v>0</v>
      </c>
      <c r="N29" s="375">
        <v>1150</v>
      </c>
      <c r="O29" s="375"/>
      <c r="P29" s="375">
        <f t="shared" si="0"/>
        <v>1150</v>
      </c>
    </row>
    <row r="30" spans="1:16" x14ac:dyDescent="0.3">
      <c r="A30" s="375" t="s">
        <v>134</v>
      </c>
      <c r="B30" s="375">
        <v>0</v>
      </c>
      <c r="C30" s="375">
        <v>153.88999999999999</v>
      </c>
      <c r="D30" s="375">
        <v>0</v>
      </c>
      <c r="E30" s="375">
        <v>0</v>
      </c>
      <c r="F30" s="375">
        <v>232.27</v>
      </c>
      <c r="G30" s="375">
        <v>0</v>
      </c>
      <c r="H30" s="375">
        <v>0</v>
      </c>
      <c r="I30" s="375">
        <v>842.50099999999998</v>
      </c>
      <c r="J30" s="375">
        <v>0</v>
      </c>
      <c r="K30" s="375">
        <v>317.77</v>
      </c>
      <c r="L30" s="375">
        <v>0</v>
      </c>
      <c r="M30" s="375">
        <v>0</v>
      </c>
      <c r="N30" s="375">
        <v>0</v>
      </c>
      <c r="O30" s="375"/>
      <c r="P30" s="375">
        <f t="shared" si="0"/>
        <v>1546.431</v>
      </c>
    </row>
    <row r="31" spans="1:16" x14ac:dyDescent="0.3">
      <c r="A31" s="375" t="s">
        <v>135</v>
      </c>
      <c r="B31" s="375">
        <v>0</v>
      </c>
      <c r="C31" s="375">
        <v>0</v>
      </c>
      <c r="D31" s="375">
        <v>0</v>
      </c>
      <c r="E31" s="375">
        <v>0</v>
      </c>
      <c r="F31" s="375">
        <v>168.36</v>
      </c>
      <c r="G31" s="375">
        <v>0</v>
      </c>
      <c r="H31" s="375">
        <v>0</v>
      </c>
      <c r="I31" s="375">
        <v>221.64</v>
      </c>
      <c r="J31" s="375">
        <v>0</v>
      </c>
      <c r="K31" s="375">
        <v>965.47</v>
      </c>
      <c r="L31" s="375">
        <v>0</v>
      </c>
      <c r="M31" s="375">
        <v>0</v>
      </c>
      <c r="N31" s="375">
        <v>0</v>
      </c>
      <c r="O31" s="375"/>
      <c r="P31" s="375">
        <f t="shared" si="0"/>
        <v>1355.47</v>
      </c>
    </row>
    <row r="32" spans="1:16" x14ac:dyDescent="0.3">
      <c r="A32" s="375" t="s">
        <v>136</v>
      </c>
      <c r="B32" s="375">
        <v>0</v>
      </c>
      <c r="C32" s="375">
        <v>0</v>
      </c>
      <c r="D32" s="375">
        <v>0</v>
      </c>
      <c r="E32" s="375">
        <v>0</v>
      </c>
      <c r="F32" s="375">
        <v>0</v>
      </c>
      <c r="G32" s="375">
        <v>0</v>
      </c>
      <c r="H32" s="375">
        <v>0</v>
      </c>
      <c r="I32" s="375">
        <v>0</v>
      </c>
      <c r="J32" s="375">
        <v>0</v>
      </c>
      <c r="K32" s="375">
        <v>0</v>
      </c>
      <c r="L32" s="375">
        <v>0</v>
      </c>
      <c r="M32" s="375">
        <v>0</v>
      </c>
      <c r="N32" s="375">
        <v>0</v>
      </c>
      <c r="O32" s="375"/>
      <c r="P32" s="375">
        <f t="shared" si="0"/>
        <v>0</v>
      </c>
    </row>
    <row r="33" spans="1:16" x14ac:dyDescent="0.3">
      <c r="A33" s="375" t="s">
        <v>137</v>
      </c>
      <c r="B33" s="375">
        <v>0</v>
      </c>
      <c r="C33" s="375">
        <v>0</v>
      </c>
      <c r="D33" s="375">
        <v>0</v>
      </c>
      <c r="E33" s="375">
        <v>0</v>
      </c>
      <c r="F33" s="375">
        <v>0</v>
      </c>
      <c r="G33" s="375">
        <v>0</v>
      </c>
      <c r="H33" s="375">
        <v>0</v>
      </c>
      <c r="I33" s="375">
        <v>0</v>
      </c>
      <c r="J33" s="375">
        <v>0</v>
      </c>
      <c r="K33" s="375">
        <v>0</v>
      </c>
      <c r="L33" s="375">
        <v>1161.49</v>
      </c>
      <c r="M33" s="375">
        <v>0</v>
      </c>
      <c r="N33" s="375">
        <v>0</v>
      </c>
      <c r="O33" s="375"/>
      <c r="P33" s="375">
        <f t="shared" si="0"/>
        <v>1161.49</v>
      </c>
    </row>
    <row r="34" spans="1:16" x14ac:dyDescent="0.3">
      <c r="A34" s="375" t="s">
        <v>138</v>
      </c>
      <c r="B34" s="375">
        <v>0</v>
      </c>
      <c r="C34" s="375">
        <v>0</v>
      </c>
      <c r="D34" s="375">
        <v>1275.5899999999999</v>
      </c>
      <c r="E34" s="375">
        <v>0</v>
      </c>
      <c r="F34" s="375">
        <v>0</v>
      </c>
      <c r="G34" s="375">
        <v>0</v>
      </c>
      <c r="H34" s="375">
        <v>0</v>
      </c>
      <c r="I34" s="375">
        <v>0</v>
      </c>
      <c r="J34" s="375">
        <v>0</v>
      </c>
      <c r="K34" s="375">
        <v>0</v>
      </c>
      <c r="L34" s="375">
        <v>0</v>
      </c>
      <c r="M34" s="375">
        <v>0</v>
      </c>
      <c r="N34" s="375">
        <v>0</v>
      </c>
      <c r="O34" s="375"/>
      <c r="P34" s="375">
        <f t="shared" ref="P34:P50" si="1">SUM(B34:N34)</f>
        <v>1275.5899999999999</v>
      </c>
    </row>
    <row r="35" spans="1:16" x14ac:dyDescent="0.3">
      <c r="A35" s="375" t="s">
        <v>139</v>
      </c>
      <c r="B35" s="375">
        <v>134</v>
      </c>
      <c r="C35" s="375">
        <v>0</v>
      </c>
      <c r="D35" s="375">
        <v>0</v>
      </c>
      <c r="E35" s="375">
        <v>550</v>
      </c>
      <c r="F35" s="375">
        <v>916</v>
      </c>
      <c r="G35" s="375">
        <v>0</v>
      </c>
      <c r="H35" s="375">
        <v>0</v>
      </c>
      <c r="I35" s="375">
        <v>0</v>
      </c>
      <c r="J35" s="375">
        <v>0</v>
      </c>
      <c r="K35" s="375">
        <v>0</v>
      </c>
      <c r="L35" s="375">
        <v>0</v>
      </c>
      <c r="M35" s="375">
        <v>0</v>
      </c>
      <c r="N35" s="375">
        <v>0</v>
      </c>
      <c r="O35" s="375"/>
      <c r="P35" s="375">
        <f t="shared" si="1"/>
        <v>1600</v>
      </c>
    </row>
    <row r="36" spans="1:16" x14ac:dyDescent="0.3">
      <c r="A36" s="375" t="s">
        <v>140</v>
      </c>
      <c r="B36" s="375">
        <v>0</v>
      </c>
      <c r="C36" s="375">
        <v>0</v>
      </c>
      <c r="D36" s="375">
        <v>0</v>
      </c>
      <c r="E36" s="375">
        <v>0</v>
      </c>
      <c r="F36" s="375">
        <v>0</v>
      </c>
      <c r="G36" s="375">
        <v>0</v>
      </c>
      <c r="H36" s="375">
        <v>923.57999999999993</v>
      </c>
      <c r="I36" s="375">
        <v>0</v>
      </c>
      <c r="J36" s="375">
        <v>0</v>
      </c>
      <c r="K36" s="375">
        <v>0</v>
      </c>
      <c r="L36" s="375">
        <v>0</v>
      </c>
      <c r="M36" s="375">
        <v>9.69</v>
      </c>
      <c r="N36" s="375">
        <v>0</v>
      </c>
      <c r="O36" s="375"/>
      <c r="P36" s="375">
        <f t="shared" si="1"/>
        <v>933.27</v>
      </c>
    </row>
    <row r="37" spans="1:16" x14ac:dyDescent="0.3">
      <c r="A37" s="375" t="s">
        <v>141</v>
      </c>
      <c r="B37" s="375">
        <v>0</v>
      </c>
      <c r="C37" s="375">
        <v>0</v>
      </c>
      <c r="D37" s="375">
        <v>0</v>
      </c>
      <c r="E37" s="375">
        <v>0</v>
      </c>
      <c r="F37" s="375">
        <v>0</v>
      </c>
      <c r="G37" s="375">
        <v>0</v>
      </c>
      <c r="H37" s="375">
        <v>0</v>
      </c>
      <c r="I37" s="375">
        <v>0</v>
      </c>
      <c r="J37" s="375">
        <v>1362.53</v>
      </c>
      <c r="K37" s="375">
        <v>0</v>
      </c>
      <c r="L37" s="375">
        <v>0</v>
      </c>
      <c r="M37" s="375">
        <v>0</v>
      </c>
      <c r="N37" s="375">
        <v>0</v>
      </c>
      <c r="O37" s="375"/>
      <c r="P37" s="375">
        <f t="shared" si="1"/>
        <v>1362.53</v>
      </c>
    </row>
    <row r="38" spans="1:16" x14ac:dyDescent="0.3">
      <c r="A38" s="375" t="s">
        <v>142</v>
      </c>
      <c r="B38" s="375">
        <v>0</v>
      </c>
      <c r="C38" s="375">
        <v>0</v>
      </c>
      <c r="D38" s="375">
        <v>0</v>
      </c>
      <c r="E38" s="375">
        <v>0</v>
      </c>
      <c r="F38" s="375">
        <v>0</v>
      </c>
      <c r="G38" s="375">
        <v>0</v>
      </c>
      <c r="H38" s="375">
        <v>0</v>
      </c>
      <c r="I38" s="375">
        <v>956.73</v>
      </c>
      <c r="J38" s="375">
        <v>0</v>
      </c>
      <c r="K38" s="375">
        <v>0</v>
      </c>
      <c r="L38" s="375">
        <v>0</v>
      </c>
      <c r="M38" s="375">
        <v>0</v>
      </c>
      <c r="N38" s="375">
        <v>0</v>
      </c>
      <c r="O38" s="375"/>
      <c r="P38" s="375">
        <f t="shared" si="1"/>
        <v>956.73</v>
      </c>
    </row>
    <row r="39" spans="1:16" x14ac:dyDescent="0.3">
      <c r="A39" s="375" t="s">
        <v>143</v>
      </c>
      <c r="B39" s="375">
        <v>0</v>
      </c>
      <c r="C39" s="375">
        <v>389.57</v>
      </c>
      <c r="D39" s="375">
        <v>0</v>
      </c>
      <c r="E39" s="375">
        <v>0</v>
      </c>
      <c r="F39" s="375">
        <v>0</v>
      </c>
      <c r="G39" s="375">
        <v>0</v>
      </c>
      <c r="H39" s="375">
        <v>0</v>
      </c>
      <c r="I39" s="375">
        <v>0</v>
      </c>
      <c r="J39" s="375">
        <v>531.02</v>
      </c>
      <c r="K39" s="375">
        <v>26.274000000000001</v>
      </c>
      <c r="L39" s="375">
        <v>0</v>
      </c>
      <c r="M39" s="375">
        <v>0</v>
      </c>
      <c r="N39" s="375">
        <v>0</v>
      </c>
      <c r="O39" s="375"/>
      <c r="P39" s="375">
        <f t="shared" si="1"/>
        <v>946.86399999999992</v>
      </c>
    </row>
    <row r="40" spans="1:16" x14ac:dyDescent="0.3">
      <c r="A40" s="375" t="s">
        <v>144</v>
      </c>
      <c r="B40" s="375">
        <v>0</v>
      </c>
      <c r="C40" s="375">
        <v>0</v>
      </c>
      <c r="D40" s="375">
        <v>0</v>
      </c>
      <c r="E40" s="375">
        <v>0</v>
      </c>
      <c r="F40" s="375">
        <v>0</v>
      </c>
      <c r="G40" s="375">
        <v>0</v>
      </c>
      <c r="H40" s="375">
        <v>0</v>
      </c>
      <c r="I40" s="375">
        <v>1113.44</v>
      </c>
      <c r="J40" s="375">
        <v>0</v>
      </c>
      <c r="K40" s="375">
        <v>413.43</v>
      </c>
      <c r="L40" s="375">
        <v>0</v>
      </c>
      <c r="M40" s="375">
        <v>0</v>
      </c>
      <c r="N40" s="375">
        <v>0</v>
      </c>
      <c r="O40" s="375"/>
      <c r="P40" s="375">
        <f t="shared" si="1"/>
        <v>1526.8700000000001</v>
      </c>
    </row>
    <row r="41" spans="1:16" x14ac:dyDescent="0.3">
      <c r="A41" s="375" t="s">
        <v>145</v>
      </c>
      <c r="B41" s="375">
        <v>0</v>
      </c>
      <c r="C41" s="375">
        <v>0</v>
      </c>
      <c r="D41" s="375">
        <v>1132.1300000000001</v>
      </c>
      <c r="E41" s="375">
        <v>0</v>
      </c>
      <c r="F41" s="375">
        <v>0</v>
      </c>
      <c r="G41" s="375">
        <v>0</v>
      </c>
      <c r="H41" s="375">
        <v>0</v>
      </c>
      <c r="I41" s="375">
        <v>0</v>
      </c>
      <c r="J41" s="375">
        <v>0</v>
      </c>
      <c r="K41" s="375">
        <v>0</v>
      </c>
      <c r="L41" s="375">
        <v>57.25</v>
      </c>
      <c r="M41" s="375">
        <v>0</v>
      </c>
      <c r="N41" s="375">
        <v>0</v>
      </c>
      <c r="O41" s="375"/>
      <c r="P41" s="375">
        <f t="shared" si="1"/>
        <v>1189.3800000000001</v>
      </c>
    </row>
    <row r="42" spans="1:16" x14ac:dyDescent="0.3">
      <c r="A42" s="375" t="s">
        <v>146</v>
      </c>
      <c r="B42" s="375">
        <v>85.01</v>
      </c>
      <c r="C42" s="375">
        <v>0</v>
      </c>
      <c r="D42" s="375">
        <v>0</v>
      </c>
      <c r="E42" s="375">
        <v>16.920000000000002</v>
      </c>
      <c r="F42" s="375">
        <v>0</v>
      </c>
      <c r="G42" s="375">
        <v>0</v>
      </c>
      <c r="H42" s="375">
        <v>528.98</v>
      </c>
      <c r="I42" s="375">
        <v>0</v>
      </c>
      <c r="J42" s="375">
        <v>0</v>
      </c>
      <c r="K42" s="375">
        <v>0</v>
      </c>
      <c r="L42" s="375">
        <v>0</v>
      </c>
      <c r="M42" s="375">
        <v>19.43</v>
      </c>
      <c r="N42" s="375">
        <v>0</v>
      </c>
      <c r="O42" s="375"/>
      <c r="P42" s="375">
        <f t="shared" si="1"/>
        <v>650.34</v>
      </c>
    </row>
    <row r="43" spans="1:16" x14ac:dyDescent="0.3">
      <c r="A43" s="375" t="s">
        <v>147</v>
      </c>
      <c r="B43" s="375">
        <v>0</v>
      </c>
      <c r="C43" s="375">
        <v>0</v>
      </c>
      <c r="D43" s="375">
        <v>0</v>
      </c>
      <c r="E43" s="375">
        <v>0</v>
      </c>
      <c r="F43" s="375">
        <v>0</v>
      </c>
      <c r="G43" s="375">
        <v>0</v>
      </c>
      <c r="H43" s="375">
        <v>906.38</v>
      </c>
      <c r="I43" s="375">
        <v>0</v>
      </c>
      <c r="J43" s="375">
        <v>0</v>
      </c>
      <c r="K43" s="375">
        <v>0</v>
      </c>
      <c r="L43" s="375">
        <v>0</v>
      </c>
      <c r="M43" s="375">
        <v>0</v>
      </c>
      <c r="N43" s="375">
        <v>0</v>
      </c>
      <c r="O43" s="375"/>
      <c r="P43" s="375">
        <f t="shared" si="1"/>
        <v>906.38</v>
      </c>
    </row>
    <row r="44" spans="1:16" x14ac:dyDescent="0.3">
      <c r="A44" s="375" t="s">
        <v>148</v>
      </c>
      <c r="B44" s="375">
        <v>37</v>
      </c>
      <c r="C44" s="375">
        <v>0</v>
      </c>
      <c r="D44" s="375">
        <v>490</v>
      </c>
      <c r="E44" s="375">
        <v>300</v>
      </c>
      <c r="F44" s="375">
        <v>0</v>
      </c>
      <c r="G44" s="375">
        <v>0</v>
      </c>
      <c r="H44" s="375">
        <v>0</v>
      </c>
      <c r="I44" s="375">
        <v>0</v>
      </c>
      <c r="J44" s="375">
        <v>0</v>
      </c>
      <c r="K44" s="375">
        <v>0</v>
      </c>
      <c r="L44" s="375">
        <v>0</v>
      </c>
      <c r="M44" s="375">
        <v>0</v>
      </c>
      <c r="N44" s="375">
        <v>0</v>
      </c>
      <c r="O44" s="375"/>
      <c r="P44" s="375">
        <f t="shared" si="1"/>
        <v>827</v>
      </c>
    </row>
    <row r="45" spans="1:16" x14ac:dyDescent="0.3">
      <c r="A45" s="375" t="s">
        <v>149</v>
      </c>
      <c r="B45" s="375">
        <v>95.91</v>
      </c>
      <c r="C45" s="375">
        <v>0</v>
      </c>
      <c r="D45" s="375">
        <v>0</v>
      </c>
      <c r="E45" s="375">
        <v>315.62</v>
      </c>
      <c r="F45" s="375">
        <v>0</v>
      </c>
      <c r="G45" s="375">
        <v>0</v>
      </c>
      <c r="H45" s="375">
        <v>268.41000000000003</v>
      </c>
      <c r="I45" s="375">
        <v>0</v>
      </c>
      <c r="J45" s="375">
        <v>0</v>
      </c>
      <c r="K45" s="375">
        <v>0</v>
      </c>
      <c r="L45" s="375">
        <v>884.27</v>
      </c>
      <c r="M45" s="375">
        <v>0</v>
      </c>
      <c r="N45" s="375">
        <v>0</v>
      </c>
      <c r="O45" s="375"/>
      <c r="P45" s="375">
        <f t="shared" si="1"/>
        <v>1564.21</v>
      </c>
    </row>
    <row r="46" spans="1:16" x14ac:dyDescent="0.3">
      <c r="A46" s="375" t="s">
        <v>150</v>
      </c>
      <c r="B46" s="375">
        <v>0</v>
      </c>
      <c r="C46" s="375">
        <v>0</v>
      </c>
      <c r="D46" s="375">
        <v>0</v>
      </c>
      <c r="E46" s="375">
        <v>0</v>
      </c>
      <c r="F46" s="375">
        <v>0</v>
      </c>
      <c r="G46" s="375">
        <v>0</v>
      </c>
      <c r="H46" s="375">
        <v>1193.75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375"/>
      <c r="P46" s="375">
        <f t="shared" si="1"/>
        <v>1193.75</v>
      </c>
    </row>
    <row r="47" spans="1:16" x14ac:dyDescent="0.3">
      <c r="A47" s="375" t="s">
        <v>151</v>
      </c>
      <c r="B47" s="375">
        <v>0</v>
      </c>
      <c r="C47" s="375">
        <v>0</v>
      </c>
      <c r="D47" s="375">
        <v>533.51</v>
      </c>
      <c r="E47" s="375">
        <v>0</v>
      </c>
      <c r="F47" s="375">
        <v>1008.35</v>
      </c>
      <c r="G47" s="375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375"/>
      <c r="P47" s="375">
        <f t="shared" si="1"/>
        <v>1541.8600000000001</v>
      </c>
    </row>
    <row r="48" spans="1:16" x14ac:dyDescent="0.3">
      <c r="A48" s="375" t="s">
        <v>152</v>
      </c>
      <c r="B48" s="375">
        <v>0</v>
      </c>
      <c r="C48" s="375">
        <v>0</v>
      </c>
      <c r="D48" s="375">
        <v>0</v>
      </c>
      <c r="E48" s="375">
        <v>0</v>
      </c>
      <c r="F48" s="375">
        <v>0</v>
      </c>
      <c r="G48" s="375">
        <v>0</v>
      </c>
      <c r="H48" s="375">
        <v>0</v>
      </c>
      <c r="I48" s="375">
        <v>0</v>
      </c>
      <c r="J48" s="375">
        <v>0</v>
      </c>
      <c r="K48" s="375">
        <v>0</v>
      </c>
      <c r="L48" s="375">
        <v>1564.32</v>
      </c>
      <c r="M48" s="375">
        <v>0</v>
      </c>
      <c r="N48" s="375">
        <v>0</v>
      </c>
      <c r="O48" s="375"/>
      <c r="P48" s="375">
        <f t="shared" si="1"/>
        <v>1564.32</v>
      </c>
    </row>
    <row r="49" spans="1:16" x14ac:dyDescent="0.3">
      <c r="A49" s="375" t="s">
        <v>153</v>
      </c>
      <c r="B49" s="375">
        <v>0</v>
      </c>
      <c r="C49" s="375">
        <v>0</v>
      </c>
      <c r="D49" s="375">
        <v>567.68000000000006</v>
      </c>
      <c r="E49" s="375">
        <v>0</v>
      </c>
      <c r="F49" s="375">
        <v>939.97</v>
      </c>
      <c r="G49" s="375">
        <v>0</v>
      </c>
      <c r="H49" s="375">
        <v>0</v>
      </c>
      <c r="I49" s="375">
        <v>0</v>
      </c>
      <c r="J49" s="375">
        <v>0</v>
      </c>
      <c r="K49" s="375">
        <v>0</v>
      </c>
      <c r="L49" s="375">
        <v>0</v>
      </c>
      <c r="M49" s="375">
        <v>0</v>
      </c>
      <c r="N49" s="375">
        <v>0</v>
      </c>
      <c r="O49" s="375"/>
      <c r="P49" s="375">
        <f t="shared" si="1"/>
        <v>1507.65</v>
      </c>
    </row>
    <row r="50" spans="1:16" x14ac:dyDescent="0.3">
      <c r="A50" s="375" t="s">
        <v>154</v>
      </c>
      <c r="B50" s="375">
        <v>131.28</v>
      </c>
      <c r="C50" s="375">
        <v>0</v>
      </c>
      <c r="D50" s="375">
        <v>0</v>
      </c>
      <c r="E50" s="375">
        <v>45.13</v>
      </c>
      <c r="F50" s="375">
        <v>0</v>
      </c>
      <c r="G50" s="375">
        <v>0</v>
      </c>
      <c r="H50" s="375">
        <v>1402.17</v>
      </c>
      <c r="I50" s="375">
        <v>0</v>
      </c>
      <c r="J50" s="375">
        <v>0</v>
      </c>
      <c r="K50" s="375">
        <v>0</v>
      </c>
      <c r="L50" s="375">
        <v>0</v>
      </c>
      <c r="M50" s="375">
        <v>0</v>
      </c>
      <c r="N50" s="375">
        <v>0</v>
      </c>
      <c r="O50" s="375"/>
      <c r="P50" s="375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326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72" customWidth="1"/>
  </cols>
  <sheetData>
    <row r="1" spans="1:15" x14ac:dyDescent="0.3">
      <c r="A1" s="375" t="s">
        <v>105</v>
      </c>
      <c r="B1" s="375">
        <v>1</v>
      </c>
      <c r="C1" s="375">
        <v>2</v>
      </c>
      <c r="D1" s="375">
        <v>3</v>
      </c>
      <c r="E1" s="375">
        <v>4</v>
      </c>
      <c r="F1" s="375">
        <v>5</v>
      </c>
      <c r="G1" s="375">
        <v>6</v>
      </c>
      <c r="H1" s="375">
        <v>7</v>
      </c>
      <c r="I1" s="375">
        <v>8</v>
      </c>
      <c r="J1" s="375">
        <v>9</v>
      </c>
      <c r="K1" s="375">
        <v>10</v>
      </c>
      <c r="L1" s="375">
        <v>11</v>
      </c>
      <c r="M1" s="375">
        <v>12</v>
      </c>
      <c r="N1" s="375">
        <v>13</v>
      </c>
      <c r="O1" s="375" t="s">
        <v>155</v>
      </c>
    </row>
    <row r="2" spans="1:15" x14ac:dyDescent="0.3">
      <c r="A2" s="375" t="s">
        <v>106</v>
      </c>
      <c r="B2" s="375">
        <v>0</v>
      </c>
      <c r="C2" s="375">
        <v>45</v>
      </c>
      <c r="D2" s="375">
        <v>0</v>
      </c>
      <c r="E2" s="375">
        <v>0</v>
      </c>
      <c r="F2" s="375">
        <v>0</v>
      </c>
      <c r="G2" s="375">
        <v>0</v>
      </c>
      <c r="H2" s="375">
        <v>0</v>
      </c>
      <c r="I2" s="375">
        <v>477.45</v>
      </c>
      <c r="J2" s="375">
        <v>0</v>
      </c>
      <c r="K2" s="375">
        <v>0</v>
      </c>
      <c r="L2" s="375">
        <v>0</v>
      </c>
      <c r="M2" s="375">
        <v>0</v>
      </c>
      <c r="N2" s="375">
        <v>0</v>
      </c>
      <c r="O2" s="375">
        <f t="shared" ref="O2:O33" si="0">SUM(B2:N2)</f>
        <v>522.45000000000005</v>
      </c>
    </row>
    <row r="3" spans="1:15" x14ac:dyDescent="0.3">
      <c r="A3" s="375" t="s">
        <v>107</v>
      </c>
      <c r="B3" s="375">
        <v>0</v>
      </c>
      <c r="C3" s="375">
        <v>0</v>
      </c>
      <c r="D3" s="375">
        <v>123.45</v>
      </c>
      <c r="E3" s="375">
        <v>0</v>
      </c>
      <c r="F3" s="375">
        <v>0</v>
      </c>
      <c r="G3" s="375">
        <v>0</v>
      </c>
      <c r="H3" s="375">
        <v>211.74</v>
      </c>
      <c r="I3" s="375">
        <v>0</v>
      </c>
      <c r="J3" s="375">
        <v>0</v>
      </c>
      <c r="K3" s="375">
        <v>0</v>
      </c>
      <c r="L3" s="375">
        <v>14.81</v>
      </c>
      <c r="M3" s="375">
        <v>0</v>
      </c>
      <c r="N3" s="375">
        <v>0</v>
      </c>
      <c r="O3" s="375">
        <f t="shared" si="0"/>
        <v>350</v>
      </c>
    </row>
    <row r="4" spans="1:15" x14ac:dyDescent="0.3">
      <c r="A4" s="375" t="s">
        <v>108</v>
      </c>
      <c r="B4" s="375">
        <v>0</v>
      </c>
      <c r="C4" s="375">
        <v>0</v>
      </c>
      <c r="D4" s="375">
        <v>155.51</v>
      </c>
      <c r="E4" s="375">
        <v>0</v>
      </c>
      <c r="F4" s="375">
        <v>0</v>
      </c>
      <c r="G4" s="375">
        <v>0</v>
      </c>
      <c r="H4" s="375">
        <v>0</v>
      </c>
      <c r="I4" s="375">
        <v>0</v>
      </c>
      <c r="J4" s="375">
        <v>0</v>
      </c>
      <c r="K4" s="375">
        <v>0</v>
      </c>
      <c r="L4" s="375">
        <v>554.48</v>
      </c>
      <c r="M4" s="375">
        <v>0</v>
      </c>
      <c r="N4" s="375">
        <v>0</v>
      </c>
      <c r="O4" s="375">
        <f t="shared" si="0"/>
        <v>709.99</v>
      </c>
    </row>
    <row r="5" spans="1:15" x14ac:dyDescent="0.3">
      <c r="A5" s="375" t="s">
        <v>109</v>
      </c>
      <c r="B5" s="375">
        <v>0</v>
      </c>
      <c r="C5" s="375">
        <v>0</v>
      </c>
      <c r="D5" s="375">
        <v>453.65</v>
      </c>
      <c r="E5" s="375">
        <v>0</v>
      </c>
      <c r="F5" s="375">
        <v>0</v>
      </c>
      <c r="G5" s="375">
        <v>0</v>
      </c>
      <c r="H5" s="375">
        <v>0</v>
      </c>
      <c r="I5" s="375">
        <v>0</v>
      </c>
      <c r="J5" s="375">
        <v>0</v>
      </c>
      <c r="K5" s="375">
        <v>0</v>
      </c>
      <c r="L5" s="375">
        <v>288.35000000000002</v>
      </c>
      <c r="M5" s="375">
        <v>0</v>
      </c>
      <c r="N5" s="375">
        <v>0</v>
      </c>
      <c r="O5" s="375">
        <f t="shared" si="0"/>
        <v>742</v>
      </c>
    </row>
    <row r="6" spans="1:15" x14ac:dyDescent="0.3">
      <c r="A6" s="375" t="s">
        <v>110</v>
      </c>
      <c r="B6" s="375">
        <v>0</v>
      </c>
      <c r="C6" s="375">
        <v>0</v>
      </c>
      <c r="D6" s="375">
        <v>193.49</v>
      </c>
      <c r="E6" s="375">
        <v>0</v>
      </c>
      <c r="F6" s="375">
        <v>0</v>
      </c>
      <c r="G6" s="375">
        <v>0</v>
      </c>
      <c r="H6" s="375">
        <v>0</v>
      </c>
      <c r="I6" s="375">
        <v>0</v>
      </c>
      <c r="J6" s="375">
        <v>0</v>
      </c>
      <c r="K6" s="375">
        <v>0</v>
      </c>
      <c r="L6" s="375">
        <v>621.51</v>
      </c>
      <c r="M6" s="375">
        <v>0</v>
      </c>
      <c r="N6" s="375">
        <v>0</v>
      </c>
      <c r="O6" s="375">
        <f t="shared" si="0"/>
        <v>815</v>
      </c>
    </row>
    <row r="7" spans="1:15" x14ac:dyDescent="0.3">
      <c r="A7" s="375" t="s">
        <v>111</v>
      </c>
      <c r="B7" s="375">
        <v>0</v>
      </c>
      <c r="C7" s="375">
        <v>0</v>
      </c>
      <c r="D7" s="375">
        <v>242.57</v>
      </c>
      <c r="E7" s="375">
        <v>0</v>
      </c>
      <c r="F7" s="375">
        <v>0</v>
      </c>
      <c r="G7" s="375">
        <v>0</v>
      </c>
      <c r="H7" s="375">
        <v>547.42999999999995</v>
      </c>
      <c r="I7" s="375">
        <v>0</v>
      </c>
      <c r="J7" s="375">
        <v>0</v>
      </c>
      <c r="K7" s="375">
        <v>0</v>
      </c>
      <c r="L7" s="375">
        <v>0</v>
      </c>
      <c r="M7" s="375">
        <v>0</v>
      </c>
      <c r="N7" s="375">
        <v>0</v>
      </c>
      <c r="O7" s="375">
        <f t="shared" si="0"/>
        <v>790</v>
      </c>
    </row>
    <row r="8" spans="1:15" x14ac:dyDescent="0.3">
      <c r="A8" s="375" t="s">
        <v>112</v>
      </c>
      <c r="B8" s="375">
        <v>0</v>
      </c>
      <c r="C8" s="375">
        <v>0</v>
      </c>
      <c r="D8" s="375">
        <v>0</v>
      </c>
      <c r="E8" s="375">
        <v>0</v>
      </c>
      <c r="F8" s="375">
        <v>0</v>
      </c>
      <c r="G8" s="375">
        <v>0</v>
      </c>
      <c r="H8" s="375">
        <v>700</v>
      </c>
      <c r="I8" s="375">
        <v>0</v>
      </c>
      <c r="J8" s="375">
        <v>0</v>
      </c>
      <c r="K8" s="375">
        <v>0</v>
      </c>
      <c r="L8" s="375">
        <v>23</v>
      </c>
      <c r="M8" s="375">
        <v>0</v>
      </c>
      <c r="N8" s="375">
        <v>0</v>
      </c>
      <c r="O8" s="375">
        <f t="shared" si="0"/>
        <v>723</v>
      </c>
    </row>
    <row r="9" spans="1:15" x14ac:dyDescent="0.3">
      <c r="A9" s="375" t="s">
        <v>113</v>
      </c>
      <c r="B9" s="375">
        <v>0</v>
      </c>
      <c r="C9" s="375">
        <v>0</v>
      </c>
      <c r="D9" s="375">
        <v>0</v>
      </c>
      <c r="E9" s="375">
        <v>0</v>
      </c>
      <c r="F9" s="375">
        <v>0</v>
      </c>
      <c r="G9" s="375">
        <v>0</v>
      </c>
      <c r="H9" s="375">
        <v>0</v>
      </c>
      <c r="I9" s="375">
        <v>0</v>
      </c>
      <c r="J9" s="375">
        <v>0</v>
      </c>
      <c r="K9" s="375">
        <v>0</v>
      </c>
      <c r="L9" s="375">
        <v>0</v>
      </c>
      <c r="M9" s="375">
        <v>0</v>
      </c>
      <c r="N9" s="375">
        <v>0</v>
      </c>
      <c r="O9" s="375">
        <f t="shared" si="0"/>
        <v>0</v>
      </c>
    </row>
    <row r="10" spans="1:15" x14ac:dyDescent="0.3">
      <c r="A10" s="375" t="s">
        <v>114</v>
      </c>
      <c r="B10" s="375">
        <v>0</v>
      </c>
      <c r="C10" s="375">
        <v>0</v>
      </c>
      <c r="D10" s="375">
        <v>0</v>
      </c>
      <c r="E10" s="375">
        <v>0</v>
      </c>
      <c r="F10" s="375">
        <v>595</v>
      </c>
      <c r="G10" s="375">
        <v>0</v>
      </c>
      <c r="H10" s="375">
        <v>0</v>
      </c>
      <c r="I10" s="375">
        <v>0</v>
      </c>
      <c r="J10" s="375">
        <v>0</v>
      </c>
      <c r="K10" s="375">
        <v>0</v>
      </c>
      <c r="L10" s="375">
        <v>0</v>
      </c>
      <c r="M10" s="375">
        <v>0</v>
      </c>
      <c r="N10" s="375">
        <v>0</v>
      </c>
      <c r="O10" s="375">
        <f t="shared" si="0"/>
        <v>595</v>
      </c>
    </row>
    <row r="11" spans="1:15" x14ac:dyDescent="0.3">
      <c r="A11" s="375" t="s">
        <v>115</v>
      </c>
      <c r="B11" s="375">
        <v>0</v>
      </c>
      <c r="C11" s="375">
        <v>0</v>
      </c>
      <c r="D11" s="375">
        <v>150</v>
      </c>
      <c r="E11" s="375">
        <v>0</v>
      </c>
      <c r="F11" s="375">
        <v>200</v>
      </c>
      <c r="G11" s="375">
        <v>0</v>
      </c>
      <c r="H11" s="375">
        <v>0</v>
      </c>
      <c r="I11" s="375">
        <v>0</v>
      </c>
      <c r="J11" s="375">
        <v>0</v>
      </c>
      <c r="K11" s="375">
        <v>0</v>
      </c>
      <c r="L11" s="375">
        <v>580</v>
      </c>
      <c r="M11" s="375">
        <v>0</v>
      </c>
      <c r="N11" s="375">
        <v>0</v>
      </c>
      <c r="O11" s="375">
        <f t="shared" si="0"/>
        <v>930</v>
      </c>
    </row>
    <row r="12" spans="1:15" x14ac:dyDescent="0.3">
      <c r="A12" s="375" t="s">
        <v>116</v>
      </c>
      <c r="B12" s="375">
        <v>0</v>
      </c>
      <c r="C12" s="375">
        <v>0</v>
      </c>
      <c r="D12" s="375">
        <v>295.37</v>
      </c>
      <c r="E12" s="375">
        <v>0</v>
      </c>
      <c r="F12" s="375">
        <v>0</v>
      </c>
      <c r="G12" s="375">
        <v>0</v>
      </c>
      <c r="H12" s="375">
        <v>0</v>
      </c>
      <c r="I12" s="375">
        <v>0</v>
      </c>
      <c r="J12" s="375">
        <v>0</v>
      </c>
      <c r="K12" s="375">
        <v>0</v>
      </c>
      <c r="L12" s="375">
        <v>540</v>
      </c>
      <c r="M12" s="375">
        <v>0</v>
      </c>
      <c r="N12" s="375">
        <v>0</v>
      </c>
      <c r="O12" s="375">
        <f t="shared" si="0"/>
        <v>835.37</v>
      </c>
    </row>
    <row r="13" spans="1:15" x14ac:dyDescent="0.3">
      <c r="A13" s="375" t="s">
        <v>117</v>
      </c>
      <c r="B13" s="375">
        <v>0</v>
      </c>
      <c r="C13" s="375">
        <v>0</v>
      </c>
      <c r="D13" s="375">
        <v>530.81999999999994</v>
      </c>
      <c r="E13" s="375">
        <v>0</v>
      </c>
      <c r="F13" s="375">
        <v>0</v>
      </c>
      <c r="G13" s="375">
        <v>0</v>
      </c>
      <c r="H13" s="375">
        <v>422.65</v>
      </c>
      <c r="I13" s="375">
        <v>0</v>
      </c>
      <c r="J13" s="375">
        <v>0</v>
      </c>
      <c r="K13" s="375">
        <v>0</v>
      </c>
      <c r="L13" s="375">
        <v>0</v>
      </c>
      <c r="M13" s="375">
        <v>0</v>
      </c>
      <c r="N13" s="375">
        <v>0</v>
      </c>
      <c r="O13" s="375">
        <f t="shared" si="0"/>
        <v>953.46999999999991</v>
      </c>
    </row>
    <row r="14" spans="1:15" x14ac:dyDescent="0.3">
      <c r="A14" s="375" t="s">
        <v>118</v>
      </c>
      <c r="B14" s="375">
        <v>0</v>
      </c>
      <c r="C14" s="375">
        <v>0</v>
      </c>
      <c r="D14" s="375">
        <v>408.33</v>
      </c>
      <c r="E14" s="375">
        <v>0</v>
      </c>
      <c r="F14" s="375">
        <v>0</v>
      </c>
      <c r="G14" s="375">
        <v>0</v>
      </c>
      <c r="H14" s="375">
        <v>0</v>
      </c>
      <c r="I14" s="375">
        <v>0</v>
      </c>
      <c r="J14" s="375">
        <v>0</v>
      </c>
      <c r="K14" s="375">
        <v>0</v>
      </c>
      <c r="L14" s="375">
        <v>576.66999999999996</v>
      </c>
      <c r="M14" s="375">
        <v>0</v>
      </c>
      <c r="N14" s="375">
        <v>0</v>
      </c>
      <c r="O14" s="375">
        <f t="shared" si="0"/>
        <v>985</v>
      </c>
    </row>
    <row r="15" spans="1:15" x14ac:dyDescent="0.3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3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3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3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3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3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3">
      <c r="A21" s="375" t="s">
        <v>125</v>
      </c>
      <c r="B21" s="375">
        <v>284.55</v>
      </c>
      <c r="C21" s="375">
        <v>0</v>
      </c>
      <c r="D21" s="375">
        <v>0</v>
      </c>
      <c r="E21" s="375">
        <v>170.44</v>
      </c>
      <c r="F21" s="375">
        <v>2136</v>
      </c>
      <c r="G21" s="375">
        <v>0</v>
      </c>
      <c r="H21" s="375">
        <v>0</v>
      </c>
      <c r="I21" s="375">
        <v>0</v>
      </c>
      <c r="J21" s="375">
        <v>0</v>
      </c>
      <c r="K21" s="375">
        <v>0</v>
      </c>
      <c r="L21" s="375">
        <v>0</v>
      </c>
      <c r="M21" s="375">
        <v>0</v>
      </c>
      <c r="N21" s="375">
        <v>0</v>
      </c>
      <c r="O21" s="375">
        <f t="shared" si="0"/>
        <v>2590.9899999999998</v>
      </c>
    </row>
    <row r="22" spans="1:15" x14ac:dyDescent="0.3">
      <c r="A22" s="375" t="s">
        <v>126</v>
      </c>
      <c r="B22" s="375">
        <v>0</v>
      </c>
      <c r="C22" s="375">
        <v>0</v>
      </c>
      <c r="D22" s="375">
        <v>385</v>
      </c>
      <c r="E22" s="375">
        <v>0</v>
      </c>
      <c r="F22" s="375">
        <v>0</v>
      </c>
      <c r="G22" s="375">
        <v>0</v>
      </c>
      <c r="H22" s="375">
        <v>0</v>
      </c>
      <c r="I22" s="375">
        <v>0</v>
      </c>
      <c r="J22" s="375">
        <v>0</v>
      </c>
      <c r="K22" s="375">
        <v>0</v>
      </c>
      <c r="L22" s="375">
        <v>478.31</v>
      </c>
      <c r="M22" s="375">
        <v>125</v>
      </c>
      <c r="N22" s="375">
        <v>0</v>
      </c>
      <c r="O22" s="375">
        <f t="shared" si="0"/>
        <v>988.31</v>
      </c>
    </row>
    <row r="23" spans="1:15" x14ac:dyDescent="0.3">
      <c r="A23" s="375" t="s">
        <v>127</v>
      </c>
      <c r="B23" s="375">
        <v>72.88</v>
      </c>
      <c r="C23" s="375">
        <v>0</v>
      </c>
      <c r="D23" s="375">
        <v>0</v>
      </c>
      <c r="E23" s="375">
        <v>116.03</v>
      </c>
      <c r="F23" s="375">
        <v>194.91</v>
      </c>
      <c r="G23" s="375">
        <v>0</v>
      </c>
      <c r="H23" s="375">
        <v>209.47</v>
      </c>
      <c r="I23" s="375">
        <v>0</v>
      </c>
      <c r="J23" s="375">
        <v>0</v>
      </c>
      <c r="K23" s="375">
        <v>0</v>
      </c>
      <c r="L23" s="375">
        <v>252.89</v>
      </c>
      <c r="M23" s="375">
        <v>0</v>
      </c>
      <c r="N23" s="375">
        <v>0</v>
      </c>
      <c r="O23" s="375">
        <f t="shared" si="0"/>
        <v>846.18</v>
      </c>
    </row>
    <row r="24" spans="1:15" x14ac:dyDescent="0.3">
      <c r="A24" s="375" t="s">
        <v>128</v>
      </c>
      <c r="B24" s="375">
        <v>41.87</v>
      </c>
      <c r="C24" s="375">
        <v>0</v>
      </c>
      <c r="D24" s="375">
        <v>567.12</v>
      </c>
      <c r="E24" s="375">
        <v>39.54</v>
      </c>
      <c r="F24" s="375">
        <v>0</v>
      </c>
      <c r="G24" s="375">
        <v>0</v>
      </c>
      <c r="H24" s="375">
        <v>32.630000000000003</v>
      </c>
      <c r="I24" s="375">
        <v>0</v>
      </c>
      <c r="J24" s="375">
        <v>0</v>
      </c>
      <c r="K24" s="375">
        <v>0</v>
      </c>
      <c r="L24" s="375">
        <v>105.29</v>
      </c>
      <c r="M24" s="375">
        <v>0</v>
      </c>
      <c r="N24" s="375">
        <v>0</v>
      </c>
      <c r="O24" s="375">
        <f t="shared" si="0"/>
        <v>786.44999999999993</v>
      </c>
    </row>
    <row r="25" spans="1:15" x14ac:dyDescent="0.3">
      <c r="A25" s="375" t="s">
        <v>129</v>
      </c>
      <c r="B25" s="375">
        <v>0</v>
      </c>
      <c r="C25" s="375">
        <v>0</v>
      </c>
      <c r="D25" s="375">
        <v>0</v>
      </c>
      <c r="E25" s="375">
        <v>0</v>
      </c>
      <c r="F25" s="375">
        <v>0</v>
      </c>
      <c r="G25" s="375">
        <v>0</v>
      </c>
      <c r="H25" s="375">
        <v>0</v>
      </c>
      <c r="I25" s="375">
        <v>0</v>
      </c>
      <c r="J25" s="375">
        <v>0</v>
      </c>
      <c r="K25" s="375">
        <v>0</v>
      </c>
      <c r="L25" s="375">
        <v>918.58</v>
      </c>
      <c r="M25" s="375">
        <v>0</v>
      </c>
      <c r="N25" s="375">
        <v>0</v>
      </c>
      <c r="O25" s="375">
        <f t="shared" si="0"/>
        <v>918.58</v>
      </c>
    </row>
    <row r="26" spans="1:15" x14ac:dyDescent="0.3">
      <c r="A26" s="375" t="s">
        <v>130</v>
      </c>
      <c r="B26" s="375">
        <v>124.68</v>
      </c>
      <c r="C26" s="375">
        <v>0</v>
      </c>
      <c r="D26" s="375">
        <v>396.96</v>
      </c>
      <c r="E26" s="375">
        <v>43.25</v>
      </c>
      <c r="F26" s="375">
        <v>600.58000000000004</v>
      </c>
      <c r="G26" s="375">
        <v>0</v>
      </c>
      <c r="H26" s="375">
        <v>424.98</v>
      </c>
      <c r="I26" s="375">
        <v>0</v>
      </c>
      <c r="J26" s="375">
        <v>0</v>
      </c>
      <c r="K26" s="375">
        <v>0</v>
      </c>
      <c r="L26" s="375">
        <v>0</v>
      </c>
      <c r="M26" s="375">
        <v>0</v>
      </c>
      <c r="N26" s="375">
        <v>0</v>
      </c>
      <c r="O26" s="375">
        <f t="shared" si="0"/>
        <v>1590.45</v>
      </c>
    </row>
    <row r="27" spans="1:15" x14ac:dyDescent="0.3">
      <c r="A27" s="375" t="s">
        <v>131</v>
      </c>
      <c r="B27" s="375">
        <v>0</v>
      </c>
      <c r="C27" s="375">
        <v>0</v>
      </c>
      <c r="D27" s="375">
        <v>0</v>
      </c>
      <c r="E27" s="375">
        <v>0</v>
      </c>
      <c r="F27" s="375">
        <v>0</v>
      </c>
      <c r="G27" s="375">
        <v>0</v>
      </c>
      <c r="H27" s="375">
        <v>486.56</v>
      </c>
      <c r="I27" s="375">
        <v>0</v>
      </c>
      <c r="J27" s="375">
        <v>0</v>
      </c>
      <c r="K27" s="375">
        <v>0</v>
      </c>
      <c r="L27" s="375">
        <v>10</v>
      </c>
      <c r="M27" s="375">
        <v>0</v>
      </c>
      <c r="N27" s="375">
        <v>0</v>
      </c>
      <c r="O27" s="375">
        <f t="shared" si="0"/>
        <v>496.56</v>
      </c>
    </row>
    <row r="28" spans="1:15" x14ac:dyDescent="0.3">
      <c r="A28" s="375" t="s">
        <v>132</v>
      </c>
      <c r="B28" s="375">
        <v>0</v>
      </c>
      <c r="C28" s="375">
        <v>0</v>
      </c>
      <c r="D28" s="375">
        <v>320</v>
      </c>
      <c r="E28" s="375">
        <v>195</v>
      </c>
      <c r="F28" s="375">
        <v>406</v>
      </c>
      <c r="G28" s="375">
        <v>0</v>
      </c>
      <c r="H28" s="375">
        <v>0</v>
      </c>
      <c r="I28" s="375">
        <v>0</v>
      </c>
      <c r="J28" s="375">
        <v>0</v>
      </c>
      <c r="K28" s="375">
        <v>0</v>
      </c>
      <c r="L28" s="375">
        <v>0</v>
      </c>
      <c r="M28" s="375">
        <v>0</v>
      </c>
      <c r="N28" s="375">
        <v>0</v>
      </c>
      <c r="O28" s="375">
        <f t="shared" si="0"/>
        <v>921</v>
      </c>
    </row>
    <row r="29" spans="1:15" x14ac:dyDescent="0.3">
      <c r="A29" s="375" t="s">
        <v>133</v>
      </c>
      <c r="B29" s="375">
        <v>0</v>
      </c>
      <c r="C29" s="375">
        <v>0</v>
      </c>
      <c r="D29" s="375">
        <v>0</v>
      </c>
      <c r="E29" s="375">
        <v>0</v>
      </c>
      <c r="F29" s="375">
        <v>0</v>
      </c>
      <c r="G29" s="375">
        <v>0</v>
      </c>
      <c r="H29" s="375">
        <v>0</v>
      </c>
      <c r="I29" s="375">
        <v>0</v>
      </c>
      <c r="J29" s="375">
        <v>0</v>
      </c>
      <c r="K29" s="375">
        <v>0</v>
      </c>
      <c r="L29" s="375">
        <v>0</v>
      </c>
      <c r="M29" s="375">
        <v>0</v>
      </c>
      <c r="N29" s="375">
        <v>2100</v>
      </c>
      <c r="O29" s="375">
        <f t="shared" si="0"/>
        <v>2100</v>
      </c>
    </row>
    <row r="30" spans="1:15" x14ac:dyDescent="0.3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3">
      <c r="A31" s="375" t="s">
        <v>135</v>
      </c>
      <c r="B31" s="375">
        <v>0</v>
      </c>
      <c r="C31" s="375">
        <v>0</v>
      </c>
      <c r="D31" s="375">
        <v>0</v>
      </c>
      <c r="E31" s="375">
        <v>90</v>
      </c>
      <c r="F31" s="375">
        <v>570</v>
      </c>
      <c r="G31" s="375">
        <v>0</v>
      </c>
      <c r="H31" s="375">
        <v>0</v>
      </c>
      <c r="I31" s="375">
        <v>54.82</v>
      </c>
      <c r="J31" s="375">
        <v>0</v>
      </c>
      <c r="K31" s="375">
        <v>894.64</v>
      </c>
      <c r="L31" s="375">
        <v>0</v>
      </c>
      <c r="M31" s="375">
        <v>0</v>
      </c>
      <c r="N31" s="375">
        <v>0</v>
      </c>
      <c r="O31" s="375">
        <f t="shared" si="0"/>
        <v>1609.46</v>
      </c>
    </row>
    <row r="32" spans="1:15" x14ac:dyDescent="0.3">
      <c r="A32" s="375" t="s">
        <v>136</v>
      </c>
      <c r="B32" s="375">
        <v>0</v>
      </c>
      <c r="C32" s="375">
        <v>0</v>
      </c>
      <c r="D32" s="375">
        <v>0</v>
      </c>
      <c r="E32" s="375">
        <v>0</v>
      </c>
      <c r="F32" s="375">
        <v>0</v>
      </c>
      <c r="G32" s="375">
        <v>0</v>
      </c>
      <c r="H32" s="375">
        <v>0</v>
      </c>
      <c r="I32" s="375">
        <v>0</v>
      </c>
      <c r="J32" s="375">
        <v>0</v>
      </c>
      <c r="K32" s="375">
        <v>0</v>
      </c>
      <c r="L32" s="375">
        <v>0</v>
      </c>
      <c r="M32" s="375">
        <v>0</v>
      </c>
      <c r="N32" s="375">
        <v>0</v>
      </c>
      <c r="O32" s="375">
        <f t="shared" si="0"/>
        <v>0</v>
      </c>
    </row>
    <row r="33" spans="1:15" x14ac:dyDescent="0.3">
      <c r="A33" s="375" t="s">
        <v>137</v>
      </c>
      <c r="B33" s="375">
        <v>0</v>
      </c>
      <c r="C33" s="375">
        <v>0</v>
      </c>
      <c r="D33" s="375">
        <v>0</v>
      </c>
      <c r="E33" s="375">
        <v>0</v>
      </c>
      <c r="F33" s="375">
        <v>0</v>
      </c>
      <c r="G33" s="375">
        <v>0</v>
      </c>
      <c r="H33" s="375">
        <v>0</v>
      </c>
      <c r="I33" s="375">
        <v>0</v>
      </c>
      <c r="J33" s="375">
        <v>0</v>
      </c>
      <c r="K33" s="375">
        <v>0</v>
      </c>
      <c r="L33" s="375">
        <v>1161.49</v>
      </c>
      <c r="M33" s="375">
        <v>0</v>
      </c>
      <c r="N33" s="375">
        <v>0</v>
      </c>
      <c r="O33" s="375">
        <f t="shared" si="0"/>
        <v>1161.49</v>
      </c>
    </row>
    <row r="34" spans="1:15" x14ac:dyDescent="0.3">
      <c r="A34" s="375" t="s">
        <v>138</v>
      </c>
      <c r="B34" s="375">
        <v>0</v>
      </c>
      <c r="C34" s="375">
        <v>0</v>
      </c>
      <c r="D34" s="375">
        <v>1155.79</v>
      </c>
      <c r="E34" s="375">
        <v>0</v>
      </c>
      <c r="F34" s="375">
        <v>125</v>
      </c>
      <c r="G34" s="375">
        <v>0</v>
      </c>
      <c r="H34" s="375">
        <v>0</v>
      </c>
      <c r="I34" s="375">
        <v>0</v>
      </c>
      <c r="J34" s="375">
        <v>0</v>
      </c>
      <c r="K34" s="375">
        <v>0</v>
      </c>
      <c r="L34" s="375">
        <v>0</v>
      </c>
      <c r="M34" s="375">
        <v>0</v>
      </c>
      <c r="N34" s="375">
        <v>0</v>
      </c>
      <c r="O34" s="375">
        <f t="shared" ref="O34:O65" si="1">SUM(B34:N34)</f>
        <v>1280.79</v>
      </c>
    </row>
    <row r="35" spans="1:15" x14ac:dyDescent="0.3">
      <c r="A35" s="375" t="s">
        <v>139</v>
      </c>
      <c r="B35" s="375">
        <v>134</v>
      </c>
      <c r="C35" s="375">
        <v>0</v>
      </c>
      <c r="D35" s="375">
        <v>0</v>
      </c>
      <c r="E35" s="375">
        <v>550</v>
      </c>
      <c r="F35" s="375">
        <v>916</v>
      </c>
      <c r="G35" s="375">
        <v>0</v>
      </c>
      <c r="H35" s="375">
        <v>0</v>
      </c>
      <c r="I35" s="375">
        <v>0</v>
      </c>
      <c r="J35" s="375">
        <v>0</v>
      </c>
      <c r="K35" s="375">
        <v>0</v>
      </c>
      <c r="L35" s="375">
        <v>0</v>
      </c>
      <c r="M35" s="375">
        <v>0</v>
      </c>
      <c r="N35" s="375">
        <v>0</v>
      </c>
      <c r="O35" s="375">
        <f t="shared" si="1"/>
        <v>1600</v>
      </c>
    </row>
    <row r="36" spans="1:15" x14ac:dyDescent="0.3">
      <c r="A36" s="375" t="s">
        <v>140</v>
      </c>
      <c r="B36" s="375">
        <v>0</v>
      </c>
      <c r="C36" s="375">
        <v>0</v>
      </c>
      <c r="D36" s="375">
        <v>0</v>
      </c>
      <c r="E36" s="375">
        <v>0</v>
      </c>
      <c r="F36" s="375">
        <v>0</v>
      </c>
      <c r="G36" s="375">
        <v>0</v>
      </c>
      <c r="H36" s="375">
        <v>790.96</v>
      </c>
      <c r="I36" s="375">
        <v>0</v>
      </c>
      <c r="J36" s="375">
        <v>0</v>
      </c>
      <c r="K36" s="375">
        <v>0</v>
      </c>
      <c r="L36" s="375">
        <v>0</v>
      </c>
      <c r="M36" s="375">
        <v>9.69</v>
      </c>
      <c r="N36" s="375">
        <v>0</v>
      </c>
      <c r="O36" s="375">
        <f t="shared" si="1"/>
        <v>800.65000000000009</v>
      </c>
    </row>
    <row r="37" spans="1:15" x14ac:dyDescent="0.3">
      <c r="A37" s="375" t="s">
        <v>141</v>
      </c>
      <c r="B37" s="375">
        <v>0</v>
      </c>
      <c r="C37" s="375">
        <v>0</v>
      </c>
      <c r="D37" s="375">
        <v>0</v>
      </c>
      <c r="E37" s="375">
        <v>0</v>
      </c>
      <c r="F37" s="375">
        <v>0</v>
      </c>
      <c r="G37" s="375">
        <v>0</v>
      </c>
      <c r="H37" s="375">
        <v>0</v>
      </c>
      <c r="I37" s="375">
        <v>0</v>
      </c>
      <c r="J37" s="375">
        <v>1170.27</v>
      </c>
      <c r="K37" s="375">
        <v>0</v>
      </c>
      <c r="L37" s="375">
        <v>0</v>
      </c>
      <c r="M37" s="375">
        <v>0</v>
      </c>
      <c r="N37" s="375">
        <v>0</v>
      </c>
      <c r="O37" s="375">
        <f t="shared" si="1"/>
        <v>1170.27</v>
      </c>
    </row>
    <row r="38" spans="1:15" x14ac:dyDescent="0.3">
      <c r="A38" s="375" t="s">
        <v>142</v>
      </c>
      <c r="B38" s="375">
        <v>0</v>
      </c>
      <c r="C38" s="375">
        <v>0</v>
      </c>
      <c r="D38" s="375">
        <v>0</v>
      </c>
      <c r="E38" s="375">
        <v>0</v>
      </c>
      <c r="F38" s="375">
        <v>0</v>
      </c>
      <c r="G38" s="375">
        <v>0</v>
      </c>
      <c r="H38" s="375">
        <v>0</v>
      </c>
      <c r="I38" s="375">
        <v>806</v>
      </c>
      <c r="J38" s="375">
        <v>0</v>
      </c>
      <c r="K38" s="375">
        <v>0</v>
      </c>
      <c r="L38" s="375">
        <v>0</v>
      </c>
      <c r="M38" s="375">
        <v>0</v>
      </c>
      <c r="N38" s="375">
        <v>0</v>
      </c>
      <c r="O38" s="375">
        <f t="shared" si="1"/>
        <v>806</v>
      </c>
    </row>
    <row r="39" spans="1:15" x14ac:dyDescent="0.3">
      <c r="A39" s="375" t="s">
        <v>143</v>
      </c>
      <c r="B39" s="375">
        <v>0</v>
      </c>
      <c r="C39" s="375">
        <v>389.57</v>
      </c>
      <c r="D39" s="375">
        <v>0</v>
      </c>
      <c r="E39" s="375">
        <v>0</v>
      </c>
      <c r="F39" s="375">
        <v>0</v>
      </c>
      <c r="G39" s="375">
        <v>0</v>
      </c>
      <c r="H39" s="375">
        <v>0</v>
      </c>
      <c r="I39" s="375">
        <v>0</v>
      </c>
      <c r="J39" s="375">
        <v>581.74</v>
      </c>
      <c r="K39" s="375">
        <v>28.69</v>
      </c>
      <c r="L39" s="375">
        <v>0</v>
      </c>
      <c r="M39" s="375">
        <v>0</v>
      </c>
      <c r="N39" s="375">
        <v>0</v>
      </c>
      <c r="O39" s="375">
        <f t="shared" si="1"/>
        <v>1000</v>
      </c>
    </row>
    <row r="40" spans="1:15" x14ac:dyDescent="0.3">
      <c r="A40" s="375" t="s">
        <v>144</v>
      </c>
      <c r="B40" s="375">
        <v>0</v>
      </c>
      <c r="C40" s="375">
        <v>0</v>
      </c>
      <c r="D40" s="375">
        <v>0</v>
      </c>
      <c r="E40" s="375">
        <v>0</v>
      </c>
      <c r="F40" s="375">
        <v>0</v>
      </c>
      <c r="G40" s="375">
        <v>0</v>
      </c>
      <c r="H40" s="375">
        <v>0</v>
      </c>
      <c r="I40" s="375">
        <v>952.83999999999992</v>
      </c>
      <c r="J40" s="375">
        <v>0</v>
      </c>
      <c r="K40" s="375">
        <v>200</v>
      </c>
      <c r="L40" s="375">
        <v>0</v>
      </c>
      <c r="M40" s="375">
        <v>0</v>
      </c>
      <c r="N40" s="375">
        <v>0</v>
      </c>
      <c r="O40" s="375">
        <f t="shared" si="1"/>
        <v>1152.8399999999999</v>
      </c>
    </row>
    <row r="41" spans="1:15" x14ac:dyDescent="0.3">
      <c r="A41" s="375" t="s">
        <v>145</v>
      </c>
      <c r="B41" s="375">
        <v>0</v>
      </c>
      <c r="C41" s="375">
        <v>0</v>
      </c>
      <c r="D41" s="375">
        <v>1006.65</v>
      </c>
      <c r="E41" s="375">
        <v>0</v>
      </c>
      <c r="F41" s="375">
        <v>0</v>
      </c>
      <c r="G41" s="375">
        <v>0</v>
      </c>
      <c r="H41" s="375">
        <v>0</v>
      </c>
      <c r="I41" s="375">
        <v>0</v>
      </c>
      <c r="J41" s="375">
        <v>0</v>
      </c>
      <c r="K41" s="375">
        <v>0</v>
      </c>
      <c r="L41" s="375">
        <v>57.25</v>
      </c>
      <c r="M41" s="375">
        <v>0</v>
      </c>
      <c r="N41" s="375">
        <v>0</v>
      </c>
      <c r="O41" s="375">
        <f t="shared" si="1"/>
        <v>1063.9000000000001</v>
      </c>
    </row>
    <row r="42" spans="1:15" x14ac:dyDescent="0.3">
      <c r="A42" s="375" t="s">
        <v>146</v>
      </c>
      <c r="B42" s="375">
        <v>85.01</v>
      </c>
      <c r="C42" s="375">
        <v>0</v>
      </c>
      <c r="D42" s="375">
        <v>0</v>
      </c>
      <c r="E42" s="375">
        <v>16.920000000000002</v>
      </c>
      <c r="F42" s="375">
        <v>0</v>
      </c>
      <c r="G42" s="375">
        <v>0</v>
      </c>
      <c r="H42" s="375">
        <v>460</v>
      </c>
      <c r="I42" s="375">
        <v>0</v>
      </c>
      <c r="J42" s="375">
        <v>0</v>
      </c>
      <c r="K42" s="375">
        <v>0</v>
      </c>
      <c r="L42" s="375">
        <v>0</v>
      </c>
      <c r="M42" s="375">
        <v>19.43</v>
      </c>
      <c r="N42" s="375">
        <v>0</v>
      </c>
      <c r="O42" s="375">
        <f t="shared" si="1"/>
        <v>581.36</v>
      </c>
    </row>
    <row r="43" spans="1:15" x14ac:dyDescent="0.3">
      <c r="A43" s="375" t="s">
        <v>147</v>
      </c>
      <c r="B43" s="375">
        <v>0</v>
      </c>
      <c r="C43" s="375">
        <v>0</v>
      </c>
      <c r="D43" s="375">
        <v>0</v>
      </c>
      <c r="E43" s="375">
        <v>0</v>
      </c>
      <c r="F43" s="375">
        <v>0</v>
      </c>
      <c r="G43" s="375">
        <v>0</v>
      </c>
      <c r="H43" s="375">
        <v>906.38</v>
      </c>
      <c r="I43" s="375">
        <v>0</v>
      </c>
      <c r="J43" s="375">
        <v>0</v>
      </c>
      <c r="K43" s="375">
        <v>0</v>
      </c>
      <c r="L43" s="375">
        <v>0</v>
      </c>
      <c r="M43" s="375">
        <v>0</v>
      </c>
      <c r="N43" s="375">
        <v>0</v>
      </c>
      <c r="O43" s="375">
        <f t="shared" si="1"/>
        <v>906.38</v>
      </c>
    </row>
    <row r="44" spans="1:15" x14ac:dyDescent="0.3">
      <c r="A44" s="375" t="s">
        <v>148</v>
      </c>
      <c r="B44" s="375">
        <v>37</v>
      </c>
      <c r="C44" s="375">
        <v>0</v>
      </c>
      <c r="D44" s="375">
        <v>490</v>
      </c>
      <c r="E44" s="375">
        <v>300</v>
      </c>
      <c r="F44" s="375">
        <v>0</v>
      </c>
      <c r="G44" s="375">
        <v>0</v>
      </c>
      <c r="H44" s="375">
        <v>0</v>
      </c>
      <c r="I44" s="375">
        <v>0</v>
      </c>
      <c r="J44" s="375">
        <v>0</v>
      </c>
      <c r="K44" s="375">
        <v>0</v>
      </c>
      <c r="L44" s="375">
        <v>0</v>
      </c>
      <c r="M44" s="375">
        <v>0</v>
      </c>
      <c r="N44" s="375">
        <v>0</v>
      </c>
      <c r="O44" s="375">
        <f t="shared" si="1"/>
        <v>827</v>
      </c>
    </row>
    <row r="45" spans="1:15" x14ac:dyDescent="0.3">
      <c r="A45" s="375" t="s">
        <v>149</v>
      </c>
      <c r="B45" s="375">
        <v>95.91</v>
      </c>
      <c r="C45" s="375">
        <v>0</v>
      </c>
      <c r="D45" s="375">
        <v>0</v>
      </c>
      <c r="E45" s="375">
        <v>315.62</v>
      </c>
      <c r="F45" s="375">
        <v>0</v>
      </c>
      <c r="G45" s="375">
        <v>0</v>
      </c>
      <c r="H45" s="375">
        <v>478.84</v>
      </c>
      <c r="I45" s="375">
        <v>0</v>
      </c>
      <c r="J45" s="375">
        <v>0</v>
      </c>
      <c r="K45" s="375">
        <v>0</v>
      </c>
      <c r="L45" s="375">
        <v>672.2</v>
      </c>
      <c r="M45" s="375">
        <v>0</v>
      </c>
      <c r="N45" s="375">
        <v>0</v>
      </c>
      <c r="O45" s="375">
        <f t="shared" si="1"/>
        <v>1562.57</v>
      </c>
    </row>
    <row r="46" spans="1:15" x14ac:dyDescent="0.3">
      <c r="A46" s="375" t="s">
        <v>150</v>
      </c>
      <c r="B46" s="375">
        <v>0</v>
      </c>
      <c r="C46" s="375">
        <v>0</v>
      </c>
      <c r="D46" s="375">
        <v>0</v>
      </c>
      <c r="E46" s="375">
        <v>0</v>
      </c>
      <c r="F46" s="375">
        <v>0</v>
      </c>
      <c r="G46" s="375">
        <v>0</v>
      </c>
      <c r="H46" s="375">
        <v>1193.75</v>
      </c>
      <c r="I46" s="375">
        <v>0</v>
      </c>
      <c r="J46" s="375">
        <v>0</v>
      </c>
      <c r="K46" s="375">
        <v>0</v>
      </c>
      <c r="L46" s="375">
        <v>0</v>
      </c>
      <c r="M46" s="375">
        <v>0</v>
      </c>
      <c r="N46" s="375">
        <v>0</v>
      </c>
      <c r="O46" s="375">
        <f t="shared" si="1"/>
        <v>1193.75</v>
      </c>
    </row>
    <row r="47" spans="1:15" x14ac:dyDescent="0.3">
      <c r="A47" s="375" t="s">
        <v>151</v>
      </c>
      <c r="B47" s="375">
        <v>0</v>
      </c>
      <c r="C47" s="375">
        <v>0</v>
      </c>
      <c r="D47" s="375">
        <v>533.51</v>
      </c>
      <c r="E47" s="375">
        <v>0</v>
      </c>
      <c r="F47" s="375">
        <v>1008.35</v>
      </c>
      <c r="G47" s="375">
        <v>0</v>
      </c>
      <c r="H47" s="375">
        <v>0</v>
      </c>
      <c r="I47" s="375">
        <v>0</v>
      </c>
      <c r="J47" s="375">
        <v>0</v>
      </c>
      <c r="K47" s="375">
        <v>0</v>
      </c>
      <c r="L47" s="375">
        <v>0</v>
      </c>
      <c r="M47" s="375">
        <v>0</v>
      </c>
      <c r="N47" s="375">
        <v>0</v>
      </c>
      <c r="O47" s="375">
        <f t="shared" si="1"/>
        <v>1541.8600000000001</v>
      </c>
    </row>
    <row r="48" spans="1:15" x14ac:dyDescent="0.3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3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3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22</vt:i4>
      </vt:variant>
    </vt:vector>
  </HeadingPairs>
  <TitlesOfParts>
    <vt:vector size="63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2020-09-13T13:59:36Z</cp:lastPrinted>
  <dcterms:created xsi:type="dcterms:W3CDTF">2015-06-05T18:17:20Z</dcterms:created>
  <dcterms:modified xsi:type="dcterms:W3CDTF">2020-09-27T17:33:30Z</dcterms:modified>
</cp:coreProperties>
</file>