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5" windowHeight="7665" firstSheet="2" activeTab="6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12" r:id="rId6"/>
    <sheet name="Mobilization_Dist" sheetId="14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O29" i="12" l="1"/>
  <c r="O20" i="12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P7" i="5"/>
  <c r="P9" i="5" s="1"/>
  <c r="O7" i="5"/>
  <c r="O9" i="5" s="1"/>
  <c r="T42" i="5"/>
  <c r="U42" i="5"/>
  <c r="P16" i="5"/>
  <c r="R14" i="5"/>
  <c r="Q14" i="5"/>
  <c r="R15" i="5"/>
  <c r="Q15" i="5"/>
  <c r="Q9" i="5" l="1"/>
  <c r="R16" i="5"/>
  <c r="Q16" i="5"/>
</calcChain>
</file>

<file path=xl/sharedStrings.xml><?xml version="1.0" encoding="utf-8"?>
<sst xmlns="http://schemas.openxmlformats.org/spreadsheetml/2006/main" count="956" uniqueCount="258">
  <si>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</si>
  <si>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</si>
  <si>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</si>
  <si>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</si>
  <si>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</si>
  <si>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</si>
  <si>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</si>
  <si>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</si>
  <si>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</si>
  <si>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</si>
  <si>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</si>
  <si>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</si>
  <si>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</si>
  <si>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</si>
  <si>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</si>
  <si>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</si>
  <si>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</si>
  <si>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</si>
  <si>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</si>
  <si>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</si>
  <si>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</si>
  <si>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</si>
  <si>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</si>
  <si>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</si>
  <si>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</si>
  <si>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</si>
  <si>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</si>
  <si>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</si>
  <si>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</si>
  <si>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</si>
  <si>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</si>
  <si>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</si>
  <si>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</si>
  <si>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</si>
  <si>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</si>
  <si>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</si>
  <si>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</si>
  <si>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</si>
  <si>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</si>
  <si>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</si>
  <si>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</si>
  <si>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</si>
  <si>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</si>
  <si>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</si>
  <si>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</si>
  <si>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</si>
  <si>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</si>
  <si>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</si>
  <si>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</si>
  <si>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</si>
  <si>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</si>
  <si>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</si>
  <si>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</si>
  <si>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</si>
  <si>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</si>
  <si>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</si>
  <si>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</si>
  <si>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</si>
  <si>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</si>
  <si>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</si>
  <si>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</si>
  <si>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</si>
  <si>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</si>
  <si>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</si>
  <si>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</si>
  <si>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</si>
  <si>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</si>
  <si>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</si>
  <si>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</si>
  <si>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</si>
  <si>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</si>
  <si>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</si>
  <si>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</si>
  <si>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</si>
  <si>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</si>
  <si>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</si>
  <si>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</si>
  <si>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</si>
  <si>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</si>
  <si>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</si>
  <si>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</si>
  <si>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</si>
  <si>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</si>
  <si>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</si>
  <si>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</si>
  <si>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</si>
  <si>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</si>
  <si>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</si>
  <si>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</si>
  <si>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</si>
  <si>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</si>
  <si>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</si>
  <si>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</si>
  <si>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</si>
  <si>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</si>
  <si>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</si>
  <si>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</si>
  <si>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</si>
  <si>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</si>
  <si>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</si>
  <si>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</si>
  <si>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</si>
  <si>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</si>
  <si>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</si>
  <si>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</si>
  <si>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</si>
  <si>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</si>
  <si>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</si>
  <si>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</si>
  <si>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</si>
  <si>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</si>
  <si>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</si>
  <si>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</si>
  <si>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</si>
  <si>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</si>
  <si>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</si>
  <si>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</si>
  <si>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</si>
  <si>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</si>
  <si>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</si>
  <si>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</si>
  <si>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</si>
  <si>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</si>
  <si>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</si>
  <si>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</si>
  <si>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</si>
  <si>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</si>
  <si>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</si>
  <si>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</si>
  <si>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</si>
  <si>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</si>
  <si>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</si>
  <si>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</si>
  <si>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</si>
  <si>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</si>
  <si>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</si>
  <si>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</si>
  <si>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</si>
  <si>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</si>
  <si>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</si>
  <si>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</si>
  <si>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</si>
  <si>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</si>
  <si>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</si>
  <si>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</si>
  <si>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</si>
  <si>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</si>
  <si>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</si>
  <si>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</si>
  <si>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</si>
  <si>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</si>
  <si>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</si>
  <si>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</si>
  <si>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</si>
  <si>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</si>
  <si>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</si>
  <si>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</si>
  <si>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</si>
  <si>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</si>
  <si>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</si>
  <si>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</si>
  <si>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</si>
  <si>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</si>
  <si>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</si>
  <si>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</si>
  <si>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</si>
  <si>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</si>
  <si>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</si>
  <si>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</si>
  <si>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</si>
  <si>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</si>
  <si>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</si>
  <si>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</si>
  <si>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</si>
  <si>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</si>
  <si>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</si>
  <si>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</si>
  <si>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</si>
  <si>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</si>
  <si>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</si>
  <si>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</si>
  <si>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</si>
  <si>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</si>
  <si>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</si>
  <si>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</si>
  <si>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</si>
  <si>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</si>
  <si>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</si>
  <si>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</si>
  <si>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</si>
  <si>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</si>
  <si>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</si>
  <si>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</si>
  <si>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</si>
  <si>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</si>
  <si>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</si>
  <si>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</si>
  <si>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</si>
  <si>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</si>
  <si>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</si>
  <si>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</si>
  <si>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</si>
  <si>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</si>
  <si>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</si>
  <si>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</si>
  <si>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</si>
  <si>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</si>
  <si>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</si>
  <si>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</si>
  <si>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</si>
  <si>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</si>
  <si>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</si>
  <si>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</si>
  <si>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</si>
  <si>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</si>
  <si>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</si>
  <si>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</si>
  <si>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</si>
  <si>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</si>
  <si>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</si>
  <si>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</si>
  <si>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</si>
  <si>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</si>
  <si>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</si>
  <si>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</si>
  <si>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</si>
  <si>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</si>
  <si>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</si>
  <si>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</si>
  <si>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</si>
  <si>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</si>
  <si>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</si>
  <si>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</si>
  <si>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</si>
  <si>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</si>
  <si>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</si>
  <si>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</si>
  <si>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</si>
  <si>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</si>
  <si>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</si>
  <si>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</si>
  <si>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</si>
  <si>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</si>
  <si>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</si>
  <si>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</si>
  <si>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</si>
  <si>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</si>
  <si>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</si>
  <si>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</si>
  <si>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</si>
  <si>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</si>
  <si>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</si>
  <si>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</si>
  <si>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</si>
  <si>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</si>
  <si>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</si>
  <si>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</si>
  <si>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 xml:space="preserve">424/Netr-04 3rd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</si>
</sst>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85" zoomScaleNormal="85" workbookViewId="0">
      <selection activeCell="S13" sqref="S13"/>
    </sheetView>
  </sheetViews>
  <sheetFormatPr defaultRowHeight="15" x14ac:dyDescent="0.25"/>
  <cols>
    <col min="1" max="2" width="18.42578125" style="1" customWidth="1"/>
    <col min="4" max="4" width="10.7109375" customWidth="1"/>
    <col min="5" max="5" width="13.7109375" customWidth="1"/>
    <col min="9" max="9" width="10" customWidth="1"/>
    <col min="10" max="10" width="8.7109375" customWidth="1"/>
    <col min="11" max="11" width="10.140625" customWidth="1"/>
    <col min="12" max="12" width="14.140625" customWidth="1"/>
  </cols>
  <sheetData>
    <row r="1" spans="1:12" s="11" customFormat="1" ht="28.9" x14ac:dyDescent="0.3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50" t="s">
        <v>256</v>
      </c>
    </row>
    <row r="2" spans="1:12" ht="14.45" x14ac:dyDescent="0.3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</row>
    <row r="3" spans="1:12" ht="14.45" x14ac:dyDescent="0.3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</row>
    <row r="4" spans="1:12" ht="14.45" x14ac:dyDescent="0.3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</row>
    <row r="5" spans="1:12" ht="14.45" x14ac:dyDescent="0.3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</row>
    <row r="6" spans="1:12" ht="14.45" x14ac:dyDescent="0.3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</row>
    <row r="7" spans="1:12" ht="14.45" x14ac:dyDescent="0.3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</row>
    <row r="8" spans="1:12" ht="14.45" x14ac:dyDescent="0.3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</row>
    <row r="9" spans="1:12" ht="14.45" x14ac:dyDescent="0.3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</row>
    <row r="10" spans="1:12" ht="14.45" x14ac:dyDescent="0.3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</row>
    <row r="11" spans="1:12" ht="14.45" x14ac:dyDescent="0.3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</row>
    <row r="12" spans="1:12" ht="14.45" x14ac:dyDescent="0.3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</row>
    <row r="13" spans="1:12" ht="14.45" x14ac:dyDescent="0.3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</row>
    <row r="14" spans="1:12" ht="14.45" x14ac:dyDescent="0.3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</row>
    <row r="15" spans="1:12" ht="14.45" x14ac:dyDescent="0.3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</row>
    <row r="16" spans="1:12" ht="14.45" x14ac:dyDescent="0.3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</row>
    <row r="17" spans="1:12" ht="14.45" x14ac:dyDescent="0.3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</row>
    <row r="18" spans="1:12" ht="14.45" x14ac:dyDescent="0.3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</row>
    <row r="19" spans="1:12" ht="14.45" x14ac:dyDescent="0.3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</row>
    <row r="20" spans="1:12" ht="14.45" x14ac:dyDescent="0.3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</row>
    <row r="21" spans="1:12" ht="14.45" x14ac:dyDescent="0.3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</row>
    <row r="22" spans="1:12" ht="14.45" x14ac:dyDescent="0.3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</row>
    <row r="23" spans="1:12" ht="14.45" x14ac:dyDescent="0.3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</row>
    <row r="24" spans="1:12" ht="14.45" x14ac:dyDescent="0.3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</row>
    <row r="25" spans="1:12" ht="14.45" x14ac:dyDescent="0.3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</row>
    <row r="26" spans="1:12" ht="14.45" x14ac:dyDescent="0.3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</row>
    <row r="27" spans="1:12" ht="14.45" x14ac:dyDescent="0.3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</row>
    <row r="28" spans="1:12" ht="14.45" x14ac:dyDescent="0.3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</row>
    <row r="29" spans="1:12" ht="14.45" x14ac:dyDescent="0.3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</row>
    <row r="30" spans="1:12" x14ac:dyDescent="0.25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</row>
    <row r="31" spans="1:12" x14ac:dyDescent="0.25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</row>
    <row r="32" spans="1:12" x14ac:dyDescent="0.25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</row>
    <row r="33" spans="1:12" x14ac:dyDescent="0.25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</row>
    <row r="34" spans="1:12" x14ac:dyDescent="0.25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</row>
    <row r="35" spans="1:12" x14ac:dyDescent="0.25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</row>
    <row r="36" spans="1:12" x14ac:dyDescent="0.25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</row>
    <row r="37" spans="1:12" x14ac:dyDescent="0.25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</row>
    <row r="38" spans="1:12" x14ac:dyDescent="0.25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</row>
    <row r="39" spans="1:12" x14ac:dyDescent="0.25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</row>
    <row r="40" spans="1:12" x14ac:dyDescent="0.25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</row>
    <row r="41" spans="1:12" x14ac:dyDescent="0.25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</row>
    <row r="42" spans="1:12" x14ac:dyDescent="0.25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</row>
    <row r="43" spans="1:12" x14ac:dyDescent="0.25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</row>
    <row r="44" spans="1:12" x14ac:dyDescent="0.25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</row>
    <row r="45" spans="1:12" x14ac:dyDescent="0.25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</row>
    <row r="46" spans="1:12" x14ac:dyDescent="0.25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</row>
    <row r="47" spans="1:12" ht="13.15" customHeight="1" x14ac:dyDescent="0.25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</row>
    <row r="48" spans="1:12" x14ac:dyDescent="0.25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</row>
    <row r="49" spans="1:12" x14ac:dyDescent="0.25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</row>
    <row r="50" spans="1:12" x14ac:dyDescent="0.25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</row>
    <row r="51" spans="1:12" x14ac:dyDescent="0.25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6" zoomScaleNormal="100" workbookViewId="0">
      <selection activeCell="A28" sqref="A28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ht="14.45" x14ac:dyDescent="0.3">
      <c r="A1" s="6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ht="14.45" x14ac:dyDescent="0.3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14.45" x14ac:dyDescent="0.3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4.45" x14ac:dyDescent="0.3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4.45" x14ac:dyDescent="0.3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4.45" x14ac:dyDescent="0.3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4.45" x14ac:dyDescent="0.3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4.45" x14ac:dyDescent="0.3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4.45" x14ac:dyDescent="0.3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4.45" x14ac:dyDescent="0.3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4.45" x14ac:dyDescent="0.3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4.45" x14ac:dyDescent="0.3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4.45" x14ac:dyDescent="0.3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4.45" x14ac:dyDescent="0.3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4.45" x14ac:dyDescent="0.3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4.45" x14ac:dyDescent="0.3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4.45" x14ac:dyDescent="0.3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4.45" x14ac:dyDescent="0.3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4.45" x14ac:dyDescent="0.3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4.45" x14ac:dyDescent="0.3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4.45" x14ac:dyDescent="0.3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4.45" x14ac:dyDescent="0.3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4.45" x14ac:dyDescent="0.3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4.45" x14ac:dyDescent="0.3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4.45" x14ac:dyDescent="0.3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4.45" x14ac:dyDescent="0.3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4.45" x14ac:dyDescent="0.3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4.45" x14ac:dyDescent="0.3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4.45" x14ac:dyDescent="0.3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4.45" x14ac:dyDescent="0.3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4.45" x14ac:dyDescent="0.3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4.45" x14ac:dyDescent="0.3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4.45" x14ac:dyDescent="0.3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4.45" x14ac:dyDescent="0.3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4.45" x14ac:dyDescent="0.3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4.45" x14ac:dyDescent="0.3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4.45" x14ac:dyDescent="0.3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4.45" x14ac:dyDescent="0.3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4.45" x14ac:dyDescent="0.3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4.45" x14ac:dyDescent="0.3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ht="14.45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3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3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3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3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3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3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3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3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3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3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3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ht="14.45" x14ac:dyDescent="0.3">
      <c r="A13" s="26"/>
    </row>
    <row r="14" spans="1:13" s="27" customFormat="1" ht="14.45" x14ac:dyDescent="0.3">
      <c r="A14" s="26"/>
    </row>
    <row r="15" spans="1:13" s="27" customFormat="1" ht="14.45" x14ac:dyDescent="0.3">
      <c r="A15" s="26"/>
    </row>
    <row r="16" spans="1:13" s="27" customFormat="1" ht="14.45" x14ac:dyDescent="0.3">
      <c r="A16" s="26"/>
    </row>
    <row r="17" spans="1:3" s="27" customFormat="1" ht="14.45" x14ac:dyDescent="0.3">
      <c r="A17" s="26"/>
    </row>
    <row r="18" spans="1:3" s="27" customFormat="1" ht="14.45" x14ac:dyDescent="0.3">
      <c r="A18" s="26"/>
    </row>
    <row r="19" spans="1:3" s="27" customFormat="1" ht="14.45" x14ac:dyDescent="0.3">
      <c r="A19" s="26"/>
    </row>
    <row r="20" spans="1:3" s="27" customFormat="1" ht="14.45" x14ac:dyDescent="0.3">
      <c r="A20" s="26"/>
    </row>
    <row r="21" spans="1:3" s="27" customFormat="1" ht="14.45" x14ac:dyDescent="0.3">
      <c r="A21" s="26"/>
    </row>
    <row r="22" spans="1:3" s="27" customFormat="1" x14ac:dyDescent="0.25">
      <c r="A22" s="26"/>
    </row>
    <row r="23" spans="1:3" s="27" customFormat="1" x14ac:dyDescent="0.25">
      <c r="A23" s="26"/>
    </row>
    <row r="24" spans="1:3" s="27" customFormat="1" x14ac:dyDescent="0.25">
      <c r="A24" s="26"/>
    </row>
    <row r="25" spans="1:3" s="27" customFormat="1" x14ac:dyDescent="0.25">
      <c r="A25" s="26"/>
    </row>
    <row r="26" spans="1:3" s="27" customFormat="1" x14ac:dyDescent="0.25">
      <c r="A26" s="26"/>
    </row>
    <row r="27" spans="1:3" s="27" customFormat="1" x14ac:dyDescent="0.25">
      <c r="A27" s="26"/>
    </row>
    <row r="28" spans="1:3" s="27" customFormat="1" x14ac:dyDescent="0.25">
      <c r="A28" s="28"/>
    </row>
    <row r="29" spans="1:3" s="27" customFormat="1" x14ac:dyDescent="0.25">
      <c r="A29" s="28"/>
      <c r="C29" s="28"/>
    </row>
    <row r="30" spans="1:3" s="27" customFormat="1" x14ac:dyDescent="0.25">
      <c r="A30" s="28"/>
    </row>
    <row r="31" spans="1:3" s="27" customFormat="1" x14ac:dyDescent="0.25">
      <c r="A31" s="28"/>
    </row>
    <row r="32" spans="1:3" s="27" customFormat="1" x14ac:dyDescent="0.25">
      <c r="A32" s="26"/>
    </row>
    <row r="33" spans="1:1" s="27" customFormat="1" x14ac:dyDescent="0.25">
      <c r="A33" s="26"/>
    </row>
    <row r="34" spans="1:1" s="27" customFormat="1" x14ac:dyDescent="0.25">
      <c r="A34" s="26"/>
    </row>
    <row r="35" spans="1:1" s="27" customFormat="1" x14ac:dyDescent="0.25">
      <c r="A35" s="26"/>
    </row>
    <row r="36" spans="1:1" s="27" customFormat="1" x14ac:dyDescent="0.25">
      <c r="A36" s="26"/>
    </row>
    <row r="37" spans="1:1" s="27" customFormat="1" x14ac:dyDescent="0.25">
      <c r="A37" s="26"/>
    </row>
    <row r="38" spans="1:1" s="27" customFormat="1" x14ac:dyDescent="0.25">
      <c r="A38" s="26"/>
    </row>
    <row r="39" spans="1:1" s="27" customFormat="1" x14ac:dyDescent="0.25">
      <c r="A39" s="26"/>
    </row>
    <row r="40" spans="1:1" s="27" customFormat="1" x14ac:dyDescent="0.25">
      <c r="A40" s="26"/>
    </row>
    <row r="41" spans="1:1" s="27" customFormat="1" x14ac:dyDescent="0.25">
      <c r="A41" s="26"/>
    </row>
    <row r="42" spans="1:1" s="27" customFormat="1" x14ac:dyDescent="0.25">
      <c r="A42" s="26"/>
    </row>
    <row r="43" spans="1:1" s="27" customFormat="1" x14ac:dyDescent="0.25">
      <c r="A43" s="26"/>
    </row>
    <row r="44" spans="1:1" s="27" customFormat="1" x14ac:dyDescent="0.25">
      <c r="A44" s="26"/>
    </row>
    <row r="45" spans="1:1" s="27" customFormat="1" x14ac:dyDescent="0.25">
      <c r="A45" s="26"/>
    </row>
    <row r="46" spans="1:1" s="27" customFormat="1" x14ac:dyDescent="0.25">
      <c r="A46" s="26"/>
    </row>
    <row r="47" spans="1:1" s="27" customFormat="1" x14ac:dyDescent="0.25">
      <c r="A47" s="26"/>
    </row>
    <row r="48" spans="1:1" s="27" customFormat="1" x14ac:dyDescent="0.25">
      <c r="A48" s="26"/>
    </row>
    <row r="49" spans="1:1" s="27" customFormat="1" x14ac:dyDescent="0.25">
      <c r="A49" s="26"/>
    </row>
    <row r="50" spans="1:1" s="27" customFormat="1" x14ac:dyDescent="0.25">
      <c r="A50" s="26"/>
    </row>
    <row r="51" spans="1:1" s="27" customFormat="1" x14ac:dyDescent="0.25">
      <c r="A51" s="26"/>
    </row>
    <row r="52" spans="1:1" s="27" customFormat="1" x14ac:dyDescent="0.25">
      <c r="A52" s="26"/>
    </row>
    <row r="53" spans="1:1" s="27" customFormat="1" x14ac:dyDescent="0.25">
      <c r="A53" s="29"/>
    </row>
    <row r="54" spans="1:1" s="27" customFormat="1" x14ac:dyDescent="0.25">
      <c r="A54" s="29"/>
    </row>
    <row r="55" spans="1:1" s="27" customFormat="1" x14ac:dyDescent="0.25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3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3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3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3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3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ht="14.45" x14ac:dyDescent="0.3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ht="14.45" x14ac:dyDescent="0.3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ht="14.45" x14ac:dyDescent="0.3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ht="14.45" x14ac:dyDescent="0.3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ht="14.45" x14ac:dyDescent="0.3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ht="14.45" x14ac:dyDescent="0.3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ht="14.45" x14ac:dyDescent="0.3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ht="14.45" x14ac:dyDescent="0.3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ht="14.45" x14ac:dyDescent="0.3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ht="14.45" x14ac:dyDescent="0.3">
      <c r="L12" s="3" t="s">
        <v>28</v>
      </c>
    </row>
    <row r="13" spans="1:19" ht="14.45" x14ac:dyDescent="0.3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ht="14.45" x14ac:dyDescent="0.3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ht="14.45" x14ac:dyDescent="0.3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ht="14.45" x14ac:dyDescent="0.3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ht="14.45" x14ac:dyDescent="0.3">
      <c r="K17" t="s">
        <v>30</v>
      </c>
      <c r="L17" s="3"/>
      <c r="M17" s="5">
        <f>SUM(L16,M16)</f>
        <v>12078283.359999999</v>
      </c>
    </row>
    <row r="18" spans="11:19" ht="14.45" x14ac:dyDescent="0.3">
      <c r="L18" s="3"/>
    </row>
    <row r="19" spans="11:19" ht="14.45" x14ac:dyDescent="0.3">
      <c r="L19" s="3"/>
    </row>
    <row r="20" spans="11:19" ht="14.45" x14ac:dyDescent="0.3">
      <c r="L20" s="3" t="s">
        <v>31</v>
      </c>
    </row>
    <row r="21" spans="11:19" ht="14.45" x14ac:dyDescent="0.3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ht="14.45" x14ac:dyDescent="0.3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ht="14.45" x14ac:dyDescent="0.3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ht="14.45" x14ac:dyDescent="0.3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ht="14.45" x14ac:dyDescent="0.3">
      <c r="K25" t="s">
        <v>30</v>
      </c>
      <c r="M25" s="3">
        <v>12078283.359999999</v>
      </c>
    </row>
    <row r="35" spans="14:21" ht="14.45" x14ac:dyDescent="0.3">
      <c r="N35" t="s">
        <v>32</v>
      </c>
    </row>
    <row r="36" spans="14:21" ht="14.45" x14ac:dyDescent="0.3">
      <c r="N36" t="s">
        <v>29</v>
      </c>
      <c r="O36" s="3">
        <v>5923319.2699999996</v>
      </c>
    </row>
    <row r="37" spans="14:21" ht="14.45" x14ac:dyDescent="0.3">
      <c r="N37" t="s">
        <v>33</v>
      </c>
      <c r="O37" s="5">
        <v>317931.49</v>
      </c>
    </row>
    <row r="38" spans="14:21" ht="14.45" x14ac:dyDescent="0.3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ht="14.45" x14ac:dyDescent="0.3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ht="14.45" x14ac:dyDescent="0.3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ht="14.45" x14ac:dyDescent="0.3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ht="14.45" x14ac:dyDescent="0.3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ht="14.45" x14ac:dyDescent="0.3">
      <c r="N43" t="s">
        <v>14</v>
      </c>
      <c r="O43" s="3">
        <f>SUM(O39:O42)</f>
        <v>12585254.568999998</v>
      </c>
    </row>
    <row r="44" spans="14:21" ht="14.45" x14ac:dyDescent="0.3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3">
      <c r="G2" s="1" t="s">
        <v>42</v>
      </c>
      <c r="I2" s="1" t="s">
        <v>18</v>
      </c>
    </row>
    <row r="3" spans="5:9" x14ac:dyDescent="0.3">
      <c r="G3" s="1">
        <v>17644936.100000001</v>
      </c>
      <c r="I3" s="1">
        <v>204301.34</v>
      </c>
    </row>
    <row r="4" spans="5:9" x14ac:dyDescent="0.3">
      <c r="G4" s="1">
        <v>-166123.07999999999</v>
      </c>
      <c r="I4" s="1">
        <v>98414.79</v>
      </c>
    </row>
    <row r="5" spans="5:9" x14ac:dyDescent="0.3">
      <c r="G5" s="1">
        <v>4900152.0999999996</v>
      </c>
      <c r="I5" s="1">
        <v>3557905.85</v>
      </c>
    </row>
    <row r="6" spans="5:9" x14ac:dyDescent="0.3">
      <c r="G6" s="1">
        <v>286245</v>
      </c>
      <c r="I6" s="1">
        <v>866744.93</v>
      </c>
    </row>
    <row r="7" spans="5:9" x14ac:dyDescent="0.3">
      <c r="G7" s="1">
        <v>619378.32999999996</v>
      </c>
      <c r="I7" s="1">
        <v>161285.35999999999</v>
      </c>
    </row>
    <row r="8" spans="5:9" x14ac:dyDescent="0.3">
      <c r="G8" s="5">
        <f>SUM(G3:G7)</f>
        <v>23284588.450000003</v>
      </c>
      <c r="I8" s="1">
        <v>15775.98</v>
      </c>
    </row>
    <row r="9" spans="5:9" x14ac:dyDescent="0.3">
      <c r="G9" s="5">
        <v>28737182.920000002</v>
      </c>
      <c r="I9" s="1">
        <v>14288.02</v>
      </c>
    </row>
    <row r="10" spans="5:9" x14ac:dyDescent="0.3">
      <c r="G10" s="5">
        <f>G9-G8</f>
        <v>5452594.4699999988</v>
      </c>
      <c r="I10" s="1">
        <v>53423.24</v>
      </c>
    </row>
    <row r="11" spans="5:9" x14ac:dyDescent="0.3">
      <c r="I11" s="5">
        <f>SUM(I3:I10)</f>
        <v>4972139.5100000007</v>
      </c>
    </row>
    <row r="14" spans="5:9" x14ac:dyDescent="0.3">
      <c r="E14" s="1" t="s">
        <v>18</v>
      </c>
      <c r="G14" s="1" t="s">
        <v>38</v>
      </c>
    </row>
    <row r="15" spans="5:9" x14ac:dyDescent="0.3">
      <c r="E15" s="1">
        <v>875966.73300000001</v>
      </c>
      <c r="G15" s="1">
        <v>46900.13</v>
      </c>
    </row>
    <row r="16" spans="5:9" x14ac:dyDescent="0.3">
      <c r="E16" s="1">
        <v>906433.66399999999</v>
      </c>
      <c r="G16" s="1">
        <v>2590080.1800000002</v>
      </c>
    </row>
    <row r="17" spans="1:14" x14ac:dyDescent="0.3">
      <c r="E17" s="1">
        <f>SUM(E15:E16)</f>
        <v>1782400.3969999999</v>
      </c>
      <c r="G17" s="1">
        <v>1949709.13</v>
      </c>
    </row>
    <row r="18" spans="1:14" x14ac:dyDescent="0.3">
      <c r="E18" s="1">
        <v>7172327.3300000001</v>
      </c>
      <c r="G18" s="1">
        <v>1366206.83</v>
      </c>
    </row>
    <row r="19" spans="1:14" x14ac:dyDescent="0.3">
      <c r="E19" s="5">
        <f>E18-E17</f>
        <v>5389926.9330000002</v>
      </c>
      <c r="G19" s="1">
        <v>739134.85</v>
      </c>
    </row>
    <row r="20" spans="1:14" x14ac:dyDescent="0.3">
      <c r="G20" s="1">
        <v>379009.28000000003</v>
      </c>
    </row>
    <row r="21" spans="1:14" x14ac:dyDescent="0.3">
      <c r="G21" s="1">
        <v>600581.69999999995</v>
      </c>
    </row>
    <row r="22" spans="1:14" x14ac:dyDescent="0.3">
      <c r="G22" s="1">
        <f>SUM(G15:G21)</f>
        <v>7671622.0999999996</v>
      </c>
    </row>
    <row r="27" spans="1:14" x14ac:dyDescent="0.3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3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3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3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3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3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3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3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3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3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showGridLines="0" topLeftCell="C1" zoomScale="115" zoomScaleNormal="115" workbookViewId="0">
      <pane ySplit="1" topLeftCell="A2" activePane="bottomLeft" state="frozen"/>
      <selection pane="bottomLeft" activeCell="G48" sqref="G48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7.7109375" bestFit="1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0.28515625" customWidth="1"/>
    <col min="15" max="15" width="14.42578125" customWidth="1"/>
    <col min="16" max="16" width="16.42578125" customWidth="1"/>
    <col min="17" max="17" width="12.28515625" customWidth="1"/>
    <col min="18" max="20" width="9.14062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36"/>
      <c r="O2" s="37">
        <v>394997.96</v>
      </c>
      <c r="P2" s="37">
        <v>2426416.04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25">
      <c r="A3" s="20">
        <v>2</v>
      </c>
      <c r="B3" s="20" t="s">
        <v>163</v>
      </c>
      <c r="C3" s="36"/>
      <c r="D3" s="36"/>
      <c r="E3" s="36">
        <v>663266.62</v>
      </c>
      <c r="F3" s="36"/>
      <c r="G3" s="36"/>
      <c r="H3" s="36"/>
      <c r="I3" s="36"/>
      <c r="J3" s="36">
        <v>855983.51</v>
      </c>
      <c r="K3" s="38"/>
      <c r="L3" s="36"/>
      <c r="M3" s="36"/>
      <c r="N3" s="36"/>
      <c r="O3" s="37">
        <v>230293</v>
      </c>
      <c r="P3" s="37">
        <v>1414656</v>
      </c>
      <c r="Q3" s="19" t="s">
        <v>114</v>
      </c>
      <c r="R3" s="20">
        <v>5</v>
      </c>
      <c r="S3" s="20">
        <v>12</v>
      </c>
      <c r="T3" s="44"/>
    </row>
    <row r="4" spans="1:20" s="21" customFormat="1" ht="14.45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36"/>
      <c r="O4" s="19">
        <v>1107145</v>
      </c>
      <c r="P4" s="19">
        <v>6801038.2400000002</v>
      </c>
      <c r="Q4" s="19" t="s">
        <v>118</v>
      </c>
      <c r="R4" s="20">
        <v>2</v>
      </c>
      <c r="S4" s="20">
        <v>12</v>
      </c>
      <c r="T4" s="44"/>
    </row>
    <row r="5" spans="1:20" s="21" customFormat="1" ht="14.45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36"/>
      <c r="O5" s="37">
        <v>1686827.24</v>
      </c>
      <c r="P5" s="37">
        <v>10361938</v>
      </c>
      <c r="Q5" s="19" t="s">
        <v>125</v>
      </c>
      <c r="R5" s="20">
        <v>3</v>
      </c>
      <c r="S5" s="20">
        <v>12</v>
      </c>
      <c r="T5" s="44"/>
    </row>
    <row r="6" spans="1:20" s="21" customFormat="1" ht="14.45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36"/>
      <c r="O6" s="36">
        <v>1725298.82</v>
      </c>
      <c r="P6" s="36">
        <v>10598264.18</v>
      </c>
      <c r="Q6" s="19" t="s">
        <v>91</v>
      </c>
      <c r="R6" s="20">
        <v>5</v>
      </c>
      <c r="S6" s="20">
        <v>12</v>
      </c>
      <c r="T6" s="44"/>
    </row>
    <row r="7" spans="1:20" s="21" customFormat="1" ht="14.45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36"/>
      <c r="O7" s="36">
        <v>2727631.34</v>
      </c>
      <c r="P7" s="36">
        <v>16755449.66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25">
      <c r="A8" s="20">
        <v>7</v>
      </c>
      <c r="B8" s="20" t="s">
        <v>168</v>
      </c>
      <c r="C8" s="37"/>
      <c r="D8" s="37"/>
      <c r="E8" s="19"/>
      <c r="F8" s="36"/>
      <c r="H8" s="36"/>
      <c r="J8" s="36">
        <v>21355835</v>
      </c>
      <c r="K8" s="36"/>
      <c r="L8" s="36"/>
      <c r="M8" s="36"/>
      <c r="N8" s="36"/>
      <c r="O8" s="19">
        <v>3010816.9</v>
      </c>
      <c r="P8" s="19">
        <v>18495018.100000001</v>
      </c>
      <c r="Q8" s="19" t="s">
        <v>84</v>
      </c>
      <c r="R8" s="20">
        <v>1</v>
      </c>
      <c r="S8" s="20">
        <v>1</v>
      </c>
      <c r="T8" s="44"/>
    </row>
    <row r="9" spans="1:20" s="21" customFormat="1" ht="14.45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36"/>
      <c r="O9" s="36">
        <v>1530743.06</v>
      </c>
      <c r="P9" s="36">
        <v>9403135.9399999995</v>
      </c>
      <c r="Q9" s="19" t="s">
        <v>125</v>
      </c>
      <c r="R9" s="20">
        <v>4</v>
      </c>
      <c r="S9" s="20">
        <v>1</v>
      </c>
      <c r="T9" s="44"/>
    </row>
    <row r="10" spans="1:20" s="21" customFormat="1" ht="14.45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1375509.8</v>
      </c>
      <c r="P10" s="37">
        <v>8449560.1999999993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25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50574985.799999997</v>
      </c>
      <c r="L11" s="36"/>
      <c r="M11" s="36"/>
      <c r="N11" s="36"/>
      <c r="O11" s="36">
        <v>7210009.5199999996</v>
      </c>
      <c r="P11" s="36">
        <v>44290058.479999997</v>
      </c>
      <c r="Q11" s="19" t="s">
        <v>143</v>
      </c>
      <c r="R11" s="20">
        <v>1</v>
      </c>
      <c r="S11" s="20">
        <v>1</v>
      </c>
      <c r="T11" s="44"/>
    </row>
    <row r="12" spans="1:20" s="21" customFormat="1" ht="14.45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36"/>
      <c r="O12" s="37">
        <v>776065.81</v>
      </c>
      <c r="P12" s="37">
        <v>5193671.1900000004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25">
      <c r="A13" s="20">
        <v>12</v>
      </c>
      <c r="B13" s="20" t="s">
        <v>173</v>
      </c>
      <c r="C13" s="19"/>
      <c r="D13" s="36"/>
      <c r="E13" s="19"/>
      <c r="F13" s="36"/>
      <c r="G13" s="36"/>
      <c r="H13" s="59"/>
      <c r="I13" s="35">
        <v>22578857.199999999</v>
      </c>
      <c r="J13" s="19"/>
      <c r="K13" s="36"/>
      <c r="L13" s="36"/>
      <c r="M13" s="36"/>
      <c r="N13" s="36"/>
      <c r="O13" s="37">
        <v>3227703.22</v>
      </c>
      <c r="P13" s="37">
        <v>19827319.780000001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25">
      <c r="A14" s="20">
        <v>13</v>
      </c>
      <c r="B14" s="20" t="s">
        <v>174</v>
      </c>
      <c r="C14" s="36"/>
      <c r="E14" s="36">
        <v>16525157</v>
      </c>
      <c r="F14" s="36"/>
      <c r="G14" s="36"/>
      <c r="H14" s="36"/>
      <c r="I14" s="36"/>
      <c r="J14" s="19"/>
      <c r="K14" s="36"/>
      <c r="L14" s="36"/>
      <c r="M14" s="36"/>
      <c r="N14" s="36"/>
      <c r="O14" s="37">
        <v>2432171.98</v>
      </c>
      <c r="P14" s="37">
        <v>14940485.02</v>
      </c>
      <c r="Q14" s="19" t="s">
        <v>86</v>
      </c>
      <c r="R14" s="20">
        <v>4</v>
      </c>
      <c r="S14" s="20">
        <v>2</v>
      </c>
      <c r="T14" s="44"/>
    </row>
    <row r="15" spans="1:20" s="21" customFormat="1" ht="14.45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36"/>
      <c r="O15" s="36">
        <v>749535.36</v>
      </c>
      <c r="P15" s="36">
        <v>4604288.6399999997</v>
      </c>
      <c r="Q15" s="19" t="s">
        <v>124</v>
      </c>
      <c r="R15" s="20">
        <v>6</v>
      </c>
      <c r="S15" s="20">
        <v>2</v>
      </c>
      <c r="T15" s="44"/>
    </row>
    <row r="16" spans="1:20" s="21" customFormat="1" ht="14.45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36"/>
      <c r="O16" s="36">
        <v>1009747.2</v>
      </c>
      <c r="P16" s="36">
        <v>6202732.7999999998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25">
      <c r="A17" s="20">
        <v>16</v>
      </c>
      <c r="B17" s="20" t="s">
        <v>177</v>
      </c>
      <c r="C17" s="37"/>
      <c r="D17" s="37"/>
      <c r="E17" s="36"/>
      <c r="G17" s="36">
        <v>7994231.7910000002</v>
      </c>
      <c r="H17" s="36"/>
      <c r="I17" s="36"/>
      <c r="J17" s="36"/>
      <c r="K17" s="36"/>
      <c r="L17" s="36"/>
      <c r="M17" s="36"/>
      <c r="N17" s="36"/>
      <c r="O17" s="36">
        <v>1128992.48</v>
      </c>
      <c r="P17" s="36">
        <v>6935239.5199999996</v>
      </c>
      <c r="Q17" s="19" t="s">
        <v>136</v>
      </c>
      <c r="R17" s="20">
        <v>1</v>
      </c>
      <c r="S17" s="20">
        <v>2</v>
      </c>
      <c r="T17" s="44"/>
    </row>
    <row r="18" spans="1:20" s="21" customFormat="1" ht="14.45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36"/>
      <c r="O18" s="36">
        <v>2859254.02</v>
      </c>
      <c r="P18" s="36">
        <v>17563988.98</v>
      </c>
      <c r="Q18" s="19" t="s">
        <v>84</v>
      </c>
      <c r="R18" s="20">
        <v>2</v>
      </c>
      <c r="S18" s="20">
        <v>2</v>
      </c>
      <c r="T18" s="44"/>
    </row>
    <row r="19" spans="1:20" s="21" customFormat="1" ht="14.45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36"/>
      <c r="O19" s="37">
        <v>1544527.88</v>
      </c>
      <c r="P19" s="37">
        <v>9487814.1199999992</v>
      </c>
      <c r="Q19" s="19" t="s">
        <v>88</v>
      </c>
      <c r="R19" s="20">
        <v>3</v>
      </c>
      <c r="S19" s="20">
        <v>2</v>
      </c>
      <c r="T19" s="44"/>
    </row>
    <row r="20" spans="1:20" s="33" customFormat="1" ht="14.45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39"/>
      <c r="O20" s="39">
        <f>J20-P20</f>
        <v>928648.52000000048</v>
      </c>
      <c r="P20" s="39">
        <v>4230510.38</v>
      </c>
      <c r="Q20" s="19" t="s">
        <v>123</v>
      </c>
      <c r="R20" s="32">
        <v>3</v>
      </c>
      <c r="S20" s="20">
        <v>2</v>
      </c>
      <c r="T20" s="44"/>
    </row>
    <row r="21" spans="1:20" s="21" customFormat="1" ht="14.45" x14ac:dyDescent="0.3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36"/>
      <c r="O21" s="36">
        <v>5141909.92</v>
      </c>
      <c r="P21" s="36">
        <v>31586018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E22" s="34">
        <v>23143511</v>
      </c>
      <c r="F22" s="34"/>
      <c r="G22" s="34"/>
      <c r="H22" s="34"/>
      <c r="I22" s="34"/>
      <c r="J22" s="34"/>
      <c r="K22" s="34"/>
      <c r="L22" s="34"/>
      <c r="M22" s="34"/>
      <c r="N22" s="34"/>
      <c r="O22" s="34">
        <v>3254296.92</v>
      </c>
      <c r="P22" s="34">
        <v>19990681.079999998</v>
      </c>
      <c r="Q22" s="19" t="s">
        <v>144</v>
      </c>
      <c r="R22" s="20">
        <v>1</v>
      </c>
      <c r="S22" s="20">
        <v>2</v>
      </c>
      <c r="T22" s="44"/>
    </row>
    <row r="23" spans="1:20" s="21" customFormat="1" ht="14.45" x14ac:dyDescent="0.3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34"/>
      <c r="O23" s="34">
        <v>2358257</v>
      </c>
      <c r="P23" s="34">
        <v>14486436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2935665.5</v>
      </c>
      <c r="H24" s="34"/>
      <c r="I24" s="34"/>
      <c r="J24" s="34"/>
      <c r="K24" s="34"/>
      <c r="L24" s="34"/>
      <c r="M24" s="34"/>
      <c r="N24" s="34"/>
      <c r="O24" s="34">
        <v>1458117.64</v>
      </c>
      <c r="P24" s="34">
        <v>8957008.3599999994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J25" s="34">
        <v>14437096</v>
      </c>
      <c r="K25" s="34"/>
      <c r="L25" s="34"/>
      <c r="M25" s="34"/>
      <c r="N25" s="34"/>
      <c r="O25" s="34">
        <v>2108632.8199999998</v>
      </c>
      <c r="P25" s="34">
        <v>12953030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E26" s="34">
        <v>21019787.43</v>
      </c>
      <c r="F26" s="34"/>
      <c r="G26" s="34"/>
      <c r="H26" s="34"/>
      <c r="I26" s="34"/>
      <c r="J26" s="34"/>
      <c r="K26" s="34"/>
      <c r="L26" s="34"/>
      <c r="M26" s="34"/>
      <c r="N26" s="34"/>
      <c r="O26" s="34">
        <v>3006151.4</v>
      </c>
      <c r="P26" s="34">
        <v>18466358.600000001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34"/>
      <c r="O27" s="34">
        <v>2205484.6800000002</v>
      </c>
      <c r="P27" s="34">
        <v>13547977.32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34"/>
      <c r="O28" s="34">
        <v>282389.38</v>
      </c>
      <c r="P28" s="34">
        <v>1734677.62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34"/>
      <c r="O29" s="34">
        <f>F29-P29</f>
        <v>3755566.2200000007</v>
      </c>
      <c r="P29" s="34">
        <v>16010571.779999999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1580555.99</v>
      </c>
      <c r="P30" s="34">
        <v>10577567.01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34"/>
      <c r="O31" s="34">
        <v>309991.96000000002</v>
      </c>
      <c r="P31" s="34">
        <v>2056100.04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34"/>
      <c r="O32" s="34">
        <v>962126</v>
      </c>
      <c r="P32" s="34">
        <v>6438840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34"/>
      <c r="O33" s="34">
        <v>3498228.58</v>
      </c>
      <c r="P33" s="34">
        <v>21489118.420000002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34"/>
      <c r="O34" s="34">
        <v>1093173.6200000001</v>
      </c>
      <c r="P34" s="34">
        <v>6715209.3799999999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34"/>
      <c r="O35" s="34">
        <v>3116865.5</v>
      </c>
      <c r="P35" s="34">
        <v>19146459.5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34"/>
      <c r="O36" s="34">
        <v>695132.1</v>
      </c>
      <c r="P36" s="34">
        <v>4652037.9000000004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34"/>
      <c r="O37" s="34">
        <v>912258.48</v>
      </c>
      <c r="P37" s="34">
        <v>5603873.5199999996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E38" s="34">
        <v>34492037</v>
      </c>
      <c r="F38" s="34"/>
      <c r="G38" s="34"/>
      <c r="H38" s="34"/>
      <c r="I38" s="34"/>
      <c r="J38" s="34"/>
      <c r="K38" s="34"/>
      <c r="L38" s="34"/>
      <c r="M38" s="34"/>
      <c r="N38" s="34"/>
      <c r="O38" s="34">
        <v>4972035.18</v>
      </c>
      <c r="P38" s="34">
        <v>30542501.82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59"/>
      <c r="E39" s="34">
        <v>5197170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695132.1</v>
      </c>
      <c r="P39" s="34">
        <v>4652037.9000000004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>
        <v>33925772</v>
      </c>
      <c r="J40" s="34"/>
      <c r="K40" s="34"/>
      <c r="L40" s="34"/>
      <c r="M40" s="34"/>
      <c r="N40" s="34"/>
      <c r="O40" s="34">
        <v>4781808.08</v>
      </c>
      <c r="P40" s="34">
        <v>29373963.920000002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34"/>
      <c r="O41" s="34">
        <v>2111180.4</v>
      </c>
      <c r="P41" s="34">
        <v>12968679.6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2907886.21</v>
      </c>
      <c r="H42" s="34"/>
      <c r="I42" s="34"/>
      <c r="J42" s="34"/>
      <c r="K42" s="34"/>
      <c r="L42" s="34"/>
      <c r="M42" s="34"/>
      <c r="N42" s="34"/>
      <c r="O42" s="34">
        <v>953825.46249999991</v>
      </c>
      <c r="P42" s="34">
        <v>6180789.2400000002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34"/>
      <c r="O43" s="34">
        <v>3754312.24</v>
      </c>
      <c r="P43" s="34">
        <v>23062203.760000002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H44" s="34"/>
      <c r="I44" s="34"/>
      <c r="J44" s="34"/>
      <c r="K44" s="34"/>
      <c r="L44" s="34"/>
      <c r="M44" s="34"/>
      <c r="N44" s="34"/>
      <c r="O44" s="34">
        <v>1675667.7</v>
      </c>
      <c r="P44" s="34">
        <v>10293387.300000001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298004.2</v>
      </c>
      <c r="P45" s="34">
        <v>1994335.8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34"/>
      <c r="O46" s="34">
        <v>487051.18</v>
      </c>
      <c r="P46" s="34">
        <v>2991885.82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6925871.8000000007</v>
      </c>
      <c r="H47" s="34"/>
      <c r="I47" s="34"/>
      <c r="J47" s="34"/>
      <c r="K47" s="34"/>
      <c r="L47" s="34"/>
      <c r="M47" s="34"/>
      <c r="N47" s="34"/>
      <c r="O47" s="34">
        <v>3212163.22</v>
      </c>
      <c r="P47" s="34">
        <v>19731859.780000001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34"/>
      <c r="O48" s="34">
        <v>1423590</v>
      </c>
      <c r="P48" s="34">
        <v>8744910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34"/>
      <c r="O49" s="34">
        <v>2174449.9</v>
      </c>
      <c r="P49" s="34">
        <v>13357335.1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17378179.190000001</v>
      </c>
      <c r="H50" s="34"/>
      <c r="I50" s="34"/>
      <c r="J50" s="34">
        <v>12267921.66</v>
      </c>
      <c r="K50" s="34"/>
      <c r="L50" s="34"/>
      <c r="M50" s="34"/>
      <c r="N50" s="34"/>
      <c r="O50" s="34">
        <v>4186325.78</v>
      </c>
      <c r="P50" s="34">
        <v>25716001.219999999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I51" s="34">
        <v>14683526</v>
      </c>
      <c r="J51" s="34"/>
      <c r="K51" s="34"/>
      <c r="L51" s="34"/>
      <c r="M51" s="34"/>
      <c r="N51" s="34"/>
      <c r="O51" s="34">
        <v>2083693.64</v>
      </c>
      <c r="P51" s="34">
        <v>12799832.359999999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34"/>
      <c r="O52" s="34">
        <v>437340.15</v>
      </c>
      <c r="P52" s="34">
        <v>2926814.85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34"/>
      <c r="O53" s="34">
        <v>894354.02</v>
      </c>
      <c r="P53" s="34">
        <v>5493888.9800000004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34"/>
      <c r="O54" s="34">
        <v>500414.6</v>
      </c>
      <c r="P54" s="34">
        <v>3073975.4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34"/>
      <c r="O55" s="34">
        <v>2088646.84</v>
      </c>
      <c r="P55" s="34">
        <v>12830259.16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34"/>
      <c r="O56" s="34">
        <v>1293842.8999999999</v>
      </c>
      <c r="P56" s="34">
        <v>7947892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34"/>
      <c r="O57" s="34">
        <v>1602367.76</v>
      </c>
      <c r="P57" s="34">
        <v>9843116.2400000002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34"/>
      <c r="O58" s="34">
        <v>1268086.96</v>
      </c>
      <c r="P58" s="34">
        <v>7789677.04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34"/>
      <c r="O59" s="34">
        <v>547682.80000000005</v>
      </c>
      <c r="P59" s="34">
        <v>3364337.2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14870448</v>
      </c>
      <c r="H60" s="34"/>
      <c r="I60" s="34"/>
      <c r="J60" s="34"/>
      <c r="K60" s="34"/>
      <c r="L60" s="34"/>
      <c r="M60" s="34"/>
      <c r="N60" s="34"/>
      <c r="O60" s="34">
        <v>123862.72</v>
      </c>
      <c r="P60" s="34">
        <v>13046585.279999999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1817779.46</v>
      </c>
      <c r="P61" s="34">
        <v>11166359.539999999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E62" s="34">
        <v>24452184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3577306.76</v>
      </c>
      <c r="P62" s="34">
        <v>21974878.239999998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34"/>
      <c r="O63" s="34">
        <v>1426261</v>
      </c>
      <c r="P63" s="34">
        <v>8763529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F64" s="34">
        <v>14674324</v>
      </c>
      <c r="G64" s="34"/>
      <c r="H64" s="34"/>
      <c r="I64" s="34"/>
      <c r="J64" s="34"/>
      <c r="K64" s="34"/>
      <c r="L64" s="34"/>
      <c r="M64" s="34"/>
      <c r="N64" s="34"/>
      <c r="O64" s="34">
        <v>2101471.96</v>
      </c>
      <c r="P64" s="34">
        <v>12909042.039999999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34"/>
      <c r="O65" s="34">
        <v>920500</v>
      </c>
      <c r="P65" s="34">
        <v>5654500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E66" s="34">
        <v>5946562.7699999996</v>
      </c>
      <c r="F66" s="34"/>
      <c r="G66" s="34"/>
      <c r="H66" s="34"/>
      <c r="I66" s="34"/>
      <c r="J66" s="34"/>
      <c r="K66" s="34"/>
      <c r="L66" s="34"/>
      <c r="M66" s="34"/>
      <c r="N66" s="34"/>
      <c r="O66" s="34">
        <v>756830</v>
      </c>
      <c r="P66" s="34">
        <v>5673258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34"/>
      <c r="O67" s="34">
        <v>1176653.6599999999</v>
      </c>
      <c r="P67" s="34">
        <v>7228015.3399999999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34"/>
      <c r="O68" s="34">
        <v>230014.68</v>
      </c>
      <c r="P68" s="34">
        <v>1412947.32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34"/>
      <c r="O69" s="34">
        <v>358469.67</v>
      </c>
      <c r="P69" s="34">
        <v>2398989.33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34"/>
      <c r="O70" s="34">
        <v>609601.59</v>
      </c>
      <c r="P70" s="34">
        <v>4079641.41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2"/>
      <c r="O71" s="42">
        <v>873637.94</v>
      </c>
      <c r="P71" s="42">
        <v>5366633.0599999996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34"/>
      <c r="O72" s="34">
        <v>1834151.34</v>
      </c>
      <c r="P72" s="34">
        <v>11266929.66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34"/>
      <c r="O73" s="34">
        <v>2340310.7000000002</v>
      </c>
      <c r="P73" s="34">
        <v>14376194.300000001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11023612.630000001</v>
      </c>
      <c r="I74" s="34"/>
      <c r="J74" s="34"/>
      <c r="K74" s="34"/>
      <c r="L74" s="34"/>
      <c r="M74" s="34"/>
      <c r="N74" s="34"/>
      <c r="O74" s="34">
        <v>1568890.82</v>
      </c>
      <c r="P74" s="34">
        <v>9637472.0999999996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34"/>
      <c r="O75" s="34">
        <v>518839.72</v>
      </c>
      <c r="P75" s="34">
        <v>3187158.28</v>
      </c>
      <c r="Q75" s="19" t="s">
        <v>141</v>
      </c>
      <c r="R75" s="20">
        <v>4</v>
      </c>
      <c r="S75" s="20">
        <v>6</v>
      </c>
      <c r="T75" s="44"/>
    </row>
    <row r="76" spans="1:20" s="21" customFormat="1" x14ac:dyDescent="0.25">
      <c r="A76" s="20">
        <v>76</v>
      </c>
      <c r="B76" s="20" t="s">
        <v>257</v>
      </c>
      <c r="C76" s="34"/>
      <c r="D76" s="34"/>
      <c r="E76" s="34"/>
      <c r="G76" s="34">
        <v>14995121.960000001</v>
      </c>
      <c r="H76" s="34"/>
      <c r="I76" s="34"/>
      <c r="J76" s="34"/>
      <c r="K76" s="34"/>
      <c r="L76" s="34"/>
      <c r="M76" s="34"/>
      <c r="N76" s="34"/>
      <c r="O76" s="34">
        <v>2167640</v>
      </c>
      <c r="P76" s="34">
        <v>13315506</v>
      </c>
      <c r="Q76" s="19" t="s">
        <v>138</v>
      </c>
      <c r="R76" s="20">
        <v>4</v>
      </c>
      <c r="S76" s="20">
        <v>6</v>
      </c>
      <c r="T76" s="44"/>
    </row>
    <row r="77" spans="1:20" s="21" customFormat="1" x14ac:dyDescent="0.25">
      <c r="A77" s="48">
        <v>77</v>
      </c>
      <c r="B77" s="48" t="s">
        <v>252</v>
      </c>
      <c r="C77" s="49"/>
      <c r="D77" s="49"/>
      <c r="E77" s="49"/>
      <c r="F77" s="49"/>
      <c r="G77" s="49"/>
      <c r="H77" s="49"/>
      <c r="I77" s="59"/>
      <c r="J77" s="59">
        <v>4342523.9400000004</v>
      </c>
      <c r="K77" s="49"/>
      <c r="L77" s="49"/>
      <c r="M77" s="49"/>
      <c r="N77" s="49"/>
      <c r="O77" s="48">
        <v>676010.2</v>
      </c>
      <c r="P77" s="48">
        <v>4152632.68</v>
      </c>
      <c r="Q77" s="48" t="s">
        <v>88</v>
      </c>
      <c r="R77" s="48">
        <v>4</v>
      </c>
      <c r="S77" s="48">
        <v>6</v>
      </c>
      <c r="T77" s="44"/>
    </row>
    <row r="78" spans="1:20" s="21" customFormat="1" x14ac:dyDescent="0.25">
      <c r="A78" s="48">
        <v>78</v>
      </c>
      <c r="B78" s="48" t="s">
        <v>253</v>
      </c>
      <c r="C78" s="48">
        <v>366417.97</v>
      </c>
      <c r="D78" s="49"/>
      <c r="E78" s="49"/>
      <c r="F78" s="49"/>
      <c r="G78" s="49"/>
      <c r="H78" s="49"/>
      <c r="I78" s="59"/>
      <c r="J78" s="21">
        <v>3872617.9</v>
      </c>
      <c r="K78" s="49"/>
      <c r="L78" s="49"/>
      <c r="M78" s="49"/>
      <c r="N78" s="49"/>
      <c r="O78" s="48">
        <v>597982.69999999995</v>
      </c>
      <c r="P78" s="48">
        <v>3673322.3</v>
      </c>
      <c r="Q78" s="48" t="s">
        <v>116</v>
      </c>
      <c r="R78" s="48">
        <v>5</v>
      </c>
      <c r="S78" s="48">
        <v>6</v>
      </c>
      <c r="T78" s="44"/>
    </row>
    <row r="79" spans="1:20" s="31" customFormat="1" x14ac:dyDescent="0.25">
      <c r="A79" s="20">
        <v>79</v>
      </c>
      <c r="B79" s="22" t="s">
        <v>236</v>
      </c>
      <c r="C79" s="46"/>
      <c r="D79" s="46"/>
      <c r="E79" s="46">
        <v>3995166</v>
      </c>
      <c r="F79" s="46"/>
      <c r="G79" s="46"/>
      <c r="H79" s="46"/>
      <c r="I79" s="46"/>
      <c r="J79" s="46"/>
      <c r="K79" s="46"/>
      <c r="L79" s="47"/>
      <c r="M79" s="46"/>
      <c r="N79" s="46"/>
      <c r="O79" s="46">
        <v>519371.58</v>
      </c>
      <c r="P79" s="46">
        <v>3475794</v>
      </c>
      <c r="Q79" s="20" t="s">
        <v>86</v>
      </c>
      <c r="R79" s="20">
        <v>11</v>
      </c>
      <c r="S79" s="20">
        <v>6</v>
      </c>
      <c r="T79" s="44"/>
    </row>
    <row r="80" spans="1:20" s="21" customFormat="1" x14ac:dyDescent="0.25">
      <c r="A80" s="20">
        <v>80</v>
      </c>
      <c r="B80" s="22" t="s">
        <v>237</v>
      </c>
      <c r="C80" s="46"/>
      <c r="E80" s="46">
        <v>8495777.0319999997</v>
      </c>
      <c r="F80" s="46"/>
      <c r="G80" s="46"/>
      <c r="H80" s="46"/>
      <c r="I80" s="46"/>
      <c r="J80" s="46">
        <v>4715931.82</v>
      </c>
      <c r="K80" s="46"/>
      <c r="L80" s="47"/>
      <c r="M80" s="46"/>
      <c r="N80" s="46"/>
      <c r="O80" s="46">
        <v>1650964.12</v>
      </c>
      <c r="P80" s="46">
        <v>11048759.880000001</v>
      </c>
      <c r="Q80" s="20" t="s">
        <v>80</v>
      </c>
      <c r="R80" s="20">
        <v>5</v>
      </c>
      <c r="S80" s="20">
        <v>6</v>
      </c>
      <c r="T80" s="44"/>
    </row>
    <row r="81" spans="1:20" s="21" customFormat="1" x14ac:dyDescent="0.25">
      <c r="A81" s="20">
        <v>81</v>
      </c>
      <c r="B81" s="20" t="s">
        <v>238</v>
      </c>
      <c r="C81" s="46"/>
      <c r="D81" s="46"/>
      <c r="E81" s="46">
        <v>4436884</v>
      </c>
      <c r="F81" s="46"/>
      <c r="G81" s="46"/>
      <c r="H81" s="46"/>
      <c r="I81" s="46"/>
      <c r="J81" s="46"/>
      <c r="K81" s="46"/>
      <c r="L81" s="47"/>
      <c r="M81" s="46"/>
      <c r="N81" s="46"/>
      <c r="O81" s="46">
        <v>621163.76</v>
      </c>
      <c r="P81" s="46">
        <v>3815720.24</v>
      </c>
      <c r="Q81" s="20" t="s">
        <v>142</v>
      </c>
      <c r="R81" s="20">
        <v>2</v>
      </c>
      <c r="S81" s="20">
        <v>6</v>
      </c>
      <c r="T81" s="44"/>
    </row>
    <row r="82" spans="1:20" s="21" customFormat="1" x14ac:dyDescent="0.25">
      <c r="A82" s="20">
        <v>82</v>
      </c>
      <c r="B82" s="22" t="s">
        <v>239</v>
      </c>
      <c r="C82" s="46">
        <v>491243.98499999999</v>
      </c>
      <c r="D82" s="46"/>
      <c r="E82" s="46">
        <v>19959771.015000001</v>
      </c>
      <c r="F82" s="46"/>
      <c r="G82" s="46"/>
      <c r="H82" s="46"/>
      <c r="I82" s="46"/>
      <c r="J82" s="46"/>
      <c r="K82" s="46"/>
      <c r="L82" s="47"/>
      <c r="M82" s="46"/>
      <c r="N82" s="46"/>
      <c r="O82" s="46">
        <v>2863142.1</v>
      </c>
      <c r="P82" s="46">
        <v>17587872.899999999</v>
      </c>
      <c r="Q82" s="20" t="s">
        <v>127</v>
      </c>
      <c r="R82" s="20">
        <v>3</v>
      </c>
      <c r="S82" s="20">
        <v>6</v>
      </c>
      <c r="T82" s="44"/>
    </row>
    <row r="83" spans="1:20" s="21" customFormat="1" x14ac:dyDescent="0.25">
      <c r="A83" s="20">
        <v>83</v>
      </c>
      <c r="B83" s="20" t="s">
        <v>240</v>
      </c>
      <c r="C83" s="46">
        <v>13597054.679</v>
      </c>
      <c r="D83" s="46"/>
      <c r="E83" s="46"/>
      <c r="F83" s="46"/>
      <c r="G83" s="46"/>
      <c r="H83" s="46"/>
      <c r="I83" s="46"/>
      <c r="J83" s="46">
        <v>3250310.77</v>
      </c>
      <c r="K83" s="46"/>
      <c r="L83" s="47"/>
      <c r="M83" s="46"/>
      <c r="N83" s="46"/>
      <c r="O83" s="46">
        <v>2358631.1</v>
      </c>
      <c r="P83" s="46">
        <v>14488733.9</v>
      </c>
      <c r="Q83" s="20" t="s">
        <v>77</v>
      </c>
      <c r="R83" s="20">
        <v>3</v>
      </c>
      <c r="S83" s="20">
        <v>6</v>
      </c>
      <c r="T83" s="44"/>
    </row>
    <row r="84" spans="1:20" s="21" customFormat="1" x14ac:dyDescent="0.25">
      <c r="A84" s="20">
        <v>84</v>
      </c>
      <c r="B84" s="20" t="s">
        <v>241</v>
      </c>
      <c r="C84" s="46"/>
      <c r="D84" s="46"/>
      <c r="E84" s="46"/>
      <c r="F84" s="46"/>
      <c r="G84" s="46"/>
      <c r="H84" s="46">
        <v>11681236</v>
      </c>
      <c r="I84" s="46"/>
      <c r="J84" s="46"/>
      <c r="K84" s="46"/>
      <c r="L84" s="47"/>
      <c r="M84" s="46"/>
      <c r="N84" s="46"/>
      <c r="O84" s="46">
        <v>1635373.04</v>
      </c>
      <c r="P84" s="46">
        <v>10045862.960000001</v>
      </c>
      <c r="Q84" s="20" t="s">
        <v>135</v>
      </c>
      <c r="R84" s="20">
        <v>3</v>
      </c>
      <c r="S84" s="20">
        <v>6</v>
      </c>
      <c r="T84" s="44"/>
    </row>
    <row r="85" spans="1:20" s="21" customFormat="1" x14ac:dyDescent="0.25">
      <c r="A85" s="20">
        <v>85</v>
      </c>
      <c r="B85" s="20" t="s">
        <v>242</v>
      </c>
      <c r="C85" s="46"/>
      <c r="D85" s="46"/>
      <c r="E85" s="46"/>
      <c r="F85" s="46"/>
      <c r="G85" s="46"/>
      <c r="H85" s="46"/>
      <c r="I85" s="46">
        <v>3836480</v>
      </c>
      <c r="J85" s="46"/>
      <c r="K85" s="46"/>
      <c r="L85" s="47"/>
      <c r="M85" s="46"/>
      <c r="N85" s="46"/>
      <c r="O85" s="46">
        <v>537107.19999999995</v>
      </c>
      <c r="P85" s="46">
        <v>3299372.8</v>
      </c>
      <c r="Q85" s="20" t="s">
        <v>137</v>
      </c>
      <c r="R85" s="20">
        <v>3</v>
      </c>
      <c r="S85" s="20">
        <v>6</v>
      </c>
      <c r="T85" s="44"/>
    </row>
    <row r="86" spans="1:20" s="21" customFormat="1" x14ac:dyDescent="0.25">
      <c r="A86" s="20">
        <v>86</v>
      </c>
      <c r="B86" s="22" t="s">
        <v>243</v>
      </c>
      <c r="C86" s="46"/>
      <c r="D86" s="46"/>
      <c r="E86" s="46">
        <v>10766653.289999999</v>
      </c>
      <c r="F86" s="46"/>
      <c r="G86" s="46"/>
      <c r="H86" s="46"/>
      <c r="I86" s="46"/>
      <c r="J86" s="46">
        <v>5035726.7240000004</v>
      </c>
      <c r="K86" s="46"/>
      <c r="L86" s="47"/>
      <c r="M86" s="46"/>
      <c r="N86" s="46"/>
      <c r="O86" s="46">
        <v>2212333.2000000002</v>
      </c>
      <c r="P86" s="46">
        <v>13590046.800000001</v>
      </c>
      <c r="Q86" s="20" t="s">
        <v>122</v>
      </c>
      <c r="R86" s="20">
        <v>7</v>
      </c>
      <c r="S86" s="20">
        <v>6</v>
      </c>
      <c r="T86" s="44"/>
    </row>
    <row r="87" spans="1:20" s="21" customFormat="1" x14ac:dyDescent="0.25">
      <c r="A87" s="20">
        <v>87</v>
      </c>
      <c r="B87" s="22" t="s">
        <v>244</v>
      </c>
      <c r="C87" s="46"/>
      <c r="D87" s="46"/>
      <c r="E87" s="46"/>
      <c r="F87" s="46"/>
      <c r="G87" s="46"/>
      <c r="H87" s="46"/>
      <c r="I87" s="46"/>
      <c r="J87" s="46"/>
      <c r="K87" s="46"/>
      <c r="L87" s="46">
        <v>4209533</v>
      </c>
      <c r="M87" s="46"/>
      <c r="N87" s="46"/>
      <c r="O87" s="46">
        <v>547239.29</v>
      </c>
      <c r="P87" s="46">
        <v>3662293.71</v>
      </c>
      <c r="Q87" s="19" t="s">
        <v>146</v>
      </c>
      <c r="R87" s="20">
        <v>4</v>
      </c>
      <c r="S87" s="20">
        <v>6</v>
      </c>
      <c r="T87" s="44"/>
    </row>
    <row r="88" spans="1:20" s="21" customFormat="1" x14ac:dyDescent="0.25">
      <c r="A88" s="20">
        <v>88</v>
      </c>
      <c r="B88" s="22" t="s">
        <v>245</v>
      </c>
      <c r="C88" s="46"/>
      <c r="D88" s="46"/>
      <c r="E88" s="46">
        <v>1092242.6100000001</v>
      </c>
      <c r="F88" s="46">
        <v>6565980.71</v>
      </c>
      <c r="G88" s="46"/>
      <c r="H88" s="46"/>
      <c r="I88" s="46"/>
      <c r="J88" s="46"/>
      <c r="K88" s="46"/>
      <c r="L88" s="46"/>
      <c r="M88" s="46"/>
      <c r="N88" s="46"/>
      <c r="O88" s="46">
        <v>1072151.22</v>
      </c>
      <c r="P88" s="46">
        <v>6586071.7800000003</v>
      </c>
      <c r="Q88" s="20" t="s">
        <v>130</v>
      </c>
      <c r="R88" s="20">
        <v>4</v>
      </c>
      <c r="S88" s="20">
        <v>6</v>
      </c>
      <c r="T88" s="44"/>
    </row>
    <row r="89" spans="1:20" s="21" customFormat="1" x14ac:dyDescent="0.25">
      <c r="A89" s="20">
        <v>89</v>
      </c>
      <c r="B89" s="22" t="s">
        <v>246</v>
      </c>
      <c r="C89" s="46"/>
      <c r="D89" s="46"/>
      <c r="E89" s="46"/>
      <c r="F89" s="46">
        <v>2772925</v>
      </c>
      <c r="G89" s="46"/>
      <c r="H89" s="46"/>
      <c r="I89" s="46"/>
      <c r="J89" s="46"/>
      <c r="K89" s="46"/>
      <c r="L89" s="47"/>
      <c r="M89" s="46"/>
      <c r="N89" s="46"/>
      <c r="O89" s="46">
        <v>360480.25</v>
      </c>
      <c r="P89" s="46">
        <v>2412444.75</v>
      </c>
      <c r="Q89" s="20" t="s">
        <v>130</v>
      </c>
      <c r="R89" s="20">
        <v>5</v>
      </c>
      <c r="S89" s="20">
        <v>6</v>
      </c>
      <c r="T89" s="44"/>
    </row>
    <row r="90" spans="1:20" s="21" customFormat="1" x14ac:dyDescent="0.25">
      <c r="A90" s="20">
        <v>90</v>
      </c>
      <c r="B90" s="22" t="s">
        <v>247</v>
      </c>
      <c r="C90" s="46"/>
      <c r="D90" s="46"/>
      <c r="E90" s="46">
        <v>1865950.84</v>
      </c>
      <c r="F90" s="46">
        <v>1241270.5900000001</v>
      </c>
      <c r="G90" s="46"/>
      <c r="H90" s="46"/>
      <c r="I90" s="46"/>
      <c r="J90" s="46">
        <v>22426.7</v>
      </c>
      <c r="K90" s="46"/>
      <c r="L90" s="47"/>
      <c r="M90" s="46"/>
      <c r="N90" s="46"/>
      <c r="O90" s="46">
        <v>427536.34</v>
      </c>
      <c r="P90" s="46">
        <v>2626294.66</v>
      </c>
      <c r="Q90" s="20" t="s">
        <v>131</v>
      </c>
      <c r="R90" s="20">
        <v>6</v>
      </c>
      <c r="S90" s="20">
        <v>6</v>
      </c>
      <c r="T90" s="44"/>
    </row>
    <row r="91" spans="1:20" s="21" customFormat="1" x14ac:dyDescent="0.25">
      <c r="A91" s="20">
        <v>91</v>
      </c>
      <c r="B91" s="22" t="s">
        <v>248</v>
      </c>
      <c r="C91" s="46"/>
      <c r="D91" s="46"/>
      <c r="E91" s="46"/>
      <c r="F91" s="46"/>
      <c r="G91" s="46"/>
      <c r="H91" s="46"/>
      <c r="I91" s="46"/>
      <c r="J91" s="46">
        <v>5676932</v>
      </c>
      <c r="K91" s="46"/>
      <c r="L91" s="47"/>
      <c r="M91" s="46"/>
      <c r="N91" s="46"/>
      <c r="O91" s="46">
        <v>738001.16</v>
      </c>
      <c r="P91" s="46">
        <v>4938930.84</v>
      </c>
      <c r="Q91" s="20" t="s">
        <v>123</v>
      </c>
      <c r="R91" s="20">
        <v>5</v>
      </c>
      <c r="S91" s="20">
        <v>6</v>
      </c>
      <c r="T91" s="44"/>
    </row>
    <row r="92" spans="1:20" s="21" customFormat="1" x14ac:dyDescent="0.25">
      <c r="A92" s="20">
        <v>92</v>
      </c>
      <c r="B92" s="22" t="s">
        <v>249</v>
      </c>
      <c r="C92" s="46"/>
      <c r="D92" s="46"/>
      <c r="E92" s="46">
        <v>120705.26</v>
      </c>
      <c r="F92" s="46"/>
      <c r="G92" s="46"/>
      <c r="H92" s="46"/>
      <c r="I92" s="46"/>
      <c r="J92" s="46">
        <v>116300.22500000001</v>
      </c>
      <c r="K92" s="46"/>
      <c r="L92" s="47"/>
      <c r="M92" s="46"/>
      <c r="N92" s="46"/>
      <c r="O92" s="46">
        <v>274463.7</v>
      </c>
      <c r="P92" s="46">
        <v>1685991.3</v>
      </c>
      <c r="Q92" s="20" t="s">
        <v>124</v>
      </c>
      <c r="R92" s="20">
        <v>8</v>
      </c>
      <c r="S92" s="20">
        <v>6</v>
      </c>
      <c r="T92" s="44"/>
    </row>
    <row r="93" spans="1:20" s="21" customFormat="1" x14ac:dyDescent="0.25">
      <c r="A93" s="20">
        <v>93</v>
      </c>
      <c r="B93" s="22" t="s">
        <v>250</v>
      </c>
      <c r="C93" s="46"/>
      <c r="D93" s="46"/>
      <c r="F93" s="46">
        <v>7385702.5700000003</v>
      </c>
      <c r="G93" s="46"/>
      <c r="H93" s="46"/>
      <c r="I93" s="46"/>
      <c r="J93" s="46"/>
      <c r="K93" s="46"/>
      <c r="L93" s="47"/>
      <c r="M93" s="46"/>
      <c r="N93" s="46"/>
      <c r="O93" s="46">
        <v>1101691.92</v>
      </c>
      <c r="P93" s="46">
        <v>6767536.0800000001</v>
      </c>
      <c r="Q93" s="20" t="s">
        <v>126</v>
      </c>
      <c r="R93" s="20">
        <v>5</v>
      </c>
      <c r="S93" s="20">
        <v>6</v>
      </c>
      <c r="T93" s="44"/>
    </row>
    <row r="94" spans="1:20" s="21" customFormat="1" x14ac:dyDescent="0.25">
      <c r="A94" s="20">
        <v>94</v>
      </c>
      <c r="B94" s="22" t="s">
        <v>251</v>
      </c>
      <c r="C94" s="46">
        <v>795781.3</v>
      </c>
      <c r="D94" s="46"/>
      <c r="E94" s="46">
        <v>1039759.708</v>
      </c>
      <c r="F94" s="46"/>
      <c r="G94" s="46"/>
      <c r="H94" s="46"/>
      <c r="I94" s="46"/>
      <c r="J94" s="46">
        <v>5168075.6689999998</v>
      </c>
      <c r="K94" s="46"/>
      <c r="L94" s="47"/>
      <c r="M94" s="46"/>
      <c r="N94" s="46"/>
      <c r="O94" s="46">
        <v>980506.38</v>
      </c>
      <c r="P94" s="46">
        <v>6023110.6200000001</v>
      </c>
      <c r="Q94" s="20" t="s">
        <v>91</v>
      </c>
      <c r="R94" s="20">
        <v>8</v>
      </c>
      <c r="S94" s="20">
        <v>6</v>
      </c>
      <c r="T94" s="44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tabSelected="1" topLeftCell="K1" zoomScale="145" zoomScaleNormal="145" workbookViewId="0">
      <pane ySplit="1" topLeftCell="A2" activePane="bottomLeft" state="frozen"/>
      <selection pane="bottomLeft" activeCell="N8" sqref="N8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0.85546875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ht="14.45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v>17597.86</v>
      </c>
      <c r="P3" s="37"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ht="14.45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v>0</v>
      </c>
      <c r="P4" s="37"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ht="14.45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v>0</v>
      </c>
      <c r="P5" s="37"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ht="14.45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v>0</v>
      </c>
      <c r="P6" s="37"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ht="14.45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v>0</v>
      </c>
      <c r="P7" s="37"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ht="14.45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v>21000.000000000004</v>
      </c>
      <c r="P8" s="37"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ht="14.45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v>0</v>
      </c>
      <c r="P9" s="37"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ht="14.45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v>0</v>
      </c>
      <c r="P10" s="37"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ht="14.45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v>129511.508</v>
      </c>
      <c r="P11" s="37"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ht="14.45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v>0</v>
      </c>
      <c r="P12" s="37"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ht="14.45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v>66663.116800000003</v>
      </c>
      <c r="P13" s="37"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ht="14.45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v>118650.00000000001</v>
      </c>
      <c r="P14" s="37"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ht="14.45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v>0</v>
      </c>
      <c r="P15" s="37"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ht="14.45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v>0</v>
      </c>
      <c r="P16" s="37"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ht="14.45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v>9800.0000000000018</v>
      </c>
      <c r="P17" s="37"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ht="14.45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v>0</v>
      </c>
      <c r="P18" s="37"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ht="14.45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v>0</v>
      </c>
      <c r="P19" s="37"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ht="14.45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v>0</v>
      </c>
      <c r="P20" s="37"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25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v>0</v>
      </c>
      <c r="P21" s="37"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v>14205.380000000001</v>
      </c>
      <c r="P22" s="37"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v>0</v>
      </c>
      <c r="P23" s="37"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v>16256.697800000002</v>
      </c>
      <c r="P24" s="37"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v>87439.38</v>
      </c>
      <c r="P25" s="37"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v>63381.159800000009</v>
      </c>
      <c r="P26" s="37"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v>0</v>
      </c>
      <c r="P27" s="37"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v>0</v>
      </c>
      <c r="P28" s="37"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v>0</v>
      </c>
      <c r="P29" s="37"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v>0</v>
      </c>
      <c r="P30" s="37"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v>0</v>
      </c>
      <c r="P31" s="37"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v>0</v>
      </c>
      <c r="P32" s="37"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v>0</v>
      </c>
      <c r="P33" s="37"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v>0</v>
      </c>
      <c r="P34" s="37"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v>0</v>
      </c>
      <c r="P35" s="37"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v>0</v>
      </c>
      <c r="P36" s="37"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v>0</v>
      </c>
      <c r="P37" s="37"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v>143150</v>
      </c>
      <c r="P38" s="37"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v>21000.000000000004</v>
      </c>
      <c r="P39" s="37"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v>0</v>
      </c>
      <c r="P40" s="37"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v>32200.000000000004</v>
      </c>
      <c r="P41" s="37"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v>23817.309600000004</v>
      </c>
      <c r="P42" s="37"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v>0</v>
      </c>
      <c r="P43" s="37"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v>0</v>
      </c>
      <c r="P44" s="37"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v>0</v>
      </c>
      <c r="P45" s="37"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v>0</v>
      </c>
      <c r="P46" s="37"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v>108791.01240000002</v>
      </c>
      <c r="P47" s="37"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v>0</v>
      </c>
      <c r="P48" s="37"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v>0</v>
      </c>
      <c r="P49" s="37"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v>35871.640000000007</v>
      </c>
      <c r="P50" s="37"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v>28000.000000000004</v>
      </c>
      <c r="P51" s="37"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v>0</v>
      </c>
      <c r="P52" s="37"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v>0</v>
      </c>
      <c r="P53" s="37"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v>0</v>
      </c>
      <c r="P54" s="37"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v>0</v>
      </c>
      <c r="P55" s="37"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v>0</v>
      </c>
      <c r="P56" s="37"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v>0</v>
      </c>
      <c r="P57" s="37"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v>0</v>
      </c>
      <c r="P58" s="37"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v>0</v>
      </c>
      <c r="P59" s="37"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v>42000.000000000007</v>
      </c>
      <c r="P60" s="37"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v>0</v>
      </c>
      <c r="P61" s="37"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v>154000.00000000003</v>
      </c>
      <c r="P62" s="37"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v>0</v>
      </c>
      <c r="P63" s="37"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v>47066.600000000006</v>
      </c>
      <c r="P64" s="37"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v>0</v>
      </c>
      <c r="P65" s="37"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v>67693.532200000001</v>
      </c>
      <c r="P66" s="37"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v>0</v>
      </c>
      <c r="P67" s="37"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v>0</v>
      </c>
      <c r="P68" s="37"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v>0</v>
      </c>
      <c r="P69" s="37"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v>0</v>
      </c>
      <c r="P70" s="37"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46">
        <v>0</v>
      </c>
      <c r="O71" s="37">
        <v>0</v>
      </c>
      <c r="P71" s="37"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v>0</v>
      </c>
      <c r="P72" s="37"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v>0</v>
      </c>
      <c r="P73" s="37"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v>25585.051800000001</v>
      </c>
      <c r="P74" s="37"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v>0</v>
      </c>
      <c r="P75" s="37"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25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v>0</v>
      </c>
      <c r="P76" s="37"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25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v>33731.381600000001</v>
      </c>
      <c r="P77" s="37"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25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v>0</v>
      </c>
      <c r="P78" s="37"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25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v>0</v>
      </c>
      <c r="P79" s="37"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25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v>0</v>
      </c>
      <c r="P80" s="37"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25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v>0</v>
      </c>
      <c r="P81" s="37"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25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v>0</v>
      </c>
      <c r="P82" s="37"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25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v>0</v>
      </c>
      <c r="P83" s="37"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25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v>0</v>
      </c>
      <c r="P84" s="37"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25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v>0</v>
      </c>
      <c r="P85" s="37"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25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v>0</v>
      </c>
      <c r="P86" s="37"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25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v>0</v>
      </c>
      <c r="P87" s="37"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25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v>0</v>
      </c>
      <c r="P88" s="37"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25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v>0</v>
      </c>
      <c r="P89" s="37"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25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v>67693.560200000007</v>
      </c>
      <c r="P90" s="37"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25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v>0</v>
      </c>
      <c r="P91" s="37"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25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46">
        <v>486119.06</v>
      </c>
      <c r="O92" s="37">
        <v>68056.66840000001</v>
      </c>
      <c r="P92" s="37">
        <v>418062.39159999997</v>
      </c>
      <c r="Q92" s="48" t="s">
        <v>88</v>
      </c>
      <c r="R92" s="48">
        <v>4</v>
      </c>
      <c r="S92" s="48">
        <v>6</v>
      </c>
    </row>
    <row r="93" spans="1:20" x14ac:dyDescent="0.25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46">
        <v>32269.14</v>
      </c>
      <c r="O93" s="37">
        <v>4517.6796000000004</v>
      </c>
      <c r="P93" s="37"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14" activePane="bottomLeft" state="frozen"/>
      <selection pane="bottomLeft" activeCell="N2" sqref="N2:P93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hidden="1" customWidth="1"/>
    <col min="4" max="4" width="10.85546875" hidden="1" customWidth="1"/>
    <col min="5" max="5" width="16.5703125" hidden="1" customWidth="1"/>
    <col min="6" max="6" width="13.5703125" hidden="1" customWidth="1"/>
    <col min="7" max="7" width="15.28515625" hidden="1" customWidth="1"/>
    <col min="8" max="8" width="14.7109375" hidden="1" customWidth="1"/>
    <col min="9" max="9" width="17.140625" hidden="1" customWidth="1"/>
    <col min="10" max="10" width="15.28515625" hidden="1" customWidth="1"/>
    <col min="11" max="11" width="14.140625" hidden="1" customWidth="1"/>
    <col min="12" max="12" width="13.42578125" style="21" hidden="1" customWidth="1"/>
    <col min="13" max="13" width="11.85546875" hidden="1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28.9" x14ac:dyDescent="0.3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ht="14.45" x14ac:dyDescent="0.3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ht="14.45" x14ac:dyDescent="0.3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f>N3*0.14</f>
        <v>17597.86</v>
      </c>
      <c r="P3" s="37">
        <f>N3*0.86</f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ht="14.45" x14ac:dyDescent="0.3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f t="shared" ref="O4:O67" si="0">N4*0.14</f>
        <v>0</v>
      </c>
      <c r="P4" s="37">
        <f t="shared" ref="P4:P67" si="1">N4*0.86</f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ht="14.45" x14ac:dyDescent="0.3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f t="shared" si="0"/>
        <v>0</v>
      </c>
      <c r="P5" s="37">
        <f t="shared" si="1"/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ht="14.45" x14ac:dyDescent="0.3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f t="shared" si="0"/>
        <v>0</v>
      </c>
      <c r="P6" s="37">
        <f t="shared" si="1"/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ht="14.45" x14ac:dyDescent="0.3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f t="shared" si="0"/>
        <v>0</v>
      </c>
      <c r="P7" s="37">
        <f t="shared" si="1"/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ht="14.45" x14ac:dyDescent="0.3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f t="shared" si="0"/>
        <v>21000.000000000004</v>
      </c>
      <c r="P8" s="37">
        <f t="shared" si="1"/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ht="14.45" x14ac:dyDescent="0.3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f t="shared" si="0"/>
        <v>0</v>
      </c>
      <c r="P9" s="37">
        <f t="shared" si="1"/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ht="14.45" x14ac:dyDescent="0.3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f t="shared" si="0"/>
        <v>0</v>
      </c>
      <c r="P10" s="37">
        <f t="shared" si="1"/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ht="14.45" x14ac:dyDescent="0.3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f t="shared" si="0"/>
        <v>129511.508</v>
      </c>
      <c r="P11" s="37">
        <f t="shared" si="1"/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ht="14.45" x14ac:dyDescent="0.3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f t="shared" si="0"/>
        <v>0</v>
      </c>
      <c r="P12" s="37">
        <f t="shared" si="1"/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ht="14.45" x14ac:dyDescent="0.3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f t="shared" si="0"/>
        <v>66663.116800000003</v>
      </c>
      <c r="P13" s="37">
        <f t="shared" si="1"/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ht="14.45" x14ac:dyDescent="0.3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f t="shared" si="0"/>
        <v>118650.00000000001</v>
      </c>
      <c r="P14" s="37">
        <f t="shared" si="1"/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ht="14.45" x14ac:dyDescent="0.3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f t="shared" si="0"/>
        <v>0</v>
      </c>
      <c r="P15" s="37">
        <f t="shared" si="1"/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ht="14.45" x14ac:dyDescent="0.3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f t="shared" si="0"/>
        <v>0</v>
      </c>
      <c r="P16" s="37">
        <f t="shared" si="1"/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ht="14.45" x14ac:dyDescent="0.3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f t="shared" si="0"/>
        <v>9800.0000000000018</v>
      </c>
      <c r="P17" s="37">
        <f t="shared" si="1"/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ht="14.45" x14ac:dyDescent="0.3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f t="shared" si="0"/>
        <v>0</v>
      </c>
      <c r="P18" s="37">
        <f t="shared" si="1"/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ht="14.45" x14ac:dyDescent="0.3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f t="shared" si="0"/>
        <v>0</v>
      </c>
      <c r="P19" s="37">
        <f t="shared" si="1"/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ht="14.45" x14ac:dyDescent="0.3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f t="shared" si="0"/>
        <v>0</v>
      </c>
      <c r="P20" s="37">
        <f t="shared" si="1"/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25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f t="shared" si="0"/>
        <v>0</v>
      </c>
      <c r="P21" s="37">
        <f t="shared" si="1"/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f t="shared" si="0"/>
        <v>14205.380000000001</v>
      </c>
      <c r="P22" s="37">
        <f t="shared" si="1"/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f t="shared" si="0"/>
        <v>0</v>
      </c>
      <c r="P23" s="37">
        <f t="shared" si="1"/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f t="shared" si="0"/>
        <v>16256.697800000002</v>
      </c>
      <c r="P24" s="37">
        <f t="shared" si="1"/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f t="shared" si="0"/>
        <v>87439.38</v>
      </c>
      <c r="P25" s="37">
        <f t="shared" si="1"/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f t="shared" si="0"/>
        <v>63381.159800000009</v>
      </c>
      <c r="P26" s="37">
        <f t="shared" si="1"/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f t="shared" si="0"/>
        <v>0</v>
      </c>
      <c r="P27" s="37">
        <f t="shared" si="1"/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f t="shared" si="0"/>
        <v>0</v>
      </c>
      <c r="P28" s="37">
        <f t="shared" si="1"/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f t="shared" si="0"/>
        <v>0</v>
      </c>
      <c r="P29" s="37">
        <f t="shared" si="1"/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f t="shared" si="0"/>
        <v>0</v>
      </c>
      <c r="P30" s="37">
        <f t="shared" si="1"/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f t="shared" si="0"/>
        <v>0</v>
      </c>
      <c r="P31" s="37">
        <f t="shared" si="1"/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f t="shared" si="0"/>
        <v>0</v>
      </c>
      <c r="P32" s="37">
        <f t="shared" si="1"/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f t="shared" si="0"/>
        <v>0</v>
      </c>
      <c r="P33" s="37">
        <f t="shared" si="1"/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f t="shared" si="0"/>
        <v>0</v>
      </c>
      <c r="P34" s="37">
        <f t="shared" si="1"/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f t="shared" si="0"/>
        <v>0</v>
      </c>
      <c r="P35" s="37">
        <f t="shared" si="1"/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f t="shared" si="0"/>
        <v>0</v>
      </c>
      <c r="P36" s="37">
        <f t="shared" si="1"/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f t="shared" si="0"/>
        <v>0</v>
      </c>
      <c r="P37" s="37">
        <f t="shared" si="1"/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f t="shared" si="0"/>
        <v>143150</v>
      </c>
      <c r="P38" s="37">
        <f t="shared" si="1"/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f t="shared" si="0"/>
        <v>21000.000000000004</v>
      </c>
      <c r="P39" s="37">
        <f t="shared" si="1"/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f t="shared" si="0"/>
        <v>0</v>
      </c>
      <c r="P40" s="37">
        <f t="shared" si="1"/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f t="shared" si="0"/>
        <v>32200.000000000004</v>
      </c>
      <c r="P41" s="37">
        <f t="shared" si="1"/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f t="shared" si="0"/>
        <v>23817.309600000004</v>
      </c>
      <c r="P42" s="37">
        <f t="shared" si="1"/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f t="shared" si="0"/>
        <v>0</v>
      </c>
      <c r="P43" s="37">
        <f t="shared" si="1"/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f t="shared" si="0"/>
        <v>0</v>
      </c>
      <c r="P44" s="37">
        <f t="shared" si="1"/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f t="shared" si="0"/>
        <v>0</v>
      </c>
      <c r="P45" s="37">
        <f t="shared" si="1"/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f t="shared" si="0"/>
        <v>0</v>
      </c>
      <c r="P46" s="37">
        <f t="shared" si="1"/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f t="shared" si="0"/>
        <v>108791.01240000002</v>
      </c>
      <c r="P47" s="37">
        <f t="shared" si="1"/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f t="shared" si="0"/>
        <v>0</v>
      </c>
      <c r="P48" s="37">
        <f t="shared" si="1"/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f t="shared" si="0"/>
        <v>0</v>
      </c>
      <c r="P49" s="37">
        <f t="shared" si="1"/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f t="shared" si="0"/>
        <v>35871.640000000007</v>
      </c>
      <c r="P50" s="37">
        <f t="shared" si="1"/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f t="shared" si="0"/>
        <v>28000.000000000004</v>
      </c>
      <c r="P51" s="37">
        <f t="shared" si="1"/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f t="shared" si="0"/>
        <v>0</v>
      </c>
      <c r="P52" s="37">
        <f t="shared" si="1"/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f t="shared" si="0"/>
        <v>0</v>
      </c>
      <c r="P53" s="37">
        <f t="shared" si="1"/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f t="shared" si="0"/>
        <v>0</v>
      </c>
      <c r="P54" s="37">
        <f t="shared" si="1"/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f t="shared" si="0"/>
        <v>0</v>
      </c>
      <c r="P55" s="37">
        <f t="shared" si="1"/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f t="shared" si="0"/>
        <v>0</v>
      </c>
      <c r="P56" s="37">
        <f t="shared" si="1"/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f t="shared" si="0"/>
        <v>0</v>
      </c>
      <c r="P57" s="37">
        <f t="shared" si="1"/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f t="shared" si="0"/>
        <v>0</v>
      </c>
      <c r="P58" s="37">
        <f t="shared" si="1"/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f t="shared" si="0"/>
        <v>0</v>
      </c>
      <c r="P59" s="37">
        <f t="shared" si="1"/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f t="shared" si="0"/>
        <v>42000.000000000007</v>
      </c>
      <c r="P60" s="37">
        <f t="shared" si="1"/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f t="shared" si="0"/>
        <v>0</v>
      </c>
      <c r="P61" s="37">
        <f t="shared" si="1"/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f t="shared" si="0"/>
        <v>154000.00000000003</v>
      </c>
      <c r="P62" s="37">
        <f t="shared" si="1"/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f t="shared" si="0"/>
        <v>0</v>
      </c>
      <c r="P63" s="37">
        <f t="shared" si="1"/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f t="shared" si="0"/>
        <v>47066.600000000006</v>
      </c>
      <c r="P64" s="37">
        <f t="shared" si="1"/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f t="shared" si="0"/>
        <v>0</v>
      </c>
      <c r="P65" s="37">
        <f t="shared" si="1"/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f t="shared" si="0"/>
        <v>67693.532200000001</v>
      </c>
      <c r="P66" s="37">
        <f t="shared" si="1"/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f t="shared" si="0"/>
        <v>0</v>
      </c>
      <c r="P67" s="37">
        <f t="shared" si="1"/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f t="shared" ref="O68:O93" si="2">N68*0.14</f>
        <v>0</v>
      </c>
      <c r="P68" s="37">
        <f t="shared" ref="P68:P93" si="3">N68*0.86</f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f t="shared" si="2"/>
        <v>0</v>
      </c>
      <c r="P69" s="37">
        <f t="shared" si="3"/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f t="shared" si="2"/>
        <v>0</v>
      </c>
      <c r="P70" s="37">
        <f t="shared" si="3"/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57">
        <v>0</v>
      </c>
      <c r="O71" s="37">
        <f t="shared" si="2"/>
        <v>0</v>
      </c>
      <c r="P71" s="37">
        <f t="shared" si="3"/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f t="shared" si="2"/>
        <v>0</v>
      </c>
      <c r="P72" s="37">
        <f t="shared" si="3"/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f t="shared" si="2"/>
        <v>0</v>
      </c>
      <c r="P73" s="37">
        <f t="shared" si="3"/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f t="shared" si="2"/>
        <v>25585.051800000001</v>
      </c>
      <c r="P74" s="37">
        <f t="shared" si="3"/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f t="shared" si="2"/>
        <v>0</v>
      </c>
      <c r="P75" s="37">
        <f t="shared" si="3"/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25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f t="shared" si="2"/>
        <v>0</v>
      </c>
      <c r="P76" s="37">
        <f t="shared" si="3"/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25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f t="shared" si="2"/>
        <v>33731.381600000001</v>
      </c>
      <c r="P77" s="37">
        <f t="shared" si="3"/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25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f t="shared" si="2"/>
        <v>0</v>
      </c>
      <c r="P78" s="37">
        <f t="shared" si="3"/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25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f t="shared" si="2"/>
        <v>0</v>
      </c>
      <c r="P79" s="37">
        <f t="shared" si="3"/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25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f t="shared" si="2"/>
        <v>0</v>
      </c>
      <c r="P80" s="37">
        <f t="shared" si="3"/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25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f t="shared" si="2"/>
        <v>0</v>
      </c>
      <c r="P81" s="37">
        <f t="shared" si="3"/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25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f t="shared" si="2"/>
        <v>0</v>
      </c>
      <c r="P82" s="37">
        <f t="shared" si="3"/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25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f t="shared" si="2"/>
        <v>0</v>
      </c>
      <c r="P83" s="37">
        <f t="shared" si="3"/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25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f t="shared" si="2"/>
        <v>0</v>
      </c>
      <c r="P84" s="37">
        <f t="shared" si="3"/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25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f t="shared" si="2"/>
        <v>0</v>
      </c>
      <c r="P85" s="37">
        <f t="shared" si="3"/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25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f t="shared" si="2"/>
        <v>0</v>
      </c>
      <c r="P86" s="37">
        <f t="shared" si="3"/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25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f t="shared" si="2"/>
        <v>0</v>
      </c>
      <c r="P87" s="37">
        <f t="shared" si="3"/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25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f t="shared" si="2"/>
        <v>0</v>
      </c>
      <c r="P88" s="37">
        <f t="shared" si="3"/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25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f t="shared" si="2"/>
        <v>0</v>
      </c>
      <c r="P89" s="37">
        <f t="shared" si="3"/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25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f t="shared" si="2"/>
        <v>67693.560200000007</v>
      </c>
      <c r="P90" s="37">
        <f t="shared" si="3"/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25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f t="shared" si="2"/>
        <v>0</v>
      </c>
      <c r="P91" s="37">
        <f t="shared" si="3"/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25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58">
        <v>486119.06</v>
      </c>
      <c r="O92" s="37">
        <f t="shared" si="2"/>
        <v>68056.66840000001</v>
      </c>
      <c r="P92" s="37">
        <f t="shared" si="3"/>
        <v>418062.39159999997</v>
      </c>
      <c r="Q92" s="48" t="s">
        <v>88</v>
      </c>
      <c r="R92" s="48">
        <v>4</v>
      </c>
      <c r="S92" s="48">
        <v>6</v>
      </c>
    </row>
    <row r="93" spans="1:20" x14ac:dyDescent="0.25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58">
        <v>32269.14</v>
      </c>
      <c r="O93" s="37">
        <f t="shared" si="2"/>
        <v>4517.6796000000004</v>
      </c>
      <c r="P93" s="37">
        <f t="shared" si="3"/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2020-12-19T11:50:53Z</dcterms:modified>
</cp:coreProperties>
</file>