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bellamy/Dev/core_explore_gui/public/"/>
    </mc:Choice>
  </mc:AlternateContent>
  <xr:revisionPtr revIDLastSave="0" documentId="13_ncr:1_{B40D6100-ED77-5B4D-BF36-BB8650AAD0F6}" xr6:coauthVersionLast="47" xr6:coauthVersionMax="47" xr10:uidLastSave="{00000000-0000-0000-0000-000000000000}"/>
  <bookViews>
    <workbookView xWindow="0" yWindow="500" windowWidth="28800" windowHeight="17500" xr2:uid="{2AC41FA7-6B39-794E-B031-6DF1C1B7F696}"/>
  </bookViews>
  <sheets>
    <sheet name="Scratch" sheetId="25" r:id="rId1"/>
    <sheet name="YTD12" sheetId="24" r:id="rId2"/>
    <sheet name="LY12" sheetId="27" r:id="rId3"/>
    <sheet name="Lender Report" sheetId="3" r:id="rId4"/>
    <sheet name="Associate Report" sheetId="7" r:id="rId5"/>
    <sheet name="Associate Cards Based on 2023" sheetId="39" r:id="rId6"/>
    <sheet name="Associate Cards Based on 2022" sheetId="29" r:id="rId7"/>
  </sheets>
  <definedNames>
    <definedName name="AddCells">_xludf.LAMBDA(a, b, a+b)</definedName>
    <definedName name="_xlnm.Print_Area" localSheetId="5">'Associate Cards Based on 2023'!$A$1:$AE$81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0" i="27" l="1"/>
  <c r="J1000" i="27"/>
  <c r="I2" i="7"/>
  <c r="B3" i="7"/>
  <c r="B2" i="7"/>
  <c r="B3" i="3"/>
  <c r="G2" i="3"/>
  <c r="B2" i="3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 s="1"/>
  <c r="J30" i="7" a="1"/>
  <c r="J30" i="7" s="1"/>
  <c r="J31" i="7" a="1"/>
  <c r="J31" i="7" s="1"/>
  <c r="J32" i="7" a="1"/>
  <c r="J32" i="7" s="1"/>
  <c r="J33" i="7" a="1"/>
  <c r="J33" i="7" s="1"/>
  <c r="J34" i="7" a="1"/>
  <c r="J34" i="7" s="1"/>
  <c r="J35" i="7" a="1"/>
  <c r="J35" i="7" s="1"/>
  <c r="J36" i="7" a="1"/>
  <c r="J36" i="7" s="1"/>
  <c r="D2" i="29" a="1"/>
  <c r="D2" i="29" s="1"/>
  <c r="H8" i="3" a="1"/>
  <c r="H8" i="3" s="1"/>
  <c r="I8" i="3" s="1"/>
  <c r="C8" i="3" a="1"/>
  <c r="C8" i="3" s="1"/>
  <c r="C9" i="3" a="1"/>
  <c r="C9" i="3" s="1"/>
  <c r="Y162" i="29" l="1"/>
  <c r="S162" i="29"/>
  <c r="M162" i="29"/>
  <c r="G162" i="29"/>
  <c r="A162" i="29"/>
  <c r="V194" i="29" a="1"/>
  <c r="V194" i="29" s="1"/>
  <c r="W195" i="29" s="1"/>
  <c r="S194" i="29"/>
  <c r="S210" i="29" s="1"/>
  <c r="Y178" i="29"/>
  <c r="V178" i="29" a="1"/>
  <c r="V178" i="29" s="1"/>
  <c r="S178" i="29"/>
  <c r="M178" i="29"/>
  <c r="P178" i="29" s="1" a="1"/>
  <c r="P178" i="29" s="1"/>
  <c r="Q179" i="29" s="1"/>
  <c r="J178" i="29" a="1"/>
  <c r="J178" i="29" s="1"/>
  <c r="G178" i="29"/>
  <c r="G194" i="29" s="1"/>
  <c r="A178" i="29"/>
  <c r="D178" i="29" s="1" a="1"/>
  <c r="D178" i="29" s="1"/>
  <c r="AB162" i="29" a="1"/>
  <c r="AB162" i="29" s="1"/>
  <c r="AC163" i="29" s="1"/>
  <c r="V162" i="29" a="1"/>
  <c r="V162" i="29" s="1"/>
  <c r="P162" i="29" a="1"/>
  <c r="P162" i="29" s="1"/>
  <c r="J162" i="29" a="1"/>
  <c r="J162" i="29" s="1"/>
  <c r="D162" i="29" a="1"/>
  <c r="D162" i="29" s="1"/>
  <c r="P2" i="39" a="1"/>
  <c r="P2" i="39" s="1"/>
  <c r="J2" i="39" a="1"/>
  <c r="J2" i="39" s="1"/>
  <c r="D2" i="39" a="1"/>
  <c r="D2" i="39" s="1"/>
  <c r="V181" i="29" l="1"/>
  <c r="U188" i="29" s="1" a="1"/>
  <c r="U188" i="29" s="1"/>
  <c r="V188" i="29" s="1" a="1"/>
  <c r="V188" i="29" s="1"/>
  <c r="W188" i="29" s="1"/>
  <c r="W179" i="29"/>
  <c r="D181" i="29"/>
  <c r="E179" i="29"/>
  <c r="D165" i="29"/>
  <c r="E163" i="29"/>
  <c r="V197" i="29"/>
  <c r="Y194" i="29"/>
  <c r="AB178" i="29" a="1"/>
  <c r="AB178" i="29" s="1"/>
  <c r="G210" i="29"/>
  <c r="J194" i="29" a="1"/>
  <c r="J194" i="29" s="1"/>
  <c r="A194" i="29"/>
  <c r="J165" i="29"/>
  <c r="K163" i="29"/>
  <c r="P165" i="29"/>
  <c r="Q163" i="29"/>
  <c r="P181" i="29"/>
  <c r="J181" i="29"/>
  <c r="K179" i="29"/>
  <c r="AB165" i="29"/>
  <c r="V165" i="29"/>
  <c r="W163" i="29"/>
  <c r="V210" i="29" a="1"/>
  <c r="V210" i="29" s="1"/>
  <c r="S226" i="29"/>
  <c r="M194" i="29"/>
  <c r="U185" i="29" l="1" a="1"/>
  <c r="U185" i="29" s="1"/>
  <c r="V185" i="29" s="1" a="1"/>
  <c r="V185" i="29" s="1"/>
  <c r="W185" i="29" s="1"/>
  <c r="X185" i="29" s="1"/>
  <c r="U186" i="29" a="1"/>
  <c r="U186" i="29" s="1"/>
  <c r="V186" i="29" s="1" a="1"/>
  <c r="V186" i="29" s="1"/>
  <c r="W186" i="29" s="1"/>
  <c r="X186" i="29" s="1"/>
  <c r="U187" i="29" a="1"/>
  <c r="U187" i="29" s="1"/>
  <c r="V187" i="29" s="1" a="1"/>
  <c r="V187" i="29" s="1"/>
  <c r="W187" i="29" s="1"/>
  <c r="X187" i="29" s="1"/>
  <c r="X188" i="29"/>
  <c r="U189" i="29" a="1"/>
  <c r="U189" i="29" s="1"/>
  <c r="V189" i="29" s="1" a="1"/>
  <c r="V189" i="29" s="1"/>
  <c r="W189" i="29" s="1"/>
  <c r="X189" i="29" s="1"/>
  <c r="U184" i="29" a="1"/>
  <c r="U184" i="29" s="1"/>
  <c r="V184" i="29" s="1" a="1"/>
  <c r="V184" i="29" s="1"/>
  <c r="W184" i="29" s="1"/>
  <c r="X184" i="29" s="1"/>
  <c r="U190" i="29" a="1"/>
  <c r="U190" i="29" s="1"/>
  <c r="V190" i="29" s="1" a="1"/>
  <c r="V190" i="29" s="1"/>
  <c r="W190" i="29" s="1"/>
  <c r="X190" i="29" s="1"/>
  <c r="U191" i="29" a="1"/>
  <c r="U191" i="29" s="1"/>
  <c r="V191" i="29" s="1" a="1"/>
  <c r="V191" i="29" s="1"/>
  <c r="W191" i="29" s="1"/>
  <c r="X191" i="29" s="1"/>
  <c r="U192" i="29" a="1"/>
  <c r="U192" i="29" s="1"/>
  <c r="V192" i="29" s="1" a="1"/>
  <c r="V192" i="29" s="1"/>
  <c r="W192" i="29" s="1"/>
  <c r="X192" i="29" s="1"/>
  <c r="U183" i="29" a="1"/>
  <c r="U183" i="29" s="1"/>
  <c r="V183" i="29" s="1" a="1"/>
  <c r="V183" i="29" s="1"/>
  <c r="W183" i="29" s="1"/>
  <c r="X183" i="29" s="1"/>
  <c r="K195" i="29"/>
  <c r="J197" i="29"/>
  <c r="C188" i="29" a="1"/>
  <c r="C188" i="29" s="1"/>
  <c r="D188" i="29" s="1" a="1"/>
  <c r="D188" i="29" s="1"/>
  <c r="E188" i="29" s="1"/>
  <c r="F188" i="29" s="1"/>
  <c r="C191" i="29" a="1"/>
  <c r="C191" i="29" s="1"/>
  <c r="D191" i="29" s="1" a="1"/>
  <c r="D191" i="29" s="1"/>
  <c r="E191" i="29" s="1"/>
  <c r="F191" i="29" s="1"/>
  <c r="C184" i="29" a="1"/>
  <c r="C184" i="29" s="1"/>
  <c r="D184" i="29" s="1" a="1"/>
  <c r="D184" i="29" s="1"/>
  <c r="E184" i="29" s="1"/>
  <c r="F184" i="29" s="1"/>
  <c r="C187" i="29" a="1"/>
  <c r="C187" i="29" s="1"/>
  <c r="D187" i="29" s="1" a="1"/>
  <c r="D187" i="29" s="1"/>
  <c r="E187" i="29" s="1"/>
  <c r="F187" i="29" s="1"/>
  <c r="C192" i="29" a="1"/>
  <c r="C192" i="29" s="1"/>
  <c r="D192" i="29" s="1" a="1"/>
  <c r="D192" i="29" s="1"/>
  <c r="E192" i="29" s="1"/>
  <c r="F192" i="29" s="1"/>
  <c r="C185" i="29" a="1"/>
  <c r="C185" i="29" s="1"/>
  <c r="D185" i="29" s="1" a="1"/>
  <c r="D185" i="29" s="1"/>
  <c r="E185" i="29" s="1"/>
  <c r="F185" i="29" s="1"/>
  <c r="C189" i="29" a="1"/>
  <c r="C189" i="29" s="1"/>
  <c r="D189" i="29" s="1" a="1"/>
  <c r="D189" i="29" s="1"/>
  <c r="E189" i="29" s="1"/>
  <c r="F189" i="29" s="1"/>
  <c r="C183" i="29" a="1"/>
  <c r="C183" i="29" s="1"/>
  <c r="D183" i="29" s="1" a="1"/>
  <c r="D183" i="29" s="1"/>
  <c r="E183" i="29" s="1"/>
  <c r="F183" i="29" s="1"/>
  <c r="C190" i="29" a="1"/>
  <c r="C190" i="29" s="1"/>
  <c r="D190" i="29" s="1" a="1"/>
  <c r="D190" i="29" s="1"/>
  <c r="E190" i="29" s="1"/>
  <c r="F190" i="29" s="1"/>
  <c r="C186" i="29" a="1"/>
  <c r="C186" i="29" s="1"/>
  <c r="D186" i="29" s="1" a="1"/>
  <c r="D186" i="29" s="1"/>
  <c r="E186" i="29" s="1"/>
  <c r="F186" i="29" s="1"/>
  <c r="U173" i="29" a="1"/>
  <c r="U173" i="29" s="1"/>
  <c r="V173" i="29" s="1" a="1"/>
  <c r="V173" i="29" s="1"/>
  <c r="W173" i="29" s="1"/>
  <c r="X173" i="29" s="1"/>
  <c r="U176" i="29" a="1"/>
  <c r="U176" i="29" s="1"/>
  <c r="V176" i="29" s="1" a="1"/>
  <c r="V176" i="29" s="1"/>
  <c r="W176" i="29" s="1"/>
  <c r="X176" i="29" s="1"/>
  <c r="U169" i="29" a="1"/>
  <c r="U169" i="29" s="1"/>
  <c r="V169" i="29" s="1" a="1"/>
  <c r="V169" i="29" s="1"/>
  <c r="W169" i="29" s="1"/>
  <c r="X169" i="29" s="1"/>
  <c r="U172" i="29" a="1"/>
  <c r="U172" i="29" s="1"/>
  <c r="V172" i="29" s="1" a="1"/>
  <c r="V172" i="29" s="1"/>
  <c r="W172" i="29" s="1"/>
  <c r="X172" i="29" s="1"/>
  <c r="U167" i="29" a="1"/>
  <c r="U167" i="29" s="1"/>
  <c r="V167" i="29" s="1" a="1"/>
  <c r="V167" i="29" s="1"/>
  <c r="W167" i="29" s="1"/>
  <c r="X167" i="29" s="1"/>
  <c r="U170" i="29" a="1"/>
  <c r="U170" i="29" s="1"/>
  <c r="V170" i="29" s="1" a="1"/>
  <c r="V170" i="29" s="1"/>
  <c r="W170" i="29" s="1"/>
  <c r="X170" i="29" s="1"/>
  <c r="U168" i="29" a="1"/>
  <c r="U168" i="29" s="1"/>
  <c r="V168" i="29" s="1" a="1"/>
  <c r="V168" i="29" s="1"/>
  <c r="W168" i="29" s="1"/>
  <c r="X168" i="29" s="1"/>
  <c r="U174" i="29" a="1"/>
  <c r="U174" i="29" s="1"/>
  <c r="V174" i="29" s="1" a="1"/>
  <c r="V174" i="29" s="1"/>
  <c r="W174" i="29" s="1"/>
  <c r="X174" i="29" s="1"/>
  <c r="U171" i="29" a="1"/>
  <c r="U171" i="29" s="1"/>
  <c r="V171" i="29" s="1" a="1"/>
  <c r="V171" i="29" s="1"/>
  <c r="W171" i="29" s="1"/>
  <c r="X171" i="29" s="1"/>
  <c r="U175" i="29" a="1"/>
  <c r="U175" i="29" s="1"/>
  <c r="V175" i="29" s="1" a="1"/>
  <c r="V175" i="29" s="1"/>
  <c r="W175" i="29" s="1"/>
  <c r="X175" i="29" s="1"/>
  <c r="I174" i="29" a="1"/>
  <c r="I174" i="29" s="1"/>
  <c r="J174" i="29" s="1" a="1"/>
  <c r="J174" i="29" s="1"/>
  <c r="K174" i="29" s="1"/>
  <c r="L174" i="29" s="1"/>
  <c r="I167" i="29" a="1"/>
  <c r="I167" i="29" s="1"/>
  <c r="J167" i="29" s="1" a="1"/>
  <c r="J167" i="29" s="1"/>
  <c r="K167" i="29" s="1"/>
  <c r="L167" i="29" s="1"/>
  <c r="I170" i="29" a="1"/>
  <c r="I170" i="29" s="1"/>
  <c r="J170" i="29" s="1" a="1"/>
  <c r="J170" i="29" s="1"/>
  <c r="K170" i="29" s="1"/>
  <c r="L170" i="29" s="1"/>
  <c r="I173" i="29" a="1"/>
  <c r="I173" i="29" s="1"/>
  <c r="J173" i="29" s="1" a="1"/>
  <c r="J173" i="29" s="1"/>
  <c r="K173" i="29" s="1"/>
  <c r="L173" i="29" s="1"/>
  <c r="I171" i="29" a="1"/>
  <c r="I171" i="29" s="1"/>
  <c r="J171" i="29" s="1" a="1"/>
  <c r="J171" i="29" s="1"/>
  <c r="K171" i="29" s="1"/>
  <c r="L171" i="29" s="1"/>
  <c r="I169" i="29" a="1"/>
  <c r="I169" i="29" s="1"/>
  <c r="J169" i="29" s="1" a="1"/>
  <c r="J169" i="29" s="1"/>
  <c r="K169" i="29" s="1"/>
  <c r="L169" i="29" s="1"/>
  <c r="I168" i="29" a="1"/>
  <c r="I168" i="29" s="1"/>
  <c r="J168" i="29" s="1" a="1"/>
  <c r="J168" i="29" s="1"/>
  <c r="K168" i="29" s="1"/>
  <c r="L168" i="29" s="1"/>
  <c r="I172" i="29" a="1"/>
  <c r="I172" i="29" s="1"/>
  <c r="J172" i="29" s="1" a="1"/>
  <c r="J172" i="29" s="1"/>
  <c r="K172" i="29" s="1"/>
  <c r="L172" i="29" s="1"/>
  <c r="I175" i="29" a="1"/>
  <c r="I175" i="29" s="1"/>
  <c r="J175" i="29" s="1" a="1"/>
  <c r="J175" i="29" s="1"/>
  <c r="K175" i="29" s="1"/>
  <c r="L175" i="29" s="1"/>
  <c r="I176" i="29" a="1"/>
  <c r="I176" i="29" s="1"/>
  <c r="J176" i="29" s="1" a="1"/>
  <c r="J176" i="29" s="1"/>
  <c r="K176" i="29" s="1"/>
  <c r="L176" i="29" s="1"/>
  <c r="C169" i="29" a="1"/>
  <c r="C169" i="29" s="1"/>
  <c r="D169" i="29" s="1" a="1"/>
  <c r="D169" i="29" s="1"/>
  <c r="E169" i="29" s="1"/>
  <c r="F169" i="29" s="1"/>
  <c r="C176" i="29" a="1"/>
  <c r="C176" i="29" s="1"/>
  <c r="D176" i="29" s="1" a="1"/>
  <c r="D176" i="29" s="1"/>
  <c r="E176" i="29" s="1"/>
  <c r="F176" i="29" s="1"/>
  <c r="C172" i="29" a="1"/>
  <c r="C172" i="29" s="1"/>
  <c r="D172" i="29" s="1" a="1"/>
  <c r="D172" i="29" s="1"/>
  <c r="E172" i="29" s="1"/>
  <c r="F172" i="29" s="1"/>
  <c r="C173" i="29" a="1"/>
  <c r="C173" i="29" s="1"/>
  <c r="D173" i="29" s="1" a="1"/>
  <c r="D173" i="29" s="1"/>
  <c r="E173" i="29" s="1"/>
  <c r="F173" i="29" s="1"/>
  <c r="C168" i="29" a="1"/>
  <c r="C168" i="29" s="1"/>
  <c r="D168" i="29" s="1" a="1"/>
  <c r="D168" i="29" s="1"/>
  <c r="E168" i="29" s="1"/>
  <c r="F168" i="29" s="1"/>
  <c r="C174" i="29" a="1"/>
  <c r="C174" i="29" s="1"/>
  <c r="D174" i="29" s="1" a="1"/>
  <c r="D174" i="29" s="1"/>
  <c r="E174" i="29" s="1"/>
  <c r="F174" i="29" s="1"/>
  <c r="C167" i="29" a="1"/>
  <c r="C167" i="29" s="1"/>
  <c r="D167" i="29" s="1" a="1"/>
  <c r="D167" i="29" s="1"/>
  <c r="E167" i="29" s="1"/>
  <c r="F167" i="29" s="1"/>
  <c r="C170" i="29" a="1"/>
  <c r="C170" i="29" s="1"/>
  <c r="D170" i="29" s="1" a="1"/>
  <c r="D170" i="29" s="1"/>
  <c r="E170" i="29" s="1"/>
  <c r="F170" i="29" s="1"/>
  <c r="C171" i="29" a="1"/>
  <c r="C171" i="29" s="1"/>
  <c r="D171" i="29" s="1" a="1"/>
  <c r="D171" i="29" s="1"/>
  <c r="E171" i="29" s="1"/>
  <c r="F171" i="29" s="1"/>
  <c r="C175" i="29" a="1"/>
  <c r="C175" i="29" s="1"/>
  <c r="D175" i="29" s="1" a="1"/>
  <c r="D175" i="29" s="1"/>
  <c r="E175" i="29" s="1"/>
  <c r="F175" i="29" s="1"/>
  <c r="AA174" i="29" a="1"/>
  <c r="AA174" i="29" s="1"/>
  <c r="AB174" i="29" s="1" a="1"/>
  <c r="AB174" i="29" s="1"/>
  <c r="AC174" i="29" s="1"/>
  <c r="AD174" i="29" s="1"/>
  <c r="AA167" i="29" a="1"/>
  <c r="AA167" i="29" s="1"/>
  <c r="AB167" i="29" s="1" a="1"/>
  <c r="AB167" i="29" s="1"/>
  <c r="AC167" i="29" s="1"/>
  <c r="AD167" i="29" s="1"/>
  <c r="AA170" i="29" a="1"/>
  <c r="AA170" i="29" s="1"/>
  <c r="AB170" i="29" s="1" a="1"/>
  <c r="AB170" i="29" s="1"/>
  <c r="AC170" i="29" s="1"/>
  <c r="AD170" i="29" s="1"/>
  <c r="AA173" i="29" a="1"/>
  <c r="AA173" i="29" s="1"/>
  <c r="AB173" i="29" s="1" a="1"/>
  <c r="AB173" i="29" s="1"/>
  <c r="AC173" i="29" s="1"/>
  <c r="AD173" i="29" s="1"/>
  <c r="AA171" i="29" a="1"/>
  <c r="AA171" i="29" s="1"/>
  <c r="AB171" i="29" s="1" a="1"/>
  <c r="AB171" i="29" s="1"/>
  <c r="AC171" i="29" s="1"/>
  <c r="AD171" i="29" s="1"/>
  <c r="AA176" i="29" a="1"/>
  <c r="AA176" i="29" s="1"/>
  <c r="AB176" i="29" s="1" a="1"/>
  <c r="AB176" i="29" s="1"/>
  <c r="AC176" i="29" s="1"/>
  <c r="AD176" i="29" s="1"/>
  <c r="AA168" i="29" a="1"/>
  <c r="AA168" i="29" s="1"/>
  <c r="AB168" i="29" s="1" a="1"/>
  <c r="AB168" i="29" s="1"/>
  <c r="AC168" i="29" s="1"/>
  <c r="AD168" i="29" s="1"/>
  <c r="AA169" i="29" a="1"/>
  <c r="AA169" i="29" s="1"/>
  <c r="AB169" i="29" s="1" a="1"/>
  <c r="AB169" i="29" s="1"/>
  <c r="AC169" i="29" s="1"/>
  <c r="AD169" i="29" s="1"/>
  <c r="AA175" i="29" a="1"/>
  <c r="AA175" i="29" s="1"/>
  <c r="AB175" i="29" s="1" a="1"/>
  <c r="AB175" i="29" s="1"/>
  <c r="AC175" i="29" s="1"/>
  <c r="AD175" i="29" s="1"/>
  <c r="AA172" i="29" a="1"/>
  <c r="AA172" i="29" s="1"/>
  <c r="AB172" i="29" s="1" a="1"/>
  <c r="AB172" i="29" s="1"/>
  <c r="AC172" i="29" s="1"/>
  <c r="AD172" i="29" s="1"/>
  <c r="A210" i="29"/>
  <c r="D194" i="29" a="1"/>
  <c r="D194" i="29" s="1"/>
  <c r="P194" i="29" a="1"/>
  <c r="P194" i="29" s="1"/>
  <c r="M210" i="29"/>
  <c r="O187" i="29" a="1"/>
  <c r="O187" i="29" s="1"/>
  <c r="P187" i="29" s="1" a="1"/>
  <c r="P187" i="29" s="1"/>
  <c r="Q187" i="29" s="1"/>
  <c r="R187" i="29" s="1"/>
  <c r="O190" i="29" a="1"/>
  <c r="O190" i="29" s="1"/>
  <c r="P190" i="29" s="1" a="1"/>
  <c r="P190" i="29" s="1"/>
  <c r="Q190" i="29" s="1"/>
  <c r="R190" i="29" s="1"/>
  <c r="O183" i="29" a="1"/>
  <c r="O183" i="29" s="1"/>
  <c r="P183" i="29" s="1" a="1"/>
  <c r="P183" i="29" s="1"/>
  <c r="Q183" i="29" s="1"/>
  <c r="R183" i="29" s="1"/>
  <c r="O186" i="29" a="1"/>
  <c r="O186" i="29" s="1"/>
  <c r="P186" i="29" s="1" a="1"/>
  <c r="P186" i="29" s="1"/>
  <c r="Q186" i="29" s="1"/>
  <c r="R186" i="29" s="1"/>
  <c r="O191" i="29" a="1"/>
  <c r="O191" i="29" s="1"/>
  <c r="P191" i="29" s="1" a="1"/>
  <c r="P191" i="29" s="1"/>
  <c r="Q191" i="29" s="1"/>
  <c r="R191" i="29" s="1"/>
  <c r="O188" i="29" a="1"/>
  <c r="O188" i="29" s="1"/>
  <c r="P188" i="29" s="1" a="1"/>
  <c r="P188" i="29" s="1"/>
  <c r="Q188" i="29" s="1"/>
  <c r="R188" i="29" s="1"/>
  <c r="O192" i="29" a="1"/>
  <c r="O192" i="29" s="1"/>
  <c r="P192" i="29" s="1" a="1"/>
  <c r="P192" i="29" s="1"/>
  <c r="Q192" i="29" s="1"/>
  <c r="R192" i="29" s="1"/>
  <c r="O189" i="29" a="1"/>
  <c r="O189" i="29" s="1"/>
  <c r="P189" i="29" s="1" a="1"/>
  <c r="P189" i="29" s="1"/>
  <c r="Q189" i="29" s="1"/>
  <c r="R189" i="29" s="1"/>
  <c r="O184" i="29" a="1"/>
  <c r="O184" i="29" s="1"/>
  <c r="P184" i="29" s="1" a="1"/>
  <c r="P184" i="29" s="1"/>
  <c r="Q184" i="29" s="1"/>
  <c r="R184" i="29" s="1"/>
  <c r="O185" i="29" a="1"/>
  <c r="O185" i="29" s="1"/>
  <c r="P185" i="29" s="1" a="1"/>
  <c r="P185" i="29" s="1"/>
  <c r="Q185" i="29" s="1"/>
  <c r="R185" i="29" s="1"/>
  <c r="AC179" i="29"/>
  <c r="AB181" i="29"/>
  <c r="S242" i="29"/>
  <c r="V226" i="29" a="1"/>
  <c r="V226" i="29" s="1"/>
  <c r="Y210" i="29"/>
  <c r="AB194" i="29" a="1"/>
  <c r="AB194" i="29" s="1"/>
  <c r="I189" i="29" a="1"/>
  <c r="I189" i="29" s="1"/>
  <c r="J189" i="29" s="1" a="1"/>
  <c r="J189" i="29" s="1"/>
  <c r="K189" i="29" s="1"/>
  <c r="L189" i="29" s="1"/>
  <c r="I185" i="29" a="1"/>
  <c r="I185" i="29" s="1"/>
  <c r="J185" i="29" s="1" a="1"/>
  <c r="J185" i="29" s="1"/>
  <c r="K185" i="29" s="1"/>
  <c r="L185" i="29" s="1"/>
  <c r="I192" i="29" a="1"/>
  <c r="I192" i="29" s="1"/>
  <c r="J192" i="29" s="1" a="1"/>
  <c r="J192" i="29" s="1"/>
  <c r="K192" i="29" s="1"/>
  <c r="L192" i="29" s="1"/>
  <c r="I186" i="29" a="1"/>
  <c r="I186" i="29" s="1"/>
  <c r="J186" i="29" s="1" a="1"/>
  <c r="J186" i="29" s="1"/>
  <c r="K186" i="29" s="1"/>
  <c r="L186" i="29" s="1"/>
  <c r="I187" i="29" a="1"/>
  <c r="I187" i="29" s="1"/>
  <c r="J187" i="29" s="1" a="1"/>
  <c r="J187" i="29" s="1"/>
  <c r="K187" i="29" s="1"/>
  <c r="L187" i="29" s="1"/>
  <c r="I191" i="29" a="1"/>
  <c r="I191" i="29" s="1"/>
  <c r="J191" i="29" s="1" a="1"/>
  <c r="J191" i="29" s="1"/>
  <c r="K191" i="29" s="1"/>
  <c r="L191" i="29" s="1"/>
  <c r="I190" i="29" a="1"/>
  <c r="I190" i="29" s="1"/>
  <c r="J190" i="29" s="1" a="1"/>
  <c r="J190" i="29" s="1"/>
  <c r="K190" i="29" s="1"/>
  <c r="L190" i="29" s="1"/>
  <c r="I183" i="29" a="1"/>
  <c r="I183" i="29" s="1"/>
  <c r="J183" i="29" s="1" a="1"/>
  <c r="J183" i="29" s="1"/>
  <c r="K183" i="29" s="1"/>
  <c r="L183" i="29" s="1"/>
  <c r="I188" i="29" a="1"/>
  <c r="I188" i="29" s="1"/>
  <c r="J188" i="29" s="1" a="1"/>
  <c r="J188" i="29" s="1"/>
  <c r="K188" i="29" s="1"/>
  <c r="L188" i="29" s="1"/>
  <c r="I184" i="29" a="1"/>
  <c r="I184" i="29" s="1"/>
  <c r="J184" i="29" s="1" a="1"/>
  <c r="J184" i="29" s="1"/>
  <c r="K184" i="29" s="1"/>
  <c r="L184" i="29" s="1"/>
  <c r="G226" i="29"/>
  <c r="J210" i="29" a="1"/>
  <c r="J210" i="29" s="1"/>
  <c r="V213" i="29"/>
  <c r="W211" i="29"/>
  <c r="O175" i="29" a="1"/>
  <c r="O175" i="29" s="1"/>
  <c r="P175" i="29" s="1" a="1"/>
  <c r="P175" i="29" s="1"/>
  <c r="Q175" i="29" s="1"/>
  <c r="R175" i="29" s="1"/>
  <c r="O168" i="29" a="1"/>
  <c r="O168" i="29" s="1"/>
  <c r="P168" i="29" s="1" a="1"/>
  <c r="P168" i="29" s="1"/>
  <c r="Q168" i="29" s="1"/>
  <c r="R168" i="29" s="1"/>
  <c r="O171" i="29" a="1"/>
  <c r="O171" i="29" s="1"/>
  <c r="P171" i="29" s="1" a="1"/>
  <c r="P171" i="29" s="1"/>
  <c r="Q171" i="29" s="1"/>
  <c r="R171" i="29" s="1"/>
  <c r="O167" i="29" a="1"/>
  <c r="O167" i="29" s="1"/>
  <c r="P167" i="29" s="1" a="1"/>
  <c r="P167" i="29" s="1"/>
  <c r="Q167" i="29" s="1"/>
  <c r="R167" i="29" s="1"/>
  <c r="O172" i="29" a="1"/>
  <c r="O172" i="29" s="1"/>
  <c r="P172" i="29" s="1" a="1"/>
  <c r="P172" i="29" s="1"/>
  <c r="Q172" i="29" s="1"/>
  <c r="R172" i="29" s="1"/>
  <c r="O169" i="29" a="1"/>
  <c r="O169" i="29" s="1"/>
  <c r="P169" i="29" s="1" a="1"/>
  <c r="P169" i="29" s="1"/>
  <c r="Q169" i="29" s="1"/>
  <c r="R169" i="29" s="1"/>
  <c r="O170" i="29" a="1"/>
  <c r="O170" i="29" s="1"/>
  <c r="P170" i="29" s="1" a="1"/>
  <c r="P170" i="29" s="1"/>
  <c r="Q170" i="29" s="1"/>
  <c r="R170" i="29" s="1"/>
  <c r="O176" i="29" a="1"/>
  <c r="O176" i="29" s="1"/>
  <c r="P176" i="29" s="1" a="1"/>
  <c r="P176" i="29" s="1"/>
  <c r="Q176" i="29" s="1"/>
  <c r="R176" i="29" s="1"/>
  <c r="O174" i="29" a="1"/>
  <c r="O174" i="29" s="1"/>
  <c r="P174" i="29" s="1" a="1"/>
  <c r="P174" i="29" s="1"/>
  <c r="Q174" i="29" s="1"/>
  <c r="R174" i="29" s="1"/>
  <c r="O173" i="29" a="1"/>
  <c r="O173" i="29" s="1"/>
  <c r="P173" i="29" s="1" a="1"/>
  <c r="P173" i="29" s="1"/>
  <c r="Q173" i="29" s="1"/>
  <c r="R173" i="29" s="1"/>
  <c r="U200" i="29" a="1"/>
  <c r="U200" i="29" s="1"/>
  <c r="V200" i="29" s="1" a="1"/>
  <c r="V200" i="29" s="1"/>
  <c r="W200" i="29" s="1"/>
  <c r="X200" i="29" s="1"/>
  <c r="U207" i="29" a="1"/>
  <c r="U207" i="29" s="1"/>
  <c r="V207" i="29" s="1" a="1"/>
  <c r="V207" i="29" s="1"/>
  <c r="W207" i="29" s="1"/>
  <c r="X207" i="29" s="1"/>
  <c r="U203" i="29" a="1"/>
  <c r="U203" i="29" s="1"/>
  <c r="V203" i="29" s="1" a="1"/>
  <c r="V203" i="29" s="1"/>
  <c r="W203" i="29" s="1"/>
  <c r="X203" i="29" s="1"/>
  <c r="U208" i="29" a="1"/>
  <c r="U208" i="29" s="1"/>
  <c r="V208" i="29" s="1" a="1"/>
  <c r="V208" i="29" s="1"/>
  <c r="W208" i="29" s="1"/>
  <c r="X208" i="29" s="1"/>
  <c r="U204" i="29" a="1"/>
  <c r="U204" i="29" s="1"/>
  <c r="V204" i="29" s="1" a="1"/>
  <c r="V204" i="29" s="1"/>
  <c r="W204" i="29" s="1"/>
  <c r="X204" i="29" s="1"/>
  <c r="U202" i="29" a="1"/>
  <c r="U202" i="29" s="1"/>
  <c r="V202" i="29" s="1" a="1"/>
  <c r="V202" i="29" s="1"/>
  <c r="W202" i="29" s="1"/>
  <c r="X202" i="29" s="1"/>
  <c r="U205" i="29" a="1"/>
  <c r="U205" i="29" s="1"/>
  <c r="V205" i="29" s="1" a="1"/>
  <c r="V205" i="29" s="1"/>
  <c r="W205" i="29" s="1"/>
  <c r="X205" i="29" s="1"/>
  <c r="U206" i="29" a="1"/>
  <c r="U206" i="29" s="1"/>
  <c r="V206" i="29" s="1" a="1"/>
  <c r="V206" i="29" s="1"/>
  <c r="W206" i="29" s="1"/>
  <c r="X206" i="29" s="1"/>
  <c r="U201" i="29" a="1"/>
  <c r="U201" i="29" s="1"/>
  <c r="V201" i="29" s="1" a="1"/>
  <c r="V201" i="29" s="1"/>
  <c r="W201" i="29" s="1"/>
  <c r="X201" i="29" s="1"/>
  <c r="U199" i="29" a="1"/>
  <c r="U199" i="29" s="1"/>
  <c r="V199" i="29" s="1" a="1"/>
  <c r="V199" i="29" s="1"/>
  <c r="W199" i="29" s="1"/>
  <c r="X199" i="29" s="1"/>
  <c r="AC195" i="29" l="1"/>
  <c r="AB197" i="29"/>
  <c r="K211" i="29"/>
  <c r="J213" i="29"/>
  <c r="AA189" i="29" a="1"/>
  <c r="AA189" i="29" s="1"/>
  <c r="AB189" i="29" s="1" a="1"/>
  <c r="AB189" i="29" s="1"/>
  <c r="AC189" i="29" s="1"/>
  <c r="AD189" i="29" s="1"/>
  <c r="AA192" i="29" a="1"/>
  <c r="AA192" i="29" s="1"/>
  <c r="AB192" i="29" s="1" a="1"/>
  <c r="AB192" i="29" s="1"/>
  <c r="AC192" i="29" s="1"/>
  <c r="AD192" i="29" s="1"/>
  <c r="AA185" i="29" a="1"/>
  <c r="AA185" i="29" s="1"/>
  <c r="AB185" i="29" s="1" a="1"/>
  <c r="AB185" i="29" s="1"/>
  <c r="AC185" i="29" s="1"/>
  <c r="AD185" i="29" s="1"/>
  <c r="AA186" i="29" a="1"/>
  <c r="AA186" i="29" s="1"/>
  <c r="AB186" i="29" s="1" a="1"/>
  <c r="AB186" i="29" s="1"/>
  <c r="AC186" i="29" s="1"/>
  <c r="AD186" i="29" s="1"/>
  <c r="AA187" i="29" a="1"/>
  <c r="AA187" i="29" s="1"/>
  <c r="AB187" i="29" s="1" a="1"/>
  <c r="AB187" i="29" s="1"/>
  <c r="AC187" i="29" s="1"/>
  <c r="AD187" i="29" s="1"/>
  <c r="AA190" i="29" a="1"/>
  <c r="AA190" i="29" s="1"/>
  <c r="AB190" i="29" s="1" a="1"/>
  <c r="AB190" i="29" s="1"/>
  <c r="AC190" i="29" s="1"/>
  <c r="AD190" i="29" s="1"/>
  <c r="AA191" i="29" a="1"/>
  <c r="AA191" i="29" s="1"/>
  <c r="AB191" i="29" s="1" a="1"/>
  <c r="AB191" i="29" s="1"/>
  <c r="AC191" i="29" s="1"/>
  <c r="AD191" i="29" s="1"/>
  <c r="AA188" i="29" a="1"/>
  <c r="AA188" i="29" s="1"/>
  <c r="AB188" i="29" s="1" a="1"/>
  <c r="AB188" i="29" s="1"/>
  <c r="AC188" i="29" s="1"/>
  <c r="AD188" i="29" s="1"/>
  <c r="AA183" i="29" a="1"/>
  <c r="AA183" i="29" s="1"/>
  <c r="AB183" i="29" s="1" a="1"/>
  <c r="AB183" i="29" s="1"/>
  <c r="AC183" i="29" s="1"/>
  <c r="AD183" i="29" s="1"/>
  <c r="AA184" i="29" a="1"/>
  <c r="AA184" i="29" s="1"/>
  <c r="AB184" i="29" s="1" a="1"/>
  <c r="AB184" i="29" s="1"/>
  <c r="AC184" i="29" s="1"/>
  <c r="AD184" i="29" s="1"/>
  <c r="E195" i="29"/>
  <c r="D197" i="29"/>
  <c r="A226" i="29"/>
  <c r="D210" i="29" a="1"/>
  <c r="D210" i="29" s="1"/>
  <c r="U221" i="29" a="1"/>
  <c r="U221" i="29" s="1"/>
  <c r="V221" i="29" s="1" a="1"/>
  <c r="V221" i="29" s="1"/>
  <c r="W221" i="29" s="1"/>
  <c r="X221" i="29" s="1"/>
  <c r="U222" i="29" a="1"/>
  <c r="U222" i="29" s="1"/>
  <c r="V222" i="29" s="1" a="1"/>
  <c r="V222" i="29" s="1"/>
  <c r="W222" i="29" s="1"/>
  <c r="X222" i="29" s="1"/>
  <c r="U224" i="29" a="1"/>
  <c r="U224" i="29" s="1"/>
  <c r="V224" i="29" s="1" a="1"/>
  <c r="V224" i="29" s="1"/>
  <c r="W224" i="29" s="1"/>
  <c r="X224" i="29" s="1"/>
  <c r="U216" i="29" a="1"/>
  <c r="U216" i="29" s="1"/>
  <c r="V216" i="29" s="1" a="1"/>
  <c r="V216" i="29" s="1"/>
  <c r="W216" i="29" s="1"/>
  <c r="X216" i="29" s="1"/>
  <c r="U220" i="29" a="1"/>
  <c r="U220" i="29" s="1"/>
  <c r="V220" i="29" s="1" a="1"/>
  <c r="V220" i="29" s="1"/>
  <c r="W220" i="29" s="1"/>
  <c r="X220" i="29" s="1"/>
  <c r="U215" i="29" a="1"/>
  <c r="U215" i="29" s="1"/>
  <c r="V215" i="29" s="1" a="1"/>
  <c r="V215" i="29" s="1"/>
  <c r="W215" i="29" s="1"/>
  <c r="X215" i="29" s="1"/>
  <c r="U218" i="29" a="1"/>
  <c r="U218" i="29" s="1"/>
  <c r="V218" i="29" s="1" a="1"/>
  <c r="V218" i="29" s="1"/>
  <c r="W218" i="29" s="1"/>
  <c r="X218" i="29" s="1"/>
  <c r="U219" i="29" a="1"/>
  <c r="U219" i="29" s="1"/>
  <c r="V219" i="29" s="1" a="1"/>
  <c r="V219" i="29" s="1"/>
  <c r="W219" i="29" s="1"/>
  <c r="X219" i="29" s="1"/>
  <c r="U217" i="29" a="1"/>
  <c r="U217" i="29" s="1"/>
  <c r="V217" i="29" s="1" a="1"/>
  <c r="V217" i="29" s="1"/>
  <c r="W217" i="29" s="1"/>
  <c r="X217" i="29" s="1"/>
  <c r="U223" i="29" a="1"/>
  <c r="U223" i="29" s="1"/>
  <c r="V223" i="29" s="1" a="1"/>
  <c r="V223" i="29" s="1"/>
  <c r="W223" i="29" s="1"/>
  <c r="X223" i="29" s="1"/>
  <c r="AB210" i="29" a="1"/>
  <c r="AB210" i="29" s="1"/>
  <c r="Y226" i="29"/>
  <c r="I205" i="29" a="1"/>
  <c r="I205" i="29" s="1"/>
  <c r="J205" i="29" s="1" a="1"/>
  <c r="J205" i="29" s="1"/>
  <c r="K205" i="29" s="1"/>
  <c r="L205" i="29" s="1"/>
  <c r="I208" i="29" a="1"/>
  <c r="I208" i="29" s="1"/>
  <c r="J208" i="29" s="1" a="1"/>
  <c r="J208" i="29" s="1"/>
  <c r="K208" i="29" s="1"/>
  <c r="L208" i="29" s="1"/>
  <c r="I201" i="29" a="1"/>
  <c r="I201" i="29" s="1"/>
  <c r="J201" i="29" s="1" a="1"/>
  <c r="J201" i="29" s="1"/>
  <c r="K201" i="29" s="1"/>
  <c r="L201" i="29" s="1"/>
  <c r="I204" i="29" a="1"/>
  <c r="I204" i="29" s="1"/>
  <c r="J204" i="29" s="1" a="1"/>
  <c r="J204" i="29" s="1"/>
  <c r="K204" i="29" s="1"/>
  <c r="L204" i="29" s="1"/>
  <c r="I202" i="29" a="1"/>
  <c r="I202" i="29" s="1"/>
  <c r="J202" i="29" s="1" a="1"/>
  <c r="J202" i="29" s="1"/>
  <c r="K202" i="29" s="1"/>
  <c r="L202" i="29" s="1"/>
  <c r="I203" i="29" a="1"/>
  <c r="I203" i="29" s="1"/>
  <c r="J203" i="29" s="1" a="1"/>
  <c r="J203" i="29" s="1"/>
  <c r="K203" i="29" s="1"/>
  <c r="L203" i="29" s="1"/>
  <c r="I199" i="29" a="1"/>
  <c r="I199" i="29" s="1"/>
  <c r="J199" i="29" s="1" a="1"/>
  <c r="J199" i="29" s="1"/>
  <c r="K199" i="29" s="1"/>
  <c r="L199" i="29" s="1"/>
  <c r="I206" i="29" a="1"/>
  <c r="I206" i="29" s="1"/>
  <c r="J206" i="29" s="1" a="1"/>
  <c r="J206" i="29" s="1"/>
  <c r="K206" i="29" s="1"/>
  <c r="L206" i="29" s="1"/>
  <c r="I200" i="29" a="1"/>
  <c r="I200" i="29" s="1"/>
  <c r="J200" i="29" s="1" a="1"/>
  <c r="J200" i="29" s="1"/>
  <c r="K200" i="29" s="1"/>
  <c r="L200" i="29" s="1"/>
  <c r="I207" i="29" a="1"/>
  <c r="I207" i="29" s="1"/>
  <c r="J207" i="29" s="1" a="1"/>
  <c r="J207" i="29" s="1"/>
  <c r="K207" i="29" s="1"/>
  <c r="L207" i="29" s="1"/>
  <c r="W227" i="29"/>
  <c r="V229" i="29"/>
  <c r="P210" i="29" a="1"/>
  <c r="P210" i="29" s="1"/>
  <c r="M226" i="29"/>
  <c r="G242" i="29"/>
  <c r="J226" i="29" a="1"/>
  <c r="J226" i="29" s="1"/>
  <c r="S258" i="29"/>
  <c r="V242" i="29" a="1"/>
  <c r="V242" i="29" s="1"/>
  <c r="P197" i="29"/>
  <c r="Q195" i="29"/>
  <c r="V245" i="29" l="1"/>
  <c r="W243" i="29"/>
  <c r="P213" i="29"/>
  <c r="Q211" i="29"/>
  <c r="U237" i="29" a="1"/>
  <c r="U237" i="29" s="1"/>
  <c r="V237" i="29" s="1" a="1"/>
  <c r="V237" i="29" s="1"/>
  <c r="W237" i="29" s="1"/>
  <c r="X237" i="29" s="1"/>
  <c r="U236" i="29" a="1"/>
  <c r="U236" i="29" s="1"/>
  <c r="V236" i="29" s="1" a="1"/>
  <c r="V236" i="29" s="1"/>
  <c r="W236" i="29" s="1"/>
  <c r="X236" i="29" s="1"/>
  <c r="U231" i="29" a="1"/>
  <c r="U231" i="29" s="1"/>
  <c r="V231" i="29" s="1" a="1"/>
  <c r="V231" i="29" s="1"/>
  <c r="W231" i="29" s="1"/>
  <c r="X231" i="29" s="1"/>
  <c r="U238" i="29" a="1"/>
  <c r="U238" i="29" s="1"/>
  <c r="V238" i="29" s="1" a="1"/>
  <c r="V238" i="29" s="1"/>
  <c r="W238" i="29" s="1"/>
  <c r="X238" i="29" s="1"/>
  <c r="U234" i="29" a="1"/>
  <c r="U234" i="29" s="1"/>
  <c r="V234" i="29" s="1" a="1"/>
  <c r="V234" i="29" s="1"/>
  <c r="W234" i="29" s="1"/>
  <c r="X234" i="29" s="1"/>
  <c r="U240" i="29" a="1"/>
  <c r="U240" i="29" s="1"/>
  <c r="V240" i="29" s="1" a="1"/>
  <c r="V240" i="29" s="1"/>
  <c r="W240" i="29" s="1"/>
  <c r="X240" i="29" s="1"/>
  <c r="U235" i="29" a="1"/>
  <c r="U235" i="29" s="1"/>
  <c r="V235" i="29" s="1" a="1"/>
  <c r="V235" i="29" s="1"/>
  <c r="W235" i="29" s="1"/>
  <c r="X235" i="29" s="1"/>
  <c r="U232" i="29" a="1"/>
  <c r="U232" i="29" s="1"/>
  <c r="V232" i="29" s="1" a="1"/>
  <c r="V232" i="29" s="1"/>
  <c r="W232" i="29" s="1"/>
  <c r="X232" i="29" s="1"/>
  <c r="U239" i="29" a="1"/>
  <c r="U239" i="29" s="1"/>
  <c r="V239" i="29" s="1" a="1"/>
  <c r="V239" i="29" s="1"/>
  <c r="W239" i="29" s="1"/>
  <c r="X239" i="29" s="1"/>
  <c r="U233" i="29" a="1"/>
  <c r="U233" i="29" s="1"/>
  <c r="V233" i="29" s="1" a="1"/>
  <c r="V233" i="29" s="1"/>
  <c r="W233" i="29" s="1"/>
  <c r="X233" i="29" s="1"/>
  <c r="S274" i="29"/>
  <c r="V258" i="29" a="1"/>
  <c r="V258" i="29" s="1"/>
  <c r="D213" i="29"/>
  <c r="E211" i="29"/>
  <c r="I223" i="29" a="1"/>
  <c r="I223" i="29" s="1"/>
  <c r="J223" i="29" s="1" a="1"/>
  <c r="J223" i="29" s="1"/>
  <c r="K223" i="29" s="1"/>
  <c r="L223" i="29" s="1"/>
  <c r="I219" i="29" a="1"/>
  <c r="I219" i="29" s="1"/>
  <c r="J219" i="29" s="1" a="1"/>
  <c r="J219" i="29" s="1"/>
  <c r="K219" i="29" s="1"/>
  <c r="L219" i="29" s="1"/>
  <c r="I224" i="29" a="1"/>
  <c r="I224" i="29" s="1"/>
  <c r="J224" i="29" s="1" a="1"/>
  <c r="J224" i="29" s="1"/>
  <c r="K224" i="29" s="1"/>
  <c r="L224" i="29" s="1"/>
  <c r="I220" i="29" a="1"/>
  <c r="I220" i="29" s="1"/>
  <c r="J220" i="29" s="1" a="1"/>
  <c r="J220" i="29" s="1"/>
  <c r="K220" i="29" s="1"/>
  <c r="L220" i="29" s="1"/>
  <c r="I222" i="29" a="1"/>
  <c r="I222" i="29" s="1"/>
  <c r="J222" i="29" s="1" a="1"/>
  <c r="J222" i="29" s="1"/>
  <c r="K222" i="29" s="1"/>
  <c r="L222" i="29" s="1"/>
  <c r="I217" i="29" a="1"/>
  <c r="I217" i="29" s="1"/>
  <c r="J217" i="29" s="1" a="1"/>
  <c r="J217" i="29" s="1"/>
  <c r="K217" i="29" s="1"/>
  <c r="L217" i="29" s="1"/>
  <c r="I216" i="29" a="1"/>
  <c r="I216" i="29" s="1"/>
  <c r="J216" i="29" s="1" a="1"/>
  <c r="J216" i="29" s="1"/>
  <c r="K216" i="29" s="1"/>
  <c r="L216" i="29" s="1"/>
  <c r="I215" i="29" a="1"/>
  <c r="I215" i="29" s="1"/>
  <c r="J215" i="29" s="1" a="1"/>
  <c r="J215" i="29" s="1"/>
  <c r="K215" i="29" s="1"/>
  <c r="L215" i="29" s="1"/>
  <c r="I221" i="29" a="1"/>
  <c r="I221" i="29" s="1"/>
  <c r="J221" i="29" s="1" a="1"/>
  <c r="J221" i="29" s="1"/>
  <c r="K221" i="29" s="1"/>
  <c r="L221" i="29" s="1"/>
  <c r="I218" i="29" a="1"/>
  <c r="I218" i="29" s="1"/>
  <c r="J218" i="29" s="1" a="1"/>
  <c r="J218" i="29" s="1"/>
  <c r="K218" i="29" s="1"/>
  <c r="L218" i="29" s="1"/>
  <c r="J229" i="29"/>
  <c r="K227" i="29"/>
  <c r="A242" i="29"/>
  <c r="D226" i="29" a="1"/>
  <c r="D226" i="29" s="1"/>
  <c r="O206" i="29" a="1"/>
  <c r="O206" i="29" s="1"/>
  <c r="P206" i="29" s="1" a="1"/>
  <c r="P206" i="29" s="1"/>
  <c r="Q206" i="29" s="1"/>
  <c r="R206" i="29" s="1"/>
  <c r="O199" i="29" a="1"/>
  <c r="O199" i="29" s="1"/>
  <c r="P199" i="29" s="1" a="1"/>
  <c r="P199" i="29" s="1"/>
  <c r="Q199" i="29" s="1"/>
  <c r="R199" i="29" s="1"/>
  <c r="O202" i="29" a="1"/>
  <c r="O202" i="29" s="1"/>
  <c r="P202" i="29" s="1" a="1"/>
  <c r="P202" i="29" s="1"/>
  <c r="Q202" i="29" s="1"/>
  <c r="R202" i="29" s="1"/>
  <c r="O205" i="29" a="1"/>
  <c r="O205" i="29" s="1"/>
  <c r="P205" i="29" s="1" a="1"/>
  <c r="P205" i="29" s="1"/>
  <c r="Q205" i="29" s="1"/>
  <c r="R205" i="29" s="1"/>
  <c r="O208" i="29" a="1"/>
  <c r="O208" i="29" s="1"/>
  <c r="P208" i="29" s="1" a="1"/>
  <c r="P208" i="29" s="1"/>
  <c r="Q208" i="29" s="1"/>
  <c r="R208" i="29" s="1"/>
  <c r="O207" i="29" a="1"/>
  <c r="O207" i="29" s="1"/>
  <c r="P207" i="29" s="1" a="1"/>
  <c r="P207" i="29" s="1"/>
  <c r="Q207" i="29" s="1"/>
  <c r="R207" i="29" s="1"/>
  <c r="O203" i="29" a="1"/>
  <c r="O203" i="29" s="1"/>
  <c r="P203" i="29" s="1" a="1"/>
  <c r="P203" i="29" s="1"/>
  <c r="Q203" i="29" s="1"/>
  <c r="R203" i="29" s="1"/>
  <c r="O204" i="29" a="1"/>
  <c r="O204" i="29" s="1"/>
  <c r="P204" i="29" s="1" a="1"/>
  <c r="P204" i="29" s="1"/>
  <c r="Q204" i="29" s="1"/>
  <c r="R204" i="29" s="1"/>
  <c r="O200" i="29" a="1"/>
  <c r="O200" i="29" s="1"/>
  <c r="P200" i="29" s="1" a="1"/>
  <c r="P200" i="29" s="1"/>
  <c r="Q200" i="29" s="1"/>
  <c r="R200" i="29" s="1"/>
  <c r="O201" i="29" a="1"/>
  <c r="O201" i="29" s="1"/>
  <c r="P201" i="29" s="1" a="1"/>
  <c r="P201" i="29" s="1"/>
  <c r="Q201" i="29" s="1"/>
  <c r="R201" i="29" s="1"/>
  <c r="G258" i="29"/>
  <c r="J242" i="29" a="1"/>
  <c r="J242" i="29" s="1"/>
  <c r="M242" i="29"/>
  <c r="P226" i="29" a="1"/>
  <c r="P226" i="29" s="1"/>
  <c r="Y242" i="29"/>
  <c r="AB226" i="29" a="1"/>
  <c r="AB226" i="29" s="1"/>
  <c r="C207" i="29" a="1"/>
  <c r="C207" i="29" s="1"/>
  <c r="D207" i="29" s="1" a="1"/>
  <c r="D207" i="29" s="1"/>
  <c r="E207" i="29" s="1"/>
  <c r="F207" i="29" s="1"/>
  <c r="C200" i="29" a="1"/>
  <c r="C200" i="29" s="1"/>
  <c r="D200" i="29" s="1" a="1"/>
  <c r="D200" i="29" s="1"/>
  <c r="E200" i="29" s="1"/>
  <c r="F200" i="29" s="1"/>
  <c r="C203" i="29" a="1"/>
  <c r="C203" i="29" s="1"/>
  <c r="D203" i="29" s="1" a="1"/>
  <c r="D203" i="29" s="1"/>
  <c r="E203" i="29" s="1"/>
  <c r="F203" i="29" s="1"/>
  <c r="C199" i="29" a="1"/>
  <c r="C199" i="29" s="1"/>
  <c r="D199" i="29" s="1" a="1"/>
  <c r="D199" i="29" s="1"/>
  <c r="E199" i="29" s="1"/>
  <c r="F199" i="29" s="1"/>
  <c r="C208" i="29" a="1"/>
  <c r="C208" i="29" s="1"/>
  <c r="D208" i="29" s="1" a="1"/>
  <c r="D208" i="29" s="1"/>
  <c r="E208" i="29" s="1"/>
  <c r="F208" i="29" s="1"/>
  <c r="C204" i="29" a="1"/>
  <c r="C204" i="29" s="1"/>
  <c r="D204" i="29" s="1" a="1"/>
  <c r="D204" i="29" s="1"/>
  <c r="E204" i="29" s="1"/>
  <c r="F204" i="29" s="1"/>
  <c r="C201" i="29" a="1"/>
  <c r="C201" i="29" s="1"/>
  <c r="D201" i="29" s="1" a="1"/>
  <c r="D201" i="29" s="1"/>
  <c r="E201" i="29" s="1"/>
  <c r="F201" i="29" s="1"/>
  <c r="C205" i="29" a="1"/>
  <c r="C205" i="29" s="1"/>
  <c r="D205" i="29" s="1" a="1"/>
  <c r="D205" i="29" s="1"/>
  <c r="E205" i="29" s="1"/>
  <c r="F205" i="29" s="1"/>
  <c r="C206" i="29" a="1"/>
  <c r="C206" i="29" s="1"/>
  <c r="D206" i="29" s="1" a="1"/>
  <c r="D206" i="29" s="1"/>
  <c r="E206" i="29" s="1"/>
  <c r="F206" i="29" s="1"/>
  <c r="C202" i="29" a="1"/>
  <c r="C202" i="29" s="1"/>
  <c r="D202" i="29" s="1" a="1"/>
  <c r="D202" i="29" s="1"/>
  <c r="E202" i="29" s="1"/>
  <c r="F202" i="29" s="1"/>
  <c r="AA205" i="29" a="1"/>
  <c r="AA205" i="29" s="1"/>
  <c r="AB205" i="29" s="1" a="1"/>
  <c r="AB205" i="29" s="1"/>
  <c r="AC205" i="29" s="1"/>
  <c r="AD205" i="29" s="1"/>
  <c r="AA208" i="29" a="1"/>
  <c r="AA208" i="29" s="1"/>
  <c r="AB208" i="29" s="1" a="1"/>
  <c r="AB208" i="29" s="1"/>
  <c r="AC208" i="29" s="1"/>
  <c r="AD208" i="29" s="1"/>
  <c r="AA201" i="29" a="1"/>
  <c r="AA201" i="29" s="1"/>
  <c r="AB201" i="29" s="1" a="1"/>
  <c r="AB201" i="29" s="1"/>
  <c r="AC201" i="29" s="1"/>
  <c r="AD201" i="29" s="1"/>
  <c r="AA204" i="29" a="1"/>
  <c r="AA204" i="29" s="1"/>
  <c r="AB204" i="29" s="1" a="1"/>
  <c r="AB204" i="29" s="1"/>
  <c r="AC204" i="29" s="1"/>
  <c r="AD204" i="29" s="1"/>
  <c r="AA203" i="29" a="1"/>
  <c r="AA203" i="29" s="1"/>
  <c r="AB203" i="29" s="1" a="1"/>
  <c r="AB203" i="29" s="1"/>
  <c r="AC203" i="29" s="1"/>
  <c r="AD203" i="29" s="1"/>
  <c r="AA206" i="29" a="1"/>
  <c r="AA206" i="29" s="1"/>
  <c r="AB206" i="29" s="1" a="1"/>
  <c r="AB206" i="29" s="1"/>
  <c r="AC206" i="29" s="1"/>
  <c r="AD206" i="29" s="1"/>
  <c r="AA202" i="29" a="1"/>
  <c r="AA202" i="29" s="1"/>
  <c r="AB202" i="29" s="1" a="1"/>
  <c r="AB202" i="29" s="1"/>
  <c r="AC202" i="29" s="1"/>
  <c r="AD202" i="29" s="1"/>
  <c r="AA207" i="29" a="1"/>
  <c r="AA207" i="29" s="1"/>
  <c r="AB207" i="29" s="1" a="1"/>
  <c r="AB207" i="29" s="1"/>
  <c r="AC207" i="29" s="1"/>
  <c r="AD207" i="29" s="1"/>
  <c r="AA199" i="29" a="1"/>
  <c r="AA199" i="29" s="1"/>
  <c r="AB199" i="29" s="1" a="1"/>
  <c r="AB199" i="29" s="1"/>
  <c r="AC199" i="29" s="1"/>
  <c r="AD199" i="29" s="1"/>
  <c r="AA200" i="29" a="1"/>
  <c r="AA200" i="29" s="1"/>
  <c r="AB200" i="29" s="1" a="1"/>
  <c r="AB200" i="29" s="1"/>
  <c r="AC200" i="29" s="1"/>
  <c r="AD200" i="29" s="1"/>
  <c r="AB213" i="29"/>
  <c r="AC211" i="29"/>
  <c r="P229" i="29" l="1"/>
  <c r="Q227" i="29"/>
  <c r="P242" i="29" a="1"/>
  <c r="P242" i="29" s="1"/>
  <c r="M258" i="29"/>
  <c r="A258" i="29"/>
  <c r="D242" i="29" a="1"/>
  <c r="D242" i="29" s="1"/>
  <c r="C224" i="29" a="1"/>
  <c r="C224" i="29" s="1"/>
  <c r="D224" i="29" s="1" a="1"/>
  <c r="D224" i="29" s="1"/>
  <c r="E224" i="29" s="1"/>
  <c r="F224" i="29" s="1"/>
  <c r="C220" i="29" a="1"/>
  <c r="C220" i="29" s="1"/>
  <c r="D220" i="29" s="1" a="1"/>
  <c r="D220" i="29" s="1"/>
  <c r="E220" i="29" s="1"/>
  <c r="F220" i="29" s="1"/>
  <c r="C221" i="29" a="1"/>
  <c r="C221" i="29" s="1"/>
  <c r="D221" i="29" s="1" a="1"/>
  <c r="D221" i="29" s="1"/>
  <c r="E221" i="29" s="1"/>
  <c r="F221" i="29" s="1"/>
  <c r="C223" i="29" a="1"/>
  <c r="C223" i="29" s="1"/>
  <c r="D223" i="29" s="1" a="1"/>
  <c r="D223" i="29" s="1"/>
  <c r="E223" i="29" s="1"/>
  <c r="F223" i="29" s="1"/>
  <c r="C218" i="29" a="1"/>
  <c r="C218" i="29" s="1"/>
  <c r="D218" i="29" s="1" a="1"/>
  <c r="D218" i="29" s="1"/>
  <c r="E218" i="29" s="1"/>
  <c r="F218" i="29" s="1"/>
  <c r="C219" i="29" a="1"/>
  <c r="C219" i="29" s="1"/>
  <c r="D219" i="29" s="1" a="1"/>
  <c r="D219" i="29" s="1"/>
  <c r="E219" i="29" s="1"/>
  <c r="F219" i="29" s="1"/>
  <c r="C215" i="29" a="1"/>
  <c r="C215" i="29" s="1"/>
  <c r="D215" i="29" s="1" a="1"/>
  <c r="D215" i="29" s="1"/>
  <c r="E215" i="29" s="1"/>
  <c r="F215" i="29" s="1"/>
  <c r="C217" i="29" a="1"/>
  <c r="C217" i="29" s="1"/>
  <c r="D217" i="29" s="1" a="1"/>
  <c r="D217" i="29" s="1"/>
  <c r="E217" i="29" s="1"/>
  <c r="F217" i="29" s="1"/>
  <c r="C222" i="29" a="1"/>
  <c r="C222" i="29" s="1"/>
  <c r="D222" i="29" s="1" a="1"/>
  <c r="D222" i="29" s="1"/>
  <c r="E222" i="29" s="1"/>
  <c r="F222" i="29" s="1"/>
  <c r="C216" i="29" a="1"/>
  <c r="C216" i="29" s="1"/>
  <c r="D216" i="29" s="1" a="1"/>
  <c r="D216" i="29" s="1"/>
  <c r="E216" i="29" s="1"/>
  <c r="F216" i="29" s="1"/>
  <c r="O222" i="29" a="1"/>
  <c r="O222" i="29" s="1"/>
  <c r="P222" i="29" s="1" a="1"/>
  <c r="P222" i="29" s="1"/>
  <c r="Q222" i="29" s="1"/>
  <c r="R222" i="29" s="1"/>
  <c r="O223" i="29" a="1"/>
  <c r="O223" i="29" s="1"/>
  <c r="P223" i="29" s="1" a="1"/>
  <c r="P223" i="29" s="1"/>
  <c r="Q223" i="29" s="1"/>
  <c r="R223" i="29" s="1"/>
  <c r="O219" i="29" a="1"/>
  <c r="O219" i="29" s="1"/>
  <c r="P219" i="29" s="1" a="1"/>
  <c r="P219" i="29" s="1"/>
  <c r="Q219" i="29" s="1"/>
  <c r="R219" i="29" s="1"/>
  <c r="O218" i="29" a="1"/>
  <c r="O218" i="29" s="1"/>
  <c r="P218" i="29" s="1" a="1"/>
  <c r="P218" i="29" s="1"/>
  <c r="Q218" i="29" s="1"/>
  <c r="R218" i="29" s="1"/>
  <c r="O217" i="29" a="1"/>
  <c r="O217" i="29" s="1"/>
  <c r="P217" i="29" s="1" a="1"/>
  <c r="P217" i="29" s="1"/>
  <c r="Q217" i="29" s="1"/>
  <c r="R217" i="29" s="1"/>
  <c r="O221" i="29" a="1"/>
  <c r="O221" i="29" s="1"/>
  <c r="P221" i="29" s="1" a="1"/>
  <c r="P221" i="29" s="1"/>
  <c r="Q221" i="29" s="1"/>
  <c r="R221" i="29" s="1"/>
  <c r="O224" i="29" a="1"/>
  <c r="O224" i="29" s="1"/>
  <c r="P224" i="29" s="1" a="1"/>
  <c r="P224" i="29" s="1"/>
  <c r="Q224" i="29" s="1"/>
  <c r="R224" i="29" s="1"/>
  <c r="O220" i="29" a="1"/>
  <c r="O220" i="29" s="1"/>
  <c r="P220" i="29" s="1" a="1"/>
  <c r="P220" i="29" s="1"/>
  <c r="Q220" i="29" s="1"/>
  <c r="R220" i="29" s="1"/>
  <c r="O216" i="29" a="1"/>
  <c r="O216" i="29" s="1"/>
  <c r="P216" i="29" s="1" a="1"/>
  <c r="P216" i="29" s="1"/>
  <c r="Q216" i="29" s="1"/>
  <c r="R216" i="29" s="1"/>
  <c r="O215" i="29" a="1"/>
  <c r="O215" i="29" s="1"/>
  <c r="P215" i="29" s="1" a="1"/>
  <c r="P215" i="29" s="1"/>
  <c r="Q215" i="29" s="1"/>
  <c r="R215" i="29" s="1"/>
  <c r="AA224" i="29" a="1"/>
  <c r="AA224" i="29" s="1"/>
  <c r="AB224" i="29" s="1" a="1"/>
  <c r="AB224" i="29" s="1"/>
  <c r="AC224" i="29" s="1"/>
  <c r="AD224" i="29" s="1"/>
  <c r="AA220" i="29" a="1"/>
  <c r="AA220" i="29" s="1"/>
  <c r="AB220" i="29" s="1" a="1"/>
  <c r="AB220" i="29" s="1"/>
  <c r="AC220" i="29" s="1"/>
  <c r="AD220" i="29" s="1"/>
  <c r="AA221" i="29" a="1"/>
  <c r="AA221" i="29" s="1"/>
  <c r="AB221" i="29" s="1" a="1"/>
  <c r="AB221" i="29" s="1"/>
  <c r="AC221" i="29" s="1"/>
  <c r="AD221" i="29" s="1"/>
  <c r="AA223" i="29" a="1"/>
  <c r="AA223" i="29" s="1"/>
  <c r="AB223" i="29" s="1" a="1"/>
  <c r="AB223" i="29" s="1"/>
  <c r="AC223" i="29" s="1"/>
  <c r="AD223" i="29" s="1"/>
  <c r="AA217" i="29" a="1"/>
  <c r="AA217" i="29" s="1"/>
  <c r="AB217" i="29" s="1" a="1"/>
  <c r="AB217" i="29" s="1"/>
  <c r="AC217" i="29" s="1"/>
  <c r="AD217" i="29" s="1"/>
  <c r="AA222" i="29" a="1"/>
  <c r="AA222" i="29" s="1"/>
  <c r="AB222" i="29" s="1" a="1"/>
  <c r="AB222" i="29" s="1"/>
  <c r="AC222" i="29" s="1"/>
  <c r="AD222" i="29" s="1"/>
  <c r="AA219" i="29" a="1"/>
  <c r="AA219" i="29" s="1"/>
  <c r="AB219" i="29" s="1" a="1"/>
  <c r="AB219" i="29" s="1"/>
  <c r="AC219" i="29" s="1"/>
  <c r="AD219" i="29" s="1"/>
  <c r="AA216" i="29" a="1"/>
  <c r="AA216" i="29" s="1"/>
  <c r="AB216" i="29" s="1" a="1"/>
  <c r="AB216" i="29" s="1"/>
  <c r="AC216" i="29" s="1"/>
  <c r="AD216" i="29" s="1"/>
  <c r="AA215" i="29" a="1"/>
  <c r="AA215" i="29" s="1"/>
  <c r="AB215" i="29" s="1" a="1"/>
  <c r="AB215" i="29" s="1"/>
  <c r="AC215" i="29" s="1"/>
  <c r="AD215" i="29" s="1"/>
  <c r="AA218" i="29" a="1"/>
  <c r="AA218" i="29" s="1"/>
  <c r="AB218" i="29" s="1" a="1"/>
  <c r="AB218" i="29" s="1"/>
  <c r="AC218" i="29" s="1"/>
  <c r="AD218" i="29" s="1"/>
  <c r="AC227" i="29"/>
  <c r="AB229" i="29"/>
  <c r="W259" i="29"/>
  <c r="V261" i="29"/>
  <c r="AB242" i="29" a="1"/>
  <c r="AB242" i="29" s="1"/>
  <c r="Y258" i="29"/>
  <c r="E227" i="29"/>
  <c r="D229" i="29"/>
  <c r="J245" i="29"/>
  <c r="K243" i="29"/>
  <c r="G274" i="29"/>
  <c r="J258" i="29" a="1"/>
  <c r="J258" i="29" s="1"/>
  <c r="I235" i="29" a="1"/>
  <c r="I235" i="29" s="1"/>
  <c r="J235" i="29" s="1" a="1"/>
  <c r="J235" i="29" s="1"/>
  <c r="K235" i="29" s="1"/>
  <c r="L235" i="29" s="1"/>
  <c r="I238" i="29" a="1"/>
  <c r="I238" i="29" s="1"/>
  <c r="J238" i="29" s="1" a="1"/>
  <c r="J238" i="29" s="1"/>
  <c r="K238" i="29" s="1"/>
  <c r="L238" i="29" s="1"/>
  <c r="I232" i="29" a="1"/>
  <c r="I232" i="29" s="1"/>
  <c r="J232" i="29" s="1" a="1"/>
  <c r="J232" i="29" s="1"/>
  <c r="K232" i="29" s="1"/>
  <c r="L232" i="29" s="1"/>
  <c r="I237" i="29" a="1"/>
  <c r="I237" i="29" s="1"/>
  <c r="J237" i="29" s="1" a="1"/>
  <c r="J237" i="29" s="1"/>
  <c r="K237" i="29" s="1"/>
  <c r="L237" i="29" s="1"/>
  <c r="I239" i="29" a="1"/>
  <c r="I239" i="29" s="1"/>
  <c r="J239" i="29" s="1" a="1"/>
  <c r="J239" i="29" s="1"/>
  <c r="K239" i="29" s="1"/>
  <c r="L239" i="29" s="1"/>
  <c r="I231" i="29" a="1"/>
  <c r="I231" i="29" s="1"/>
  <c r="J231" i="29" s="1" a="1"/>
  <c r="J231" i="29" s="1"/>
  <c r="K231" i="29" s="1"/>
  <c r="L231" i="29" s="1"/>
  <c r="I233" i="29" a="1"/>
  <c r="I233" i="29" s="1"/>
  <c r="J233" i="29" s="1" a="1"/>
  <c r="J233" i="29" s="1"/>
  <c r="K233" i="29" s="1"/>
  <c r="L233" i="29" s="1"/>
  <c r="I236" i="29" a="1"/>
  <c r="I236" i="29" s="1"/>
  <c r="J236" i="29" s="1" a="1"/>
  <c r="J236" i="29" s="1"/>
  <c r="K236" i="29" s="1"/>
  <c r="L236" i="29" s="1"/>
  <c r="I234" i="29" a="1"/>
  <c r="I234" i="29" s="1"/>
  <c r="J234" i="29" s="1" a="1"/>
  <c r="J234" i="29" s="1"/>
  <c r="K234" i="29" s="1"/>
  <c r="L234" i="29" s="1"/>
  <c r="I240" i="29" a="1"/>
  <c r="I240" i="29" s="1"/>
  <c r="J240" i="29" s="1" a="1"/>
  <c r="J240" i="29" s="1"/>
  <c r="K240" i="29" s="1"/>
  <c r="L240" i="29" s="1"/>
  <c r="S290" i="29"/>
  <c r="V274" i="29" a="1"/>
  <c r="V274" i="29" s="1"/>
  <c r="U253" i="29" a="1"/>
  <c r="U253" i="29" s="1"/>
  <c r="V253" i="29" s="1" a="1"/>
  <c r="V253" i="29" s="1"/>
  <c r="W253" i="29" s="1"/>
  <c r="X253" i="29" s="1"/>
  <c r="U250" i="29" a="1"/>
  <c r="U250" i="29" s="1"/>
  <c r="V250" i="29" s="1" a="1"/>
  <c r="V250" i="29" s="1"/>
  <c r="W250" i="29" s="1"/>
  <c r="X250" i="29" s="1"/>
  <c r="U256" i="29" a="1"/>
  <c r="U256" i="29" s="1"/>
  <c r="V256" i="29" s="1" a="1"/>
  <c r="V256" i="29" s="1"/>
  <c r="W256" i="29" s="1"/>
  <c r="X256" i="29" s="1"/>
  <c r="U255" i="29" a="1"/>
  <c r="U255" i="29" s="1"/>
  <c r="V255" i="29" s="1" a="1"/>
  <c r="V255" i="29" s="1"/>
  <c r="W255" i="29" s="1"/>
  <c r="X255" i="29" s="1"/>
  <c r="U254" i="29" a="1"/>
  <c r="U254" i="29" s="1"/>
  <c r="V254" i="29" s="1" a="1"/>
  <c r="V254" i="29" s="1"/>
  <c r="W254" i="29" s="1"/>
  <c r="X254" i="29" s="1"/>
  <c r="U252" i="29" a="1"/>
  <c r="U252" i="29" s="1"/>
  <c r="V252" i="29" s="1" a="1"/>
  <c r="V252" i="29" s="1"/>
  <c r="W252" i="29" s="1"/>
  <c r="X252" i="29" s="1"/>
  <c r="U248" i="29" a="1"/>
  <c r="U248" i="29" s="1"/>
  <c r="V248" i="29" s="1" a="1"/>
  <c r="V248" i="29" s="1"/>
  <c r="W248" i="29" s="1"/>
  <c r="X248" i="29" s="1"/>
  <c r="U251" i="29" a="1"/>
  <c r="U251" i="29" s="1"/>
  <c r="V251" i="29" s="1" a="1"/>
  <c r="V251" i="29" s="1"/>
  <c r="W251" i="29" s="1"/>
  <c r="X251" i="29" s="1"/>
  <c r="U249" i="29" a="1"/>
  <c r="U249" i="29" s="1"/>
  <c r="V249" i="29" s="1" a="1"/>
  <c r="V249" i="29" s="1"/>
  <c r="W249" i="29" s="1"/>
  <c r="X249" i="29" s="1"/>
  <c r="U247" i="29" a="1"/>
  <c r="U247" i="29" s="1"/>
  <c r="V247" i="29" s="1" a="1"/>
  <c r="V247" i="29" s="1"/>
  <c r="W247" i="29" s="1"/>
  <c r="X247" i="29" s="1"/>
  <c r="AB258" i="29" l="1" a="1"/>
  <c r="AB258" i="29" s="1"/>
  <c r="Y274" i="29"/>
  <c r="E243" i="29"/>
  <c r="D245" i="29"/>
  <c r="AB245" i="29"/>
  <c r="AC243" i="29"/>
  <c r="G290" i="29"/>
  <c r="J274" i="29" a="1"/>
  <c r="J274" i="29" s="1"/>
  <c r="A274" i="29"/>
  <c r="D258" i="29" a="1"/>
  <c r="D258" i="29" s="1"/>
  <c r="J261" i="29"/>
  <c r="K259" i="29"/>
  <c r="U270" i="29" a="1"/>
  <c r="U270" i="29" s="1"/>
  <c r="V270" i="29" s="1" a="1"/>
  <c r="V270" i="29" s="1"/>
  <c r="W270" i="29" s="1"/>
  <c r="X270" i="29" s="1"/>
  <c r="U272" i="29" a="1"/>
  <c r="U272" i="29" s="1"/>
  <c r="V272" i="29" s="1" a="1"/>
  <c r="V272" i="29" s="1"/>
  <c r="W272" i="29" s="1"/>
  <c r="X272" i="29" s="1"/>
  <c r="U268" i="29" a="1"/>
  <c r="U268" i="29" s="1"/>
  <c r="V268" i="29" s="1" a="1"/>
  <c r="V268" i="29" s="1"/>
  <c r="W268" i="29" s="1"/>
  <c r="X268" i="29" s="1"/>
  <c r="U265" i="29" a="1"/>
  <c r="U265" i="29" s="1"/>
  <c r="V265" i="29" s="1" a="1"/>
  <c r="V265" i="29" s="1"/>
  <c r="W265" i="29" s="1"/>
  <c r="X265" i="29" s="1"/>
  <c r="U271" i="29" a="1"/>
  <c r="U271" i="29" s="1"/>
  <c r="V271" i="29" s="1" a="1"/>
  <c r="V271" i="29" s="1"/>
  <c r="W271" i="29" s="1"/>
  <c r="X271" i="29" s="1"/>
  <c r="U264" i="29" a="1"/>
  <c r="U264" i="29" s="1"/>
  <c r="V264" i="29" s="1" a="1"/>
  <c r="V264" i="29" s="1"/>
  <c r="W264" i="29" s="1"/>
  <c r="X264" i="29" s="1"/>
  <c r="U267" i="29" a="1"/>
  <c r="U267" i="29" s="1"/>
  <c r="V267" i="29" s="1" a="1"/>
  <c r="V267" i="29" s="1"/>
  <c r="W267" i="29" s="1"/>
  <c r="X267" i="29" s="1"/>
  <c r="U263" i="29" a="1"/>
  <c r="U263" i="29" s="1"/>
  <c r="V263" i="29" s="1" a="1"/>
  <c r="V263" i="29" s="1"/>
  <c r="W263" i="29" s="1"/>
  <c r="X263" i="29" s="1"/>
  <c r="U266" i="29" a="1"/>
  <c r="U266" i="29" s="1"/>
  <c r="V266" i="29" s="1" a="1"/>
  <c r="V266" i="29" s="1"/>
  <c r="W266" i="29" s="1"/>
  <c r="X266" i="29" s="1"/>
  <c r="U269" i="29" a="1"/>
  <c r="U269" i="29" s="1"/>
  <c r="V269" i="29" s="1" a="1"/>
  <c r="V269" i="29" s="1"/>
  <c r="W269" i="29" s="1"/>
  <c r="X269" i="29" s="1"/>
  <c r="V277" i="29"/>
  <c r="W275" i="29"/>
  <c r="AA240" i="29" a="1"/>
  <c r="AA240" i="29" s="1"/>
  <c r="AB240" i="29" s="1" a="1"/>
  <c r="AB240" i="29" s="1"/>
  <c r="AC240" i="29" s="1"/>
  <c r="AD240" i="29" s="1"/>
  <c r="AA235" i="29" a="1"/>
  <c r="AA235" i="29" s="1"/>
  <c r="AB235" i="29" s="1" a="1"/>
  <c r="AB235" i="29" s="1"/>
  <c r="AC235" i="29" s="1"/>
  <c r="AD235" i="29" s="1"/>
  <c r="AA238" i="29" a="1"/>
  <c r="AA238" i="29" s="1"/>
  <c r="AB238" i="29" s="1" a="1"/>
  <c r="AB238" i="29" s="1"/>
  <c r="AC238" i="29" s="1"/>
  <c r="AD238" i="29" s="1"/>
  <c r="AA237" i="29" a="1"/>
  <c r="AA237" i="29" s="1"/>
  <c r="AB237" i="29" s="1" a="1"/>
  <c r="AB237" i="29" s="1"/>
  <c r="AC237" i="29" s="1"/>
  <c r="AD237" i="29" s="1"/>
  <c r="AA239" i="29" a="1"/>
  <c r="AA239" i="29" s="1"/>
  <c r="AB239" i="29" s="1" a="1"/>
  <c r="AB239" i="29" s="1"/>
  <c r="AC239" i="29" s="1"/>
  <c r="AD239" i="29" s="1"/>
  <c r="AA232" i="29" a="1"/>
  <c r="AA232" i="29" s="1"/>
  <c r="AB232" i="29" s="1" a="1"/>
  <c r="AB232" i="29" s="1"/>
  <c r="AC232" i="29" s="1"/>
  <c r="AD232" i="29" s="1"/>
  <c r="AA233" i="29" a="1"/>
  <c r="AA233" i="29" s="1"/>
  <c r="AB233" i="29" s="1" a="1"/>
  <c r="AB233" i="29" s="1"/>
  <c r="AC233" i="29" s="1"/>
  <c r="AD233" i="29" s="1"/>
  <c r="AA236" i="29" a="1"/>
  <c r="AA236" i="29" s="1"/>
  <c r="AB236" i="29" s="1" a="1"/>
  <c r="AB236" i="29" s="1"/>
  <c r="AC236" i="29" s="1"/>
  <c r="AD236" i="29" s="1"/>
  <c r="AA234" i="29" a="1"/>
  <c r="AA234" i="29" s="1"/>
  <c r="AB234" i="29" s="1" a="1"/>
  <c r="AB234" i="29" s="1"/>
  <c r="AC234" i="29" s="1"/>
  <c r="AD234" i="29" s="1"/>
  <c r="AA231" i="29" a="1"/>
  <c r="AA231" i="29" s="1"/>
  <c r="AB231" i="29" s="1" a="1"/>
  <c r="AB231" i="29" s="1"/>
  <c r="AC231" i="29" s="1"/>
  <c r="AD231" i="29" s="1"/>
  <c r="P258" i="29" a="1"/>
  <c r="P258" i="29" s="1"/>
  <c r="M274" i="29"/>
  <c r="S306" i="29"/>
  <c r="V306" i="29" s="1" a="1"/>
  <c r="V306" i="29" s="1"/>
  <c r="V290" i="29" a="1"/>
  <c r="V290" i="29" s="1"/>
  <c r="I254" i="29" a="1"/>
  <c r="I254" i="29" s="1"/>
  <c r="J254" i="29" s="1" a="1"/>
  <c r="J254" i="29" s="1"/>
  <c r="K254" i="29" s="1"/>
  <c r="L254" i="29" s="1"/>
  <c r="I253" i="29" a="1"/>
  <c r="I253" i="29" s="1"/>
  <c r="J253" i="29" s="1" a="1"/>
  <c r="J253" i="29" s="1"/>
  <c r="K253" i="29" s="1"/>
  <c r="L253" i="29" s="1"/>
  <c r="I252" i="29" a="1"/>
  <c r="I252" i="29" s="1"/>
  <c r="J252" i="29" s="1" a="1"/>
  <c r="J252" i="29" s="1"/>
  <c r="K252" i="29" s="1"/>
  <c r="L252" i="29" s="1"/>
  <c r="I255" i="29" a="1"/>
  <c r="I255" i="29" s="1"/>
  <c r="J255" i="29" s="1" a="1"/>
  <c r="J255" i="29" s="1"/>
  <c r="K255" i="29" s="1"/>
  <c r="L255" i="29" s="1"/>
  <c r="I249" i="29" a="1"/>
  <c r="I249" i="29" s="1"/>
  <c r="J249" i="29" s="1" a="1"/>
  <c r="J249" i="29" s="1"/>
  <c r="K249" i="29" s="1"/>
  <c r="L249" i="29" s="1"/>
  <c r="I256" i="29" a="1"/>
  <c r="I256" i="29" s="1"/>
  <c r="J256" i="29" s="1" a="1"/>
  <c r="J256" i="29" s="1"/>
  <c r="K256" i="29" s="1"/>
  <c r="L256" i="29" s="1"/>
  <c r="I251" i="29" a="1"/>
  <c r="I251" i="29" s="1"/>
  <c r="J251" i="29" s="1" a="1"/>
  <c r="J251" i="29" s="1"/>
  <c r="K251" i="29" s="1"/>
  <c r="L251" i="29" s="1"/>
  <c r="I247" i="29" a="1"/>
  <c r="I247" i="29" s="1"/>
  <c r="J247" i="29" s="1" a="1"/>
  <c r="J247" i="29" s="1"/>
  <c r="K247" i="29" s="1"/>
  <c r="L247" i="29" s="1"/>
  <c r="I248" i="29" a="1"/>
  <c r="I248" i="29" s="1"/>
  <c r="J248" i="29" s="1" a="1"/>
  <c r="J248" i="29" s="1"/>
  <c r="K248" i="29" s="1"/>
  <c r="L248" i="29" s="1"/>
  <c r="I250" i="29" a="1"/>
  <c r="I250" i="29" s="1"/>
  <c r="J250" i="29" s="1" a="1"/>
  <c r="J250" i="29" s="1"/>
  <c r="K250" i="29" s="1"/>
  <c r="L250" i="29" s="1"/>
  <c r="Q243" i="29"/>
  <c r="P245" i="29"/>
  <c r="C237" i="29" a="1"/>
  <c r="C237" i="29" s="1"/>
  <c r="D237" i="29" s="1" a="1"/>
  <c r="D237" i="29" s="1"/>
  <c r="E237" i="29" s="1"/>
  <c r="F237" i="29" s="1"/>
  <c r="C233" i="29" a="1"/>
  <c r="C233" i="29" s="1"/>
  <c r="D233" i="29" s="1" a="1"/>
  <c r="D233" i="29" s="1"/>
  <c r="E233" i="29" s="1"/>
  <c r="F233" i="29" s="1"/>
  <c r="C236" i="29" a="1"/>
  <c r="C236" i="29" s="1"/>
  <c r="D236" i="29" s="1" a="1"/>
  <c r="D236" i="29" s="1"/>
  <c r="E236" i="29" s="1"/>
  <c r="F236" i="29" s="1"/>
  <c r="C238" i="29" a="1"/>
  <c r="C238" i="29" s="1"/>
  <c r="D238" i="29" s="1" a="1"/>
  <c r="D238" i="29" s="1"/>
  <c r="E238" i="29" s="1"/>
  <c r="F238" i="29" s="1"/>
  <c r="C234" i="29" a="1"/>
  <c r="C234" i="29" s="1"/>
  <c r="D234" i="29" s="1" a="1"/>
  <c r="D234" i="29" s="1"/>
  <c r="E234" i="29" s="1"/>
  <c r="F234" i="29" s="1"/>
  <c r="C232" i="29" a="1"/>
  <c r="C232" i="29" s="1"/>
  <c r="D232" i="29" s="1" a="1"/>
  <c r="D232" i="29" s="1"/>
  <c r="E232" i="29" s="1"/>
  <c r="F232" i="29" s="1"/>
  <c r="C240" i="29" a="1"/>
  <c r="C240" i="29" s="1"/>
  <c r="D240" i="29" s="1" a="1"/>
  <c r="D240" i="29" s="1"/>
  <c r="E240" i="29" s="1"/>
  <c r="F240" i="29" s="1"/>
  <c r="C239" i="29" a="1"/>
  <c r="C239" i="29" s="1"/>
  <c r="D239" i="29" s="1" a="1"/>
  <c r="D239" i="29" s="1"/>
  <c r="E239" i="29" s="1"/>
  <c r="F239" i="29" s="1"/>
  <c r="C235" i="29" a="1"/>
  <c r="C235" i="29" s="1"/>
  <c r="D235" i="29" s="1" a="1"/>
  <c r="D235" i="29" s="1"/>
  <c r="E235" i="29" s="1"/>
  <c r="F235" i="29" s="1"/>
  <c r="C231" i="29" a="1"/>
  <c r="C231" i="29" s="1"/>
  <c r="D231" i="29" s="1" a="1"/>
  <c r="D231" i="29" s="1"/>
  <c r="E231" i="29" s="1"/>
  <c r="F231" i="29" s="1"/>
  <c r="O240" i="29" a="1"/>
  <c r="O240" i="29" s="1"/>
  <c r="P240" i="29" s="1" a="1"/>
  <c r="P240" i="29" s="1"/>
  <c r="Q240" i="29" s="1"/>
  <c r="R240" i="29" s="1"/>
  <c r="O236" i="29" a="1"/>
  <c r="O236" i="29" s="1"/>
  <c r="P236" i="29" s="1" a="1"/>
  <c r="P236" i="29" s="1"/>
  <c r="Q236" i="29" s="1"/>
  <c r="R236" i="29" s="1"/>
  <c r="O239" i="29" a="1"/>
  <c r="O239" i="29" s="1"/>
  <c r="P239" i="29" s="1" a="1"/>
  <c r="P239" i="29" s="1"/>
  <c r="Q239" i="29" s="1"/>
  <c r="R239" i="29" s="1"/>
  <c r="O231" i="29" a="1"/>
  <c r="O231" i="29" s="1"/>
  <c r="P231" i="29" s="1" a="1"/>
  <c r="P231" i="29" s="1"/>
  <c r="Q231" i="29" s="1"/>
  <c r="R231" i="29" s="1"/>
  <c r="O232" i="29" a="1"/>
  <c r="O232" i="29" s="1"/>
  <c r="P232" i="29" s="1" a="1"/>
  <c r="P232" i="29" s="1"/>
  <c r="Q232" i="29" s="1"/>
  <c r="R232" i="29" s="1"/>
  <c r="O233" i="29" a="1"/>
  <c r="O233" i="29" s="1"/>
  <c r="P233" i="29" s="1" a="1"/>
  <c r="P233" i="29" s="1"/>
  <c r="Q233" i="29" s="1"/>
  <c r="R233" i="29" s="1"/>
  <c r="O238" i="29" a="1"/>
  <c r="O238" i="29" s="1"/>
  <c r="P238" i="29" s="1" a="1"/>
  <c r="P238" i="29" s="1"/>
  <c r="Q238" i="29" s="1"/>
  <c r="R238" i="29" s="1"/>
  <c r="O234" i="29" a="1"/>
  <c r="O234" i="29" s="1"/>
  <c r="P234" i="29" s="1" a="1"/>
  <c r="P234" i="29" s="1"/>
  <c r="Q234" i="29" s="1"/>
  <c r="R234" i="29" s="1"/>
  <c r="O237" i="29" a="1"/>
  <c r="O237" i="29" s="1"/>
  <c r="P237" i="29" s="1" a="1"/>
  <c r="P237" i="29" s="1"/>
  <c r="Q237" i="29" s="1"/>
  <c r="R237" i="29" s="1"/>
  <c r="O235" i="29" a="1"/>
  <c r="O235" i="29" s="1"/>
  <c r="P235" i="29" s="1" a="1"/>
  <c r="P235" i="29" s="1"/>
  <c r="Q235" i="29" s="1"/>
  <c r="R235" i="29" s="1"/>
  <c r="O251" i="29" l="1" a="1"/>
  <c r="O251" i="29" s="1"/>
  <c r="P251" i="29" s="1" a="1"/>
  <c r="P251" i="29" s="1"/>
  <c r="Q251" i="29" s="1"/>
  <c r="R251" i="29" s="1"/>
  <c r="O252" i="29" a="1"/>
  <c r="O252" i="29" s="1"/>
  <c r="P252" i="29" s="1" a="1"/>
  <c r="P252" i="29" s="1"/>
  <c r="Q252" i="29" s="1"/>
  <c r="R252" i="29" s="1"/>
  <c r="O250" i="29" a="1"/>
  <c r="O250" i="29" s="1"/>
  <c r="P250" i="29" s="1" a="1"/>
  <c r="P250" i="29" s="1"/>
  <c r="Q250" i="29" s="1"/>
  <c r="R250" i="29" s="1"/>
  <c r="O253" i="29" a="1"/>
  <c r="O253" i="29" s="1"/>
  <c r="P253" i="29" s="1" a="1"/>
  <c r="P253" i="29" s="1"/>
  <c r="Q253" i="29" s="1"/>
  <c r="R253" i="29" s="1"/>
  <c r="O248" i="29" a="1"/>
  <c r="O248" i="29" s="1"/>
  <c r="P248" i="29" s="1" a="1"/>
  <c r="P248" i="29" s="1"/>
  <c r="Q248" i="29" s="1"/>
  <c r="R248" i="29" s="1"/>
  <c r="O256" i="29" a="1"/>
  <c r="O256" i="29" s="1"/>
  <c r="P256" i="29" s="1" a="1"/>
  <c r="P256" i="29" s="1"/>
  <c r="Q256" i="29" s="1"/>
  <c r="R256" i="29" s="1"/>
  <c r="O255" i="29" a="1"/>
  <c r="O255" i="29" s="1"/>
  <c r="P255" i="29" s="1" a="1"/>
  <c r="P255" i="29" s="1"/>
  <c r="Q255" i="29" s="1"/>
  <c r="R255" i="29" s="1"/>
  <c r="O254" i="29" a="1"/>
  <c r="O254" i="29" s="1"/>
  <c r="P254" i="29" s="1" a="1"/>
  <c r="P254" i="29" s="1"/>
  <c r="Q254" i="29" s="1"/>
  <c r="R254" i="29" s="1"/>
  <c r="O249" i="29" a="1"/>
  <c r="O249" i="29" s="1"/>
  <c r="P249" i="29" s="1" a="1"/>
  <c r="P249" i="29" s="1"/>
  <c r="Q249" i="29" s="1"/>
  <c r="R249" i="29" s="1"/>
  <c r="O247" i="29" a="1"/>
  <c r="O247" i="29" s="1"/>
  <c r="P247" i="29" s="1" a="1"/>
  <c r="P247" i="29" s="1"/>
  <c r="Q247" i="29" s="1"/>
  <c r="R247" i="29" s="1"/>
  <c r="M290" i="29"/>
  <c r="P274" i="29" a="1"/>
  <c r="P274" i="29" s="1"/>
  <c r="K275" i="29"/>
  <c r="J277" i="29"/>
  <c r="Q259" i="29"/>
  <c r="P261" i="29"/>
  <c r="G306" i="29"/>
  <c r="J306" i="29" s="1" a="1"/>
  <c r="J306" i="29" s="1"/>
  <c r="J290" i="29" a="1"/>
  <c r="J290" i="29" s="1"/>
  <c r="AA254" i="29" a="1"/>
  <c r="AA254" i="29" s="1"/>
  <c r="AB254" i="29" s="1" a="1"/>
  <c r="AB254" i="29" s="1"/>
  <c r="AC254" i="29" s="1"/>
  <c r="AD254" i="29" s="1"/>
  <c r="AA252" i="29" a="1"/>
  <c r="AA252" i="29" s="1"/>
  <c r="AB252" i="29" s="1" a="1"/>
  <c r="AB252" i="29" s="1"/>
  <c r="AC252" i="29" s="1"/>
  <c r="AD252" i="29" s="1"/>
  <c r="AA251" i="29" a="1"/>
  <c r="AA251" i="29" s="1"/>
  <c r="AB251" i="29" s="1" a="1"/>
  <c r="AB251" i="29" s="1"/>
  <c r="AC251" i="29" s="1"/>
  <c r="AD251" i="29" s="1"/>
  <c r="AA249" i="29" a="1"/>
  <c r="AA249" i="29" s="1"/>
  <c r="AB249" i="29" s="1" a="1"/>
  <c r="AB249" i="29" s="1"/>
  <c r="AC249" i="29" s="1"/>
  <c r="AD249" i="29" s="1"/>
  <c r="AA247" i="29" a="1"/>
  <c r="AA247" i="29" s="1"/>
  <c r="AB247" i="29" s="1" a="1"/>
  <c r="AB247" i="29" s="1"/>
  <c r="AC247" i="29" s="1"/>
  <c r="AD247" i="29" s="1"/>
  <c r="AA256" i="29" a="1"/>
  <c r="AA256" i="29" s="1"/>
  <c r="AB256" i="29" s="1" a="1"/>
  <c r="AB256" i="29" s="1"/>
  <c r="AC256" i="29" s="1"/>
  <c r="AD256" i="29" s="1"/>
  <c r="AA248" i="29" a="1"/>
  <c r="AA248" i="29" s="1"/>
  <c r="AB248" i="29" s="1" a="1"/>
  <c r="AB248" i="29" s="1"/>
  <c r="AC248" i="29" s="1"/>
  <c r="AD248" i="29" s="1"/>
  <c r="AA255" i="29" a="1"/>
  <c r="AA255" i="29" s="1"/>
  <c r="AB255" i="29" s="1" a="1"/>
  <c r="AB255" i="29" s="1"/>
  <c r="AC255" i="29" s="1"/>
  <c r="AD255" i="29" s="1"/>
  <c r="AA253" i="29" a="1"/>
  <c r="AA253" i="29" s="1"/>
  <c r="AB253" i="29" s="1" a="1"/>
  <c r="AB253" i="29" s="1"/>
  <c r="AC253" i="29" s="1"/>
  <c r="AD253" i="29" s="1"/>
  <c r="AA250" i="29" a="1"/>
  <c r="AA250" i="29" s="1"/>
  <c r="AB250" i="29" s="1" a="1"/>
  <c r="AB250" i="29" s="1"/>
  <c r="AC250" i="29" s="1"/>
  <c r="AD250" i="29" s="1"/>
  <c r="C251" i="29" a="1"/>
  <c r="C251" i="29" s="1"/>
  <c r="D251" i="29" s="1" a="1"/>
  <c r="D251" i="29" s="1"/>
  <c r="E251" i="29" s="1"/>
  <c r="F251" i="29" s="1"/>
  <c r="C256" i="29" a="1"/>
  <c r="C256" i="29" s="1"/>
  <c r="D256" i="29" s="1" a="1"/>
  <c r="D256" i="29" s="1"/>
  <c r="E256" i="29" s="1"/>
  <c r="F256" i="29" s="1"/>
  <c r="C255" i="29" a="1"/>
  <c r="C255" i="29" s="1"/>
  <c r="D255" i="29" s="1" a="1"/>
  <c r="D255" i="29" s="1"/>
  <c r="E255" i="29" s="1"/>
  <c r="F255" i="29" s="1"/>
  <c r="C250" i="29" a="1"/>
  <c r="C250" i="29" s="1"/>
  <c r="D250" i="29" s="1" a="1"/>
  <c r="D250" i="29" s="1"/>
  <c r="E250" i="29" s="1"/>
  <c r="F250" i="29" s="1"/>
  <c r="C249" i="29" a="1"/>
  <c r="C249" i="29" s="1"/>
  <c r="D249" i="29" s="1" a="1"/>
  <c r="D249" i="29" s="1"/>
  <c r="E249" i="29" s="1"/>
  <c r="F249" i="29" s="1"/>
  <c r="C254" i="29" a="1"/>
  <c r="C254" i="29" s="1"/>
  <c r="D254" i="29" s="1" a="1"/>
  <c r="D254" i="29" s="1"/>
  <c r="E254" i="29" s="1"/>
  <c r="F254" i="29" s="1"/>
  <c r="C253" i="29" a="1"/>
  <c r="C253" i="29" s="1"/>
  <c r="D253" i="29" s="1" a="1"/>
  <c r="D253" i="29" s="1"/>
  <c r="E253" i="29" s="1"/>
  <c r="F253" i="29" s="1"/>
  <c r="C252" i="29" a="1"/>
  <c r="C252" i="29" s="1"/>
  <c r="D252" i="29" s="1" a="1"/>
  <c r="D252" i="29" s="1"/>
  <c r="E252" i="29" s="1"/>
  <c r="F252" i="29" s="1"/>
  <c r="C248" i="29" a="1"/>
  <c r="C248" i="29" s="1"/>
  <c r="D248" i="29" s="1" a="1"/>
  <c r="D248" i="29" s="1"/>
  <c r="E248" i="29" s="1"/>
  <c r="F248" i="29" s="1"/>
  <c r="C247" i="29" a="1"/>
  <c r="C247" i="29" s="1"/>
  <c r="D247" i="29" s="1" a="1"/>
  <c r="D247" i="29" s="1"/>
  <c r="E247" i="29" s="1"/>
  <c r="F247" i="29" s="1"/>
  <c r="I271" i="29" a="1"/>
  <c r="I271" i="29" s="1"/>
  <c r="J271" i="29" s="1" a="1"/>
  <c r="J271" i="29" s="1"/>
  <c r="K271" i="29" s="1"/>
  <c r="L271" i="29" s="1"/>
  <c r="I272" i="29" a="1"/>
  <c r="I272" i="29" s="1"/>
  <c r="J272" i="29" s="1" a="1"/>
  <c r="J272" i="29" s="1"/>
  <c r="K272" i="29" s="1"/>
  <c r="L272" i="29" s="1"/>
  <c r="I266" i="29" a="1"/>
  <c r="I266" i="29" s="1"/>
  <c r="J266" i="29" s="1" a="1"/>
  <c r="J266" i="29" s="1"/>
  <c r="K266" i="29" s="1"/>
  <c r="L266" i="29" s="1"/>
  <c r="I270" i="29" a="1"/>
  <c r="I270" i="29" s="1"/>
  <c r="J270" i="29" s="1" a="1"/>
  <c r="J270" i="29" s="1"/>
  <c r="K270" i="29" s="1"/>
  <c r="L270" i="29" s="1"/>
  <c r="I268" i="29" a="1"/>
  <c r="I268" i="29" s="1"/>
  <c r="J268" i="29" s="1" a="1"/>
  <c r="J268" i="29" s="1"/>
  <c r="K268" i="29" s="1"/>
  <c r="L268" i="29" s="1"/>
  <c r="I263" i="29" a="1"/>
  <c r="I263" i="29" s="1"/>
  <c r="J263" i="29" s="1" a="1"/>
  <c r="J263" i="29" s="1"/>
  <c r="K263" i="29" s="1"/>
  <c r="L263" i="29" s="1"/>
  <c r="I269" i="29" a="1"/>
  <c r="I269" i="29" s="1"/>
  <c r="J269" i="29" s="1" a="1"/>
  <c r="J269" i="29" s="1"/>
  <c r="K269" i="29" s="1"/>
  <c r="L269" i="29" s="1"/>
  <c r="I267" i="29" a="1"/>
  <c r="I267" i="29" s="1"/>
  <c r="J267" i="29" s="1" a="1"/>
  <c r="J267" i="29" s="1"/>
  <c r="K267" i="29" s="1"/>
  <c r="L267" i="29" s="1"/>
  <c r="I265" i="29" a="1"/>
  <c r="I265" i="29" s="1"/>
  <c r="J265" i="29" s="1" a="1"/>
  <c r="J265" i="29" s="1"/>
  <c r="K265" i="29" s="1"/>
  <c r="L265" i="29" s="1"/>
  <c r="I264" i="29" a="1"/>
  <c r="I264" i="29" s="1"/>
  <c r="J264" i="29" s="1" a="1"/>
  <c r="J264" i="29" s="1"/>
  <c r="K264" i="29" s="1"/>
  <c r="L264" i="29" s="1"/>
  <c r="V293" i="29"/>
  <c r="W291" i="29"/>
  <c r="E259" i="29"/>
  <c r="D261" i="29"/>
  <c r="AB274" i="29" a="1"/>
  <c r="AB274" i="29" s="1"/>
  <c r="Y290" i="29"/>
  <c r="W307" i="29"/>
  <c r="V309" i="29"/>
  <c r="U288" i="29" a="1"/>
  <c r="U288" i="29" s="1"/>
  <c r="V288" i="29" s="1" a="1"/>
  <c r="V288" i="29" s="1"/>
  <c r="W288" i="29" s="1"/>
  <c r="X288" i="29" s="1"/>
  <c r="U282" i="29" a="1"/>
  <c r="U282" i="29" s="1"/>
  <c r="V282" i="29" s="1" a="1"/>
  <c r="V282" i="29" s="1"/>
  <c r="W282" i="29" s="1"/>
  <c r="X282" i="29" s="1"/>
  <c r="U285" i="29" a="1"/>
  <c r="U285" i="29" s="1"/>
  <c r="V285" i="29" s="1" a="1"/>
  <c r="V285" i="29" s="1"/>
  <c r="W285" i="29" s="1"/>
  <c r="X285" i="29" s="1"/>
  <c r="U284" i="29" a="1"/>
  <c r="U284" i="29" s="1"/>
  <c r="V284" i="29" s="1" a="1"/>
  <c r="V284" i="29" s="1"/>
  <c r="W284" i="29" s="1"/>
  <c r="X284" i="29" s="1"/>
  <c r="U279" i="29" a="1"/>
  <c r="U279" i="29" s="1"/>
  <c r="V279" i="29" s="1" a="1"/>
  <c r="V279" i="29" s="1"/>
  <c r="W279" i="29" s="1"/>
  <c r="X279" i="29" s="1"/>
  <c r="U280" i="29" a="1"/>
  <c r="U280" i="29" s="1"/>
  <c r="V280" i="29" s="1" a="1"/>
  <c r="V280" i="29" s="1"/>
  <c r="W280" i="29" s="1"/>
  <c r="X280" i="29" s="1"/>
  <c r="U286" i="29" a="1"/>
  <c r="U286" i="29" s="1"/>
  <c r="V286" i="29" s="1" a="1"/>
  <c r="V286" i="29" s="1"/>
  <c r="W286" i="29" s="1"/>
  <c r="X286" i="29" s="1"/>
  <c r="U281" i="29" a="1"/>
  <c r="U281" i="29" s="1"/>
  <c r="V281" i="29" s="1" a="1"/>
  <c r="V281" i="29" s="1"/>
  <c r="W281" i="29" s="1"/>
  <c r="X281" i="29" s="1"/>
  <c r="U287" i="29" a="1"/>
  <c r="U287" i="29" s="1"/>
  <c r="V287" i="29" s="1" a="1"/>
  <c r="V287" i="29" s="1"/>
  <c r="W287" i="29" s="1"/>
  <c r="X287" i="29" s="1"/>
  <c r="U283" i="29" a="1"/>
  <c r="U283" i="29" s="1"/>
  <c r="V283" i="29" s="1" a="1"/>
  <c r="V283" i="29" s="1"/>
  <c r="W283" i="29" s="1"/>
  <c r="X283" i="29" s="1"/>
  <c r="D274" i="29" a="1"/>
  <c r="D274" i="29" s="1"/>
  <c r="A290" i="29"/>
  <c r="AC259" i="29"/>
  <c r="AB261" i="29"/>
  <c r="D277" i="29" l="1"/>
  <c r="E275" i="29"/>
  <c r="AA271" i="29" a="1"/>
  <c r="AA271" i="29" s="1"/>
  <c r="AB271" i="29" s="1" a="1"/>
  <c r="AB271" i="29" s="1"/>
  <c r="AC271" i="29" s="1"/>
  <c r="AD271" i="29" s="1"/>
  <c r="AA267" i="29" a="1"/>
  <c r="AA267" i="29" s="1"/>
  <c r="AB267" i="29" s="1" a="1"/>
  <c r="AB267" i="29" s="1"/>
  <c r="AC267" i="29" s="1"/>
  <c r="AD267" i="29" s="1"/>
  <c r="AA270" i="29" a="1"/>
  <c r="AA270" i="29" s="1"/>
  <c r="AB270" i="29" s="1" a="1"/>
  <c r="AB270" i="29" s="1"/>
  <c r="AC270" i="29" s="1"/>
  <c r="AD270" i="29" s="1"/>
  <c r="AA269" i="29" a="1"/>
  <c r="AA269" i="29" s="1"/>
  <c r="AB269" i="29" s="1" a="1"/>
  <c r="AB269" i="29" s="1"/>
  <c r="AC269" i="29" s="1"/>
  <c r="AD269" i="29" s="1"/>
  <c r="AA263" i="29" a="1"/>
  <c r="AA263" i="29" s="1"/>
  <c r="AB263" i="29" s="1" a="1"/>
  <c r="AB263" i="29" s="1"/>
  <c r="AC263" i="29" s="1"/>
  <c r="AD263" i="29" s="1"/>
  <c r="AA272" i="29" a="1"/>
  <c r="AA272" i="29" s="1"/>
  <c r="AB272" i="29" s="1" a="1"/>
  <c r="AB272" i="29" s="1"/>
  <c r="AC272" i="29" s="1"/>
  <c r="AD272" i="29" s="1"/>
  <c r="AA266" i="29" a="1"/>
  <c r="AA266" i="29" s="1"/>
  <c r="AB266" i="29" s="1" a="1"/>
  <c r="AB266" i="29" s="1"/>
  <c r="AC266" i="29" s="1"/>
  <c r="AD266" i="29" s="1"/>
  <c r="AA265" i="29" a="1"/>
  <c r="AA265" i="29" s="1"/>
  <c r="AB265" i="29" s="1" a="1"/>
  <c r="AB265" i="29" s="1"/>
  <c r="AC265" i="29" s="1"/>
  <c r="AD265" i="29" s="1"/>
  <c r="AA268" i="29" a="1"/>
  <c r="AA268" i="29" s="1"/>
  <c r="AB268" i="29" s="1" a="1"/>
  <c r="AB268" i="29" s="1"/>
  <c r="AC268" i="29" s="1"/>
  <c r="AD268" i="29" s="1"/>
  <c r="AA264" i="29" a="1"/>
  <c r="AA264" i="29" s="1"/>
  <c r="AB264" i="29" s="1" a="1"/>
  <c r="AB264" i="29" s="1"/>
  <c r="AC264" i="29" s="1"/>
  <c r="AD264" i="29" s="1"/>
  <c r="U319" i="29" a="1"/>
  <c r="U319" i="29" s="1"/>
  <c r="V319" i="29" s="1" a="1"/>
  <c r="V319" i="29" s="1"/>
  <c r="W319" i="29" s="1"/>
  <c r="X319" i="29" s="1"/>
  <c r="U312" i="29" a="1"/>
  <c r="U312" i="29" s="1"/>
  <c r="V312" i="29" s="1" a="1"/>
  <c r="V312" i="29" s="1"/>
  <c r="W312" i="29" s="1"/>
  <c r="X312" i="29" s="1"/>
  <c r="U315" i="29" a="1"/>
  <c r="U315" i="29" s="1"/>
  <c r="V315" i="29" s="1" a="1"/>
  <c r="V315" i="29" s="1"/>
  <c r="W315" i="29" s="1"/>
  <c r="X315" i="29" s="1"/>
  <c r="U311" i="29" a="1"/>
  <c r="U311" i="29" s="1"/>
  <c r="V311" i="29" s="1" a="1"/>
  <c r="V311" i="29" s="1"/>
  <c r="W311" i="29" s="1"/>
  <c r="X311" i="29" s="1"/>
  <c r="U318" i="29" a="1"/>
  <c r="U318" i="29" s="1"/>
  <c r="V318" i="29" s="1" a="1"/>
  <c r="V318" i="29" s="1"/>
  <c r="W318" i="29" s="1"/>
  <c r="X318" i="29" s="1"/>
  <c r="U314" i="29" a="1"/>
  <c r="U314" i="29" s="1"/>
  <c r="V314" i="29" s="1" a="1"/>
  <c r="V314" i="29" s="1"/>
  <c r="W314" i="29" s="1"/>
  <c r="X314" i="29" s="1"/>
  <c r="U317" i="29" a="1"/>
  <c r="U317" i="29" s="1"/>
  <c r="V317" i="29" s="1" a="1"/>
  <c r="V317" i="29" s="1"/>
  <c r="W317" i="29" s="1"/>
  <c r="X317" i="29" s="1"/>
  <c r="U320" i="29" a="1"/>
  <c r="U320" i="29" s="1"/>
  <c r="V320" i="29" s="1" a="1"/>
  <c r="V320" i="29" s="1"/>
  <c r="W320" i="29" s="1"/>
  <c r="X320" i="29" s="1"/>
  <c r="U316" i="29" a="1"/>
  <c r="U316" i="29" s="1"/>
  <c r="V316" i="29" s="1" a="1"/>
  <c r="V316" i="29" s="1"/>
  <c r="W316" i="29" s="1"/>
  <c r="X316" i="29" s="1"/>
  <c r="U313" i="29" a="1"/>
  <c r="U313" i="29" s="1"/>
  <c r="V313" i="29" s="1" a="1"/>
  <c r="V313" i="29" s="1"/>
  <c r="W313" i="29" s="1"/>
  <c r="X313" i="29" s="1"/>
  <c r="I283" i="29" a="1"/>
  <c r="I283" i="29" s="1"/>
  <c r="J283" i="29" s="1" a="1"/>
  <c r="J283" i="29" s="1"/>
  <c r="K283" i="29" s="1"/>
  <c r="L283" i="29" s="1"/>
  <c r="I279" i="29" a="1"/>
  <c r="I279" i="29" s="1"/>
  <c r="J279" i="29" s="1" a="1"/>
  <c r="J279" i="29" s="1"/>
  <c r="K279" i="29" s="1"/>
  <c r="L279" i="29" s="1"/>
  <c r="I282" i="29" a="1"/>
  <c r="I282" i="29" s="1"/>
  <c r="J282" i="29" s="1" a="1"/>
  <c r="J282" i="29" s="1"/>
  <c r="K282" i="29" s="1"/>
  <c r="L282" i="29" s="1"/>
  <c r="I285" i="29" a="1"/>
  <c r="I285" i="29" s="1"/>
  <c r="J285" i="29" s="1" a="1"/>
  <c r="J285" i="29" s="1"/>
  <c r="K285" i="29" s="1"/>
  <c r="L285" i="29" s="1"/>
  <c r="I280" i="29" a="1"/>
  <c r="I280" i="29" s="1"/>
  <c r="J280" i="29" s="1" a="1"/>
  <c r="J280" i="29" s="1"/>
  <c r="K280" i="29" s="1"/>
  <c r="L280" i="29" s="1"/>
  <c r="I286" i="29" a="1"/>
  <c r="I286" i="29" s="1"/>
  <c r="J286" i="29" s="1" a="1"/>
  <c r="J286" i="29" s="1"/>
  <c r="K286" i="29" s="1"/>
  <c r="L286" i="29" s="1"/>
  <c r="I281" i="29" a="1"/>
  <c r="I281" i="29" s="1"/>
  <c r="J281" i="29" s="1" a="1"/>
  <c r="J281" i="29" s="1"/>
  <c r="K281" i="29" s="1"/>
  <c r="L281" i="29" s="1"/>
  <c r="I287" i="29" a="1"/>
  <c r="I287" i="29" s="1"/>
  <c r="J287" i="29" s="1" a="1"/>
  <c r="J287" i="29" s="1"/>
  <c r="K287" i="29" s="1"/>
  <c r="L287" i="29" s="1"/>
  <c r="I288" i="29" a="1"/>
  <c r="I288" i="29" s="1"/>
  <c r="J288" i="29" s="1" a="1"/>
  <c r="J288" i="29" s="1"/>
  <c r="K288" i="29" s="1"/>
  <c r="L288" i="29" s="1"/>
  <c r="I284" i="29" a="1"/>
  <c r="I284" i="29" s="1"/>
  <c r="J284" i="29" s="1" a="1"/>
  <c r="J284" i="29" s="1"/>
  <c r="K284" i="29" s="1"/>
  <c r="L284" i="29" s="1"/>
  <c r="Y306" i="29"/>
  <c r="AB306" i="29" s="1" a="1"/>
  <c r="AB306" i="29" s="1"/>
  <c r="AB290" i="29" a="1"/>
  <c r="AB290" i="29" s="1"/>
  <c r="P277" i="29"/>
  <c r="Q275" i="29"/>
  <c r="AB277" i="29"/>
  <c r="AC275" i="29"/>
  <c r="M306" i="29"/>
  <c r="P306" i="29" s="1" a="1"/>
  <c r="P306" i="29" s="1"/>
  <c r="P290" i="29" a="1"/>
  <c r="P290" i="29" s="1"/>
  <c r="A306" i="29"/>
  <c r="D306" i="29" s="1" a="1"/>
  <c r="D306" i="29" s="1"/>
  <c r="D290" i="29" a="1"/>
  <c r="D290" i="29" s="1"/>
  <c r="K291" i="29"/>
  <c r="J293" i="29"/>
  <c r="C272" i="29" a="1"/>
  <c r="C272" i="29" s="1"/>
  <c r="D272" i="29" s="1" a="1"/>
  <c r="D272" i="29" s="1"/>
  <c r="E272" i="29" s="1"/>
  <c r="F272" i="29" s="1"/>
  <c r="C265" i="29" a="1"/>
  <c r="C265" i="29" s="1"/>
  <c r="D265" i="29" s="1" a="1"/>
  <c r="D265" i="29" s="1"/>
  <c r="E265" i="29" s="1"/>
  <c r="F265" i="29" s="1"/>
  <c r="C269" i="29" a="1"/>
  <c r="C269" i="29" s="1"/>
  <c r="D269" i="29" s="1" a="1"/>
  <c r="D269" i="29" s="1"/>
  <c r="E269" i="29" s="1"/>
  <c r="F269" i="29" s="1"/>
  <c r="C264" i="29" a="1"/>
  <c r="C264" i="29" s="1"/>
  <c r="D264" i="29" s="1" a="1"/>
  <c r="D264" i="29" s="1"/>
  <c r="E264" i="29" s="1"/>
  <c r="F264" i="29" s="1"/>
  <c r="C270" i="29" a="1"/>
  <c r="C270" i="29" s="1"/>
  <c r="D270" i="29" s="1" a="1"/>
  <c r="D270" i="29" s="1"/>
  <c r="E270" i="29" s="1"/>
  <c r="F270" i="29" s="1"/>
  <c r="C266" i="29" a="1"/>
  <c r="C266" i="29" s="1"/>
  <c r="D266" i="29" s="1" a="1"/>
  <c r="D266" i="29" s="1"/>
  <c r="E266" i="29" s="1"/>
  <c r="F266" i="29" s="1"/>
  <c r="C263" i="29" a="1"/>
  <c r="C263" i="29" s="1"/>
  <c r="D263" i="29" s="1" a="1"/>
  <c r="D263" i="29" s="1"/>
  <c r="E263" i="29" s="1"/>
  <c r="F263" i="29" s="1"/>
  <c r="C268" i="29" a="1"/>
  <c r="C268" i="29" s="1"/>
  <c r="D268" i="29" s="1" a="1"/>
  <c r="D268" i="29" s="1"/>
  <c r="E268" i="29" s="1"/>
  <c r="F268" i="29" s="1"/>
  <c r="C271" i="29" a="1"/>
  <c r="C271" i="29" s="1"/>
  <c r="D271" i="29" s="1" a="1"/>
  <c r="D271" i="29" s="1"/>
  <c r="E271" i="29" s="1"/>
  <c r="F271" i="29" s="1"/>
  <c r="C267" i="29" a="1"/>
  <c r="C267" i="29" s="1"/>
  <c r="D267" i="29" s="1" a="1"/>
  <c r="D267" i="29" s="1"/>
  <c r="E267" i="29" s="1"/>
  <c r="F267" i="29" s="1"/>
  <c r="K307" i="29"/>
  <c r="J309" i="29"/>
  <c r="O272" i="29" a="1"/>
  <c r="O272" i="29" s="1"/>
  <c r="P272" i="29" s="1" a="1"/>
  <c r="P272" i="29" s="1"/>
  <c r="Q272" i="29" s="1"/>
  <c r="R272" i="29" s="1"/>
  <c r="O271" i="29" a="1"/>
  <c r="O271" i="29" s="1"/>
  <c r="P271" i="29" s="1" a="1"/>
  <c r="P271" i="29" s="1"/>
  <c r="Q271" i="29" s="1"/>
  <c r="R271" i="29" s="1"/>
  <c r="O264" i="29" a="1"/>
  <c r="O264" i="29" s="1"/>
  <c r="P264" i="29" s="1" a="1"/>
  <c r="P264" i="29" s="1"/>
  <c r="Q264" i="29" s="1"/>
  <c r="R264" i="29" s="1"/>
  <c r="O269" i="29" a="1"/>
  <c r="O269" i="29" s="1"/>
  <c r="P269" i="29" s="1" a="1"/>
  <c r="P269" i="29" s="1"/>
  <c r="Q269" i="29" s="1"/>
  <c r="R269" i="29" s="1"/>
  <c r="O267" i="29" a="1"/>
  <c r="O267" i="29" s="1"/>
  <c r="P267" i="29" s="1" a="1"/>
  <c r="P267" i="29" s="1"/>
  <c r="Q267" i="29" s="1"/>
  <c r="R267" i="29" s="1"/>
  <c r="O263" i="29" a="1"/>
  <c r="O263" i="29" s="1"/>
  <c r="P263" i="29" s="1" a="1"/>
  <c r="P263" i="29" s="1"/>
  <c r="Q263" i="29" s="1"/>
  <c r="R263" i="29" s="1"/>
  <c r="O268" i="29" a="1"/>
  <c r="O268" i="29" s="1"/>
  <c r="P268" i="29" s="1" a="1"/>
  <c r="P268" i="29" s="1"/>
  <c r="Q268" i="29" s="1"/>
  <c r="R268" i="29" s="1"/>
  <c r="O266" i="29" a="1"/>
  <c r="O266" i="29" s="1"/>
  <c r="P266" i="29" s="1" a="1"/>
  <c r="P266" i="29" s="1"/>
  <c r="Q266" i="29" s="1"/>
  <c r="R266" i="29" s="1"/>
  <c r="O265" i="29" a="1"/>
  <c r="O265" i="29" s="1"/>
  <c r="P265" i="29" s="1" a="1"/>
  <c r="P265" i="29" s="1"/>
  <c r="Q265" i="29" s="1"/>
  <c r="R265" i="29" s="1"/>
  <c r="O270" i="29" a="1"/>
  <c r="O270" i="29" s="1"/>
  <c r="P270" i="29" s="1" a="1"/>
  <c r="P270" i="29" s="1"/>
  <c r="Q270" i="29" s="1"/>
  <c r="R270" i="29" s="1"/>
  <c r="U300" i="29" a="1"/>
  <c r="U300" i="29" s="1"/>
  <c r="V300" i="29" s="1" a="1"/>
  <c r="V300" i="29" s="1"/>
  <c r="W300" i="29" s="1"/>
  <c r="X300" i="29" s="1"/>
  <c r="U303" i="29" a="1"/>
  <c r="U303" i="29" s="1"/>
  <c r="V303" i="29" s="1" a="1"/>
  <c r="V303" i="29" s="1"/>
  <c r="W303" i="29" s="1"/>
  <c r="X303" i="29" s="1"/>
  <c r="U296" i="29" a="1"/>
  <c r="U296" i="29" s="1"/>
  <c r="V296" i="29" s="1" a="1"/>
  <c r="V296" i="29" s="1"/>
  <c r="W296" i="29" s="1"/>
  <c r="X296" i="29" s="1"/>
  <c r="U299" i="29" a="1"/>
  <c r="U299" i="29" s="1"/>
  <c r="V299" i="29" s="1" a="1"/>
  <c r="V299" i="29" s="1"/>
  <c r="W299" i="29" s="1"/>
  <c r="X299" i="29" s="1"/>
  <c r="U304" i="29" a="1"/>
  <c r="U304" i="29" s="1"/>
  <c r="V304" i="29" s="1" a="1"/>
  <c r="V304" i="29" s="1"/>
  <c r="W304" i="29" s="1"/>
  <c r="X304" i="29" s="1"/>
  <c r="U297" i="29" a="1"/>
  <c r="U297" i="29" s="1"/>
  <c r="V297" i="29" s="1" a="1"/>
  <c r="V297" i="29" s="1"/>
  <c r="W297" i="29" s="1"/>
  <c r="X297" i="29" s="1"/>
  <c r="U298" i="29" a="1"/>
  <c r="U298" i="29" s="1"/>
  <c r="V298" i="29" s="1" a="1"/>
  <c r="V298" i="29" s="1"/>
  <c r="W298" i="29" s="1"/>
  <c r="X298" i="29" s="1"/>
  <c r="U302" i="29" a="1"/>
  <c r="U302" i="29" s="1"/>
  <c r="V302" i="29" s="1" a="1"/>
  <c r="V302" i="29" s="1"/>
  <c r="W302" i="29" s="1"/>
  <c r="X302" i="29" s="1"/>
  <c r="U301" i="29" a="1"/>
  <c r="U301" i="29" s="1"/>
  <c r="V301" i="29" s="1" a="1"/>
  <c r="V301" i="29" s="1"/>
  <c r="W301" i="29" s="1"/>
  <c r="X301" i="29" s="1"/>
  <c r="U295" i="29" a="1"/>
  <c r="U295" i="29" s="1"/>
  <c r="V295" i="29" s="1" a="1"/>
  <c r="V295" i="29" s="1"/>
  <c r="W295" i="29" s="1"/>
  <c r="X295" i="29" s="1"/>
  <c r="I313" i="29" l="1" a="1"/>
  <c r="I313" i="29" s="1"/>
  <c r="J313" i="29" s="1" a="1"/>
  <c r="J313" i="29" s="1"/>
  <c r="K313" i="29" s="1"/>
  <c r="L313" i="29" s="1"/>
  <c r="I320" i="29" a="1"/>
  <c r="I320" i="29" s="1"/>
  <c r="J320" i="29" s="1" a="1"/>
  <c r="J320" i="29" s="1"/>
  <c r="K320" i="29" s="1"/>
  <c r="L320" i="29" s="1"/>
  <c r="I316" i="29" a="1"/>
  <c r="I316" i="29" s="1"/>
  <c r="J316" i="29" s="1" a="1"/>
  <c r="J316" i="29" s="1"/>
  <c r="K316" i="29" s="1"/>
  <c r="L316" i="29" s="1"/>
  <c r="I319" i="29" a="1"/>
  <c r="I319" i="29" s="1"/>
  <c r="J319" i="29" s="1" a="1"/>
  <c r="J319" i="29" s="1"/>
  <c r="K319" i="29" s="1"/>
  <c r="L319" i="29" s="1"/>
  <c r="I315" i="29" a="1"/>
  <c r="I315" i="29" s="1"/>
  <c r="J315" i="29" s="1" a="1"/>
  <c r="J315" i="29" s="1"/>
  <c r="K315" i="29" s="1"/>
  <c r="L315" i="29" s="1"/>
  <c r="I318" i="29" a="1"/>
  <c r="I318" i="29" s="1"/>
  <c r="J318" i="29" s="1" a="1"/>
  <c r="J318" i="29" s="1"/>
  <c r="K318" i="29" s="1"/>
  <c r="L318" i="29" s="1"/>
  <c r="I317" i="29" a="1"/>
  <c r="I317" i="29" s="1"/>
  <c r="J317" i="29" s="1" a="1"/>
  <c r="J317" i="29" s="1"/>
  <c r="K317" i="29" s="1"/>
  <c r="L317" i="29" s="1"/>
  <c r="I311" i="29" a="1"/>
  <c r="I311" i="29" s="1"/>
  <c r="J311" i="29" s="1" a="1"/>
  <c r="J311" i="29" s="1"/>
  <c r="K311" i="29" s="1"/>
  <c r="L311" i="29" s="1"/>
  <c r="I314" i="29" a="1"/>
  <c r="I314" i="29" s="1"/>
  <c r="J314" i="29" s="1" a="1"/>
  <c r="J314" i="29" s="1"/>
  <c r="K314" i="29" s="1"/>
  <c r="L314" i="29" s="1"/>
  <c r="I312" i="29" a="1"/>
  <c r="I312" i="29" s="1"/>
  <c r="J312" i="29" s="1" a="1"/>
  <c r="J312" i="29" s="1"/>
  <c r="K312" i="29" s="1"/>
  <c r="L312" i="29" s="1"/>
  <c r="E291" i="29"/>
  <c r="D293" i="29"/>
  <c r="AC291" i="29"/>
  <c r="AB293" i="29"/>
  <c r="D309" i="29"/>
  <c r="E307" i="29"/>
  <c r="AC307" i="29"/>
  <c r="AB309" i="29"/>
  <c r="P293" i="29"/>
  <c r="Q291" i="29"/>
  <c r="Q307" i="29"/>
  <c r="P309" i="29"/>
  <c r="AA287" i="29" a="1"/>
  <c r="AA287" i="29" s="1"/>
  <c r="AB287" i="29" s="1" a="1"/>
  <c r="AB287" i="29" s="1"/>
  <c r="AC287" i="29" s="1"/>
  <c r="AD287" i="29" s="1"/>
  <c r="AA288" i="29" a="1"/>
  <c r="AA288" i="29" s="1"/>
  <c r="AB288" i="29" s="1" a="1"/>
  <c r="AB288" i="29" s="1"/>
  <c r="AC288" i="29" s="1"/>
  <c r="AD288" i="29" s="1"/>
  <c r="AA283" i="29" a="1"/>
  <c r="AA283" i="29" s="1"/>
  <c r="AB283" i="29" s="1" a="1"/>
  <c r="AB283" i="29" s="1"/>
  <c r="AC283" i="29" s="1"/>
  <c r="AD283" i="29" s="1"/>
  <c r="AA282" i="29" a="1"/>
  <c r="AA282" i="29" s="1"/>
  <c r="AB282" i="29" s="1" a="1"/>
  <c r="AB282" i="29" s="1"/>
  <c r="AC282" i="29" s="1"/>
  <c r="AD282" i="29" s="1"/>
  <c r="AA285" i="29" a="1"/>
  <c r="AA285" i="29" s="1"/>
  <c r="AB285" i="29" s="1" a="1"/>
  <c r="AB285" i="29" s="1"/>
  <c r="AC285" i="29" s="1"/>
  <c r="AD285" i="29" s="1"/>
  <c r="AA280" i="29" a="1"/>
  <c r="AA280" i="29" s="1"/>
  <c r="AB280" i="29" s="1" a="1"/>
  <c r="AB280" i="29" s="1"/>
  <c r="AC280" i="29" s="1"/>
  <c r="AD280" i="29" s="1"/>
  <c r="AA286" i="29" a="1"/>
  <c r="AA286" i="29" s="1"/>
  <c r="AB286" i="29" s="1" a="1"/>
  <c r="AB286" i="29" s="1"/>
  <c r="AC286" i="29" s="1"/>
  <c r="AD286" i="29" s="1"/>
  <c r="AA281" i="29" a="1"/>
  <c r="AA281" i="29" s="1"/>
  <c r="AB281" i="29" s="1" a="1"/>
  <c r="AB281" i="29" s="1"/>
  <c r="AC281" i="29" s="1"/>
  <c r="AD281" i="29" s="1"/>
  <c r="AA284" i="29" a="1"/>
  <c r="AA284" i="29" s="1"/>
  <c r="AB284" i="29" s="1" a="1"/>
  <c r="AB284" i="29" s="1"/>
  <c r="AC284" i="29" s="1"/>
  <c r="AD284" i="29" s="1"/>
  <c r="AA279" i="29" a="1"/>
  <c r="AA279" i="29" s="1"/>
  <c r="AB279" i="29" s="1" a="1"/>
  <c r="AB279" i="29" s="1"/>
  <c r="AC279" i="29" s="1"/>
  <c r="AD279" i="29" s="1"/>
  <c r="I301" i="29" a="1"/>
  <c r="I301" i="29" s="1"/>
  <c r="J301" i="29" s="1" a="1"/>
  <c r="J301" i="29" s="1"/>
  <c r="K301" i="29" s="1"/>
  <c r="L301" i="29" s="1"/>
  <c r="I304" i="29" a="1"/>
  <c r="I304" i="29" s="1"/>
  <c r="J304" i="29" s="1" a="1"/>
  <c r="J304" i="29" s="1"/>
  <c r="K304" i="29" s="1"/>
  <c r="L304" i="29" s="1"/>
  <c r="I297" i="29" a="1"/>
  <c r="I297" i="29" s="1"/>
  <c r="J297" i="29" s="1" a="1"/>
  <c r="J297" i="29" s="1"/>
  <c r="K297" i="29" s="1"/>
  <c r="L297" i="29" s="1"/>
  <c r="I300" i="29" a="1"/>
  <c r="I300" i="29" s="1"/>
  <c r="J300" i="29" s="1" a="1"/>
  <c r="J300" i="29" s="1"/>
  <c r="K300" i="29" s="1"/>
  <c r="L300" i="29" s="1"/>
  <c r="I298" i="29" a="1"/>
  <c r="I298" i="29" s="1"/>
  <c r="J298" i="29" s="1" a="1"/>
  <c r="J298" i="29" s="1"/>
  <c r="K298" i="29" s="1"/>
  <c r="L298" i="29" s="1"/>
  <c r="I299" i="29" a="1"/>
  <c r="I299" i="29" s="1"/>
  <c r="J299" i="29" s="1" a="1"/>
  <c r="J299" i="29" s="1"/>
  <c r="K299" i="29" s="1"/>
  <c r="L299" i="29" s="1"/>
  <c r="I303" i="29" a="1"/>
  <c r="I303" i="29" s="1"/>
  <c r="J303" i="29" s="1" a="1"/>
  <c r="J303" i="29" s="1"/>
  <c r="K303" i="29" s="1"/>
  <c r="L303" i="29" s="1"/>
  <c r="I296" i="29" a="1"/>
  <c r="I296" i="29" s="1"/>
  <c r="J296" i="29" s="1" a="1"/>
  <c r="J296" i="29" s="1"/>
  <c r="K296" i="29" s="1"/>
  <c r="L296" i="29" s="1"/>
  <c r="I295" i="29" a="1"/>
  <c r="I295" i="29" s="1"/>
  <c r="J295" i="29" s="1" a="1"/>
  <c r="J295" i="29" s="1"/>
  <c r="K295" i="29" s="1"/>
  <c r="L295" i="29" s="1"/>
  <c r="I302" i="29" a="1"/>
  <c r="I302" i="29" s="1"/>
  <c r="J302" i="29" s="1" a="1"/>
  <c r="J302" i="29" s="1"/>
  <c r="K302" i="29" s="1"/>
  <c r="L302" i="29" s="1"/>
  <c r="O281" i="29" a="1"/>
  <c r="O281" i="29" s="1"/>
  <c r="P281" i="29" s="1" a="1"/>
  <c r="P281" i="29" s="1"/>
  <c r="Q281" i="29" s="1"/>
  <c r="R281" i="29" s="1"/>
  <c r="O284" i="29" a="1"/>
  <c r="O284" i="29" s="1"/>
  <c r="P284" i="29" s="1" a="1"/>
  <c r="P284" i="29" s="1"/>
  <c r="Q284" i="29" s="1"/>
  <c r="R284" i="29" s="1"/>
  <c r="O283" i="29" a="1"/>
  <c r="O283" i="29" s="1"/>
  <c r="P283" i="29" s="1" a="1"/>
  <c r="P283" i="29" s="1"/>
  <c r="Q283" i="29" s="1"/>
  <c r="R283" i="29" s="1"/>
  <c r="O286" i="29" a="1"/>
  <c r="O286" i="29" s="1"/>
  <c r="P286" i="29" s="1" a="1"/>
  <c r="P286" i="29" s="1"/>
  <c r="Q286" i="29" s="1"/>
  <c r="R286" i="29" s="1"/>
  <c r="O287" i="29" a="1"/>
  <c r="O287" i="29" s="1"/>
  <c r="P287" i="29" s="1" a="1"/>
  <c r="P287" i="29" s="1"/>
  <c r="Q287" i="29" s="1"/>
  <c r="R287" i="29" s="1"/>
  <c r="O282" i="29" a="1"/>
  <c r="O282" i="29" s="1"/>
  <c r="P282" i="29" s="1" a="1"/>
  <c r="P282" i="29" s="1"/>
  <c r="Q282" i="29" s="1"/>
  <c r="R282" i="29" s="1"/>
  <c r="O288" i="29" a="1"/>
  <c r="O288" i="29" s="1"/>
  <c r="P288" i="29" s="1" a="1"/>
  <c r="P288" i="29" s="1"/>
  <c r="Q288" i="29" s="1"/>
  <c r="R288" i="29" s="1"/>
  <c r="O279" i="29" a="1"/>
  <c r="O279" i="29" s="1"/>
  <c r="P279" i="29" s="1" a="1"/>
  <c r="P279" i="29" s="1"/>
  <c r="Q279" i="29" s="1"/>
  <c r="R279" i="29" s="1"/>
  <c r="O285" i="29" a="1"/>
  <c r="O285" i="29" s="1"/>
  <c r="P285" i="29" s="1" a="1"/>
  <c r="P285" i="29" s="1"/>
  <c r="Q285" i="29" s="1"/>
  <c r="R285" i="29" s="1"/>
  <c r="O280" i="29" a="1"/>
  <c r="O280" i="29" s="1"/>
  <c r="P280" i="29" s="1" a="1"/>
  <c r="P280" i="29" s="1"/>
  <c r="Q280" i="29" s="1"/>
  <c r="R280" i="29" s="1"/>
  <c r="C288" i="29" a="1"/>
  <c r="C288" i="29" s="1"/>
  <c r="D288" i="29" s="1" a="1"/>
  <c r="D288" i="29" s="1"/>
  <c r="E288" i="29" s="1"/>
  <c r="F288" i="29" s="1"/>
  <c r="C282" i="29" a="1"/>
  <c r="C282" i="29" s="1"/>
  <c r="D282" i="29" s="1" a="1"/>
  <c r="D282" i="29" s="1"/>
  <c r="E282" i="29" s="1"/>
  <c r="F282" i="29" s="1"/>
  <c r="C285" i="29" a="1"/>
  <c r="C285" i="29" s="1"/>
  <c r="D285" i="29" s="1" a="1"/>
  <c r="D285" i="29" s="1"/>
  <c r="E285" i="29" s="1"/>
  <c r="F285" i="29" s="1"/>
  <c r="C284" i="29" a="1"/>
  <c r="C284" i="29" s="1"/>
  <c r="D284" i="29" s="1" a="1"/>
  <c r="D284" i="29" s="1"/>
  <c r="E284" i="29" s="1"/>
  <c r="F284" i="29" s="1"/>
  <c r="C280" i="29" a="1"/>
  <c r="C280" i="29" s="1"/>
  <c r="D280" i="29" s="1" a="1"/>
  <c r="D280" i="29" s="1"/>
  <c r="E280" i="29" s="1"/>
  <c r="F280" i="29" s="1"/>
  <c r="C287" i="29" a="1"/>
  <c r="C287" i="29" s="1"/>
  <c r="D287" i="29" s="1" a="1"/>
  <c r="D287" i="29" s="1"/>
  <c r="E287" i="29" s="1"/>
  <c r="F287" i="29" s="1"/>
  <c r="C281" i="29" a="1"/>
  <c r="C281" i="29" s="1"/>
  <c r="D281" i="29" s="1" a="1"/>
  <c r="D281" i="29" s="1"/>
  <c r="E281" i="29" s="1"/>
  <c r="F281" i="29" s="1"/>
  <c r="C286" i="29" a="1"/>
  <c r="C286" i="29" s="1"/>
  <c r="D286" i="29" s="1" a="1"/>
  <c r="D286" i="29" s="1"/>
  <c r="E286" i="29" s="1"/>
  <c r="F286" i="29" s="1"/>
  <c r="C283" i="29" a="1"/>
  <c r="C283" i="29" s="1"/>
  <c r="D283" i="29" s="1" a="1"/>
  <c r="D283" i="29" s="1"/>
  <c r="E283" i="29" s="1"/>
  <c r="F283" i="29" s="1"/>
  <c r="C279" i="29" a="1"/>
  <c r="C279" i="29" s="1"/>
  <c r="D279" i="29" s="1" a="1"/>
  <c r="D279" i="29" s="1"/>
  <c r="E279" i="29" s="1"/>
  <c r="F279" i="29" s="1"/>
  <c r="O320" i="29" l="1" a="1"/>
  <c r="O320" i="29" s="1"/>
  <c r="P320" i="29" s="1" a="1"/>
  <c r="P320" i="29" s="1"/>
  <c r="Q320" i="29" s="1"/>
  <c r="R320" i="29" s="1"/>
  <c r="O318" i="29" a="1"/>
  <c r="O318" i="29" s="1"/>
  <c r="P318" i="29" s="1" a="1"/>
  <c r="P318" i="29" s="1"/>
  <c r="Q318" i="29" s="1"/>
  <c r="R318" i="29" s="1"/>
  <c r="O311" i="29" a="1"/>
  <c r="O311" i="29" s="1"/>
  <c r="P311" i="29" s="1" a="1"/>
  <c r="P311" i="29" s="1"/>
  <c r="Q311" i="29" s="1"/>
  <c r="R311" i="29" s="1"/>
  <c r="O314" i="29" a="1"/>
  <c r="O314" i="29" s="1"/>
  <c r="P314" i="29" s="1" a="1"/>
  <c r="P314" i="29" s="1"/>
  <c r="Q314" i="29" s="1"/>
  <c r="R314" i="29" s="1"/>
  <c r="O317" i="29" a="1"/>
  <c r="O317" i="29" s="1"/>
  <c r="P317" i="29" s="1" a="1"/>
  <c r="P317" i="29" s="1"/>
  <c r="Q317" i="29" s="1"/>
  <c r="R317" i="29" s="1"/>
  <c r="O316" i="29" a="1"/>
  <c r="O316" i="29" s="1"/>
  <c r="P316" i="29" s="1" a="1"/>
  <c r="P316" i="29" s="1"/>
  <c r="Q316" i="29" s="1"/>
  <c r="R316" i="29" s="1"/>
  <c r="O319" i="29" a="1"/>
  <c r="O319" i="29" s="1"/>
  <c r="P319" i="29" s="1" a="1"/>
  <c r="P319" i="29" s="1"/>
  <c r="Q319" i="29" s="1"/>
  <c r="R319" i="29" s="1"/>
  <c r="O315" i="29" a="1"/>
  <c r="O315" i="29" s="1"/>
  <c r="P315" i="29" s="1" a="1"/>
  <c r="P315" i="29" s="1"/>
  <c r="Q315" i="29" s="1"/>
  <c r="R315" i="29" s="1"/>
  <c r="O312" i="29" a="1"/>
  <c r="O312" i="29" s="1"/>
  <c r="P312" i="29" s="1" a="1"/>
  <c r="P312" i="29" s="1"/>
  <c r="Q312" i="29" s="1"/>
  <c r="R312" i="29" s="1"/>
  <c r="O313" i="29" a="1"/>
  <c r="O313" i="29" s="1"/>
  <c r="P313" i="29" s="1" a="1"/>
  <c r="P313" i="29" s="1"/>
  <c r="Q313" i="29" s="1"/>
  <c r="R313" i="29" s="1"/>
  <c r="AA301" i="29" a="1"/>
  <c r="AA301" i="29" s="1"/>
  <c r="AB301" i="29" s="1" a="1"/>
  <c r="AB301" i="29" s="1"/>
  <c r="AC301" i="29" s="1"/>
  <c r="AD301" i="29" s="1"/>
  <c r="AA297" i="29" a="1"/>
  <c r="AA297" i="29" s="1"/>
  <c r="AB297" i="29" s="1" a="1"/>
  <c r="AB297" i="29" s="1"/>
  <c r="AC297" i="29" s="1"/>
  <c r="AD297" i="29" s="1"/>
  <c r="AA304" i="29" a="1"/>
  <c r="AA304" i="29" s="1"/>
  <c r="AB304" i="29" s="1" a="1"/>
  <c r="AB304" i="29" s="1"/>
  <c r="AC304" i="29" s="1"/>
  <c r="AD304" i="29" s="1"/>
  <c r="AA298" i="29" a="1"/>
  <c r="AA298" i="29" s="1"/>
  <c r="AB298" i="29" s="1" a="1"/>
  <c r="AB298" i="29" s="1"/>
  <c r="AC298" i="29" s="1"/>
  <c r="AD298" i="29" s="1"/>
  <c r="AA296" i="29" a="1"/>
  <c r="AA296" i="29" s="1"/>
  <c r="AB296" i="29" s="1" a="1"/>
  <c r="AB296" i="29" s="1"/>
  <c r="AC296" i="29" s="1"/>
  <c r="AD296" i="29" s="1"/>
  <c r="AA295" i="29" a="1"/>
  <c r="AA295" i="29" s="1"/>
  <c r="AB295" i="29" s="1" a="1"/>
  <c r="AB295" i="29" s="1"/>
  <c r="AC295" i="29" s="1"/>
  <c r="AD295" i="29" s="1"/>
  <c r="AA299" i="29" a="1"/>
  <c r="AA299" i="29" s="1"/>
  <c r="AB299" i="29" s="1" a="1"/>
  <c r="AB299" i="29" s="1"/>
  <c r="AC299" i="29" s="1"/>
  <c r="AD299" i="29" s="1"/>
  <c r="AA302" i="29" a="1"/>
  <c r="AA302" i="29" s="1"/>
  <c r="AB302" i="29" s="1" a="1"/>
  <c r="AB302" i="29" s="1"/>
  <c r="AC302" i="29" s="1"/>
  <c r="AD302" i="29" s="1"/>
  <c r="AA303" i="29" a="1"/>
  <c r="AA303" i="29" s="1"/>
  <c r="AB303" i="29" s="1" a="1"/>
  <c r="AB303" i="29" s="1"/>
  <c r="AC303" i="29" s="1"/>
  <c r="AD303" i="29" s="1"/>
  <c r="AA300" i="29" a="1"/>
  <c r="AA300" i="29" s="1"/>
  <c r="AB300" i="29" s="1" a="1"/>
  <c r="AB300" i="29" s="1"/>
  <c r="AC300" i="29" s="1"/>
  <c r="AD300" i="29" s="1"/>
  <c r="C300" i="29" a="1"/>
  <c r="C300" i="29" s="1"/>
  <c r="D300" i="29" s="1" a="1"/>
  <c r="D300" i="29" s="1"/>
  <c r="E300" i="29" s="1"/>
  <c r="F300" i="29" s="1"/>
  <c r="C303" i="29" a="1"/>
  <c r="C303" i="29" s="1"/>
  <c r="D303" i="29" s="1" a="1"/>
  <c r="D303" i="29" s="1"/>
  <c r="E303" i="29" s="1"/>
  <c r="F303" i="29" s="1"/>
  <c r="C296" i="29" a="1"/>
  <c r="C296" i="29" s="1"/>
  <c r="D296" i="29" s="1" a="1"/>
  <c r="D296" i="29" s="1"/>
  <c r="E296" i="29" s="1"/>
  <c r="F296" i="29" s="1"/>
  <c r="C299" i="29" a="1"/>
  <c r="C299" i="29" s="1"/>
  <c r="D299" i="29" s="1" a="1"/>
  <c r="D299" i="29" s="1"/>
  <c r="E299" i="29" s="1"/>
  <c r="F299" i="29" s="1"/>
  <c r="C304" i="29" a="1"/>
  <c r="C304" i="29" s="1"/>
  <c r="D304" i="29" s="1" a="1"/>
  <c r="D304" i="29" s="1"/>
  <c r="E304" i="29" s="1"/>
  <c r="F304" i="29" s="1"/>
  <c r="C301" i="29" a="1"/>
  <c r="C301" i="29" s="1"/>
  <c r="D301" i="29" s="1" a="1"/>
  <c r="D301" i="29" s="1"/>
  <c r="E301" i="29" s="1"/>
  <c r="F301" i="29" s="1"/>
  <c r="C298" i="29" a="1"/>
  <c r="C298" i="29" s="1"/>
  <c r="D298" i="29" s="1" a="1"/>
  <c r="D298" i="29" s="1"/>
  <c r="E298" i="29" s="1"/>
  <c r="F298" i="29" s="1"/>
  <c r="C297" i="29" a="1"/>
  <c r="C297" i="29" s="1"/>
  <c r="D297" i="29" s="1" a="1"/>
  <c r="D297" i="29" s="1"/>
  <c r="E297" i="29" s="1"/>
  <c r="F297" i="29" s="1"/>
  <c r="C295" i="29" a="1"/>
  <c r="C295" i="29" s="1"/>
  <c r="D295" i="29" s="1" a="1"/>
  <c r="D295" i="29" s="1"/>
  <c r="E295" i="29" s="1"/>
  <c r="F295" i="29" s="1"/>
  <c r="C302" i="29" a="1"/>
  <c r="C302" i="29" s="1"/>
  <c r="D302" i="29" s="1" a="1"/>
  <c r="D302" i="29" s="1"/>
  <c r="E302" i="29" s="1"/>
  <c r="F302" i="29" s="1"/>
  <c r="O295" i="29" a="1"/>
  <c r="O295" i="29" s="1"/>
  <c r="P295" i="29" s="1" a="1"/>
  <c r="P295" i="29" s="1"/>
  <c r="Q295" i="29" s="1"/>
  <c r="R295" i="29" s="1"/>
  <c r="O302" i="29" a="1"/>
  <c r="O302" i="29" s="1"/>
  <c r="P302" i="29" s="1" a="1"/>
  <c r="P302" i="29" s="1"/>
  <c r="Q302" i="29" s="1"/>
  <c r="R302" i="29" s="1"/>
  <c r="O298" i="29" a="1"/>
  <c r="O298" i="29" s="1"/>
  <c r="P298" i="29" s="1" a="1"/>
  <c r="P298" i="29" s="1"/>
  <c r="Q298" i="29" s="1"/>
  <c r="R298" i="29" s="1"/>
  <c r="O299" i="29" a="1"/>
  <c r="O299" i="29" s="1"/>
  <c r="P299" i="29" s="1" a="1"/>
  <c r="P299" i="29" s="1"/>
  <c r="Q299" i="29" s="1"/>
  <c r="R299" i="29" s="1"/>
  <c r="O300" i="29" a="1"/>
  <c r="O300" i="29" s="1"/>
  <c r="P300" i="29" s="1" a="1"/>
  <c r="P300" i="29" s="1"/>
  <c r="Q300" i="29" s="1"/>
  <c r="R300" i="29" s="1"/>
  <c r="O303" i="29" a="1"/>
  <c r="O303" i="29" s="1"/>
  <c r="P303" i="29" s="1" a="1"/>
  <c r="P303" i="29" s="1"/>
  <c r="Q303" i="29" s="1"/>
  <c r="R303" i="29" s="1"/>
  <c r="O304" i="29" a="1"/>
  <c r="O304" i="29" s="1"/>
  <c r="P304" i="29" s="1" a="1"/>
  <c r="P304" i="29" s="1"/>
  <c r="Q304" i="29" s="1"/>
  <c r="R304" i="29" s="1"/>
  <c r="O296" i="29" a="1"/>
  <c r="O296" i="29" s="1"/>
  <c r="P296" i="29" s="1" a="1"/>
  <c r="P296" i="29" s="1"/>
  <c r="Q296" i="29" s="1"/>
  <c r="R296" i="29" s="1"/>
  <c r="O301" i="29" a="1"/>
  <c r="O301" i="29" s="1"/>
  <c r="P301" i="29" s="1" a="1"/>
  <c r="P301" i="29" s="1"/>
  <c r="Q301" i="29" s="1"/>
  <c r="R301" i="29" s="1"/>
  <c r="O297" i="29" a="1"/>
  <c r="O297" i="29" s="1"/>
  <c r="P297" i="29" s="1" a="1"/>
  <c r="P297" i="29" s="1"/>
  <c r="Q297" i="29" s="1"/>
  <c r="R297" i="29" s="1"/>
  <c r="AA317" i="29" a="1"/>
  <c r="AA317" i="29" s="1"/>
  <c r="AB317" i="29" s="1" a="1"/>
  <c r="AB317" i="29" s="1"/>
  <c r="AC317" i="29" s="1"/>
  <c r="AD317" i="29" s="1"/>
  <c r="AA313" i="29" a="1"/>
  <c r="AA313" i="29" s="1"/>
  <c r="AB313" i="29" s="1" a="1"/>
  <c r="AB313" i="29" s="1"/>
  <c r="AC313" i="29" s="1"/>
  <c r="AD313" i="29" s="1"/>
  <c r="AA316" i="29" a="1"/>
  <c r="AA316" i="29" s="1"/>
  <c r="AB316" i="29" s="1" a="1"/>
  <c r="AB316" i="29" s="1"/>
  <c r="AC316" i="29" s="1"/>
  <c r="AD316" i="29" s="1"/>
  <c r="AA320" i="29" a="1"/>
  <c r="AA320" i="29" s="1"/>
  <c r="AB320" i="29" s="1" a="1"/>
  <c r="AB320" i="29" s="1"/>
  <c r="AC320" i="29" s="1"/>
  <c r="AD320" i="29" s="1"/>
  <c r="AA319" i="29" a="1"/>
  <c r="AA319" i="29" s="1"/>
  <c r="AB319" i="29" s="1" a="1"/>
  <c r="AB319" i="29" s="1"/>
  <c r="AC319" i="29" s="1"/>
  <c r="AD319" i="29" s="1"/>
  <c r="AA315" i="29" a="1"/>
  <c r="AA315" i="29" s="1"/>
  <c r="AB315" i="29" s="1" a="1"/>
  <c r="AB315" i="29" s="1"/>
  <c r="AC315" i="29" s="1"/>
  <c r="AD315" i="29" s="1"/>
  <c r="AA318" i="29" a="1"/>
  <c r="AA318" i="29" s="1"/>
  <c r="AB318" i="29" s="1" a="1"/>
  <c r="AB318" i="29" s="1"/>
  <c r="AC318" i="29" s="1"/>
  <c r="AD318" i="29" s="1"/>
  <c r="AA314" i="29" a="1"/>
  <c r="AA314" i="29" s="1"/>
  <c r="AB314" i="29" s="1" a="1"/>
  <c r="AB314" i="29" s="1"/>
  <c r="AC314" i="29" s="1"/>
  <c r="AD314" i="29" s="1"/>
  <c r="AA311" i="29" a="1"/>
  <c r="AA311" i="29" s="1"/>
  <c r="AB311" i="29" s="1" a="1"/>
  <c r="AB311" i="29" s="1"/>
  <c r="AC311" i="29" s="1"/>
  <c r="AD311" i="29" s="1"/>
  <c r="AA312" i="29" a="1"/>
  <c r="AA312" i="29" s="1"/>
  <c r="AB312" i="29" s="1" a="1"/>
  <c r="AB312" i="29" s="1"/>
  <c r="AC312" i="29" s="1"/>
  <c r="AD312" i="29" s="1"/>
  <c r="C319" i="29" a="1"/>
  <c r="C319" i="29" s="1"/>
  <c r="D319" i="29" s="1" a="1"/>
  <c r="D319" i="29" s="1"/>
  <c r="E319" i="29" s="1"/>
  <c r="F319" i="29" s="1"/>
  <c r="C312" i="29" a="1"/>
  <c r="C312" i="29" s="1"/>
  <c r="D312" i="29" s="1" a="1"/>
  <c r="D312" i="29" s="1"/>
  <c r="E312" i="29" s="1"/>
  <c r="F312" i="29" s="1"/>
  <c r="C315" i="29" a="1"/>
  <c r="C315" i="29" s="1"/>
  <c r="D315" i="29" s="1" a="1"/>
  <c r="D315" i="29" s="1"/>
  <c r="E315" i="29" s="1"/>
  <c r="F315" i="29" s="1"/>
  <c r="C318" i="29" a="1"/>
  <c r="C318" i="29" s="1"/>
  <c r="D318" i="29" s="1" a="1"/>
  <c r="D318" i="29" s="1"/>
  <c r="E318" i="29" s="1"/>
  <c r="F318" i="29" s="1"/>
  <c r="C311" i="29" a="1"/>
  <c r="C311" i="29" s="1"/>
  <c r="D311" i="29" s="1" a="1"/>
  <c r="D311" i="29" s="1"/>
  <c r="E311" i="29" s="1"/>
  <c r="F311" i="29" s="1"/>
  <c r="C317" i="29" a="1"/>
  <c r="C317" i="29" s="1"/>
  <c r="D317" i="29" s="1" a="1"/>
  <c r="D317" i="29" s="1"/>
  <c r="E317" i="29" s="1"/>
  <c r="F317" i="29" s="1"/>
  <c r="C320" i="29" a="1"/>
  <c r="C320" i="29" s="1"/>
  <c r="D320" i="29" s="1" a="1"/>
  <c r="D320" i="29" s="1"/>
  <c r="E320" i="29" s="1"/>
  <c r="F320" i="29" s="1"/>
  <c r="C316" i="29" a="1"/>
  <c r="C316" i="29" s="1"/>
  <c r="D316" i="29" s="1" a="1"/>
  <c r="D316" i="29" s="1"/>
  <c r="E316" i="29" s="1"/>
  <c r="F316" i="29" s="1"/>
  <c r="C313" i="29" a="1"/>
  <c r="C313" i="29" s="1"/>
  <c r="D313" i="29" s="1" a="1"/>
  <c r="D313" i="29" s="1"/>
  <c r="E313" i="29" s="1"/>
  <c r="F313" i="29" s="1"/>
  <c r="C314" i="29" a="1"/>
  <c r="C314" i="29" s="1"/>
  <c r="D314" i="29" s="1" a="1"/>
  <c r="D314" i="29" s="1"/>
  <c r="E314" i="29" s="1"/>
  <c r="F314" i="29" s="1"/>
  <c r="AB2" i="39" l="1" a="1"/>
  <c r="AB2" i="39" s="1"/>
  <c r="AC3" i="39" s="1"/>
  <c r="V2" i="39" a="1"/>
  <c r="V2" i="39" s="1"/>
  <c r="Q3" i="39"/>
  <c r="K3" i="39"/>
  <c r="E3" i="39"/>
  <c r="Y18" i="39"/>
  <c r="AB18" i="39" s="1" a="1"/>
  <c r="AB18" i="39" s="1"/>
  <c r="AC19" i="39" s="1"/>
  <c r="S18" i="39"/>
  <c r="V18" i="39" s="1" a="1"/>
  <c r="V18" i="39" s="1"/>
  <c r="V21" i="39" s="1"/>
  <c r="M18" i="39"/>
  <c r="M34" i="39" s="1"/>
  <c r="P34" i="39" s="1" a="1"/>
  <c r="P34" i="39" s="1"/>
  <c r="Q35" i="39" s="1"/>
  <c r="G18" i="39"/>
  <c r="G34" i="39" s="1"/>
  <c r="J34" i="39" s="1" a="1"/>
  <c r="J34" i="39" s="1"/>
  <c r="K35" i="39" s="1"/>
  <c r="A18" i="39"/>
  <c r="D18" i="39" s="1" a="1"/>
  <c r="D18" i="39" s="1"/>
  <c r="E19" i="39" s="1"/>
  <c r="AB2" i="29" a="1"/>
  <c r="AB2" i="29" s="1"/>
  <c r="V2" i="29" a="1"/>
  <c r="V2" i="29" s="1"/>
  <c r="P2" i="29" a="1"/>
  <c r="P2" i="29" s="1"/>
  <c r="J2" i="29" a="1"/>
  <c r="J2" i="29" s="1"/>
  <c r="E3" i="29"/>
  <c r="J18" i="39" l="1" a="1"/>
  <c r="J18" i="39" s="1"/>
  <c r="K19" i="39" s="1"/>
  <c r="S34" i="39"/>
  <c r="V34" i="39" s="1" a="1"/>
  <c r="V34" i="39" s="1"/>
  <c r="W35" i="39" s="1"/>
  <c r="P18" i="39" a="1"/>
  <c r="P18" i="39" s="1"/>
  <c r="Q19" i="39" s="1"/>
  <c r="V5" i="39"/>
  <c r="W3" i="39"/>
  <c r="U26" i="39" a="1"/>
  <c r="U26" i="39" s="1"/>
  <c r="V26" i="39" s="1" a="1"/>
  <c r="V26" i="39" s="1"/>
  <c r="W26" i="39" s="1"/>
  <c r="U32" i="39" a="1"/>
  <c r="U32" i="39" s="1"/>
  <c r="V32" i="39" s="1" a="1"/>
  <c r="V32" i="39" s="1"/>
  <c r="W32" i="39" s="1"/>
  <c r="U24" i="39" a="1"/>
  <c r="U24" i="39" s="1"/>
  <c r="V24" i="39" s="1" a="1"/>
  <c r="V24" i="39" s="1"/>
  <c r="W24" i="39" s="1"/>
  <c r="U23" i="39" a="1"/>
  <c r="U23" i="39" s="1"/>
  <c r="V23" i="39" s="1" a="1"/>
  <c r="V23" i="39" s="1"/>
  <c r="W23" i="39" s="1"/>
  <c r="U28" i="39" a="1"/>
  <c r="U28" i="39" s="1"/>
  <c r="V28" i="39" s="1" a="1"/>
  <c r="V28" i="39" s="1"/>
  <c r="W28" i="39" s="1"/>
  <c r="U31" i="39" a="1"/>
  <c r="U31" i="39" s="1"/>
  <c r="V31" i="39" s="1" a="1"/>
  <c r="V31" i="39" s="1"/>
  <c r="W31" i="39" s="1"/>
  <c r="U30" i="39" a="1"/>
  <c r="U30" i="39" s="1"/>
  <c r="V30" i="39" s="1" a="1"/>
  <c r="V30" i="39" s="1"/>
  <c r="W30" i="39" s="1"/>
  <c r="U29" i="39" a="1"/>
  <c r="U29" i="39" s="1"/>
  <c r="V29" i="39" s="1" a="1"/>
  <c r="V29" i="39" s="1"/>
  <c r="W29" i="39" s="1"/>
  <c r="U27" i="39" a="1"/>
  <c r="U27" i="39" s="1"/>
  <c r="V27" i="39" s="1" a="1"/>
  <c r="V27" i="39" s="1"/>
  <c r="W27" i="39" s="1"/>
  <c r="U25" i="39" a="1"/>
  <c r="U25" i="39" s="1"/>
  <c r="V25" i="39" s="1" a="1"/>
  <c r="V25" i="39" s="1"/>
  <c r="W25" i="39" s="1"/>
  <c r="W19" i="39"/>
  <c r="AB5" i="39"/>
  <c r="D5" i="39"/>
  <c r="P5" i="39"/>
  <c r="P21" i="39"/>
  <c r="J5" i="39"/>
  <c r="AB21" i="39"/>
  <c r="V37" i="39"/>
  <c r="Y34" i="39"/>
  <c r="AB34" i="39" s="1" a="1"/>
  <c r="AB34" i="39" s="1"/>
  <c r="AC35" i="39" s="1"/>
  <c r="A34" i="39"/>
  <c r="D34" i="39" s="1" a="1"/>
  <c r="D34" i="39" s="1"/>
  <c r="E35" i="39" s="1"/>
  <c r="S50" i="39"/>
  <c r="V50" i="39" s="1" a="1"/>
  <c r="V50" i="39" s="1"/>
  <c r="W51" i="39" s="1"/>
  <c r="G50" i="39"/>
  <c r="J50" i="39" s="1" a="1"/>
  <c r="J50" i="39" s="1"/>
  <c r="K51" i="39" s="1"/>
  <c r="M50" i="39"/>
  <c r="P50" i="39" s="1" a="1"/>
  <c r="P50" i="39" s="1"/>
  <c r="Q51" i="39" s="1"/>
  <c r="P5" i="29"/>
  <c r="Q3" i="29"/>
  <c r="J5" i="29"/>
  <c r="K3" i="29"/>
  <c r="V5" i="29"/>
  <c r="W3" i="29"/>
  <c r="AB5" i="29"/>
  <c r="AC3" i="29"/>
  <c r="D5" i="29"/>
  <c r="X25" i="39" l="1"/>
  <c r="X27" i="39"/>
  <c r="X23" i="39"/>
  <c r="X32" i="39"/>
  <c r="X26" i="39"/>
  <c r="X31" i="39"/>
  <c r="X24" i="39"/>
  <c r="X28" i="39"/>
  <c r="U45" i="39" a="1"/>
  <c r="U45" i="39" s="1"/>
  <c r="V45" i="39" s="1" a="1"/>
  <c r="V45" i="39" s="1"/>
  <c r="W45" i="39" s="1"/>
  <c r="X45" i="39" s="1"/>
  <c r="U44" i="39" a="1"/>
  <c r="U44" i="39" s="1"/>
  <c r="V44" i="39" s="1" a="1"/>
  <c r="V44" i="39" s="1"/>
  <c r="W44" i="39" s="1"/>
  <c r="X44" i="39" s="1"/>
  <c r="U47" i="39" a="1"/>
  <c r="U47" i="39" s="1"/>
  <c r="V47" i="39" s="1" a="1"/>
  <c r="V47" i="39" s="1"/>
  <c r="W47" i="39" s="1"/>
  <c r="X47" i="39" s="1"/>
  <c r="U42" i="39" a="1"/>
  <c r="U42" i="39" s="1"/>
  <c r="V42" i="39" s="1" a="1"/>
  <c r="V42" i="39" s="1"/>
  <c r="W42" i="39" s="1"/>
  <c r="X42" i="39" s="1"/>
  <c r="U48" i="39" a="1"/>
  <c r="U48" i="39" s="1"/>
  <c r="V48" i="39" s="1" a="1"/>
  <c r="V48" i="39" s="1"/>
  <c r="W48" i="39" s="1"/>
  <c r="X48" i="39" s="1"/>
  <c r="U40" i="39" a="1"/>
  <c r="U40" i="39" s="1"/>
  <c r="V40" i="39" s="1" a="1"/>
  <c r="V40" i="39" s="1"/>
  <c r="W40" i="39" s="1"/>
  <c r="X40" i="39" s="1"/>
  <c r="U43" i="39" a="1"/>
  <c r="U43" i="39" s="1"/>
  <c r="V43" i="39" s="1" a="1"/>
  <c r="V43" i="39" s="1"/>
  <c r="W43" i="39" s="1"/>
  <c r="X43" i="39" s="1"/>
  <c r="U39" i="39" a="1"/>
  <c r="U39" i="39" s="1"/>
  <c r="V39" i="39" s="1" a="1"/>
  <c r="V39" i="39" s="1"/>
  <c r="W39" i="39" s="1"/>
  <c r="X39" i="39" s="1"/>
  <c r="U46" i="39" a="1"/>
  <c r="U46" i="39" s="1"/>
  <c r="V46" i="39" s="1" a="1"/>
  <c r="V46" i="39" s="1"/>
  <c r="W46" i="39" s="1"/>
  <c r="X46" i="39" s="1"/>
  <c r="U41" i="39" a="1"/>
  <c r="U41" i="39" s="1"/>
  <c r="V41" i="39" s="1" a="1"/>
  <c r="V41" i="39" s="1"/>
  <c r="W41" i="39" s="1"/>
  <c r="X41" i="39" s="1"/>
  <c r="I16" i="39" a="1"/>
  <c r="I16" i="39" s="1"/>
  <c r="J16" i="39" s="1" a="1"/>
  <c r="J16" i="39" s="1"/>
  <c r="K16" i="39" s="1"/>
  <c r="L16" i="39" s="1"/>
  <c r="I8" i="39" a="1"/>
  <c r="I8" i="39" s="1"/>
  <c r="J8" i="39" s="1" a="1"/>
  <c r="J8" i="39" s="1"/>
  <c r="K8" i="39" s="1"/>
  <c r="L8" i="39" s="1"/>
  <c r="I15" i="39" a="1"/>
  <c r="I15" i="39" s="1"/>
  <c r="J15" i="39" s="1" a="1"/>
  <c r="J15" i="39" s="1"/>
  <c r="K15" i="39" s="1"/>
  <c r="L15" i="39" s="1"/>
  <c r="I7" i="39" a="1"/>
  <c r="I7" i="39" s="1"/>
  <c r="J7" i="39" s="1" a="1"/>
  <c r="J7" i="39" s="1"/>
  <c r="K7" i="39" s="1"/>
  <c r="L7" i="39" s="1"/>
  <c r="I14" i="39" a="1"/>
  <c r="I14" i="39" s="1"/>
  <c r="J14" i="39" s="1" a="1"/>
  <c r="J14" i="39" s="1"/>
  <c r="K14" i="39" s="1"/>
  <c r="L14" i="39" s="1"/>
  <c r="I10" i="39" a="1"/>
  <c r="I10" i="39" s="1"/>
  <c r="J10" i="39" s="1" a="1"/>
  <c r="J10" i="39" s="1"/>
  <c r="K10" i="39" s="1"/>
  <c r="L10" i="39" s="1"/>
  <c r="I12" i="39" a="1"/>
  <c r="I12" i="39" s="1"/>
  <c r="J12" i="39" s="1" a="1"/>
  <c r="J12" i="39" s="1"/>
  <c r="K12" i="39" s="1"/>
  <c r="L12" i="39" s="1"/>
  <c r="I11" i="39" a="1"/>
  <c r="I11" i="39" s="1"/>
  <c r="J11" i="39" s="1" a="1"/>
  <c r="J11" i="39" s="1"/>
  <c r="K11" i="39" s="1"/>
  <c r="L11" i="39" s="1"/>
  <c r="I9" i="39" a="1"/>
  <c r="I9" i="39" s="1"/>
  <c r="J9" i="39" s="1" a="1"/>
  <c r="J9" i="39" s="1"/>
  <c r="K9" i="39" s="1"/>
  <c r="L9" i="39" s="1"/>
  <c r="I13" i="39" a="1"/>
  <c r="I13" i="39" s="1"/>
  <c r="J13" i="39" s="1" a="1"/>
  <c r="J13" i="39" s="1"/>
  <c r="K13" i="39" s="1"/>
  <c r="L13" i="39" s="1"/>
  <c r="AA9" i="39" a="1"/>
  <c r="AA9" i="39" s="1"/>
  <c r="AB9" i="39" s="1" a="1"/>
  <c r="AB9" i="39" s="1"/>
  <c r="AC9" i="39" s="1"/>
  <c r="AD9" i="39" s="1"/>
  <c r="AA16" i="39" a="1"/>
  <c r="AA16" i="39" s="1"/>
  <c r="AB16" i="39" s="1" a="1"/>
  <c r="AB16" i="39" s="1"/>
  <c r="AC16" i="39" s="1"/>
  <c r="AD16" i="39" s="1"/>
  <c r="AA8" i="39" a="1"/>
  <c r="AA8" i="39" s="1"/>
  <c r="AB8" i="39" s="1" a="1"/>
  <c r="AB8" i="39" s="1"/>
  <c r="AC8" i="39" s="1"/>
  <c r="AD8" i="39" s="1"/>
  <c r="AA15" i="39" a="1"/>
  <c r="AA15" i="39" s="1"/>
  <c r="AB15" i="39" s="1" a="1"/>
  <c r="AB15" i="39" s="1"/>
  <c r="AC15" i="39" s="1"/>
  <c r="AD15" i="39" s="1"/>
  <c r="AA7" i="39" a="1"/>
  <c r="AA7" i="39" s="1"/>
  <c r="AB7" i="39" s="1" a="1"/>
  <c r="AB7" i="39" s="1"/>
  <c r="AC7" i="39" s="1"/>
  <c r="AD7" i="39" s="1"/>
  <c r="AA11" i="39" a="1"/>
  <c r="AA11" i="39" s="1"/>
  <c r="AB11" i="39" s="1" a="1"/>
  <c r="AB11" i="39" s="1"/>
  <c r="AC11" i="39" s="1"/>
  <c r="AD11" i="39" s="1"/>
  <c r="AA12" i="39" a="1"/>
  <c r="AA12" i="39" s="1"/>
  <c r="AB12" i="39" s="1" a="1"/>
  <c r="AB12" i="39" s="1"/>
  <c r="AC12" i="39" s="1"/>
  <c r="AD12" i="39" s="1"/>
  <c r="AA10" i="39" a="1"/>
  <c r="AA10" i="39" s="1"/>
  <c r="AB10" i="39" s="1" a="1"/>
  <c r="AB10" i="39" s="1"/>
  <c r="AC10" i="39" s="1"/>
  <c r="AD10" i="39" s="1"/>
  <c r="AA13" i="39" a="1"/>
  <c r="AA13" i="39" s="1"/>
  <c r="AB13" i="39" s="1" a="1"/>
  <c r="AB13" i="39" s="1"/>
  <c r="AC13" i="39" s="1"/>
  <c r="AD13" i="39" s="1"/>
  <c r="AA14" i="39" a="1"/>
  <c r="AA14" i="39" s="1"/>
  <c r="AB14" i="39" s="1" a="1"/>
  <c r="AB14" i="39" s="1"/>
  <c r="AC14" i="39" s="1"/>
  <c r="AD14" i="39" s="1"/>
  <c r="X29" i="39"/>
  <c r="O11" i="39" a="1"/>
  <c r="O11" i="39" s="1"/>
  <c r="P11" i="39" s="1" a="1"/>
  <c r="P11" i="39" s="1"/>
  <c r="Q11" i="39" s="1"/>
  <c r="R11" i="39" s="1"/>
  <c r="O10" i="39" a="1"/>
  <c r="O10" i="39" s="1"/>
  <c r="P10" i="39" s="1" a="1"/>
  <c r="P10" i="39" s="1"/>
  <c r="Q10" i="39" s="1"/>
  <c r="R10" i="39" s="1"/>
  <c r="O9" i="39" a="1"/>
  <c r="O9" i="39" s="1"/>
  <c r="P9" i="39" s="1" a="1"/>
  <c r="P9" i="39" s="1"/>
  <c r="Q9" i="39" s="1"/>
  <c r="R9" i="39" s="1"/>
  <c r="O13" i="39" a="1"/>
  <c r="O13" i="39" s="1"/>
  <c r="P13" i="39" s="1" a="1"/>
  <c r="P13" i="39" s="1"/>
  <c r="Q13" i="39" s="1"/>
  <c r="R13" i="39" s="1"/>
  <c r="O15" i="39" a="1"/>
  <c r="O15" i="39" s="1"/>
  <c r="P15" i="39" s="1" a="1"/>
  <c r="P15" i="39" s="1"/>
  <c r="Q15" i="39" s="1"/>
  <c r="R15" i="39" s="1"/>
  <c r="O16" i="39" a="1"/>
  <c r="O16" i="39" s="1"/>
  <c r="P16" i="39" s="1" a="1"/>
  <c r="P16" i="39" s="1"/>
  <c r="Q16" i="39" s="1"/>
  <c r="R16" i="39" s="1"/>
  <c r="O7" i="39" a="1"/>
  <c r="O7" i="39" s="1"/>
  <c r="P7" i="39" s="1" a="1"/>
  <c r="P7" i="39" s="1"/>
  <c r="Q7" i="39" s="1"/>
  <c r="R7" i="39" s="1"/>
  <c r="O14" i="39" a="1"/>
  <c r="O14" i="39" s="1"/>
  <c r="P14" i="39" s="1" a="1"/>
  <c r="P14" i="39" s="1"/>
  <c r="Q14" i="39" s="1"/>
  <c r="R14" i="39" s="1"/>
  <c r="O8" i="39" a="1"/>
  <c r="O8" i="39" s="1"/>
  <c r="P8" i="39" s="1" a="1"/>
  <c r="P8" i="39" s="1"/>
  <c r="Q8" i="39" s="1"/>
  <c r="R8" i="39" s="1"/>
  <c r="O12" i="39" a="1"/>
  <c r="O12" i="39" s="1"/>
  <c r="P12" i="39" s="1" a="1"/>
  <c r="P12" i="39" s="1"/>
  <c r="Q12" i="39" s="1"/>
  <c r="R12" i="39" s="1"/>
  <c r="X30" i="39"/>
  <c r="O31" i="39" a="1"/>
  <c r="O31" i="39" s="1"/>
  <c r="P31" i="39" s="1" a="1"/>
  <c r="P31" i="39" s="1"/>
  <c r="Q31" i="39" s="1"/>
  <c r="R31" i="39" s="1"/>
  <c r="O30" i="39" a="1"/>
  <c r="O30" i="39" s="1"/>
  <c r="P30" i="39" s="1" a="1"/>
  <c r="P30" i="39" s="1"/>
  <c r="Q30" i="39" s="1"/>
  <c r="R30" i="39" s="1"/>
  <c r="O29" i="39" a="1"/>
  <c r="O29" i="39" s="1"/>
  <c r="P29" i="39" s="1" a="1"/>
  <c r="P29" i="39" s="1"/>
  <c r="Q29" i="39" s="1"/>
  <c r="R29" i="39" s="1"/>
  <c r="O32" i="39" a="1"/>
  <c r="O32" i="39" s="1"/>
  <c r="P32" i="39" s="1" a="1"/>
  <c r="P32" i="39" s="1"/>
  <c r="Q32" i="39" s="1"/>
  <c r="R32" i="39" s="1"/>
  <c r="O28" i="39" a="1"/>
  <c r="O28" i="39" s="1"/>
  <c r="P28" i="39" s="1" a="1"/>
  <c r="P28" i="39" s="1"/>
  <c r="Q28" i="39" s="1"/>
  <c r="R28" i="39" s="1"/>
  <c r="O27" i="39" a="1"/>
  <c r="O27" i="39" s="1"/>
  <c r="P27" i="39" s="1" a="1"/>
  <c r="P27" i="39" s="1"/>
  <c r="Q27" i="39" s="1"/>
  <c r="R27" i="39" s="1"/>
  <c r="O23" i="39" a="1"/>
  <c r="O23" i="39" s="1"/>
  <c r="P23" i="39" s="1" a="1"/>
  <c r="P23" i="39" s="1"/>
  <c r="Q23" i="39" s="1"/>
  <c r="R23" i="39" s="1"/>
  <c r="O25" i="39" a="1"/>
  <c r="O25" i="39" s="1"/>
  <c r="P25" i="39" s="1" a="1"/>
  <c r="P25" i="39" s="1"/>
  <c r="Q25" i="39" s="1"/>
  <c r="R25" i="39" s="1"/>
  <c r="O24" i="39" a="1"/>
  <c r="O24" i="39" s="1"/>
  <c r="P24" i="39" s="1" a="1"/>
  <c r="P24" i="39" s="1"/>
  <c r="Q24" i="39" s="1"/>
  <c r="R24" i="39" s="1"/>
  <c r="O26" i="39" a="1"/>
  <c r="O26" i="39" s="1"/>
  <c r="P26" i="39" s="1" a="1"/>
  <c r="P26" i="39" s="1"/>
  <c r="Q26" i="39" s="1"/>
  <c r="R26" i="39" s="1"/>
  <c r="AA29" i="39" a="1"/>
  <c r="AA29" i="39" s="1"/>
  <c r="AB29" i="39" s="1" a="1"/>
  <c r="AB29" i="39" s="1"/>
  <c r="AC29" i="39" s="1"/>
  <c r="AD29" i="39" s="1"/>
  <c r="AA28" i="39" a="1"/>
  <c r="AA28" i="39" s="1"/>
  <c r="AB28" i="39" s="1" a="1"/>
  <c r="AB28" i="39" s="1"/>
  <c r="AC28" i="39" s="1"/>
  <c r="AD28" i="39" s="1"/>
  <c r="AA27" i="39" a="1"/>
  <c r="AA27" i="39" s="1"/>
  <c r="AB27" i="39" s="1" a="1"/>
  <c r="AB27" i="39" s="1"/>
  <c r="AC27" i="39" s="1"/>
  <c r="AD27" i="39" s="1"/>
  <c r="AA30" i="39" a="1"/>
  <c r="AA30" i="39" s="1"/>
  <c r="AB30" i="39" s="1" a="1"/>
  <c r="AB30" i="39" s="1"/>
  <c r="AC30" i="39" s="1"/>
  <c r="AD30" i="39" s="1"/>
  <c r="AA32" i="39" a="1"/>
  <c r="AA32" i="39" s="1"/>
  <c r="AB32" i="39" s="1" a="1"/>
  <c r="AB32" i="39" s="1"/>
  <c r="AC32" i="39" s="1"/>
  <c r="AD32" i="39" s="1"/>
  <c r="AA26" i="39" a="1"/>
  <c r="AA26" i="39" s="1"/>
  <c r="AB26" i="39" s="1" a="1"/>
  <c r="AB26" i="39" s="1"/>
  <c r="AC26" i="39" s="1"/>
  <c r="AD26" i="39" s="1"/>
  <c r="AA25" i="39" a="1"/>
  <c r="AA25" i="39" s="1"/>
  <c r="AB25" i="39" s="1" a="1"/>
  <c r="AB25" i="39" s="1"/>
  <c r="AC25" i="39" s="1"/>
  <c r="AD25" i="39" s="1"/>
  <c r="AA31" i="39" a="1"/>
  <c r="AA31" i="39" s="1"/>
  <c r="AB31" i="39" s="1" a="1"/>
  <c r="AB31" i="39" s="1"/>
  <c r="AC31" i="39" s="1"/>
  <c r="AD31" i="39" s="1"/>
  <c r="AA24" i="39" a="1"/>
  <c r="AA24" i="39" s="1"/>
  <c r="AB24" i="39" s="1" a="1"/>
  <c r="AB24" i="39" s="1"/>
  <c r="AC24" i="39" s="1"/>
  <c r="AD24" i="39" s="1"/>
  <c r="AA23" i="39" a="1"/>
  <c r="AA23" i="39" s="1"/>
  <c r="AB23" i="39" s="1" a="1"/>
  <c r="AB23" i="39" s="1"/>
  <c r="AC23" i="39" s="1"/>
  <c r="AD23" i="39" s="1"/>
  <c r="C13" i="39" a="1"/>
  <c r="C13" i="39" s="1"/>
  <c r="D13" i="39" s="1" a="1"/>
  <c r="D13" i="39" s="1"/>
  <c r="E13" i="39" s="1"/>
  <c r="F13" i="39" s="1"/>
  <c r="C12" i="39" a="1"/>
  <c r="C12" i="39" s="1"/>
  <c r="D12" i="39" s="1" a="1"/>
  <c r="D12" i="39" s="1"/>
  <c r="E12" i="39" s="1"/>
  <c r="F12" i="39" s="1"/>
  <c r="C11" i="39" a="1"/>
  <c r="C11" i="39" s="1"/>
  <c r="D11" i="39" s="1" a="1"/>
  <c r="D11" i="39" s="1"/>
  <c r="E11" i="39" s="1"/>
  <c r="F11" i="39" s="1"/>
  <c r="C15" i="39" a="1"/>
  <c r="C15" i="39" s="1"/>
  <c r="D15" i="39" s="1" a="1"/>
  <c r="D15" i="39" s="1"/>
  <c r="E15" i="39" s="1"/>
  <c r="F15" i="39" s="1"/>
  <c r="C7" i="39" a="1"/>
  <c r="C7" i="39" s="1"/>
  <c r="D7" i="39" s="1" a="1"/>
  <c r="D7" i="39" s="1"/>
  <c r="E7" i="39" s="1"/>
  <c r="F7" i="39" s="1"/>
  <c r="C9" i="39" a="1"/>
  <c r="C9" i="39" s="1"/>
  <c r="D9" i="39" s="1" a="1"/>
  <c r="D9" i="39" s="1"/>
  <c r="E9" i="39" s="1"/>
  <c r="F9" i="39" s="1"/>
  <c r="C14" i="39" a="1"/>
  <c r="C14" i="39" s="1"/>
  <c r="D14" i="39" s="1" a="1"/>
  <c r="D14" i="39" s="1"/>
  <c r="E14" i="39" s="1"/>
  <c r="F14" i="39" s="1"/>
  <c r="C10" i="39" a="1"/>
  <c r="C10" i="39" s="1"/>
  <c r="D10" i="39" s="1" a="1"/>
  <c r="D10" i="39" s="1"/>
  <c r="E10" i="39" s="1"/>
  <c r="F10" i="39" s="1"/>
  <c r="C16" i="39" a="1"/>
  <c r="C16" i="39" s="1"/>
  <c r="D16" i="39" s="1" a="1"/>
  <c r="D16" i="39" s="1"/>
  <c r="E16" i="39" s="1"/>
  <c r="F16" i="39" s="1"/>
  <c r="C8" i="39" a="1"/>
  <c r="C8" i="39" s="1"/>
  <c r="D8" i="39" s="1" a="1"/>
  <c r="D8" i="39" s="1"/>
  <c r="E8" i="39" s="1"/>
  <c r="F8" i="39" s="1"/>
  <c r="U14" i="39" a="1"/>
  <c r="U14" i="39" s="1"/>
  <c r="V14" i="39" s="1" a="1"/>
  <c r="V14" i="39" s="1"/>
  <c r="W14" i="39" s="1"/>
  <c r="X14" i="39" s="1"/>
  <c r="U13" i="39" a="1"/>
  <c r="U13" i="39" s="1"/>
  <c r="V13" i="39" s="1" a="1"/>
  <c r="V13" i="39" s="1"/>
  <c r="W13" i="39" s="1"/>
  <c r="X13" i="39" s="1"/>
  <c r="U12" i="39" a="1"/>
  <c r="U12" i="39" s="1"/>
  <c r="V12" i="39" s="1" a="1"/>
  <c r="V12" i="39" s="1"/>
  <c r="W12" i="39" s="1"/>
  <c r="X12" i="39" s="1"/>
  <c r="U16" i="39" a="1"/>
  <c r="U16" i="39" s="1"/>
  <c r="V16" i="39" s="1" a="1"/>
  <c r="V16" i="39" s="1"/>
  <c r="W16" i="39" s="1"/>
  <c r="X16" i="39" s="1"/>
  <c r="U8" i="39" a="1"/>
  <c r="U8" i="39" s="1"/>
  <c r="V8" i="39" s="1" a="1"/>
  <c r="V8" i="39" s="1"/>
  <c r="W8" i="39" s="1"/>
  <c r="X8" i="39" s="1"/>
  <c r="U9" i="39" a="1"/>
  <c r="U9" i="39" s="1"/>
  <c r="V9" i="39" s="1" a="1"/>
  <c r="V9" i="39" s="1"/>
  <c r="W9" i="39" s="1"/>
  <c r="X9" i="39" s="1"/>
  <c r="U7" i="39" a="1"/>
  <c r="U7" i="39" s="1"/>
  <c r="V7" i="39" s="1" a="1"/>
  <c r="V7" i="39" s="1"/>
  <c r="W7" i="39" s="1"/>
  <c r="X7" i="39" s="1"/>
  <c r="U15" i="39" a="1"/>
  <c r="U15" i="39" s="1"/>
  <c r="V15" i="39" s="1" a="1"/>
  <c r="V15" i="39" s="1"/>
  <c r="W15" i="39" s="1"/>
  <c r="X15" i="39" s="1"/>
  <c r="U11" i="39" a="1"/>
  <c r="U11" i="39" s="1"/>
  <c r="V11" i="39" s="1" a="1"/>
  <c r="V11" i="39" s="1"/>
  <c r="W11" i="39" s="1"/>
  <c r="X11" i="39" s="1"/>
  <c r="U10" i="39" a="1"/>
  <c r="U10" i="39" s="1"/>
  <c r="V10" i="39" s="1" a="1"/>
  <c r="V10" i="39" s="1"/>
  <c r="W10" i="39" s="1"/>
  <c r="X10" i="39" s="1"/>
  <c r="A50" i="39"/>
  <c r="D50" i="39" s="1" a="1"/>
  <c r="D50" i="39" s="1"/>
  <c r="E51" i="39" s="1"/>
  <c r="D21" i="39"/>
  <c r="M66" i="39"/>
  <c r="P66" i="39" s="1" a="1"/>
  <c r="P66" i="39" s="1"/>
  <c r="Q67" i="39" s="1"/>
  <c r="Y50" i="39"/>
  <c r="AB50" i="39" s="1" a="1"/>
  <c r="AB50" i="39" s="1"/>
  <c r="AC51" i="39" s="1"/>
  <c r="P37" i="39"/>
  <c r="J21" i="39"/>
  <c r="J37" i="39"/>
  <c r="S66" i="39"/>
  <c r="V66" i="39" s="1" a="1"/>
  <c r="V66" i="39" s="1"/>
  <c r="W67" i="39" s="1"/>
  <c r="G66" i="39"/>
  <c r="J66" i="39" s="1" a="1"/>
  <c r="J66" i="39" s="1"/>
  <c r="K67" i="39" s="1"/>
  <c r="AA15" i="29" a="1"/>
  <c r="AA15" i="29" s="1"/>
  <c r="AB15" i="29" s="1" a="1"/>
  <c r="AB15" i="29" s="1"/>
  <c r="AC15" i="29" s="1"/>
  <c r="AD15" i="29" s="1"/>
  <c r="AA13" i="29" a="1"/>
  <c r="AA13" i="29" s="1"/>
  <c r="AB13" i="29" s="1" a="1"/>
  <c r="AB13" i="29" s="1"/>
  <c r="AC13" i="29" s="1"/>
  <c r="AD13" i="29" s="1"/>
  <c r="AA11" i="29" a="1"/>
  <c r="AA11" i="29" s="1"/>
  <c r="AB11" i="29" s="1" a="1"/>
  <c r="AB11" i="29" s="1"/>
  <c r="AC11" i="29" s="1"/>
  <c r="AD11" i="29" s="1"/>
  <c r="AA9" i="29" a="1"/>
  <c r="AA9" i="29" s="1"/>
  <c r="AB9" i="29" s="1" a="1"/>
  <c r="AB9" i="29" s="1"/>
  <c r="AC9" i="29" s="1"/>
  <c r="AD9" i="29" s="1"/>
  <c r="AA7" i="29" a="1"/>
  <c r="AA7" i="29" s="1"/>
  <c r="AB7" i="29" s="1" a="1"/>
  <c r="AB7" i="29" s="1"/>
  <c r="AC7" i="29" s="1"/>
  <c r="AD7" i="29" s="1"/>
  <c r="AA16" i="29" a="1"/>
  <c r="AA16" i="29" s="1"/>
  <c r="AB16" i="29" s="1" a="1"/>
  <c r="AB16" i="29" s="1"/>
  <c r="AC16" i="29" s="1"/>
  <c r="AD16" i="29" s="1"/>
  <c r="AA14" i="29" a="1"/>
  <c r="AA14" i="29" s="1"/>
  <c r="AB14" i="29" s="1" a="1"/>
  <c r="AB14" i="29" s="1"/>
  <c r="AC14" i="29" s="1"/>
  <c r="AD14" i="29" s="1"/>
  <c r="AA12" i="29" a="1"/>
  <c r="AA12" i="29" s="1"/>
  <c r="AB12" i="29" s="1" a="1"/>
  <c r="AB12" i="29" s="1"/>
  <c r="AC12" i="29" s="1"/>
  <c r="AD12" i="29" s="1"/>
  <c r="AA10" i="29" a="1"/>
  <c r="AA10" i="29" s="1"/>
  <c r="AB10" i="29" s="1" a="1"/>
  <c r="AB10" i="29" s="1"/>
  <c r="AC10" i="29" s="1"/>
  <c r="AD10" i="29" s="1"/>
  <c r="AA8" i="29" a="1"/>
  <c r="AA8" i="29" s="1"/>
  <c r="AB8" i="29" s="1" a="1"/>
  <c r="AB8" i="29" s="1"/>
  <c r="AC8" i="29" s="1"/>
  <c r="AD8" i="29" s="1"/>
  <c r="U9" i="29" a="1"/>
  <c r="U9" i="29" s="1"/>
  <c r="V9" i="29" s="1" a="1"/>
  <c r="V9" i="29" s="1"/>
  <c r="W9" i="29" s="1"/>
  <c r="X9" i="29" s="1"/>
  <c r="U10" i="29" a="1"/>
  <c r="U10" i="29" s="1"/>
  <c r="V10" i="29" s="1" a="1"/>
  <c r="V10" i="29" s="1"/>
  <c r="W10" i="29" s="1"/>
  <c r="X10" i="29" s="1"/>
  <c r="U7" i="29" a="1"/>
  <c r="U7" i="29" s="1"/>
  <c r="V7" i="29" s="1" a="1"/>
  <c r="V7" i="29" s="1"/>
  <c r="W7" i="29" s="1"/>
  <c r="X7" i="29" s="1"/>
  <c r="U16" i="29" a="1"/>
  <c r="U16" i="29" s="1"/>
  <c r="V16" i="29" s="1" a="1"/>
  <c r="V16" i="29" s="1"/>
  <c r="W16" i="29" s="1"/>
  <c r="X16" i="29" s="1"/>
  <c r="U15" i="29" a="1"/>
  <c r="U15" i="29" s="1"/>
  <c r="V15" i="29" s="1" a="1"/>
  <c r="V15" i="29" s="1"/>
  <c r="W15" i="29" s="1"/>
  <c r="X15" i="29" s="1"/>
  <c r="U14" i="29" a="1"/>
  <c r="U14" i="29" s="1"/>
  <c r="V14" i="29" s="1" a="1"/>
  <c r="V14" i="29" s="1"/>
  <c r="W14" i="29" s="1"/>
  <c r="X14" i="29" s="1"/>
  <c r="U13" i="29" a="1"/>
  <c r="U13" i="29" s="1"/>
  <c r="V13" i="29" s="1" a="1"/>
  <c r="V13" i="29" s="1"/>
  <c r="W13" i="29" s="1"/>
  <c r="X13" i="29" s="1"/>
  <c r="U12" i="29" a="1"/>
  <c r="U12" i="29" s="1"/>
  <c r="V12" i="29" s="1" a="1"/>
  <c r="V12" i="29" s="1"/>
  <c r="W12" i="29" s="1"/>
  <c r="X12" i="29" s="1"/>
  <c r="U11" i="29" a="1"/>
  <c r="U11" i="29" s="1"/>
  <c r="V11" i="29" s="1" a="1"/>
  <c r="V11" i="29" s="1"/>
  <c r="W11" i="29" s="1"/>
  <c r="X11" i="29" s="1"/>
  <c r="U8" i="29" a="1"/>
  <c r="U8" i="29" s="1"/>
  <c r="V8" i="29" s="1" a="1"/>
  <c r="V8" i="29" s="1"/>
  <c r="W8" i="29" s="1"/>
  <c r="X8" i="29" s="1"/>
  <c r="I8" i="29" a="1"/>
  <c r="I8" i="29" s="1"/>
  <c r="J8" i="29" s="1" a="1"/>
  <c r="J8" i="29" s="1"/>
  <c r="K8" i="29" s="1"/>
  <c r="L8" i="29" s="1"/>
  <c r="I7" i="29" a="1"/>
  <c r="I7" i="29" s="1"/>
  <c r="J7" i="29" s="1" a="1"/>
  <c r="J7" i="29" s="1"/>
  <c r="K7" i="29" s="1"/>
  <c r="L7" i="29" s="1"/>
  <c r="I16" i="29" a="1"/>
  <c r="I16" i="29" s="1"/>
  <c r="J16" i="29" s="1" a="1"/>
  <c r="J16" i="29" s="1"/>
  <c r="K16" i="29" s="1"/>
  <c r="L16" i="29" s="1"/>
  <c r="I15" i="29" a="1"/>
  <c r="I15" i="29" s="1"/>
  <c r="J15" i="29" s="1" a="1"/>
  <c r="J15" i="29" s="1"/>
  <c r="K15" i="29" s="1"/>
  <c r="L15" i="29" s="1"/>
  <c r="I14" i="29" a="1"/>
  <c r="I14" i="29" s="1"/>
  <c r="J14" i="29" s="1" a="1"/>
  <c r="J14" i="29" s="1"/>
  <c r="K14" i="29" s="1"/>
  <c r="L14" i="29" s="1"/>
  <c r="I13" i="29" a="1"/>
  <c r="I13" i="29" s="1"/>
  <c r="J13" i="29" s="1" a="1"/>
  <c r="J13" i="29" s="1"/>
  <c r="K13" i="29" s="1"/>
  <c r="L13" i="29" s="1"/>
  <c r="I12" i="29" a="1"/>
  <c r="I12" i="29" s="1"/>
  <c r="J12" i="29" s="1" a="1"/>
  <c r="J12" i="29" s="1"/>
  <c r="K12" i="29" s="1"/>
  <c r="L12" i="29" s="1"/>
  <c r="I11" i="29" a="1"/>
  <c r="I11" i="29" s="1"/>
  <c r="J11" i="29" s="1" a="1"/>
  <c r="J11" i="29" s="1"/>
  <c r="K11" i="29" s="1"/>
  <c r="L11" i="29" s="1"/>
  <c r="I10" i="29" a="1"/>
  <c r="I10" i="29" s="1"/>
  <c r="J10" i="29" s="1" a="1"/>
  <c r="J10" i="29" s="1"/>
  <c r="K10" i="29" s="1"/>
  <c r="L10" i="29" s="1"/>
  <c r="I9" i="29" a="1"/>
  <c r="I9" i="29" s="1"/>
  <c r="J9" i="29" s="1" a="1"/>
  <c r="J9" i="29" s="1"/>
  <c r="K9" i="29" s="1"/>
  <c r="L9" i="29" s="1"/>
  <c r="O15" i="29" a="1"/>
  <c r="O15" i="29" s="1"/>
  <c r="P15" i="29" s="1" a="1"/>
  <c r="P15" i="29" s="1"/>
  <c r="Q15" i="29" s="1"/>
  <c r="R15" i="29" s="1"/>
  <c r="O13" i="29" a="1"/>
  <c r="O13" i="29" s="1"/>
  <c r="P13" i="29" s="1" a="1"/>
  <c r="P13" i="29" s="1"/>
  <c r="Q13" i="29" s="1"/>
  <c r="R13" i="29" s="1"/>
  <c r="O12" i="29" a="1"/>
  <c r="O12" i="29" s="1"/>
  <c r="P12" i="29" s="1" a="1"/>
  <c r="P12" i="29" s="1"/>
  <c r="Q12" i="29" s="1"/>
  <c r="R12" i="29" s="1"/>
  <c r="O9" i="29" a="1"/>
  <c r="O9" i="29" s="1"/>
  <c r="P9" i="29" s="1" a="1"/>
  <c r="P9" i="29" s="1"/>
  <c r="Q9" i="29" s="1"/>
  <c r="R9" i="29" s="1"/>
  <c r="O8" i="29" a="1"/>
  <c r="O8" i="29" s="1"/>
  <c r="P8" i="29" s="1" a="1"/>
  <c r="P8" i="29" s="1"/>
  <c r="Q8" i="29" s="1"/>
  <c r="R8" i="29" s="1"/>
  <c r="O16" i="29" a="1"/>
  <c r="O16" i="29" s="1"/>
  <c r="P16" i="29" s="1" a="1"/>
  <c r="P16" i="29" s="1"/>
  <c r="Q16" i="29" s="1"/>
  <c r="R16" i="29" s="1"/>
  <c r="O14" i="29" a="1"/>
  <c r="O14" i="29" s="1"/>
  <c r="P14" i="29" s="1" a="1"/>
  <c r="P14" i="29" s="1"/>
  <c r="Q14" i="29" s="1"/>
  <c r="R14" i="29" s="1"/>
  <c r="O11" i="29" a="1"/>
  <c r="O11" i="29" s="1"/>
  <c r="P11" i="29" s="1" a="1"/>
  <c r="P11" i="29" s="1"/>
  <c r="Q11" i="29" s="1"/>
  <c r="R11" i="29" s="1"/>
  <c r="O10" i="29" a="1"/>
  <c r="O10" i="29" s="1"/>
  <c r="P10" i="29" s="1" a="1"/>
  <c r="P10" i="29" s="1"/>
  <c r="Q10" i="29" s="1"/>
  <c r="R10" i="29" s="1"/>
  <c r="O7" i="29" a="1"/>
  <c r="O7" i="29" s="1"/>
  <c r="P7" i="29" s="1" a="1"/>
  <c r="P7" i="29" s="1"/>
  <c r="Q7" i="29" s="1"/>
  <c r="R7" i="29" s="1"/>
  <c r="C10" i="29" a="1"/>
  <c r="C10" i="29" s="1"/>
  <c r="D10" i="29" s="1" a="1"/>
  <c r="D10" i="29" s="1"/>
  <c r="E10" i="29" s="1"/>
  <c r="F10" i="29" s="1"/>
  <c r="C16" i="29" a="1"/>
  <c r="C16" i="29" s="1"/>
  <c r="D16" i="29" s="1" a="1"/>
  <c r="D16" i="29" s="1"/>
  <c r="E16" i="29" s="1"/>
  <c r="F16" i="29" s="1"/>
  <c r="C14" i="29" a="1"/>
  <c r="C14" i="29" s="1"/>
  <c r="D14" i="29" s="1" a="1"/>
  <c r="D14" i="29" s="1"/>
  <c r="E14" i="29" s="1"/>
  <c r="F14" i="29" s="1"/>
  <c r="C12" i="29" a="1"/>
  <c r="C12" i="29" s="1"/>
  <c r="D12" i="29" s="1" a="1"/>
  <c r="D12" i="29" s="1"/>
  <c r="E12" i="29" s="1"/>
  <c r="F12" i="29" s="1"/>
  <c r="C9" i="29" a="1"/>
  <c r="C9" i="29" s="1"/>
  <c r="D9" i="29" s="1" a="1"/>
  <c r="D9" i="29" s="1"/>
  <c r="E9" i="29" s="1"/>
  <c r="F9" i="29" s="1"/>
  <c r="C11" i="29" a="1"/>
  <c r="C11" i="29" s="1"/>
  <c r="D11" i="29" s="1" a="1"/>
  <c r="D11" i="29" s="1"/>
  <c r="E11" i="29" s="1"/>
  <c r="F11" i="29" s="1"/>
  <c r="C7" i="29" a="1"/>
  <c r="C7" i="29" s="1"/>
  <c r="D7" i="29" s="1" a="1"/>
  <c r="D7" i="29" s="1"/>
  <c r="E7" i="29" s="1"/>
  <c r="F7" i="29" s="1"/>
  <c r="C15" i="29" a="1"/>
  <c r="C15" i="29" s="1"/>
  <c r="D15" i="29" s="1" a="1"/>
  <c r="D15" i="29" s="1"/>
  <c r="E15" i="29" s="1"/>
  <c r="F15" i="29" s="1"/>
  <c r="C8" i="29" a="1"/>
  <c r="C8" i="29" s="1"/>
  <c r="D8" i="29" s="1" a="1"/>
  <c r="D8" i="29" s="1"/>
  <c r="E8" i="29" s="1"/>
  <c r="F8" i="29" s="1"/>
  <c r="C13" i="29" a="1"/>
  <c r="C13" i="29" s="1"/>
  <c r="D13" i="29" s="1" a="1"/>
  <c r="D13" i="29" s="1"/>
  <c r="E13" i="29" s="1"/>
  <c r="F13" i="29" s="1"/>
  <c r="Y18" i="29"/>
  <c r="S18" i="29"/>
  <c r="M18" i="29"/>
  <c r="G18" i="29"/>
  <c r="A18" i="29"/>
  <c r="D18" i="29" s="1" a="1"/>
  <c r="D18" i="29" s="1"/>
  <c r="G34" i="29" l="1"/>
  <c r="J18" i="29" a="1"/>
  <c r="J18" i="29" s="1"/>
  <c r="K19" i="29" s="1"/>
  <c r="M34" i="29"/>
  <c r="P18" i="29" a="1"/>
  <c r="P18" i="29" s="1"/>
  <c r="Q19" i="29" s="1"/>
  <c r="S34" i="29"/>
  <c r="V18" i="29" a="1"/>
  <c r="V18" i="29" s="1"/>
  <c r="W19" i="29" s="1"/>
  <c r="Y34" i="29"/>
  <c r="AB18" i="29" a="1"/>
  <c r="AB18" i="29" s="1"/>
  <c r="AB21" i="29" s="1"/>
  <c r="AA30" i="29" s="1" a="1"/>
  <c r="AA30" i="29" s="1"/>
  <c r="AB30" i="29" s="1" a="1"/>
  <c r="AB30" i="29" s="1"/>
  <c r="AC30" i="29" s="1"/>
  <c r="A34" i="29"/>
  <c r="C32" i="39" a="1"/>
  <c r="C32" i="39" s="1"/>
  <c r="D32" i="39" s="1" a="1"/>
  <c r="D32" i="39" s="1"/>
  <c r="E32" i="39" s="1"/>
  <c r="F32" i="39" s="1"/>
  <c r="C31" i="39" a="1"/>
  <c r="C31" i="39" s="1"/>
  <c r="D31" i="39" s="1" a="1"/>
  <c r="D31" i="39" s="1"/>
  <c r="E31" i="39" s="1"/>
  <c r="F31" i="39" s="1"/>
  <c r="C23" i="39" a="1"/>
  <c r="C23" i="39" s="1"/>
  <c r="D23" i="39" s="1" a="1"/>
  <c r="D23" i="39" s="1"/>
  <c r="E23" i="39" s="1"/>
  <c r="F23" i="39" s="1"/>
  <c r="C27" i="39" a="1"/>
  <c r="C27" i="39" s="1"/>
  <c r="D27" i="39" s="1" a="1"/>
  <c r="D27" i="39" s="1"/>
  <c r="E27" i="39" s="1"/>
  <c r="F27" i="39" s="1"/>
  <c r="C25" i="39" a="1"/>
  <c r="C25" i="39" s="1"/>
  <c r="D25" i="39" s="1" a="1"/>
  <c r="D25" i="39" s="1"/>
  <c r="E25" i="39" s="1"/>
  <c r="F25" i="39" s="1"/>
  <c r="C29" i="39" a="1"/>
  <c r="C29" i="39" s="1"/>
  <c r="D29" i="39" s="1" a="1"/>
  <c r="D29" i="39" s="1"/>
  <c r="E29" i="39" s="1"/>
  <c r="F29" i="39" s="1"/>
  <c r="C26" i="39" a="1"/>
  <c r="C26" i="39" s="1"/>
  <c r="D26" i="39" s="1" a="1"/>
  <c r="D26" i="39" s="1"/>
  <c r="E26" i="39" s="1"/>
  <c r="F26" i="39" s="1"/>
  <c r="C24" i="39" a="1"/>
  <c r="C24" i="39" s="1"/>
  <c r="D24" i="39" s="1" a="1"/>
  <c r="D24" i="39" s="1"/>
  <c r="E24" i="39" s="1"/>
  <c r="F24" i="39" s="1"/>
  <c r="C30" i="39" a="1"/>
  <c r="C30" i="39" s="1"/>
  <c r="D30" i="39" s="1" a="1"/>
  <c r="D30" i="39" s="1"/>
  <c r="E30" i="39" s="1"/>
  <c r="F30" i="39" s="1"/>
  <c r="C28" i="39" a="1"/>
  <c r="C28" i="39" s="1"/>
  <c r="D28" i="39" s="1" a="1"/>
  <c r="D28" i="39" s="1"/>
  <c r="E28" i="39" s="1"/>
  <c r="F28" i="39" s="1"/>
  <c r="I28" i="39" a="1"/>
  <c r="I28" i="39" s="1"/>
  <c r="J28" i="39" s="1" a="1"/>
  <c r="J28" i="39" s="1"/>
  <c r="K28" i="39" s="1"/>
  <c r="L28" i="39" s="1"/>
  <c r="I27" i="39" a="1"/>
  <c r="I27" i="39" s="1"/>
  <c r="J27" i="39" s="1" a="1"/>
  <c r="J27" i="39" s="1"/>
  <c r="K27" i="39" s="1"/>
  <c r="L27" i="39" s="1"/>
  <c r="I32" i="39" a="1"/>
  <c r="I32" i="39" s="1"/>
  <c r="J32" i="39" s="1" a="1"/>
  <c r="J32" i="39" s="1"/>
  <c r="K32" i="39" s="1"/>
  <c r="L32" i="39" s="1"/>
  <c r="I26" i="39" a="1"/>
  <c r="I26" i="39" s="1"/>
  <c r="J26" i="39" s="1" a="1"/>
  <c r="J26" i="39" s="1"/>
  <c r="K26" i="39" s="1"/>
  <c r="L26" i="39" s="1"/>
  <c r="I25" i="39" a="1"/>
  <c r="I25" i="39" s="1"/>
  <c r="J25" i="39" s="1" a="1"/>
  <c r="J25" i="39" s="1"/>
  <c r="K25" i="39" s="1"/>
  <c r="L25" i="39" s="1"/>
  <c r="I24" i="39" a="1"/>
  <c r="I24" i="39" s="1"/>
  <c r="J24" i="39" s="1" a="1"/>
  <c r="J24" i="39" s="1"/>
  <c r="K24" i="39" s="1"/>
  <c r="L24" i="39" s="1"/>
  <c r="I23" i="39" a="1"/>
  <c r="I23" i="39" s="1"/>
  <c r="J23" i="39" s="1" a="1"/>
  <c r="J23" i="39" s="1"/>
  <c r="K23" i="39" s="1"/>
  <c r="L23" i="39" s="1"/>
  <c r="I30" i="39" a="1"/>
  <c r="I30" i="39" s="1"/>
  <c r="J30" i="39" s="1" a="1"/>
  <c r="J30" i="39" s="1"/>
  <c r="K30" i="39" s="1"/>
  <c r="L30" i="39" s="1"/>
  <c r="I31" i="39" a="1"/>
  <c r="I31" i="39" s="1"/>
  <c r="J31" i="39" s="1" a="1"/>
  <c r="J31" i="39" s="1"/>
  <c r="K31" i="39" s="1"/>
  <c r="L31" i="39" s="1"/>
  <c r="I29" i="39" a="1"/>
  <c r="I29" i="39" s="1"/>
  <c r="J29" i="39" s="1" a="1"/>
  <c r="J29" i="39" s="1"/>
  <c r="K29" i="39" s="1"/>
  <c r="L29" i="39" s="1"/>
  <c r="O46" i="39" a="1"/>
  <c r="O46" i="39" s="1"/>
  <c r="P46" i="39" s="1" a="1"/>
  <c r="P46" i="39" s="1"/>
  <c r="Q46" i="39" s="1"/>
  <c r="R46" i="39" s="1"/>
  <c r="O41" i="39" a="1"/>
  <c r="O41" i="39" s="1"/>
  <c r="P41" i="39" s="1" a="1"/>
  <c r="P41" i="39" s="1"/>
  <c r="Q41" i="39" s="1"/>
  <c r="R41" i="39" s="1"/>
  <c r="O43" i="39" a="1"/>
  <c r="O43" i="39" s="1"/>
  <c r="P43" i="39" s="1" a="1"/>
  <c r="P43" i="39" s="1"/>
  <c r="Q43" i="39" s="1"/>
  <c r="R43" i="39" s="1"/>
  <c r="O40" i="39" a="1"/>
  <c r="O40" i="39" s="1"/>
  <c r="P40" i="39" s="1" a="1"/>
  <c r="P40" i="39" s="1"/>
  <c r="Q40" i="39" s="1"/>
  <c r="R40" i="39" s="1"/>
  <c r="O48" i="39" a="1"/>
  <c r="O48" i="39" s="1"/>
  <c r="P48" i="39" s="1" a="1"/>
  <c r="P48" i="39" s="1"/>
  <c r="Q48" i="39" s="1"/>
  <c r="R48" i="39" s="1"/>
  <c r="O39" i="39" a="1"/>
  <c r="O39" i="39" s="1"/>
  <c r="P39" i="39" s="1" a="1"/>
  <c r="P39" i="39" s="1"/>
  <c r="Q39" i="39" s="1"/>
  <c r="R39" i="39" s="1"/>
  <c r="O42" i="39" a="1"/>
  <c r="O42" i="39" s="1"/>
  <c r="P42" i="39" s="1" a="1"/>
  <c r="P42" i="39" s="1"/>
  <c r="Q42" i="39" s="1"/>
  <c r="R42" i="39" s="1"/>
  <c r="O44" i="39" a="1"/>
  <c r="O44" i="39" s="1"/>
  <c r="P44" i="39" s="1" a="1"/>
  <c r="P44" i="39" s="1"/>
  <c r="Q44" i="39" s="1"/>
  <c r="R44" i="39" s="1"/>
  <c r="O45" i="39" a="1"/>
  <c r="O45" i="39" s="1"/>
  <c r="P45" i="39" s="1" a="1"/>
  <c r="P45" i="39" s="1"/>
  <c r="Q45" i="39" s="1"/>
  <c r="R45" i="39" s="1"/>
  <c r="O47" i="39" a="1"/>
  <c r="O47" i="39" s="1"/>
  <c r="P47" i="39" s="1" a="1"/>
  <c r="P47" i="39" s="1"/>
  <c r="Q47" i="39" s="1"/>
  <c r="R47" i="39" s="1"/>
  <c r="I47" i="39" a="1"/>
  <c r="I47" i="39" s="1"/>
  <c r="J47" i="39" s="1" a="1"/>
  <c r="J47" i="39" s="1"/>
  <c r="K47" i="39" s="1"/>
  <c r="L47" i="39" s="1"/>
  <c r="I46" i="39" a="1"/>
  <c r="I46" i="39" s="1"/>
  <c r="J46" i="39" s="1" a="1"/>
  <c r="J46" i="39" s="1"/>
  <c r="K46" i="39" s="1"/>
  <c r="L46" i="39" s="1"/>
  <c r="I44" i="39" a="1"/>
  <c r="I44" i="39" s="1"/>
  <c r="J44" i="39" s="1" a="1"/>
  <c r="J44" i="39" s="1"/>
  <c r="K44" i="39" s="1"/>
  <c r="L44" i="39" s="1"/>
  <c r="I48" i="39" a="1"/>
  <c r="I48" i="39" s="1"/>
  <c r="J48" i="39" s="1" a="1"/>
  <c r="J48" i="39" s="1"/>
  <c r="K48" i="39" s="1"/>
  <c r="L48" i="39" s="1"/>
  <c r="I39" i="39" a="1"/>
  <c r="I39" i="39" s="1"/>
  <c r="J39" i="39" s="1" a="1"/>
  <c r="J39" i="39" s="1"/>
  <c r="K39" i="39" s="1"/>
  <c r="L39" i="39" s="1"/>
  <c r="I45" i="39" a="1"/>
  <c r="I45" i="39" s="1"/>
  <c r="J45" i="39" s="1" a="1"/>
  <c r="J45" i="39" s="1"/>
  <c r="K45" i="39" s="1"/>
  <c r="L45" i="39" s="1"/>
  <c r="I40" i="39" a="1"/>
  <c r="I40" i="39" s="1"/>
  <c r="J40" i="39" s="1" a="1"/>
  <c r="J40" i="39" s="1"/>
  <c r="K40" i="39" s="1"/>
  <c r="L40" i="39" s="1"/>
  <c r="I43" i="39" a="1"/>
  <c r="I43" i="39" s="1"/>
  <c r="J43" i="39" s="1" a="1"/>
  <c r="J43" i="39" s="1"/>
  <c r="K43" i="39" s="1"/>
  <c r="L43" i="39" s="1"/>
  <c r="I42" i="39" a="1"/>
  <c r="I42" i="39" s="1"/>
  <c r="J42" i="39" s="1" a="1"/>
  <c r="J42" i="39" s="1"/>
  <c r="K42" i="39" s="1"/>
  <c r="L42" i="39" s="1"/>
  <c r="I41" i="39" a="1"/>
  <c r="I41" i="39" s="1"/>
  <c r="J41" i="39" s="1" a="1"/>
  <c r="J41" i="39" s="1"/>
  <c r="K41" i="39" s="1"/>
  <c r="L41" i="39" s="1"/>
  <c r="G82" i="39"/>
  <c r="V53" i="39"/>
  <c r="S82" i="39"/>
  <c r="AB37" i="39"/>
  <c r="Y66" i="39"/>
  <c r="AB66" i="39" s="1" a="1"/>
  <c r="AB66" i="39" s="1"/>
  <c r="AC67" i="39" s="1"/>
  <c r="J53" i="39"/>
  <c r="P53" i="39"/>
  <c r="D37" i="39"/>
  <c r="M82" i="39"/>
  <c r="A66" i="39"/>
  <c r="D66" i="39" s="1" a="1"/>
  <c r="D66" i="39" s="1"/>
  <c r="E67" i="39" s="1"/>
  <c r="E19" i="29"/>
  <c r="D21" i="29"/>
  <c r="C32" i="29" s="1" a="1"/>
  <c r="C32" i="29" s="1"/>
  <c r="D32" i="29" s="1" a="1"/>
  <c r="D32" i="29" s="1"/>
  <c r="E32" i="29" s="1"/>
  <c r="K27" i="7"/>
  <c r="M27" i="7"/>
  <c r="K28" i="7"/>
  <c r="M28" i="7"/>
  <c r="K29" i="7"/>
  <c r="M29" i="7"/>
  <c r="K30" i="7"/>
  <c r="M30" i="7"/>
  <c r="K31" i="7"/>
  <c r="M31" i="7"/>
  <c r="K32" i="7"/>
  <c r="M32" i="7"/>
  <c r="K33" i="7"/>
  <c r="M33" i="7"/>
  <c r="K34" i="7"/>
  <c r="M34" i="7"/>
  <c r="K35" i="7"/>
  <c r="M35" i="7"/>
  <c r="K36" i="7"/>
  <c r="M36" i="7"/>
  <c r="D36" i="7"/>
  <c r="F36" i="7"/>
  <c r="D27" i="7"/>
  <c r="D28" i="7"/>
  <c r="D29" i="7"/>
  <c r="D30" i="7"/>
  <c r="D31" i="7"/>
  <c r="D32" i="7"/>
  <c r="D33" i="7"/>
  <c r="D34" i="7"/>
  <c r="D35" i="7"/>
  <c r="F27" i="7"/>
  <c r="F28" i="7"/>
  <c r="F29" i="7"/>
  <c r="F30" i="7"/>
  <c r="F31" i="7"/>
  <c r="F32" i="7"/>
  <c r="F33" i="7"/>
  <c r="F34" i="7"/>
  <c r="F35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7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G9" i="3"/>
  <c r="F1000" i="24"/>
  <c r="J1000" i="24"/>
  <c r="D9" i="3"/>
  <c r="D8" i="3"/>
  <c r="M98" i="39" l="1"/>
  <c r="P82" i="39" a="1"/>
  <c r="P82" i="39" s="1"/>
  <c r="Q83" i="39" s="1"/>
  <c r="J82" i="39" a="1"/>
  <c r="J82" i="39" s="1"/>
  <c r="K83" i="39" s="1"/>
  <c r="K84" i="39" s="1"/>
  <c r="G98" i="39"/>
  <c r="V82" i="39" a="1"/>
  <c r="V82" i="39" s="1"/>
  <c r="W83" i="39" s="1"/>
  <c r="W84" i="39" s="1"/>
  <c r="S98" i="39"/>
  <c r="G10" i="3"/>
  <c r="H9" i="3" a="1"/>
  <c r="H9" i="3" s="1"/>
  <c r="I9" i="3" s="1"/>
  <c r="P21" i="29"/>
  <c r="O26" i="29" s="1" a="1"/>
  <c r="O26" i="29" s="1"/>
  <c r="P26" i="29" s="1" a="1"/>
  <c r="P26" i="29" s="1"/>
  <c r="Q26" i="29" s="1"/>
  <c r="R26" i="29" s="1"/>
  <c r="V21" i="29"/>
  <c r="U23" i="29" s="1" a="1"/>
  <c r="U23" i="29" s="1"/>
  <c r="V23" i="29" s="1" a="1"/>
  <c r="V23" i="29" s="1"/>
  <c r="W23" i="29" s="1"/>
  <c r="X23" i="29" s="1"/>
  <c r="W196" i="29"/>
  <c r="Q180" i="29"/>
  <c r="AC164" i="29"/>
  <c r="K180" i="29"/>
  <c r="W180" i="29"/>
  <c r="W164" i="29"/>
  <c r="E164" i="29"/>
  <c r="E180" i="29"/>
  <c r="Q164" i="29"/>
  <c r="K164" i="29"/>
  <c r="W212" i="29"/>
  <c r="K196" i="29"/>
  <c r="AC180" i="29"/>
  <c r="K212" i="29"/>
  <c r="Q196" i="29"/>
  <c r="W228" i="29"/>
  <c r="AC196" i="29"/>
  <c r="E196" i="29"/>
  <c r="Q212" i="29"/>
  <c r="K228" i="29"/>
  <c r="E212" i="29"/>
  <c r="W244" i="29"/>
  <c r="AC212" i="29"/>
  <c r="K244" i="29"/>
  <c r="W260" i="29"/>
  <c r="AC228" i="29"/>
  <c r="E228" i="29"/>
  <c r="Q228" i="29"/>
  <c r="K260" i="29"/>
  <c r="Q244" i="29"/>
  <c r="E244" i="29"/>
  <c r="W276" i="29"/>
  <c r="AC244" i="29"/>
  <c r="E260" i="29"/>
  <c r="W292" i="29"/>
  <c r="K276" i="29"/>
  <c r="AC260" i="29"/>
  <c r="Q260" i="29"/>
  <c r="W308" i="29"/>
  <c r="K308" i="29"/>
  <c r="E276" i="29"/>
  <c r="Q276" i="29"/>
  <c r="K292" i="29"/>
  <c r="AC276" i="29"/>
  <c r="AC292" i="29"/>
  <c r="E292" i="29"/>
  <c r="AC308" i="29"/>
  <c r="Q308" i="29"/>
  <c r="Q292" i="29"/>
  <c r="E308" i="29"/>
  <c r="J21" i="29"/>
  <c r="I26" i="29" s="1" a="1"/>
  <c r="I26" i="29" s="1"/>
  <c r="J26" i="29" s="1" a="1"/>
  <c r="J26" i="29" s="1"/>
  <c r="K26" i="29" s="1"/>
  <c r="L26" i="29" s="1"/>
  <c r="Y50" i="29"/>
  <c r="AB34" i="29" a="1"/>
  <c r="AB34" i="29" s="1"/>
  <c r="AC19" i="29"/>
  <c r="AC20" i="29" s="1"/>
  <c r="S50" i="29"/>
  <c r="V34" i="29" a="1"/>
  <c r="V34" i="29" s="1"/>
  <c r="M50" i="29"/>
  <c r="P34" i="29" a="1"/>
  <c r="P34" i="29" s="1"/>
  <c r="D34" i="29" a="1"/>
  <c r="D34" i="29" s="1"/>
  <c r="A50" i="29"/>
  <c r="G50" i="29"/>
  <c r="J34" i="29" a="1"/>
  <c r="J34" i="29" s="1"/>
  <c r="D3" i="3"/>
  <c r="K36" i="39"/>
  <c r="K20" i="39"/>
  <c r="K68" i="39"/>
  <c r="AC36" i="39"/>
  <c r="W52" i="39"/>
  <c r="E20" i="39"/>
  <c r="Q20" i="39"/>
  <c r="E52" i="39"/>
  <c r="E68" i="39"/>
  <c r="Q36" i="39"/>
  <c r="E4" i="39"/>
  <c r="Q4" i="39"/>
  <c r="Q68" i="39"/>
  <c r="AC52" i="39"/>
  <c r="K4" i="39"/>
  <c r="E36" i="39"/>
  <c r="Q84" i="39"/>
  <c r="AC20" i="39"/>
  <c r="AC68" i="39"/>
  <c r="AC4" i="39"/>
  <c r="K52" i="39"/>
  <c r="W36" i="39"/>
  <c r="Q52" i="39"/>
  <c r="W68" i="39"/>
  <c r="W4" i="39"/>
  <c r="W20" i="39"/>
  <c r="O62" i="39" a="1"/>
  <c r="O62" i="39" s="1"/>
  <c r="P62" i="39" s="1" a="1"/>
  <c r="P62" i="39" s="1"/>
  <c r="Q62" i="39" s="1"/>
  <c r="R62" i="39" s="1"/>
  <c r="O59" i="39" a="1"/>
  <c r="O59" i="39" s="1"/>
  <c r="P59" i="39" s="1" a="1"/>
  <c r="P59" i="39" s="1"/>
  <c r="Q59" i="39" s="1"/>
  <c r="R59" i="39" s="1"/>
  <c r="O64" i="39" a="1"/>
  <c r="O64" i="39" s="1"/>
  <c r="P64" i="39" s="1" a="1"/>
  <c r="P64" i="39" s="1"/>
  <c r="Q64" i="39" s="1"/>
  <c r="R64" i="39" s="1"/>
  <c r="O57" i="39" a="1"/>
  <c r="O57" i="39" s="1"/>
  <c r="P57" i="39" s="1" a="1"/>
  <c r="P57" i="39" s="1"/>
  <c r="Q57" i="39" s="1"/>
  <c r="R57" i="39" s="1"/>
  <c r="O55" i="39" a="1"/>
  <c r="O55" i="39" s="1"/>
  <c r="P55" i="39" s="1" a="1"/>
  <c r="P55" i="39" s="1"/>
  <c r="Q55" i="39" s="1"/>
  <c r="R55" i="39" s="1"/>
  <c r="O63" i="39" a="1"/>
  <c r="O63" i="39" s="1"/>
  <c r="P63" i="39" s="1" a="1"/>
  <c r="P63" i="39" s="1"/>
  <c r="Q63" i="39" s="1"/>
  <c r="R63" i="39" s="1"/>
  <c r="O58" i="39" a="1"/>
  <c r="O58" i="39" s="1"/>
  <c r="P58" i="39" s="1" a="1"/>
  <c r="P58" i="39" s="1"/>
  <c r="Q58" i="39" s="1"/>
  <c r="R58" i="39" s="1"/>
  <c r="O61" i="39" a="1"/>
  <c r="O61" i="39" s="1"/>
  <c r="P61" i="39" s="1" a="1"/>
  <c r="P61" i="39" s="1"/>
  <c r="Q61" i="39" s="1"/>
  <c r="R61" i="39" s="1"/>
  <c r="O60" i="39" a="1"/>
  <c r="O60" i="39" s="1"/>
  <c r="P60" i="39" s="1" a="1"/>
  <c r="P60" i="39" s="1"/>
  <c r="Q60" i="39" s="1"/>
  <c r="R60" i="39" s="1"/>
  <c r="O56" i="39" a="1"/>
  <c r="O56" i="39" s="1"/>
  <c r="P56" i="39" s="1" a="1"/>
  <c r="P56" i="39" s="1"/>
  <c r="Q56" i="39" s="1"/>
  <c r="R56" i="39" s="1"/>
  <c r="I63" i="39" a="1"/>
  <c r="I63" i="39" s="1"/>
  <c r="J63" i="39" s="1" a="1"/>
  <c r="J63" i="39" s="1"/>
  <c r="K63" i="39" s="1"/>
  <c r="L63" i="39" s="1"/>
  <c r="I62" i="39" a="1"/>
  <c r="I62" i="39" s="1"/>
  <c r="J62" i="39" s="1" a="1"/>
  <c r="J62" i="39" s="1"/>
  <c r="K62" i="39" s="1"/>
  <c r="L62" i="39" s="1"/>
  <c r="I57" i="39" a="1"/>
  <c r="I57" i="39" s="1"/>
  <c r="J57" i="39" s="1" a="1"/>
  <c r="J57" i="39" s="1"/>
  <c r="K57" i="39" s="1"/>
  <c r="L57" i="39" s="1"/>
  <c r="I61" i="39" a="1"/>
  <c r="I61" i="39" s="1"/>
  <c r="J61" i="39" s="1" a="1"/>
  <c r="J61" i="39" s="1"/>
  <c r="K61" i="39" s="1"/>
  <c r="L61" i="39" s="1"/>
  <c r="I56" i="39" a="1"/>
  <c r="I56" i="39" s="1"/>
  <c r="J56" i="39" s="1" a="1"/>
  <c r="J56" i="39" s="1"/>
  <c r="K56" i="39" s="1"/>
  <c r="L56" i="39" s="1"/>
  <c r="I59" i="39" a="1"/>
  <c r="I59" i="39" s="1"/>
  <c r="J59" i="39" s="1" a="1"/>
  <c r="J59" i="39" s="1"/>
  <c r="K59" i="39" s="1"/>
  <c r="L59" i="39" s="1"/>
  <c r="I55" i="39" a="1"/>
  <c r="I55" i="39" s="1"/>
  <c r="J55" i="39" s="1" a="1"/>
  <c r="J55" i="39" s="1"/>
  <c r="K55" i="39" s="1"/>
  <c r="L55" i="39" s="1"/>
  <c r="I60" i="39" a="1"/>
  <c r="I60" i="39" s="1"/>
  <c r="J60" i="39" s="1" a="1"/>
  <c r="J60" i="39" s="1"/>
  <c r="K60" i="39" s="1"/>
  <c r="L60" i="39" s="1"/>
  <c r="I58" i="39" a="1"/>
  <c r="I58" i="39" s="1"/>
  <c r="J58" i="39" s="1" a="1"/>
  <c r="J58" i="39" s="1"/>
  <c r="K58" i="39" s="1"/>
  <c r="L58" i="39" s="1"/>
  <c r="I64" i="39" a="1"/>
  <c r="I64" i="39" s="1"/>
  <c r="J64" i="39" s="1" a="1"/>
  <c r="J64" i="39" s="1"/>
  <c r="K64" i="39" s="1"/>
  <c r="L64" i="39" s="1"/>
  <c r="AA48" i="39" a="1"/>
  <c r="AA48" i="39" s="1"/>
  <c r="AB48" i="39" s="1" a="1"/>
  <c r="AB48" i="39" s="1"/>
  <c r="AC48" i="39" s="1"/>
  <c r="AD48" i="39" s="1"/>
  <c r="AA47" i="39" a="1"/>
  <c r="AA47" i="39" s="1"/>
  <c r="AB47" i="39" s="1" a="1"/>
  <c r="AB47" i="39" s="1"/>
  <c r="AC47" i="39" s="1"/>
  <c r="AD47" i="39" s="1"/>
  <c r="AA46" i="39" a="1"/>
  <c r="AA46" i="39" s="1"/>
  <c r="AB46" i="39" s="1" a="1"/>
  <c r="AB46" i="39" s="1"/>
  <c r="AC46" i="39" s="1"/>
  <c r="AD46" i="39" s="1"/>
  <c r="AA39" i="39" a="1"/>
  <c r="AA39" i="39" s="1"/>
  <c r="AB39" i="39" s="1" a="1"/>
  <c r="AB39" i="39" s="1"/>
  <c r="AC39" i="39" s="1"/>
  <c r="AD39" i="39" s="1"/>
  <c r="AA43" i="39" a="1"/>
  <c r="AA43" i="39" s="1"/>
  <c r="AB43" i="39" s="1" a="1"/>
  <c r="AB43" i="39" s="1"/>
  <c r="AC43" i="39" s="1"/>
  <c r="AD43" i="39" s="1"/>
  <c r="AA40" i="39" a="1"/>
  <c r="AA40" i="39" s="1"/>
  <c r="AB40" i="39" s="1" a="1"/>
  <c r="AB40" i="39" s="1"/>
  <c r="AC40" i="39" s="1"/>
  <c r="AD40" i="39" s="1"/>
  <c r="AA45" i="39" a="1"/>
  <c r="AA45" i="39" s="1"/>
  <c r="AB45" i="39" s="1" a="1"/>
  <c r="AB45" i="39" s="1"/>
  <c r="AC45" i="39" s="1"/>
  <c r="AD45" i="39" s="1"/>
  <c r="AA44" i="39" a="1"/>
  <c r="AA44" i="39" s="1"/>
  <c r="AB44" i="39" s="1" a="1"/>
  <c r="AB44" i="39" s="1"/>
  <c r="AC44" i="39" s="1"/>
  <c r="AD44" i="39" s="1"/>
  <c r="AA41" i="39" a="1"/>
  <c r="AA41" i="39" s="1"/>
  <c r="AB41" i="39" s="1" a="1"/>
  <c r="AB41" i="39" s="1"/>
  <c r="AC41" i="39" s="1"/>
  <c r="AD41" i="39" s="1"/>
  <c r="AA42" i="39" a="1"/>
  <c r="AA42" i="39" s="1"/>
  <c r="AB42" i="39" s="1" a="1"/>
  <c r="AB42" i="39" s="1"/>
  <c r="AC42" i="39" s="1"/>
  <c r="AD42" i="39" s="1"/>
  <c r="C44" i="39" a="1"/>
  <c r="C44" i="39" s="1"/>
  <c r="D44" i="39" s="1" a="1"/>
  <c r="D44" i="39" s="1"/>
  <c r="E44" i="39" s="1"/>
  <c r="F44" i="39" s="1"/>
  <c r="C46" i="39" a="1"/>
  <c r="C46" i="39" s="1"/>
  <c r="D46" i="39" s="1" a="1"/>
  <c r="D46" i="39" s="1"/>
  <c r="E46" i="39" s="1"/>
  <c r="F46" i="39" s="1"/>
  <c r="C43" i="39" a="1"/>
  <c r="C43" i="39" s="1"/>
  <c r="D43" i="39" s="1" a="1"/>
  <c r="D43" i="39" s="1"/>
  <c r="E43" i="39" s="1"/>
  <c r="F43" i="39" s="1"/>
  <c r="C42" i="39" a="1"/>
  <c r="C42" i="39" s="1"/>
  <c r="D42" i="39" s="1" a="1"/>
  <c r="D42" i="39" s="1"/>
  <c r="E42" i="39" s="1"/>
  <c r="F42" i="39" s="1"/>
  <c r="C48" i="39" a="1"/>
  <c r="C48" i="39" s="1"/>
  <c r="D48" i="39" s="1" a="1"/>
  <c r="D48" i="39" s="1"/>
  <c r="E48" i="39" s="1"/>
  <c r="F48" i="39" s="1"/>
  <c r="C41" i="39" a="1"/>
  <c r="C41" i="39" s="1"/>
  <c r="D41" i="39" s="1" a="1"/>
  <c r="D41" i="39" s="1"/>
  <c r="E41" i="39" s="1"/>
  <c r="F41" i="39" s="1"/>
  <c r="C45" i="39" a="1"/>
  <c r="C45" i="39" s="1"/>
  <c r="D45" i="39" s="1" a="1"/>
  <c r="D45" i="39" s="1"/>
  <c r="E45" i="39" s="1"/>
  <c r="F45" i="39" s="1"/>
  <c r="C40" i="39" a="1"/>
  <c r="C40" i="39" s="1"/>
  <c r="D40" i="39" s="1" a="1"/>
  <c r="D40" i="39" s="1"/>
  <c r="E40" i="39" s="1"/>
  <c r="F40" i="39" s="1"/>
  <c r="C39" i="39" a="1"/>
  <c r="C39" i="39" s="1"/>
  <c r="D39" i="39" s="1" a="1"/>
  <c r="D39" i="39" s="1"/>
  <c r="E39" i="39" s="1"/>
  <c r="F39" i="39" s="1"/>
  <c r="C47" i="39" a="1"/>
  <c r="C47" i="39" s="1"/>
  <c r="D47" i="39" s="1" a="1"/>
  <c r="D47" i="39" s="1"/>
  <c r="E47" i="39" s="1"/>
  <c r="F47" i="39" s="1"/>
  <c r="U61" i="39" a="1"/>
  <c r="U61" i="39" s="1"/>
  <c r="V61" i="39" s="1" a="1"/>
  <c r="V61" i="39" s="1"/>
  <c r="W61" i="39" s="1"/>
  <c r="X61" i="39" s="1"/>
  <c r="U55" i="39" a="1"/>
  <c r="U55" i="39" s="1"/>
  <c r="V55" i="39" s="1" a="1"/>
  <c r="V55" i="39" s="1"/>
  <c r="W55" i="39" s="1"/>
  <c r="X55" i="39" s="1"/>
  <c r="U60" i="39" a="1"/>
  <c r="U60" i="39" s="1"/>
  <c r="V60" i="39" s="1" a="1"/>
  <c r="V60" i="39" s="1"/>
  <c r="W60" i="39" s="1"/>
  <c r="X60" i="39" s="1"/>
  <c r="U59" i="39" a="1"/>
  <c r="U59" i="39" s="1"/>
  <c r="V59" i="39" s="1" a="1"/>
  <c r="V59" i="39" s="1"/>
  <c r="W59" i="39" s="1"/>
  <c r="X59" i="39" s="1"/>
  <c r="U62" i="39" a="1"/>
  <c r="U62" i="39" s="1"/>
  <c r="V62" i="39" s="1" a="1"/>
  <c r="V62" i="39" s="1"/>
  <c r="W62" i="39" s="1"/>
  <c r="X62" i="39" s="1"/>
  <c r="U56" i="39" a="1"/>
  <c r="U56" i="39" s="1"/>
  <c r="V56" i="39" s="1" a="1"/>
  <c r="V56" i="39" s="1"/>
  <c r="W56" i="39" s="1"/>
  <c r="X56" i="39" s="1"/>
  <c r="U63" i="39" a="1"/>
  <c r="U63" i="39" s="1"/>
  <c r="V63" i="39" s="1" a="1"/>
  <c r="V63" i="39" s="1"/>
  <c r="W63" i="39" s="1"/>
  <c r="X63" i="39" s="1"/>
  <c r="U64" i="39" a="1"/>
  <c r="U64" i="39" s="1"/>
  <c r="V64" i="39" s="1" a="1"/>
  <c r="V64" i="39" s="1"/>
  <c r="W64" i="39" s="1"/>
  <c r="X64" i="39" s="1"/>
  <c r="U57" i="39" a="1"/>
  <c r="U57" i="39" s="1"/>
  <c r="V57" i="39" s="1" a="1"/>
  <c r="V57" i="39" s="1"/>
  <c r="W57" i="39" s="1"/>
  <c r="X57" i="39" s="1"/>
  <c r="U58" i="39" a="1"/>
  <c r="U58" i="39" s="1"/>
  <c r="V58" i="39" s="1" a="1"/>
  <c r="V58" i="39" s="1"/>
  <c r="W58" i="39" s="1"/>
  <c r="X58" i="39" s="1"/>
  <c r="V69" i="39"/>
  <c r="AB53" i="39"/>
  <c r="D53" i="39"/>
  <c r="Y82" i="39"/>
  <c r="A82" i="39"/>
  <c r="J69" i="39"/>
  <c r="P85" i="39"/>
  <c r="P69" i="39"/>
  <c r="G29" i="7"/>
  <c r="E4" i="29"/>
  <c r="AC4" i="29"/>
  <c r="W4" i="29"/>
  <c r="K4" i="29"/>
  <c r="Q4" i="29"/>
  <c r="K3" i="7"/>
  <c r="L33" i="7" s="1"/>
  <c r="L32" i="7"/>
  <c r="G30" i="7"/>
  <c r="C23" i="29" a="1"/>
  <c r="C23" i="29" s="1"/>
  <c r="D23" i="29" s="1" a="1"/>
  <c r="D23" i="29" s="1"/>
  <c r="E23" i="29" s="1"/>
  <c r="F23" i="29" s="1"/>
  <c r="C28" i="29" a="1"/>
  <c r="C28" i="29" s="1"/>
  <c r="D28" i="29" s="1" a="1"/>
  <c r="D28" i="29" s="1"/>
  <c r="E28" i="29" s="1"/>
  <c r="F28" i="29" s="1"/>
  <c r="AA28" i="29" a="1"/>
  <c r="AA28" i="29" s="1"/>
  <c r="AB28" i="29" s="1" a="1"/>
  <c r="AB28" i="29" s="1"/>
  <c r="AC28" i="29" s="1"/>
  <c r="AA24" i="29" a="1"/>
  <c r="AA24" i="29" s="1"/>
  <c r="AB24" i="29" s="1" a="1"/>
  <c r="AB24" i="29" s="1"/>
  <c r="AC24" i="29" s="1"/>
  <c r="O30" i="29" a="1"/>
  <c r="O30" i="29" s="1"/>
  <c r="P30" i="29" s="1" a="1"/>
  <c r="P30" i="29" s="1"/>
  <c r="Q30" i="29" s="1"/>
  <c r="R30" i="29" s="1"/>
  <c r="C25" i="29" a="1"/>
  <c r="C25" i="29" s="1"/>
  <c r="D25" i="29" s="1" a="1"/>
  <c r="D25" i="29" s="1"/>
  <c r="E25" i="29" s="1"/>
  <c r="F25" i="29" s="1"/>
  <c r="C31" i="29" a="1"/>
  <c r="C31" i="29" s="1"/>
  <c r="D31" i="29" s="1" a="1"/>
  <c r="D31" i="29" s="1"/>
  <c r="E31" i="29" s="1"/>
  <c r="F31" i="29" s="1"/>
  <c r="O25" i="29" a="1"/>
  <c r="O25" i="29" s="1"/>
  <c r="P25" i="29" s="1" a="1"/>
  <c r="P25" i="29" s="1"/>
  <c r="Q25" i="29" s="1"/>
  <c r="R25" i="29" s="1"/>
  <c r="C27" i="29" a="1"/>
  <c r="C27" i="29" s="1"/>
  <c r="D27" i="29" s="1" a="1"/>
  <c r="D27" i="29" s="1"/>
  <c r="E27" i="29" s="1"/>
  <c r="F27" i="29" s="1"/>
  <c r="Q20" i="29"/>
  <c r="W20" i="29"/>
  <c r="N32" i="7"/>
  <c r="N28" i="7"/>
  <c r="N35" i="7"/>
  <c r="N31" i="7"/>
  <c r="N27" i="7"/>
  <c r="E20" i="29"/>
  <c r="K20" i="29"/>
  <c r="U31" i="29" a="1"/>
  <c r="U31" i="29" s="1"/>
  <c r="V31" i="29" s="1" a="1"/>
  <c r="V31" i="29" s="1"/>
  <c r="W31" i="29" s="1"/>
  <c r="X31" i="29" s="1"/>
  <c r="U25" i="29" a="1"/>
  <c r="U25" i="29" s="1"/>
  <c r="V25" i="29" s="1" a="1"/>
  <c r="V25" i="29" s="1"/>
  <c r="W25" i="29" s="1"/>
  <c r="X25" i="29" s="1"/>
  <c r="U29" i="29" a="1"/>
  <c r="U29" i="29" s="1"/>
  <c r="V29" i="29" s="1" a="1"/>
  <c r="V29" i="29" s="1"/>
  <c r="W29" i="29" s="1"/>
  <c r="X29" i="29" s="1"/>
  <c r="U30" i="29" a="1"/>
  <c r="U30" i="29" s="1"/>
  <c r="V30" i="29" s="1" a="1"/>
  <c r="V30" i="29" s="1"/>
  <c r="W30" i="29" s="1"/>
  <c r="X30" i="29" s="1"/>
  <c r="O32" i="29" a="1"/>
  <c r="O32" i="29" s="1"/>
  <c r="P32" i="29" s="1" a="1"/>
  <c r="P32" i="29" s="1"/>
  <c r="Q32" i="29" s="1"/>
  <c r="R32" i="29" s="1"/>
  <c r="O31" i="29" a="1"/>
  <c r="O31" i="29" s="1"/>
  <c r="P31" i="29" s="1" a="1"/>
  <c r="P31" i="29" s="1"/>
  <c r="Q31" i="29" s="1"/>
  <c r="R31" i="29" s="1"/>
  <c r="O28" i="29" a="1"/>
  <c r="O28" i="29" s="1"/>
  <c r="P28" i="29" s="1" a="1"/>
  <c r="P28" i="29" s="1"/>
  <c r="Q28" i="29" s="1"/>
  <c r="R28" i="29" s="1"/>
  <c r="C30" i="29" a="1"/>
  <c r="C30" i="29" s="1"/>
  <c r="D30" i="29" s="1" a="1"/>
  <c r="D30" i="29" s="1"/>
  <c r="E30" i="29" s="1"/>
  <c r="F30" i="29" s="1"/>
  <c r="C24" i="29" a="1"/>
  <c r="C24" i="29" s="1"/>
  <c r="D24" i="29" s="1" a="1"/>
  <c r="D24" i="29" s="1"/>
  <c r="E24" i="29" s="1"/>
  <c r="F24" i="29" s="1"/>
  <c r="C26" i="29" a="1"/>
  <c r="C26" i="29" s="1"/>
  <c r="D26" i="29" s="1" a="1"/>
  <c r="D26" i="29" s="1"/>
  <c r="E26" i="29" s="1"/>
  <c r="F26" i="29" s="1"/>
  <c r="C29" i="29" a="1"/>
  <c r="C29" i="29" s="1"/>
  <c r="D29" i="29" s="1" a="1"/>
  <c r="D29" i="29" s="1"/>
  <c r="E29" i="29" s="1"/>
  <c r="F29" i="29" s="1"/>
  <c r="I28" i="29" a="1"/>
  <c r="I28" i="29" s="1"/>
  <c r="J28" i="29" s="1" a="1"/>
  <c r="J28" i="29" s="1"/>
  <c r="K28" i="29" s="1"/>
  <c r="L28" i="29" s="1"/>
  <c r="O29" i="29" a="1"/>
  <c r="O29" i="29" s="1"/>
  <c r="P29" i="29" s="1" a="1"/>
  <c r="P29" i="29" s="1"/>
  <c r="Q29" i="29" s="1"/>
  <c r="R29" i="29" s="1"/>
  <c r="O27" i="29" a="1"/>
  <c r="O27" i="29" s="1"/>
  <c r="P27" i="29" s="1" a="1"/>
  <c r="P27" i="29" s="1"/>
  <c r="Q27" i="29" s="1"/>
  <c r="R27" i="29" s="1"/>
  <c r="AA27" i="29" a="1"/>
  <c r="AA27" i="29" s="1"/>
  <c r="AB27" i="29" s="1" a="1"/>
  <c r="AB27" i="29" s="1"/>
  <c r="AC27" i="29" s="1"/>
  <c r="AA31" i="29" a="1"/>
  <c r="AA31" i="29" s="1"/>
  <c r="AB31" i="29" s="1" a="1"/>
  <c r="AB31" i="29" s="1"/>
  <c r="AC31" i="29" s="1"/>
  <c r="AA23" i="29" a="1"/>
  <c r="AA23" i="29" s="1"/>
  <c r="AB23" i="29" s="1" a="1"/>
  <c r="AB23" i="29" s="1"/>
  <c r="AC23" i="29" s="1"/>
  <c r="AA32" i="29" a="1"/>
  <c r="AA32" i="29" s="1"/>
  <c r="AB32" i="29" s="1" a="1"/>
  <c r="AB32" i="29" s="1"/>
  <c r="AC32" i="29" s="1"/>
  <c r="AA25" i="29" a="1"/>
  <c r="AA25" i="29" s="1"/>
  <c r="AB25" i="29" s="1" a="1"/>
  <c r="AB25" i="29" s="1"/>
  <c r="AC25" i="29" s="1"/>
  <c r="AA29" i="29" a="1"/>
  <c r="AA29" i="29" s="1"/>
  <c r="AB29" i="29" s="1" a="1"/>
  <c r="AB29" i="29" s="1"/>
  <c r="AC29" i="29" s="1"/>
  <c r="AA26" i="29" a="1"/>
  <c r="AA26" i="29" s="1"/>
  <c r="AB26" i="29" s="1" a="1"/>
  <c r="AB26" i="29" s="1"/>
  <c r="AC26" i="29" s="1"/>
  <c r="F32" i="29"/>
  <c r="N36" i="7"/>
  <c r="G34" i="7"/>
  <c r="G33" i="7"/>
  <c r="G36" i="7"/>
  <c r="G28" i="7"/>
  <c r="G35" i="7"/>
  <c r="G27" i="7"/>
  <c r="G31" i="7"/>
  <c r="N34" i="7"/>
  <c r="N30" i="7"/>
  <c r="N33" i="7"/>
  <c r="N29" i="7"/>
  <c r="G32" i="7"/>
  <c r="N21" i="7"/>
  <c r="N20" i="7"/>
  <c r="N13" i="7"/>
  <c r="N12" i="7"/>
  <c r="N7" i="7"/>
  <c r="N15" i="7"/>
  <c r="I3" i="3"/>
  <c r="J8" i="3" s="1"/>
  <c r="N22" i="7"/>
  <c r="N14" i="7"/>
  <c r="N11" i="7"/>
  <c r="N26" i="7"/>
  <c r="N18" i="7"/>
  <c r="N10" i="7"/>
  <c r="N19" i="7"/>
  <c r="N25" i="7"/>
  <c r="N17" i="7"/>
  <c r="N9" i="7"/>
  <c r="L12" i="7"/>
  <c r="N24" i="7"/>
  <c r="N16" i="7"/>
  <c r="N8" i="7"/>
  <c r="D3" i="7"/>
  <c r="E27" i="7" s="1"/>
  <c r="N23" i="7"/>
  <c r="F41" i="7"/>
  <c r="F42" i="7"/>
  <c r="F43" i="7"/>
  <c r="F44" i="7"/>
  <c r="F45" i="7"/>
  <c r="F46" i="7"/>
  <c r="F47" i="7"/>
  <c r="D41" i="7"/>
  <c r="D42" i="7"/>
  <c r="D43" i="7"/>
  <c r="D44" i="7"/>
  <c r="D45" i="7"/>
  <c r="D46" i="7"/>
  <c r="D47" i="7"/>
  <c r="V85" i="39" l="1"/>
  <c r="J85" i="39"/>
  <c r="V98" i="39" a="1"/>
  <c r="V98" i="39" s="1"/>
  <c r="S114" i="39"/>
  <c r="Y98" i="39"/>
  <c r="AB82" i="39" a="1"/>
  <c r="AB82" i="39" s="1"/>
  <c r="AC83" i="39" s="1"/>
  <c r="AC84" i="39" s="1"/>
  <c r="D82" i="39" a="1"/>
  <c r="D82" i="39" s="1"/>
  <c r="E83" i="39" s="1"/>
  <c r="E84" i="39" s="1"/>
  <c r="A98" i="39"/>
  <c r="J98" i="39" a="1"/>
  <c r="J98" i="39" s="1"/>
  <c r="G114" i="39"/>
  <c r="P98" i="39" a="1"/>
  <c r="P98" i="39" s="1"/>
  <c r="M114" i="39"/>
  <c r="O23" i="29" a="1"/>
  <c r="O23" i="29" s="1"/>
  <c r="P23" i="29" s="1" a="1"/>
  <c r="P23" i="29" s="1"/>
  <c r="Q23" i="29" s="1"/>
  <c r="R23" i="29" s="1"/>
  <c r="O24" i="29" a="1"/>
  <c r="O24" i="29" s="1"/>
  <c r="P24" i="29" s="1" a="1"/>
  <c r="P24" i="29" s="1"/>
  <c r="Q24" i="29" s="1"/>
  <c r="R24" i="29" s="1"/>
  <c r="U26" i="29" a="1"/>
  <c r="U26" i="29" s="1"/>
  <c r="V26" i="29" s="1" a="1"/>
  <c r="V26" i="29" s="1"/>
  <c r="W26" i="29" s="1"/>
  <c r="X26" i="29" s="1"/>
  <c r="U27" i="29" a="1"/>
  <c r="U27" i="29" s="1"/>
  <c r="V27" i="29" s="1" a="1"/>
  <c r="V27" i="29" s="1"/>
  <c r="W27" i="29" s="1"/>
  <c r="X27" i="29" s="1"/>
  <c r="U32" i="29" a="1"/>
  <c r="U32" i="29" s="1"/>
  <c r="V32" i="29" s="1" a="1"/>
  <c r="V32" i="29" s="1"/>
  <c r="W32" i="29" s="1"/>
  <c r="X32" i="29" s="1"/>
  <c r="U28" i="29" a="1"/>
  <c r="U28" i="29" s="1"/>
  <c r="V28" i="29" s="1" a="1"/>
  <c r="V28" i="29" s="1"/>
  <c r="W28" i="29" s="1"/>
  <c r="X28" i="29" s="1"/>
  <c r="U24" i="29" a="1"/>
  <c r="U24" i="29" s="1"/>
  <c r="V24" i="29" s="1" a="1"/>
  <c r="V24" i="29" s="1"/>
  <c r="W24" i="29" s="1"/>
  <c r="X24" i="29" s="1"/>
  <c r="AD32" i="29"/>
  <c r="AD23" i="29"/>
  <c r="AD28" i="29"/>
  <c r="G11" i="3"/>
  <c r="H10" i="3" a="1"/>
  <c r="H10" i="3" s="1"/>
  <c r="I10" i="3" s="1"/>
  <c r="J10" i="3" s="1"/>
  <c r="L31" i="7"/>
  <c r="L19" i="7"/>
  <c r="L25" i="7"/>
  <c r="L15" i="7"/>
  <c r="L17" i="7"/>
  <c r="AD29" i="29"/>
  <c r="AD30" i="29"/>
  <c r="AD25" i="29"/>
  <c r="AD31" i="29"/>
  <c r="AD27" i="29"/>
  <c r="AD26" i="29"/>
  <c r="AD24" i="29"/>
  <c r="L24" i="7"/>
  <c r="L23" i="7"/>
  <c r="L11" i="7"/>
  <c r="L7" i="7"/>
  <c r="L28" i="7"/>
  <c r="L21" i="7"/>
  <c r="L29" i="7"/>
  <c r="L14" i="7"/>
  <c r="L35" i="7"/>
  <c r="L27" i="7"/>
  <c r="L20" i="7"/>
  <c r="L13" i="7"/>
  <c r="L10" i="7"/>
  <c r="L30" i="7"/>
  <c r="L8" i="7"/>
  <c r="L18" i="7"/>
  <c r="L34" i="7"/>
  <c r="L16" i="7"/>
  <c r="L22" i="7"/>
  <c r="L26" i="7"/>
  <c r="L9" i="7"/>
  <c r="L36" i="7"/>
  <c r="I23" i="29" a="1"/>
  <c r="I23" i="29" s="1"/>
  <c r="J23" i="29" s="1" a="1"/>
  <c r="J23" i="29" s="1"/>
  <c r="K23" i="29" s="1"/>
  <c r="L23" i="29" s="1"/>
  <c r="I27" i="29" a="1"/>
  <c r="I27" i="29" s="1"/>
  <c r="J27" i="29" s="1" a="1"/>
  <c r="J27" i="29" s="1"/>
  <c r="K27" i="29" s="1"/>
  <c r="L27" i="29" s="1"/>
  <c r="I31" i="29" a="1"/>
  <c r="I31" i="29" s="1"/>
  <c r="J31" i="29" s="1" a="1"/>
  <c r="J31" i="29" s="1"/>
  <c r="K31" i="29" s="1"/>
  <c r="L31" i="29" s="1"/>
  <c r="I24" i="29" a="1"/>
  <c r="I24" i="29" s="1"/>
  <c r="J24" i="29" s="1" a="1"/>
  <c r="J24" i="29" s="1"/>
  <c r="K24" i="29" s="1"/>
  <c r="L24" i="29" s="1"/>
  <c r="I29" i="29" a="1"/>
  <c r="I29" i="29" s="1"/>
  <c r="J29" i="29" s="1" a="1"/>
  <c r="J29" i="29" s="1"/>
  <c r="K29" i="29" s="1"/>
  <c r="L29" i="29" s="1"/>
  <c r="I25" i="29" a="1"/>
  <c r="I25" i="29" s="1"/>
  <c r="J25" i="29" s="1" a="1"/>
  <c r="J25" i="29" s="1"/>
  <c r="K25" i="29" s="1"/>
  <c r="L25" i="29" s="1"/>
  <c r="I30" i="29" a="1"/>
  <c r="I30" i="29" s="1"/>
  <c r="J30" i="29" s="1" a="1"/>
  <c r="J30" i="29" s="1"/>
  <c r="K30" i="29" s="1"/>
  <c r="L30" i="29" s="1"/>
  <c r="I32" i="29" a="1"/>
  <c r="I32" i="29" s="1"/>
  <c r="J32" i="29" s="1" a="1"/>
  <c r="J32" i="29" s="1"/>
  <c r="K32" i="29" s="1"/>
  <c r="L32" i="29" s="1"/>
  <c r="D37" i="29"/>
  <c r="E35" i="29"/>
  <c r="E36" i="29" s="1"/>
  <c r="P37" i="29"/>
  <c r="Q35" i="29"/>
  <c r="Q36" i="29" s="1"/>
  <c r="M66" i="29"/>
  <c r="P50" i="29" a="1"/>
  <c r="P50" i="29" s="1"/>
  <c r="V37" i="29"/>
  <c r="W35" i="29"/>
  <c r="W36" i="29" s="1"/>
  <c r="S66" i="29"/>
  <c r="V50" i="29" a="1"/>
  <c r="V50" i="29" s="1"/>
  <c r="J37" i="29"/>
  <c r="K35" i="29"/>
  <c r="K36" i="29" s="1"/>
  <c r="G66" i="29"/>
  <c r="J50" i="29" a="1"/>
  <c r="J50" i="29" s="1"/>
  <c r="AC35" i="29"/>
  <c r="AC36" i="29" s="1"/>
  <c r="AB37" i="29"/>
  <c r="D50" i="29" a="1"/>
  <c r="D50" i="29" s="1"/>
  <c r="A66" i="29"/>
  <c r="Y66" i="29"/>
  <c r="AB50" i="29" a="1"/>
  <c r="AB50" i="29" s="1"/>
  <c r="O94" i="39" a="1"/>
  <c r="O94" i="39" s="1"/>
  <c r="P94" i="39" s="1" a="1"/>
  <c r="P94" i="39" s="1"/>
  <c r="Q94" i="39" s="1"/>
  <c r="R94" i="39" s="1"/>
  <c r="O93" i="39" a="1"/>
  <c r="O93" i="39" s="1"/>
  <c r="P93" i="39" s="1" a="1"/>
  <c r="P93" i="39" s="1"/>
  <c r="Q93" i="39" s="1"/>
  <c r="R93" i="39" s="1"/>
  <c r="O92" i="39" a="1"/>
  <c r="O92" i="39" s="1"/>
  <c r="P92" i="39" s="1" a="1"/>
  <c r="P92" i="39" s="1"/>
  <c r="Q92" i="39" s="1"/>
  <c r="R92" i="39" s="1"/>
  <c r="O96" i="39" a="1"/>
  <c r="O96" i="39" s="1"/>
  <c r="P96" i="39" s="1" a="1"/>
  <c r="P96" i="39" s="1"/>
  <c r="Q96" i="39" s="1"/>
  <c r="R96" i="39" s="1"/>
  <c r="O95" i="39" a="1"/>
  <c r="O95" i="39" s="1"/>
  <c r="P95" i="39" s="1" a="1"/>
  <c r="P95" i="39" s="1"/>
  <c r="Q95" i="39" s="1"/>
  <c r="R95" i="39" s="1"/>
  <c r="O87" i="39" a="1"/>
  <c r="O87" i="39" s="1"/>
  <c r="P87" i="39" s="1" a="1"/>
  <c r="P87" i="39" s="1"/>
  <c r="Q87" i="39" s="1"/>
  <c r="R87" i="39" s="1"/>
  <c r="O89" i="39" a="1"/>
  <c r="O89" i="39" s="1"/>
  <c r="P89" i="39" s="1" a="1"/>
  <c r="P89" i="39" s="1"/>
  <c r="Q89" i="39" s="1"/>
  <c r="R89" i="39" s="1"/>
  <c r="O91" i="39" a="1"/>
  <c r="O91" i="39" s="1"/>
  <c r="P91" i="39" s="1" a="1"/>
  <c r="P91" i="39" s="1"/>
  <c r="Q91" i="39" s="1"/>
  <c r="R91" i="39" s="1"/>
  <c r="O88" i="39" a="1"/>
  <c r="O88" i="39" s="1"/>
  <c r="P88" i="39" s="1" a="1"/>
  <c r="P88" i="39" s="1"/>
  <c r="Q88" i="39" s="1"/>
  <c r="R88" i="39" s="1"/>
  <c r="O90" i="39" a="1"/>
  <c r="O90" i="39" s="1"/>
  <c r="P90" i="39" s="1" a="1"/>
  <c r="P90" i="39" s="1"/>
  <c r="Q90" i="39" s="1"/>
  <c r="R90" i="39" s="1"/>
  <c r="I91" i="39" a="1"/>
  <c r="I91" i="39" s="1"/>
  <c r="J91" i="39" s="1" a="1"/>
  <c r="J91" i="39" s="1"/>
  <c r="K91" i="39" s="1"/>
  <c r="L91" i="39" s="1"/>
  <c r="I90" i="39" a="1"/>
  <c r="I90" i="39" s="1"/>
  <c r="J90" i="39" s="1" a="1"/>
  <c r="J90" i="39" s="1"/>
  <c r="K90" i="39" s="1"/>
  <c r="L90" i="39" s="1"/>
  <c r="I89" i="39" a="1"/>
  <c r="I89" i="39" s="1"/>
  <c r="J89" i="39" s="1" a="1"/>
  <c r="J89" i="39" s="1"/>
  <c r="K89" i="39" s="1"/>
  <c r="L89" i="39" s="1"/>
  <c r="I96" i="39" a="1"/>
  <c r="I96" i="39" s="1"/>
  <c r="J96" i="39" s="1" a="1"/>
  <c r="J96" i="39" s="1"/>
  <c r="K96" i="39" s="1"/>
  <c r="L96" i="39" s="1"/>
  <c r="I92" i="39" a="1"/>
  <c r="I92" i="39" s="1"/>
  <c r="J92" i="39" s="1" a="1"/>
  <c r="J92" i="39" s="1"/>
  <c r="K92" i="39" s="1"/>
  <c r="L92" i="39" s="1"/>
  <c r="I93" i="39" a="1"/>
  <c r="I93" i="39" s="1"/>
  <c r="J93" i="39" s="1" a="1"/>
  <c r="J93" i="39" s="1"/>
  <c r="K93" i="39" s="1"/>
  <c r="L93" i="39" s="1"/>
  <c r="I94" i="39" a="1"/>
  <c r="I94" i="39" s="1"/>
  <c r="J94" i="39" s="1" a="1"/>
  <c r="J94" i="39" s="1"/>
  <c r="K94" i="39" s="1"/>
  <c r="L94" i="39" s="1"/>
  <c r="I95" i="39" a="1"/>
  <c r="I95" i="39" s="1"/>
  <c r="J95" i="39" s="1" a="1"/>
  <c r="J95" i="39" s="1"/>
  <c r="K95" i="39" s="1"/>
  <c r="L95" i="39" s="1"/>
  <c r="I87" i="39" a="1"/>
  <c r="I87" i="39" s="1"/>
  <c r="J87" i="39" s="1" a="1"/>
  <c r="J87" i="39" s="1"/>
  <c r="K87" i="39" s="1"/>
  <c r="L87" i="39" s="1"/>
  <c r="I88" i="39" a="1"/>
  <c r="I88" i="39" s="1"/>
  <c r="J88" i="39" s="1" a="1"/>
  <c r="J88" i="39" s="1"/>
  <c r="K88" i="39" s="1"/>
  <c r="L88" i="39" s="1"/>
  <c r="AA64" i="39" a="1"/>
  <c r="AA64" i="39" s="1"/>
  <c r="AB64" i="39" s="1" a="1"/>
  <c r="AB64" i="39" s="1"/>
  <c r="AC64" i="39" s="1"/>
  <c r="AD64" i="39" s="1"/>
  <c r="AA63" i="39" a="1"/>
  <c r="AA63" i="39" s="1"/>
  <c r="AB63" i="39" s="1" a="1"/>
  <c r="AB63" i="39" s="1"/>
  <c r="AC63" i="39" s="1"/>
  <c r="AD63" i="39" s="1"/>
  <c r="AA62" i="39" a="1"/>
  <c r="AA62" i="39" s="1"/>
  <c r="AB62" i="39" s="1" a="1"/>
  <c r="AB62" i="39" s="1"/>
  <c r="AC62" i="39" s="1"/>
  <c r="AD62" i="39" s="1"/>
  <c r="AA59" i="39" a="1"/>
  <c r="AA59" i="39" s="1"/>
  <c r="AB59" i="39" s="1" a="1"/>
  <c r="AB59" i="39" s="1"/>
  <c r="AC59" i="39" s="1"/>
  <c r="AD59" i="39" s="1"/>
  <c r="AA58" i="39" a="1"/>
  <c r="AA58" i="39" s="1"/>
  <c r="AB58" i="39" s="1" a="1"/>
  <c r="AB58" i="39" s="1"/>
  <c r="AC58" i="39" s="1"/>
  <c r="AD58" i="39" s="1"/>
  <c r="AA57" i="39" a="1"/>
  <c r="AA57" i="39" s="1"/>
  <c r="AB57" i="39" s="1" a="1"/>
  <c r="AB57" i="39" s="1"/>
  <c r="AC57" i="39" s="1"/>
  <c r="AD57" i="39" s="1"/>
  <c r="AA55" i="39" a="1"/>
  <c r="AA55" i="39" s="1"/>
  <c r="AB55" i="39" s="1" a="1"/>
  <c r="AB55" i="39" s="1"/>
  <c r="AC55" i="39" s="1"/>
  <c r="AD55" i="39" s="1"/>
  <c r="AA60" i="39" a="1"/>
  <c r="AA60" i="39" s="1"/>
  <c r="AB60" i="39" s="1" a="1"/>
  <c r="AB60" i="39" s="1"/>
  <c r="AC60" i="39" s="1"/>
  <c r="AD60" i="39" s="1"/>
  <c r="AA56" i="39" a="1"/>
  <c r="AA56" i="39" s="1"/>
  <c r="AB56" i="39" s="1" a="1"/>
  <c r="AB56" i="39" s="1"/>
  <c r="AC56" i="39" s="1"/>
  <c r="AD56" i="39" s="1"/>
  <c r="AA61" i="39" a="1"/>
  <c r="AA61" i="39" s="1"/>
  <c r="AB61" i="39" s="1" a="1"/>
  <c r="AB61" i="39" s="1"/>
  <c r="AC61" i="39" s="1"/>
  <c r="AD61" i="39" s="1"/>
  <c r="O76" i="39" a="1"/>
  <c r="O76" i="39" s="1"/>
  <c r="P76" i="39" s="1" a="1"/>
  <c r="P76" i="39" s="1"/>
  <c r="Q76" i="39" s="1"/>
  <c r="R76" i="39" s="1"/>
  <c r="O75" i="39" a="1"/>
  <c r="O75" i="39" s="1"/>
  <c r="P75" i="39" s="1" a="1"/>
  <c r="P75" i="39" s="1"/>
  <c r="Q75" i="39" s="1"/>
  <c r="R75" i="39" s="1"/>
  <c r="O74" i="39" a="1"/>
  <c r="O74" i="39" s="1"/>
  <c r="P74" i="39" s="1" a="1"/>
  <c r="P74" i="39" s="1"/>
  <c r="Q74" i="39" s="1"/>
  <c r="R74" i="39" s="1"/>
  <c r="O77" i="39" a="1"/>
  <c r="O77" i="39" s="1"/>
  <c r="P77" i="39" s="1" a="1"/>
  <c r="P77" i="39" s="1"/>
  <c r="Q77" i="39" s="1"/>
  <c r="R77" i="39" s="1"/>
  <c r="O71" i="39" a="1"/>
  <c r="O71" i="39" s="1"/>
  <c r="P71" i="39" s="1" a="1"/>
  <c r="P71" i="39" s="1"/>
  <c r="Q71" i="39" s="1"/>
  <c r="R71" i="39" s="1"/>
  <c r="O80" i="39" a="1"/>
  <c r="O80" i="39" s="1"/>
  <c r="P80" i="39" s="1" a="1"/>
  <c r="P80" i="39" s="1"/>
  <c r="Q80" i="39" s="1"/>
  <c r="R80" i="39" s="1"/>
  <c r="O73" i="39" a="1"/>
  <c r="O73" i="39" s="1"/>
  <c r="P73" i="39" s="1" a="1"/>
  <c r="P73" i="39" s="1"/>
  <c r="Q73" i="39" s="1"/>
  <c r="R73" i="39" s="1"/>
  <c r="O78" i="39" a="1"/>
  <c r="O78" i="39" s="1"/>
  <c r="P78" i="39" s="1" a="1"/>
  <c r="P78" i="39" s="1"/>
  <c r="Q78" i="39" s="1"/>
  <c r="R78" i="39" s="1"/>
  <c r="O72" i="39" a="1"/>
  <c r="O72" i="39" s="1"/>
  <c r="P72" i="39" s="1" a="1"/>
  <c r="P72" i="39" s="1"/>
  <c r="Q72" i="39" s="1"/>
  <c r="R72" i="39" s="1"/>
  <c r="O79" i="39" a="1"/>
  <c r="O79" i="39" s="1"/>
  <c r="P79" i="39" s="1" a="1"/>
  <c r="P79" i="39" s="1"/>
  <c r="Q79" i="39" s="1"/>
  <c r="R79" i="39" s="1"/>
  <c r="I73" i="39" a="1"/>
  <c r="I73" i="39" s="1"/>
  <c r="J73" i="39" s="1" a="1"/>
  <c r="J73" i="39" s="1"/>
  <c r="K73" i="39" s="1"/>
  <c r="L73" i="39" s="1"/>
  <c r="I80" i="39" a="1"/>
  <c r="I80" i="39" s="1"/>
  <c r="J80" i="39" s="1" a="1"/>
  <c r="J80" i="39" s="1"/>
  <c r="K80" i="39" s="1"/>
  <c r="L80" i="39" s="1"/>
  <c r="I72" i="39" a="1"/>
  <c r="I72" i="39" s="1"/>
  <c r="J72" i="39" s="1" a="1"/>
  <c r="J72" i="39" s="1"/>
  <c r="K72" i="39" s="1"/>
  <c r="L72" i="39" s="1"/>
  <c r="I79" i="39" a="1"/>
  <c r="I79" i="39" s="1"/>
  <c r="J79" i="39" s="1" a="1"/>
  <c r="J79" i="39" s="1"/>
  <c r="K79" i="39" s="1"/>
  <c r="L79" i="39" s="1"/>
  <c r="I77" i="39" a="1"/>
  <c r="I77" i="39" s="1"/>
  <c r="J77" i="39" s="1" a="1"/>
  <c r="J77" i="39" s="1"/>
  <c r="K77" i="39" s="1"/>
  <c r="L77" i="39" s="1"/>
  <c r="I75" i="39" a="1"/>
  <c r="I75" i="39" s="1"/>
  <c r="J75" i="39" s="1" a="1"/>
  <c r="J75" i="39" s="1"/>
  <c r="K75" i="39" s="1"/>
  <c r="L75" i="39" s="1"/>
  <c r="I74" i="39" a="1"/>
  <c r="I74" i="39" s="1"/>
  <c r="J74" i="39" s="1" a="1"/>
  <c r="J74" i="39" s="1"/>
  <c r="K74" i="39" s="1"/>
  <c r="L74" i="39" s="1"/>
  <c r="I71" i="39" a="1"/>
  <c r="I71" i="39" s="1"/>
  <c r="J71" i="39" s="1" a="1"/>
  <c r="J71" i="39" s="1"/>
  <c r="K71" i="39" s="1"/>
  <c r="L71" i="39" s="1"/>
  <c r="I78" i="39" a="1"/>
  <c r="I78" i="39" s="1"/>
  <c r="J78" i="39" s="1" a="1"/>
  <c r="J78" i="39" s="1"/>
  <c r="K78" i="39" s="1"/>
  <c r="L78" i="39" s="1"/>
  <c r="I76" i="39" a="1"/>
  <c r="I76" i="39" s="1"/>
  <c r="J76" i="39" s="1" a="1"/>
  <c r="J76" i="39" s="1"/>
  <c r="K76" i="39" s="1"/>
  <c r="L76" i="39" s="1"/>
  <c r="U79" i="39" a="1"/>
  <c r="U79" i="39" s="1"/>
  <c r="V79" i="39" s="1" a="1"/>
  <c r="V79" i="39" s="1"/>
  <c r="W79" i="39" s="1"/>
  <c r="X79" i="39" s="1"/>
  <c r="U71" i="39" a="1"/>
  <c r="U71" i="39" s="1"/>
  <c r="V71" i="39" s="1" a="1"/>
  <c r="V71" i="39" s="1"/>
  <c r="W71" i="39" s="1"/>
  <c r="X71" i="39" s="1"/>
  <c r="U78" i="39" a="1"/>
  <c r="U78" i="39" s="1"/>
  <c r="V78" i="39" s="1" a="1"/>
  <c r="V78" i="39" s="1"/>
  <c r="W78" i="39" s="1"/>
  <c r="X78" i="39" s="1"/>
  <c r="U77" i="39" a="1"/>
  <c r="U77" i="39" s="1"/>
  <c r="V77" i="39" s="1" a="1"/>
  <c r="V77" i="39" s="1"/>
  <c r="W77" i="39" s="1"/>
  <c r="X77" i="39" s="1"/>
  <c r="U80" i="39" a="1"/>
  <c r="U80" i="39" s="1"/>
  <c r="V80" i="39" s="1" a="1"/>
  <c r="V80" i="39" s="1"/>
  <c r="W80" i="39" s="1"/>
  <c r="X80" i="39" s="1"/>
  <c r="U76" i="39" a="1"/>
  <c r="U76" i="39" s="1"/>
  <c r="V76" i="39" s="1" a="1"/>
  <c r="V76" i="39" s="1"/>
  <c r="W76" i="39" s="1"/>
  <c r="X76" i="39" s="1"/>
  <c r="U72" i="39" a="1"/>
  <c r="U72" i="39" s="1"/>
  <c r="V72" i="39" s="1" a="1"/>
  <c r="V72" i="39" s="1"/>
  <c r="W72" i="39" s="1"/>
  <c r="X72" i="39" s="1"/>
  <c r="U73" i="39" a="1"/>
  <c r="U73" i="39" s="1"/>
  <c r="V73" i="39" s="1" a="1"/>
  <c r="V73" i="39" s="1"/>
  <c r="W73" i="39" s="1"/>
  <c r="X73" i="39" s="1"/>
  <c r="U75" i="39" a="1"/>
  <c r="U75" i="39" s="1"/>
  <c r="V75" i="39" s="1" a="1"/>
  <c r="V75" i="39" s="1"/>
  <c r="W75" i="39" s="1"/>
  <c r="X75" i="39" s="1"/>
  <c r="U74" i="39" a="1"/>
  <c r="U74" i="39" s="1"/>
  <c r="V74" i="39" s="1" a="1"/>
  <c r="V74" i="39" s="1"/>
  <c r="W74" i="39" s="1"/>
  <c r="X74" i="39" s="1"/>
  <c r="C60" i="39" a="1"/>
  <c r="C60" i="39" s="1"/>
  <c r="D60" i="39" s="1" a="1"/>
  <c r="D60" i="39" s="1"/>
  <c r="E60" i="39" s="1"/>
  <c r="F60" i="39" s="1"/>
  <c r="C62" i="39" a="1"/>
  <c r="C62" i="39" s="1"/>
  <c r="D62" i="39" s="1" a="1"/>
  <c r="D62" i="39" s="1"/>
  <c r="E62" i="39" s="1"/>
  <c r="F62" i="39" s="1"/>
  <c r="C64" i="39" a="1"/>
  <c r="C64" i="39" s="1"/>
  <c r="D64" i="39" s="1" a="1"/>
  <c r="D64" i="39" s="1"/>
  <c r="E64" i="39" s="1"/>
  <c r="F64" i="39" s="1"/>
  <c r="C57" i="39" a="1"/>
  <c r="C57" i="39" s="1"/>
  <c r="D57" i="39" s="1" a="1"/>
  <c r="D57" i="39" s="1"/>
  <c r="E57" i="39" s="1"/>
  <c r="F57" i="39" s="1"/>
  <c r="C61" i="39" a="1"/>
  <c r="C61" i="39" s="1"/>
  <c r="D61" i="39" s="1" a="1"/>
  <c r="D61" i="39" s="1"/>
  <c r="E61" i="39" s="1"/>
  <c r="F61" i="39" s="1"/>
  <c r="C55" i="39" a="1"/>
  <c r="C55" i="39" s="1"/>
  <c r="D55" i="39" s="1" a="1"/>
  <c r="D55" i="39" s="1"/>
  <c r="E55" i="39" s="1"/>
  <c r="F55" i="39" s="1"/>
  <c r="C63" i="39" a="1"/>
  <c r="C63" i="39" s="1"/>
  <c r="D63" i="39" s="1" a="1"/>
  <c r="D63" i="39" s="1"/>
  <c r="E63" i="39" s="1"/>
  <c r="F63" i="39" s="1"/>
  <c r="C59" i="39" a="1"/>
  <c r="C59" i="39" s="1"/>
  <c r="D59" i="39" s="1" a="1"/>
  <c r="D59" i="39" s="1"/>
  <c r="E59" i="39" s="1"/>
  <c r="F59" i="39" s="1"/>
  <c r="C58" i="39" a="1"/>
  <c r="C58" i="39" s="1"/>
  <c r="D58" i="39" s="1" a="1"/>
  <c r="D58" i="39" s="1"/>
  <c r="E58" i="39" s="1"/>
  <c r="F58" i="39" s="1"/>
  <c r="C56" i="39" a="1"/>
  <c r="C56" i="39" s="1"/>
  <c r="D56" i="39" s="1" a="1"/>
  <c r="D56" i="39" s="1"/>
  <c r="E56" i="39" s="1"/>
  <c r="F56" i="39" s="1"/>
  <c r="U89" i="39" a="1"/>
  <c r="U89" i="39" s="1"/>
  <c r="V89" i="39" s="1" a="1"/>
  <c r="V89" i="39" s="1"/>
  <c r="W89" i="39" s="1"/>
  <c r="X89" i="39" s="1"/>
  <c r="U96" i="39" a="1"/>
  <c r="U96" i="39" s="1"/>
  <c r="V96" i="39" s="1" a="1"/>
  <c r="V96" i="39" s="1"/>
  <c r="W96" i="39" s="1"/>
  <c r="X96" i="39" s="1"/>
  <c r="U88" i="39" a="1"/>
  <c r="U88" i="39" s="1"/>
  <c r="V88" i="39" s="1" a="1"/>
  <c r="V88" i="39" s="1"/>
  <c r="W88" i="39" s="1"/>
  <c r="X88" i="39" s="1"/>
  <c r="U95" i="39" a="1"/>
  <c r="U95" i="39" s="1"/>
  <c r="V95" i="39" s="1" a="1"/>
  <c r="V95" i="39" s="1"/>
  <c r="W95" i="39" s="1"/>
  <c r="X95" i="39" s="1"/>
  <c r="U87" i="39" a="1"/>
  <c r="U87" i="39" s="1"/>
  <c r="V87" i="39" s="1" a="1"/>
  <c r="V87" i="39" s="1"/>
  <c r="W87" i="39" s="1"/>
  <c r="X87" i="39" s="1"/>
  <c r="U90" i="39" a="1"/>
  <c r="U90" i="39" s="1"/>
  <c r="V90" i="39" s="1" a="1"/>
  <c r="V90" i="39" s="1"/>
  <c r="W90" i="39" s="1"/>
  <c r="X90" i="39" s="1"/>
  <c r="U92" i="39" a="1"/>
  <c r="U92" i="39" s="1"/>
  <c r="V92" i="39" s="1" a="1"/>
  <c r="V92" i="39" s="1"/>
  <c r="W92" i="39" s="1"/>
  <c r="X92" i="39" s="1"/>
  <c r="U93" i="39" a="1"/>
  <c r="U93" i="39" s="1"/>
  <c r="V93" i="39" s="1" a="1"/>
  <c r="V93" i="39" s="1"/>
  <c r="W93" i="39" s="1"/>
  <c r="X93" i="39" s="1"/>
  <c r="U94" i="39" a="1"/>
  <c r="U94" i="39" s="1"/>
  <c r="V94" i="39" s="1" a="1"/>
  <c r="V94" i="39" s="1"/>
  <c r="W94" i="39" s="1"/>
  <c r="X94" i="39" s="1"/>
  <c r="U91" i="39" a="1"/>
  <c r="U91" i="39" s="1"/>
  <c r="V91" i="39" s="1" a="1"/>
  <c r="V91" i="39" s="1"/>
  <c r="W91" i="39" s="1"/>
  <c r="X91" i="39" s="1"/>
  <c r="D69" i="39"/>
  <c r="AB69" i="39"/>
  <c r="E28" i="7"/>
  <c r="E31" i="7"/>
  <c r="E34" i="7"/>
  <c r="E29" i="7"/>
  <c r="E33" i="7"/>
  <c r="E35" i="7"/>
  <c r="E32" i="7"/>
  <c r="E30" i="7"/>
  <c r="E36" i="7"/>
  <c r="E41" i="7"/>
  <c r="J9" i="3"/>
  <c r="G42" i="7"/>
  <c r="G46" i="7"/>
  <c r="G41" i="7"/>
  <c r="E47" i="7"/>
  <c r="E46" i="7"/>
  <c r="E45" i="7"/>
  <c r="G44" i="7"/>
  <c r="E44" i="7"/>
  <c r="G43" i="7"/>
  <c r="E43" i="7"/>
  <c r="E42" i="7"/>
  <c r="G47" i="7"/>
  <c r="G45" i="7"/>
  <c r="E9" i="3"/>
  <c r="B9" i="3"/>
  <c r="B10" i="3" s="1"/>
  <c r="AB85" i="39" l="1"/>
  <c r="D85" i="39"/>
  <c r="J114" i="39" a="1"/>
  <c r="J114" i="39" s="1"/>
  <c r="G130" i="39"/>
  <c r="K99" i="39"/>
  <c r="K100" i="39" s="1"/>
  <c r="J101" i="39"/>
  <c r="D98" i="39" a="1"/>
  <c r="D98" i="39" s="1"/>
  <c r="A114" i="39"/>
  <c r="AB98" i="39" a="1"/>
  <c r="AB98" i="39" s="1"/>
  <c r="Y114" i="39"/>
  <c r="P114" i="39" a="1"/>
  <c r="P114" i="39" s="1"/>
  <c r="M130" i="39"/>
  <c r="S130" i="39"/>
  <c r="V114" i="39" a="1"/>
  <c r="V114" i="39" s="1"/>
  <c r="Q99" i="39"/>
  <c r="Q100" i="39" s="1"/>
  <c r="P101" i="39"/>
  <c r="V101" i="39"/>
  <c r="W99" i="39"/>
  <c r="W100" i="39" s="1"/>
  <c r="B11" i="3"/>
  <c r="C10" i="3" a="1"/>
  <c r="C10" i="3" s="1"/>
  <c r="D10" i="3" s="1"/>
  <c r="E10" i="3" s="1"/>
  <c r="G12" i="3"/>
  <c r="H11" i="3" a="1"/>
  <c r="H11" i="3" s="1"/>
  <c r="I11" i="3" s="1"/>
  <c r="J11" i="3" s="1"/>
  <c r="M82" i="29"/>
  <c r="P66" i="29" a="1"/>
  <c r="P66" i="29" s="1"/>
  <c r="J53" i="29"/>
  <c r="K51" i="29"/>
  <c r="K52" i="29" s="1"/>
  <c r="Y82" i="29"/>
  <c r="AB66" i="29" a="1"/>
  <c r="AB66" i="29" s="1"/>
  <c r="I40" i="29" a="1"/>
  <c r="I40" i="29" s="1"/>
  <c r="J40" i="29" s="1" a="1"/>
  <c r="J40" i="29" s="1"/>
  <c r="K40" i="29" s="1"/>
  <c r="L40" i="29" s="1"/>
  <c r="I44" i="29" a="1"/>
  <c r="I44" i="29" s="1"/>
  <c r="J44" i="29" s="1" a="1"/>
  <c r="J44" i="29" s="1"/>
  <c r="K44" i="29" s="1"/>
  <c r="L44" i="29" s="1"/>
  <c r="I41" i="29" a="1"/>
  <c r="I41" i="29" s="1"/>
  <c r="J41" i="29" s="1" a="1"/>
  <c r="J41" i="29" s="1"/>
  <c r="K41" i="29" s="1"/>
  <c r="L41" i="29" s="1"/>
  <c r="I43" i="29" a="1"/>
  <c r="I43" i="29" s="1"/>
  <c r="J43" i="29" s="1" a="1"/>
  <c r="J43" i="29" s="1"/>
  <c r="K43" i="29" s="1"/>
  <c r="L43" i="29" s="1"/>
  <c r="I47" i="29" a="1"/>
  <c r="I47" i="29" s="1"/>
  <c r="J47" i="29" s="1" a="1"/>
  <c r="J47" i="29" s="1"/>
  <c r="K47" i="29" s="1"/>
  <c r="L47" i="29" s="1"/>
  <c r="I46" i="29" a="1"/>
  <c r="I46" i="29" s="1"/>
  <c r="J46" i="29" s="1" a="1"/>
  <c r="J46" i="29" s="1"/>
  <c r="K46" i="29" s="1"/>
  <c r="L46" i="29" s="1"/>
  <c r="I42" i="29" a="1"/>
  <c r="I42" i="29" s="1"/>
  <c r="J42" i="29" s="1" a="1"/>
  <c r="J42" i="29" s="1"/>
  <c r="K42" i="29" s="1"/>
  <c r="L42" i="29" s="1"/>
  <c r="I48" i="29" a="1"/>
  <c r="I48" i="29" s="1"/>
  <c r="J48" i="29" s="1" a="1"/>
  <c r="J48" i="29" s="1"/>
  <c r="K48" i="29" s="1"/>
  <c r="L48" i="29" s="1"/>
  <c r="I39" i="29" a="1"/>
  <c r="I39" i="29" s="1"/>
  <c r="J39" i="29" s="1" a="1"/>
  <c r="J39" i="29" s="1"/>
  <c r="K39" i="29" s="1"/>
  <c r="L39" i="29" s="1"/>
  <c r="I45" i="29" a="1"/>
  <c r="I45" i="29" s="1"/>
  <c r="J45" i="29" s="1" a="1"/>
  <c r="J45" i="29" s="1"/>
  <c r="K45" i="29" s="1"/>
  <c r="L45" i="29" s="1"/>
  <c r="O45" i="29" a="1"/>
  <c r="O45" i="29" s="1"/>
  <c r="P45" i="29" s="1" a="1"/>
  <c r="P45" i="29" s="1"/>
  <c r="Q45" i="29" s="1"/>
  <c r="R45" i="29" s="1"/>
  <c r="O44" i="29" a="1"/>
  <c r="O44" i="29" s="1"/>
  <c r="P44" i="29" s="1" a="1"/>
  <c r="P44" i="29" s="1"/>
  <c r="Q44" i="29" s="1"/>
  <c r="R44" i="29" s="1"/>
  <c r="O41" i="29" a="1"/>
  <c r="O41" i="29" s="1"/>
  <c r="P41" i="29" s="1" a="1"/>
  <c r="P41" i="29" s="1"/>
  <c r="Q41" i="29" s="1"/>
  <c r="R41" i="29" s="1"/>
  <c r="O46" i="29" a="1"/>
  <c r="O46" i="29" s="1"/>
  <c r="P46" i="29" s="1" a="1"/>
  <c r="P46" i="29" s="1"/>
  <c r="Q46" i="29" s="1"/>
  <c r="R46" i="29" s="1"/>
  <c r="O42" i="29" a="1"/>
  <c r="O42" i="29" s="1"/>
  <c r="P42" i="29" s="1" a="1"/>
  <c r="P42" i="29" s="1"/>
  <c r="Q42" i="29" s="1"/>
  <c r="R42" i="29" s="1"/>
  <c r="O40" i="29" a="1"/>
  <c r="O40" i="29" s="1"/>
  <c r="P40" i="29" s="1" a="1"/>
  <c r="P40" i="29" s="1"/>
  <c r="Q40" i="29" s="1"/>
  <c r="R40" i="29" s="1"/>
  <c r="O48" i="29" a="1"/>
  <c r="O48" i="29" s="1"/>
  <c r="P48" i="29" s="1" a="1"/>
  <c r="P48" i="29" s="1"/>
  <c r="Q48" i="29" s="1"/>
  <c r="R48" i="29" s="1"/>
  <c r="O43" i="29" a="1"/>
  <c r="O43" i="29" s="1"/>
  <c r="P43" i="29" s="1" a="1"/>
  <c r="P43" i="29" s="1"/>
  <c r="Q43" i="29" s="1"/>
  <c r="R43" i="29" s="1"/>
  <c r="O47" i="29" a="1"/>
  <c r="O47" i="29" s="1"/>
  <c r="P47" i="29" s="1" a="1"/>
  <c r="P47" i="29" s="1"/>
  <c r="Q47" i="29" s="1"/>
  <c r="R47" i="29" s="1"/>
  <c r="O39" i="29" a="1"/>
  <c r="O39" i="29" s="1"/>
  <c r="P39" i="29" s="1" a="1"/>
  <c r="P39" i="29" s="1"/>
  <c r="Q39" i="29" s="1"/>
  <c r="R39" i="29" s="1"/>
  <c r="AA46" i="29" a="1"/>
  <c r="AA46" i="29" s="1"/>
  <c r="AB46" i="29" s="1" a="1"/>
  <c r="AB46" i="29" s="1"/>
  <c r="AC46" i="29" s="1"/>
  <c r="AD46" i="29" s="1"/>
  <c r="AA44" i="29" a="1"/>
  <c r="AA44" i="29" s="1"/>
  <c r="AB44" i="29" s="1" a="1"/>
  <c r="AB44" i="29" s="1"/>
  <c r="AC44" i="29" s="1"/>
  <c r="AD44" i="29" s="1"/>
  <c r="AA40" i="29" a="1"/>
  <c r="AA40" i="29" s="1"/>
  <c r="AB40" i="29" s="1" a="1"/>
  <c r="AB40" i="29" s="1"/>
  <c r="AC40" i="29" s="1"/>
  <c r="AD40" i="29" s="1"/>
  <c r="AA42" i="29" a="1"/>
  <c r="AA42" i="29" s="1"/>
  <c r="AB42" i="29" s="1" a="1"/>
  <c r="AB42" i="29" s="1"/>
  <c r="AC42" i="29" s="1"/>
  <c r="AD42" i="29" s="1"/>
  <c r="AA48" i="29" a="1"/>
  <c r="AA48" i="29" s="1"/>
  <c r="AB48" i="29" s="1" a="1"/>
  <c r="AB48" i="29" s="1"/>
  <c r="AC48" i="29" s="1"/>
  <c r="AD48" i="29" s="1"/>
  <c r="AA41" i="29" a="1"/>
  <c r="AA41" i="29" s="1"/>
  <c r="AB41" i="29" s="1" a="1"/>
  <c r="AB41" i="29" s="1"/>
  <c r="AC41" i="29" s="1"/>
  <c r="AD41" i="29" s="1"/>
  <c r="AA47" i="29" a="1"/>
  <c r="AA47" i="29" s="1"/>
  <c r="AB47" i="29" s="1" a="1"/>
  <c r="AB47" i="29" s="1"/>
  <c r="AC47" i="29" s="1"/>
  <c r="AD47" i="29" s="1"/>
  <c r="AA43" i="29" a="1"/>
  <c r="AA43" i="29" s="1"/>
  <c r="AB43" i="29" s="1" a="1"/>
  <c r="AB43" i="29" s="1"/>
  <c r="AC43" i="29" s="1"/>
  <c r="AD43" i="29" s="1"/>
  <c r="AA39" i="29" a="1"/>
  <c r="AA39" i="29" s="1"/>
  <c r="AB39" i="29" s="1" a="1"/>
  <c r="AB39" i="29" s="1"/>
  <c r="AC39" i="29" s="1"/>
  <c r="AD39" i="29" s="1"/>
  <c r="AA45" i="29" a="1"/>
  <c r="AA45" i="29" s="1"/>
  <c r="AB45" i="29" s="1" a="1"/>
  <c r="AB45" i="29" s="1"/>
  <c r="AC45" i="29" s="1"/>
  <c r="AD45" i="29" s="1"/>
  <c r="U48" i="29" a="1"/>
  <c r="U48" i="29" s="1"/>
  <c r="V48" i="29" s="1" a="1"/>
  <c r="V48" i="29" s="1"/>
  <c r="W48" i="29" s="1"/>
  <c r="X48" i="29" s="1"/>
  <c r="U40" i="29" a="1"/>
  <c r="U40" i="29" s="1"/>
  <c r="V40" i="29" s="1" a="1"/>
  <c r="V40" i="29" s="1"/>
  <c r="W40" i="29" s="1"/>
  <c r="X40" i="29" s="1"/>
  <c r="U42" i="29" a="1"/>
  <c r="U42" i="29" s="1"/>
  <c r="V42" i="29" s="1" a="1"/>
  <c r="V42" i="29" s="1"/>
  <c r="W42" i="29" s="1"/>
  <c r="X42" i="29" s="1"/>
  <c r="U41" i="29" a="1"/>
  <c r="U41" i="29" s="1"/>
  <c r="V41" i="29" s="1" a="1"/>
  <c r="V41" i="29" s="1"/>
  <c r="W41" i="29" s="1"/>
  <c r="X41" i="29" s="1"/>
  <c r="U44" i="29" a="1"/>
  <c r="U44" i="29" s="1"/>
  <c r="V44" i="29" s="1" a="1"/>
  <c r="V44" i="29" s="1"/>
  <c r="W44" i="29" s="1"/>
  <c r="X44" i="29" s="1"/>
  <c r="U39" i="29" a="1"/>
  <c r="U39" i="29" s="1"/>
  <c r="V39" i="29" s="1" a="1"/>
  <c r="V39" i="29" s="1"/>
  <c r="W39" i="29" s="1"/>
  <c r="X39" i="29" s="1"/>
  <c r="U47" i="29" a="1"/>
  <c r="U47" i="29" s="1"/>
  <c r="V47" i="29" s="1" a="1"/>
  <c r="V47" i="29" s="1"/>
  <c r="W47" i="29" s="1"/>
  <c r="X47" i="29" s="1"/>
  <c r="U45" i="29" a="1"/>
  <c r="U45" i="29" s="1"/>
  <c r="V45" i="29" s="1" a="1"/>
  <c r="V45" i="29" s="1"/>
  <c r="W45" i="29" s="1"/>
  <c r="X45" i="29" s="1"/>
  <c r="U43" i="29" a="1"/>
  <c r="U43" i="29" s="1"/>
  <c r="V43" i="29" s="1" a="1"/>
  <c r="V43" i="29" s="1"/>
  <c r="W43" i="29" s="1"/>
  <c r="X43" i="29" s="1"/>
  <c r="U46" i="29" a="1"/>
  <c r="U46" i="29" s="1"/>
  <c r="V46" i="29" s="1" a="1"/>
  <c r="V46" i="29" s="1"/>
  <c r="W46" i="29" s="1"/>
  <c r="X46" i="29" s="1"/>
  <c r="P53" i="29"/>
  <c r="Q51" i="29"/>
  <c r="Q52" i="29" s="1"/>
  <c r="G82" i="29"/>
  <c r="J66" i="29" a="1"/>
  <c r="J66" i="29" s="1"/>
  <c r="AB53" i="29"/>
  <c r="AC51" i="29"/>
  <c r="AC52" i="29" s="1"/>
  <c r="D66" i="29" a="1"/>
  <c r="D66" i="29" s="1"/>
  <c r="A82" i="29"/>
  <c r="V53" i="29"/>
  <c r="W51" i="29"/>
  <c r="W52" i="29" s="1"/>
  <c r="D53" i="29"/>
  <c r="E51" i="29"/>
  <c r="E52" i="29" s="1"/>
  <c r="S82" i="29"/>
  <c r="V66" i="29" a="1"/>
  <c r="V66" i="29" s="1"/>
  <c r="C43" i="29" a="1"/>
  <c r="C43" i="29" s="1"/>
  <c r="D43" i="29" s="1" a="1"/>
  <c r="D43" i="29" s="1"/>
  <c r="E43" i="29" s="1"/>
  <c r="F43" i="29" s="1"/>
  <c r="C48" i="29" a="1"/>
  <c r="C48" i="29" s="1"/>
  <c r="D48" i="29" s="1" a="1"/>
  <c r="D48" i="29" s="1"/>
  <c r="E48" i="29" s="1"/>
  <c r="F48" i="29" s="1"/>
  <c r="C40" i="29" a="1"/>
  <c r="C40" i="29" s="1"/>
  <c r="D40" i="29" s="1" a="1"/>
  <c r="D40" i="29" s="1"/>
  <c r="E40" i="29" s="1"/>
  <c r="F40" i="29" s="1"/>
  <c r="C47" i="29" a="1"/>
  <c r="C47" i="29" s="1"/>
  <c r="D47" i="29" s="1" a="1"/>
  <c r="D47" i="29" s="1"/>
  <c r="E47" i="29" s="1"/>
  <c r="F47" i="29" s="1"/>
  <c r="C46" i="29" a="1"/>
  <c r="C46" i="29" s="1"/>
  <c r="D46" i="29" s="1" a="1"/>
  <c r="D46" i="29" s="1"/>
  <c r="E46" i="29" s="1"/>
  <c r="F46" i="29" s="1"/>
  <c r="C39" i="29" a="1"/>
  <c r="C39" i="29" s="1"/>
  <c r="D39" i="29" s="1" a="1"/>
  <c r="D39" i="29" s="1"/>
  <c r="E39" i="29" s="1"/>
  <c r="F39" i="29" s="1"/>
  <c r="C45" i="29" a="1"/>
  <c r="C45" i="29" s="1"/>
  <c r="D45" i="29" s="1" a="1"/>
  <c r="D45" i="29" s="1"/>
  <c r="E45" i="29" s="1"/>
  <c r="F45" i="29" s="1"/>
  <c r="C44" i="29" a="1"/>
  <c r="C44" i="29" s="1"/>
  <c r="D44" i="29" s="1" a="1"/>
  <c r="D44" i="29" s="1"/>
  <c r="E44" i="29" s="1"/>
  <c r="F44" i="29" s="1"/>
  <c r="C41" i="29" a="1"/>
  <c r="C41" i="29" s="1"/>
  <c r="D41" i="29" s="1" a="1"/>
  <c r="D41" i="29" s="1"/>
  <c r="E41" i="29" s="1"/>
  <c r="F41" i="29" s="1"/>
  <c r="C42" i="29" a="1"/>
  <c r="C42" i="29" s="1"/>
  <c r="D42" i="29" s="1" a="1"/>
  <c r="D42" i="29" s="1"/>
  <c r="E42" i="29" s="1"/>
  <c r="F42" i="29" s="1"/>
  <c r="AA74" i="39" a="1"/>
  <c r="AA74" i="39" s="1"/>
  <c r="AB74" i="39" s="1" a="1"/>
  <c r="AB74" i="39" s="1"/>
  <c r="AC74" i="39" s="1"/>
  <c r="AD74" i="39" s="1"/>
  <c r="AA73" i="39" a="1"/>
  <c r="AA73" i="39" s="1"/>
  <c r="AB73" i="39" s="1" a="1"/>
  <c r="AB73" i="39" s="1"/>
  <c r="AC73" i="39" s="1"/>
  <c r="AD73" i="39" s="1"/>
  <c r="AA80" i="39" a="1"/>
  <c r="AA80" i="39" s="1"/>
  <c r="AB80" i="39" s="1" a="1"/>
  <c r="AB80" i="39" s="1"/>
  <c r="AC80" i="39" s="1"/>
  <c r="AD80" i="39" s="1"/>
  <c r="AA75" i="39" a="1"/>
  <c r="AA75" i="39" s="1"/>
  <c r="AB75" i="39" s="1" a="1"/>
  <c r="AB75" i="39" s="1"/>
  <c r="AC75" i="39" s="1"/>
  <c r="AD75" i="39" s="1"/>
  <c r="AA79" i="39" a="1"/>
  <c r="AA79" i="39" s="1"/>
  <c r="AB79" i="39" s="1" a="1"/>
  <c r="AB79" i="39" s="1"/>
  <c r="AC79" i="39" s="1"/>
  <c r="AD79" i="39" s="1"/>
  <c r="AA71" i="39" a="1"/>
  <c r="AA71" i="39" s="1"/>
  <c r="AB71" i="39" s="1" a="1"/>
  <c r="AB71" i="39" s="1"/>
  <c r="AC71" i="39" s="1"/>
  <c r="AD71" i="39" s="1"/>
  <c r="AA77" i="39" a="1"/>
  <c r="AA77" i="39" s="1"/>
  <c r="AB77" i="39" s="1" a="1"/>
  <c r="AB77" i="39" s="1"/>
  <c r="AC77" i="39" s="1"/>
  <c r="AD77" i="39" s="1"/>
  <c r="AA76" i="39" a="1"/>
  <c r="AA76" i="39" s="1"/>
  <c r="AB76" i="39" s="1" a="1"/>
  <c r="AB76" i="39" s="1"/>
  <c r="AC76" i="39" s="1"/>
  <c r="AD76" i="39" s="1"/>
  <c r="AA72" i="39" a="1"/>
  <c r="AA72" i="39" s="1"/>
  <c r="AB72" i="39" s="1" a="1"/>
  <c r="AB72" i="39" s="1"/>
  <c r="AC72" i="39" s="1"/>
  <c r="AD72" i="39" s="1"/>
  <c r="AA78" i="39" a="1"/>
  <c r="AA78" i="39" s="1"/>
  <c r="AB78" i="39" s="1" a="1"/>
  <c r="AB78" i="39" s="1"/>
  <c r="AC78" i="39" s="1"/>
  <c r="AD78" i="39" s="1"/>
  <c r="AA92" i="39" a="1"/>
  <c r="AA92" i="39" s="1"/>
  <c r="AB92" i="39" s="1" a="1"/>
  <c r="AB92" i="39" s="1"/>
  <c r="AC92" i="39" s="1"/>
  <c r="AD92" i="39" s="1"/>
  <c r="AA91" i="39" a="1"/>
  <c r="AA91" i="39" s="1"/>
  <c r="AB91" i="39" s="1" a="1"/>
  <c r="AB91" i="39" s="1"/>
  <c r="AC91" i="39" s="1"/>
  <c r="AD91" i="39" s="1"/>
  <c r="AA90" i="39" a="1"/>
  <c r="AA90" i="39" s="1"/>
  <c r="AB90" i="39" s="1" a="1"/>
  <c r="AB90" i="39" s="1"/>
  <c r="AC90" i="39" s="1"/>
  <c r="AD90" i="39" s="1"/>
  <c r="AA96" i="39" a="1"/>
  <c r="AA96" i="39" s="1"/>
  <c r="AB96" i="39" s="1" a="1"/>
  <c r="AB96" i="39" s="1"/>
  <c r="AC96" i="39" s="1"/>
  <c r="AD96" i="39" s="1"/>
  <c r="AA93" i="39" a="1"/>
  <c r="AA93" i="39" s="1"/>
  <c r="AB93" i="39" s="1" a="1"/>
  <c r="AB93" i="39" s="1"/>
  <c r="AC93" i="39" s="1"/>
  <c r="AD93" i="39" s="1"/>
  <c r="AA95" i="39" a="1"/>
  <c r="AA95" i="39" s="1"/>
  <c r="AB95" i="39" s="1" a="1"/>
  <c r="AB95" i="39" s="1"/>
  <c r="AC95" i="39" s="1"/>
  <c r="AD95" i="39" s="1"/>
  <c r="AA89" i="39" a="1"/>
  <c r="AA89" i="39" s="1"/>
  <c r="AB89" i="39" s="1" a="1"/>
  <c r="AB89" i="39" s="1"/>
  <c r="AC89" i="39" s="1"/>
  <c r="AD89" i="39" s="1"/>
  <c r="AA94" i="39" a="1"/>
  <c r="AA94" i="39" s="1"/>
  <c r="AB94" i="39" s="1" a="1"/>
  <c r="AB94" i="39" s="1"/>
  <c r="AC94" i="39" s="1"/>
  <c r="AD94" i="39" s="1"/>
  <c r="AA88" i="39" a="1"/>
  <c r="AA88" i="39" s="1"/>
  <c r="AB88" i="39" s="1" a="1"/>
  <c r="AB88" i="39" s="1"/>
  <c r="AC88" i="39" s="1"/>
  <c r="AD88" i="39" s="1"/>
  <c r="AA87" i="39" a="1"/>
  <c r="AA87" i="39" s="1"/>
  <c r="AB87" i="39" s="1" a="1"/>
  <c r="AB87" i="39" s="1"/>
  <c r="AC87" i="39" s="1"/>
  <c r="AD87" i="39" s="1"/>
  <c r="C96" i="39" a="1"/>
  <c r="C96" i="39" s="1"/>
  <c r="D96" i="39" s="1" a="1"/>
  <c r="D96" i="39" s="1"/>
  <c r="E96" i="39" s="1"/>
  <c r="F96" i="39" s="1"/>
  <c r="C88" i="39" a="1"/>
  <c r="C88" i="39" s="1"/>
  <c r="D88" i="39" s="1" a="1"/>
  <c r="D88" i="39" s="1"/>
  <c r="E88" i="39" s="1"/>
  <c r="F88" i="39" s="1"/>
  <c r="C95" i="39" a="1"/>
  <c r="C95" i="39" s="1"/>
  <c r="D95" i="39" s="1" a="1"/>
  <c r="D95" i="39" s="1"/>
  <c r="E95" i="39" s="1"/>
  <c r="F95" i="39" s="1"/>
  <c r="C87" i="39" a="1"/>
  <c r="C87" i="39" s="1"/>
  <c r="D87" i="39" s="1" a="1"/>
  <c r="D87" i="39" s="1"/>
  <c r="E87" i="39" s="1"/>
  <c r="F87" i="39" s="1"/>
  <c r="C94" i="39" a="1"/>
  <c r="C94" i="39" s="1"/>
  <c r="D94" i="39" s="1" a="1"/>
  <c r="D94" i="39" s="1"/>
  <c r="E94" i="39" s="1"/>
  <c r="F94" i="39" s="1"/>
  <c r="C89" i="39" a="1"/>
  <c r="C89" i="39" s="1"/>
  <c r="D89" i="39" s="1" a="1"/>
  <c r="D89" i="39" s="1"/>
  <c r="E89" i="39" s="1"/>
  <c r="F89" i="39" s="1"/>
  <c r="C90" i="39" a="1"/>
  <c r="C90" i="39" s="1"/>
  <c r="D90" i="39" s="1" a="1"/>
  <c r="D90" i="39" s="1"/>
  <c r="E90" i="39" s="1"/>
  <c r="F90" i="39" s="1"/>
  <c r="C93" i="39" a="1"/>
  <c r="C93" i="39" s="1"/>
  <c r="D93" i="39" s="1" a="1"/>
  <c r="D93" i="39" s="1"/>
  <c r="E93" i="39" s="1"/>
  <c r="F93" i="39" s="1"/>
  <c r="C92" i="39" a="1"/>
  <c r="C92" i="39" s="1"/>
  <c r="D92" i="39" s="1" a="1"/>
  <c r="D92" i="39" s="1"/>
  <c r="E92" i="39" s="1"/>
  <c r="F92" i="39" s="1"/>
  <c r="C91" i="39" a="1"/>
  <c r="C91" i="39" s="1"/>
  <c r="D91" i="39" s="1" a="1"/>
  <c r="D91" i="39" s="1"/>
  <c r="E91" i="39" s="1"/>
  <c r="F91" i="39" s="1"/>
  <c r="C78" i="39" a="1"/>
  <c r="C78" i="39" s="1"/>
  <c r="D78" i="39" s="1" a="1"/>
  <c r="D78" i="39" s="1"/>
  <c r="E78" i="39" s="1"/>
  <c r="F78" i="39" s="1"/>
  <c r="C77" i="39" a="1"/>
  <c r="C77" i="39" s="1"/>
  <c r="D77" i="39" s="1" a="1"/>
  <c r="D77" i="39" s="1"/>
  <c r="E77" i="39" s="1"/>
  <c r="F77" i="39" s="1"/>
  <c r="C76" i="39" a="1"/>
  <c r="C76" i="39" s="1"/>
  <c r="D76" i="39" s="1" a="1"/>
  <c r="D76" i="39" s="1"/>
  <c r="E76" i="39" s="1"/>
  <c r="F76" i="39" s="1"/>
  <c r="C79" i="39" a="1"/>
  <c r="C79" i="39" s="1"/>
  <c r="D79" i="39" s="1" a="1"/>
  <c r="D79" i="39" s="1"/>
  <c r="E79" i="39" s="1"/>
  <c r="F79" i="39" s="1"/>
  <c r="C71" i="39" a="1"/>
  <c r="C71" i="39" s="1"/>
  <c r="D71" i="39" s="1" a="1"/>
  <c r="D71" i="39" s="1"/>
  <c r="E71" i="39" s="1"/>
  <c r="F71" i="39" s="1"/>
  <c r="C73" i="39" a="1"/>
  <c r="C73" i="39" s="1"/>
  <c r="D73" i="39" s="1" a="1"/>
  <c r="D73" i="39" s="1"/>
  <c r="E73" i="39" s="1"/>
  <c r="F73" i="39" s="1"/>
  <c r="C80" i="39" a="1"/>
  <c r="C80" i="39" s="1"/>
  <c r="D80" i="39" s="1" a="1"/>
  <c r="D80" i="39" s="1"/>
  <c r="E80" i="39" s="1"/>
  <c r="F80" i="39" s="1"/>
  <c r="C74" i="39" a="1"/>
  <c r="C74" i="39" s="1"/>
  <c r="D74" i="39" s="1" a="1"/>
  <c r="D74" i="39" s="1"/>
  <c r="E74" i="39" s="1"/>
  <c r="F74" i="39" s="1"/>
  <c r="C72" i="39" a="1"/>
  <c r="C72" i="39" s="1"/>
  <c r="D72" i="39" s="1" a="1"/>
  <c r="D72" i="39" s="1"/>
  <c r="E72" i="39" s="1"/>
  <c r="F72" i="39" s="1"/>
  <c r="C75" i="39" a="1"/>
  <c r="C75" i="39" s="1"/>
  <c r="D75" i="39" s="1" a="1"/>
  <c r="D75" i="39" s="1"/>
  <c r="E75" i="39" s="1"/>
  <c r="F75" i="39" s="1"/>
  <c r="E8" i="3"/>
  <c r="G15" i="7"/>
  <c r="G8" i="7"/>
  <c r="G16" i="7"/>
  <c r="G24" i="7"/>
  <c r="G14" i="7"/>
  <c r="G23" i="7"/>
  <c r="G13" i="7"/>
  <c r="G22" i="7"/>
  <c r="G26" i="7"/>
  <c r="G21" i="7"/>
  <c r="G7" i="7"/>
  <c r="G9" i="7"/>
  <c r="G17" i="7"/>
  <c r="G25" i="7"/>
  <c r="G11" i="7"/>
  <c r="G19" i="7"/>
  <c r="G10" i="7"/>
  <c r="G18" i="7"/>
  <c r="G12" i="7"/>
  <c r="G20" i="7"/>
  <c r="AB114" i="39" l="1" a="1"/>
  <c r="AB114" i="39" s="1"/>
  <c r="Y130" i="39"/>
  <c r="U111" i="39" a="1"/>
  <c r="U111" i="39" s="1"/>
  <c r="V111" i="39" s="1" a="1"/>
  <c r="V111" i="39" s="1"/>
  <c r="W111" i="39" s="1"/>
  <c r="X111" i="39" s="1"/>
  <c r="U107" i="39" a="1"/>
  <c r="U107" i="39" s="1"/>
  <c r="V107" i="39" s="1" a="1"/>
  <c r="V107" i="39" s="1"/>
  <c r="W107" i="39" s="1"/>
  <c r="X107" i="39" s="1"/>
  <c r="U112" i="39" a="1"/>
  <c r="U112" i="39" s="1"/>
  <c r="V112" i="39" s="1" a="1"/>
  <c r="V112" i="39" s="1"/>
  <c r="W112" i="39" s="1"/>
  <c r="X112" i="39" s="1"/>
  <c r="U104" i="39" a="1"/>
  <c r="U104" i="39" s="1"/>
  <c r="V104" i="39" s="1" a="1"/>
  <c r="V104" i="39" s="1"/>
  <c r="W104" i="39" s="1"/>
  <c r="X104" i="39" s="1"/>
  <c r="U109" i="39" a="1"/>
  <c r="U109" i="39" s="1"/>
  <c r="V109" i="39" s="1" a="1"/>
  <c r="V109" i="39" s="1"/>
  <c r="W109" i="39" s="1"/>
  <c r="X109" i="39" s="1"/>
  <c r="U105" i="39" a="1"/>
  <c r="U105" i="39" s="1"/>
  <c r="V105" i="39" s="1" a="1"/>
  <c r="V105" i="39" s="1"/>
  <c r="W105" i="39" s="1"/>
  <c r="X105" i="39" s="1"/>
  <c r="U103" i="39" a="1"/>
  <c r="U103" i="39" s="1"/>
  <c r="V103" i="39" s="1" a="1"/>
  <c r="V103" i="39" s="1"/>
  <c r="W103" i="39" s="1"/>
  <c r="X103" i="39" s="1"/>
  <c r="U110" i="39" a="1"/>
  <c r="U110" i="39" s="1"/>
  <c r="V110" i="39" s="1" a="1"/>
  <c r="V110" i="39" s="1"/>
  <c r="W110" i="39" s="1"/>
  <c r="X110" i="39" s="1"/>
  <c r="U108" i="39" a="1"/>
  <c r="U108" i="39" s="1"/>
  <c r="V108" i="39" s="1" a="1"/>
  <c r="V108" i="39" s="1"/>
  <c r="W108" i="39" s="1"/>
  <c r="X108" i="39" s="1"/>
  <c r="U106" i="39" a="1"/>
  <c r="U106" i="39" s="1"/>
  <c r="V106" i="39" s="1" a="1"/>
  <c r="V106" i="39" s="1"/>
  <c r="W106" i="39" s="1"/>
  <c r="X106" i="39" s="1"/>
  <c r="AC99" i="39"/>
  <c r="AC100" i="39" s="1"/>
  <c r="AB101" i="39"/>
  <c r="O105" i="39" a="1"/>
  <c r="O105" i="39" s="1"/>
  <c r="P105" i="39" s="1" a="1"/>
  <c r="P105" i="39" s="1"/>
  <c r="Q105" i="39" s="1"/>
  <c r="R105" i="39" s="1"/>
  <c r="O103" i="39" a="1"/>
  <c r="O103" i="39" s="1"/>
  <c r="P103" i="39" s="1" a="1"/>
  <c r="P103" i="39" s="1"/>
  <c r="Q103" i="39" s="1"/>
  <c r="R103" i="39" s="1"/>
  <c r="O112" i="39" a="1"/>
  <c r="O112" i="39" s="1"/>
  <c r="P112" i="39" s="1" a="1"/>
  <c r="P112" i="39" s="1"/>
  <c r="Q112" i="39" s="1"/>
  <c r="R112" i="39" s="1"/>
  <c r="O104" i="39" a="1"/>
  <c r="O104" i="39" s="1"/>
  <c r="P104" i="39" s="1" a="1"/>
  <c r="P104" i="39" s="1"/>
  <c r="Q104" i="39" s="1"/>
  <c r="R104" i="39" s="1"/>
  <c r="O109" i="39" a="1"/>
  <c r="O109" i="39" s="1"/>
  <c r="P109" i="39" s="1" a="1"/>
  <c r="P109" i="39" s="1"/>
  <c r="Q109" i="39" s="1"/>
  <c r="R109" i="39" s="1"/>
  <c r="O110" i="39" a="1"/>
  <c r="O110" i="39" s="1"/>
  <c r="P110" i="39" s="1" a="1"/>
  <c r="P110" i="39" s="1"/>
  <c r="Q110" i="39" s="1"/>
  <c r="R110" i="39" s="1"/>
  <c r="O106" i="39" a="1"/>
  <c r="O106" i="39" s="1"/>
  <c r="P106" i="39" s="1" a="1"/>
  <c r="P106" i="39" s="1"/>
  <c r="Q106" i="39" s="1"/>
  <c r="R106" i="39" s="1"/>
  <c r="O111" i="39" a="1"/>
  <c r="O111" i="39" s="1"/>
  <c r="P111" i="39" s="1" a="1"/>
  <c r="P111" i="39" s="1"/>
  <c r="Q111" i="39" s="1"/>
  <c r="R111" i="39" s="1"/>
  <c r="O108" i="39" a="1"/>
  <c r="O108" i="39" s="1"/>
  <c r="P108" i="39" s="1" a="1"/>
  <c r="P108" i="39" s="1"/>
  <c r="Q108" i="39" s="1"/>
  <c r="R108" i="39" s="1"/>
  <c r="O107" i="39" a="1"/>
  <c r="O107" i="39" s="1"/>
  <c r="P107" i="39" s="1" a="1"/>
  <c r="P107" i="39" s="1"/>
  <c r="Q107" i="39" s="1"/>
  <c r="R107" i="39" s="1"/>
  <c r="D114" i="39" a="1"/>
  <c r="D114" i="39" s="1"/>
  <c r="A130" i="39"/>
  <c r="D101" i="39"/>
  <c r="E99" i="39"/>
  <c r="E100" i="39" s="1"/>
  <c r="V117" i="39"/>
  <c r="W115" i="39"/>
  <c r="W116" i="39" s="1"/>
  <c r="I107" i="39" a="1"/>
  <c r="I107" i="39" s="1"/>
  <c r="J107" i="39" s="1" a="1"/>
  <c r="J107" i="39" s="1"/>
  <c r="K107" i="39" s="1"/>
  <c r="L107" i="39" s="1"/>
  <c r="I103" i="39" a="1"/>
  <c r="I103" i="39" s="1"/>
  <c r="J103" i="39" s="1" a="1"/>
  <c r="J103" i="39" s="1"/>
  <c r="K103" i="39" s="1"/>
  <c r="L103" i="39" s="1"/>
  <c r="I112" i="39" a="1"/>
  <c r="I112" i="39" s="1"/>
  <c r="J112" i="39" s="1" a="1"/>
  <c r="J112" i="39" s="1"/>
  <c r="K112" i="39" s="1"/>
  <c r="L112" i="39" s="1"/>
  <c r="I105" i="39" a="1"/>
  <c r="I105" i="39" s="1"/>
  <c r="J105" i="39" s="1" a="1"/>
  <c r="J105" i="39" s="1"/>
  <c r="K105" i="39" s="1"/>
  <c r="L105" i="39" s="1"/>
  <c r="I108" i="39" a="1"/>
  <c r="I108" i="39" s="1"/>
  <c r="J108" i="39" s="1" a="1"/>
  <c r="J108" i="39" s="1"/>
  <c r="K108" i="39" s="1"/>
  <c r="L108" i="39" s="1"/>
  <c r="I110" i="39" a="1"/>
  <c r="I110" i="39" s="1"/>
  <c r="J110" i="39" s="1" a="1"/>
  <c r="J110" i="39" s="1"/>
  <c r="K110" i="39" s="1"/>
  <c r="L110" i="39" s="1"/>
  <c r="I104" i="39" a="1"/>
  <c r="I104" i="39" s="1"/>
  <c r="J104" i="39" s="1" a="1"/>
  <c r="J104" i="39" s="1"/>
  <c r="K104" i="39" s="1"/>
  <c r="L104" i="39" s="1"/>
  <c r="I109" i="39" a="1"/>
  <c r="I109" i="39" s="1"/>
  <c r="J109" i="39" s="1" a="1"/>
  <c r="J109" i="39" s="1"/>
  <c r="K109" i="39" s="1"/>
  <c r="L109" i="39" s="1"/>
  <c r="I106" i="39" a="1"/>
  <c r="I106" i="39" s="1"/>
  <c r="J106" i="39" s="1" a="1"/>
  <c r="J106" i="39" s="1"/>
  <c r="K106" i="39" s="1"/>
  <c r="L106" i="39" s="1"/>
  <c r="I111" i="39" a="1"/>
  <c r="I111" i="39" s="1"/>
  <c r="J111" i="39" s="1" a="1"/>
  <c r="J111" i="39" s="1"/>
  <c r="K111" i="39" s="1"/>
  <c r="L111" i="39" s="1"/>
  <c r="S146" i="39"/>
  <c r="V130" i="39" a="1"/>
  <c r="V130" i="39" s="1"/>
  <c r="P130" i="39" a="1"/>
  <c r="P130" i="39" s="1"/>
  <c r="M146" i="39"/>
  <c r="J130" i="39" a="1"/>
  <c r="J130" i="39" s="1"/>
  <c r="G146" i="39"/>
  <c r="P117" i="39"/>
  <c r="Q115" i="39"/>
  <c r="Q116" i="39" s="1"/>
  <c r="J117" i="39"/>
  <c r="K115" i="39"/>
  <c r="K116" i="39" s="1"/>
  <c r="B12" i="3"/>
  <c r="C11" i="3" a="1"/>
  <c r="C11" i="3" s="1"/>
  <c r="D11" i="3" s="1"/>
  <c r="E11" i="3" s="1"/>
  <c r="G13" i="3"/>
  <c r="H12" i="3" a="1"/>
  <c r="H12" i="3" s="1"/>
  <c r="I12" i="3" s="1"/>
  <c r="J12" i="3" s="1"/>
  <c r="U56" i="29" a="1"/>
  <c r="U56" i="29" s="1"/>
  <c r="V56" i="29" s="1" a="1"/>
  <c r="V56" i="29" s="1"/>
  <c r="W56" i="29" s="1"/>
  <c r="X56" i="29" s="1"/>
  <c r="U60" i="29" a="1"/>
  <c r="U60" i="29" s="1"/>
  <c r="V60" i="29" s="1" a="1"/>
  <c r="V60" i="29" s="1"/>
  <c r="W60" i="29" s="1"/>
  <c r="X60" i="29" s="1"/>
  <c r="U58" i="29" a="1"/>
  <c r="U58" i="29" s="1"/>
  <c r="V58" i="29" s="1" a="1"/>
  <c r="V58" i="29" s="1"/>
  <c r="W58" i="29" s="1"/>
  <c r="X58" i="29" s="1"/>
  <c r="U63" i="29" a="1"/>
  <c r="U63" i="29" s="1"/>
  <c r="V63" i="29" s="1" a="1"/>
  <c r="V63" i="29" s="1"/>
  <c r="W63" i="29" s="1"/>
  <c r="X63" i="29" s="1"/>
  <c r="U61" i="29" a="1"/>
  <c r="U61" i="29" s="1"/>
  <c r="V61" i="29" s="1" a="1"/>
  <c r="V61" i="29" s="1"/>
  <c r="W61" i="29" s="1"/>
  <c r="X61" i="29" s="1"/>
  <c r="U59" i="29" a="1"/>
  <c r="U59" i="29" s="1"/>
  <c r="V59" i="29" s="1" a="1"/>
  <c r="V59" i="29" s="1"/>
  <c r="W59" i="29" s="1"/>
  <c r="X59" i="29" s="1"/>
  <c r="U55" i="29" a="1"/>
  <c r="U55" i="29" s="1"/>
  <c r="V55" i="29" s="1" a="1"/>
  <c r="V55" i="29" s="1"/>
  <c r="W55" i="29" s="1"/>
  <c r="X55" i="29" s="1"/>
  <c r="U57" i="29" a="1"/>
  <c r="U57" i="29" s="1"/>
  <c r="V57" i="29" s="1" a="1"/>
  <c r="V57" i="29" s="1"/>
  <c r="W57" i="29" s="1"/>
  <c r="X57" i="29" s="1"/>
  <c r="U64" i="29" a="1"/>
  <c r="U64" i="29" s="1"/>
  <c r="V64" i="29" s="1" a="1"/>
  <c r="V64" i="29" s="1"/>
  <c r="W64" i="29" s="1"/>
  <c r="X64" i="29" s="1"/>
  <c r="U62" i="29" a="1"/>
  <c r="U62" i="29" s="1"/>
  <c r="V62" i="29" s="1" a="1"/>
  <c r="V62" i="29" s="1"/>
  <c r="W62" i="29" s="1"/>
  <c r="X62" i="29" s="1"/>
  <c r="O64" i="29" a="1"/>
  <c r="O64" i="29" s="1"/>
  <c r="P64" i="29" s="1" a="1"/>
  <c r="P64" i="29" s="1"/>
  <c r="Q64" i="29" s="1"/>
  <c r="R64" i="29" s="1"/>
  <c r="O56" i="29" a="1"/>
  <c r="O56" i="29" s="1"/>
  <c r="P56" i="29" s="1" a="1"/>
  <c r="P56" i="29" s="1"/>
  <c r="Q56" i="29" s="1"/>
  <c r="R56" i="29" s="1"/>
  <c r="O57" i="29" a="1"/>
  <c r="O57" i="29" s="1"/>
  <c r="P57" i="29" s="1" a="1"/>
  <c r="P57" i="29" s="1"/>
  <c r="Q57" i="29" s="1"/>
  <c r="R57" i="29" s="1"/>
  <c r="O61" i="29" a="1"/>
  <c r="O61" i="29" s="1"/>
  <c r="P61" i="29" s="1" a="1"/>
  <c r="P61" i="29" s="1"/>
  <c r="Q61" i="29" s="1"/>
  <c r="R61" i="29" s="1"/>
  <c r="O55" i="29" a="1"/>
  <c r="O55" i="29" s="1"/>
  <c r="P55" i="29" s="1" a="1"/>
  <c r="P55" i="29" s="1"/>
  <c r="Q55" i="29" s="1"/>
  <c r="R55" i="29" s="1"/>
  <c r="O62" i="29" a="1"/>
  <c r="O62" i="29" s="1"/>
  <c r="P62" i="29" s="1" a="1"/>
  <c r="P62" i="29" s="1"/>
  <c r="Q62" i="29" s="1"/>
  <c r="R62" i="29" s="1"/>
  <c r="O59" i="29" a="1"/>
  <c r="O59" i="29" s="1"/>
  <c r="P59" i="29" s="1" a="1"/>
  <c r="P59" i="29" s="1"/>
  <c r="Q59" i="29" s="1"/>
  <c r="R59" i="29" s="1"/>
  <c r="O58" i="29" a="1"/>
  <c r="O58" i="29" s="1"/>
  <c r="P58" i="29" s="1" a="1"/>
  <c r="P58" i="29" s="1"/>
  <c r="Q58" i="29" s="1"/>
  <c r="R58" i="29" s="1"/>
  <c r="O63" i="29" a="1"/>
  <c r="O63" i="29" s="1"/>
  <c r="P63" i="29" s="1" a="1"/>
  <c r="P63" i="29" s="1"/>
  <c r="Q63" i="29" s="1"/>
  <c r="R63" i="29" s="1"/>
  <c r="O60" i="29" a="1"/>
  <c r="O60" i="29" s="1"/>
  <c r="P60" i="29" s="1" a="1"/>
  <c r="P60" i="29" s="1"/>
  <c r="Q60" i="29" s="1"/>
  <c r="R60" i="29" s="1"/>
  <c r="D82" i="29" a="1"/>
  <c r="D82" i="29" s="1"/>
  <c r="A98" i="29"/>
  <c r="AC67" i="29"/>
  <c r="AC68" i="29" s="1"/>
  <c r="AB69" i="29"/>
  <c r="AB82" i="29" a="1"/>
  <c r="AB82" i="29" s="1"/>
  <c r="Y98" i="29"/>
  <c r="S98" i="29"/>
  <c r="V82" i="29" a="1"/>
  <c r="V82" i="29" s="1"/>
  <c r="AA61" i="29" a="1"/>
  <c r="AA61" i="29" s="1"/>
  <c r="AB61" i="29" s="1" a="1"/>
  <c r="AB61" i="29" s="1"/>
  <c r="AC61" i="29" s="1"/>
  <c r="AD61" i="29" s="1"/>
  <c r="AA55" i="29" a="1"/>
  <c r="AA55" i="29" s="1"/>
  <c r="AB55" i="29" s="1" a="1"/>
  <c r="AB55" i="29" s="1"/>
  <c r="AC55" i="29" s="1"/>
  <c r="AD55" i="29" s="1"/>
  <c r="AA57" i="29" a="1"/>
  <c r="AA57" i="29" s="1"/>
  <c r="AB57" i="29" s="1" a="1"/>
  <c r="AB57" i="29" s="1"/>
  <c r="AC57" i="29" s="1"/>
  <c r="AD57" i="29" s="1"/>
  <c r="AA62" i="29" a="1"/>
  <c r="AA62" i="29" s="1"/>
  <c r="AB62" i="29" s="1" a="1"/>
  <c r="AB62" i="29" s="1"/>
  <c r="AC62" i="29" s="1"/>
  <c r="AD62" i="29" s="1"/>
  <c r="AA60" i="29" a="1"/>
  <c r="AA60" i="29" s="1"/>
  <c r="AB60" i="29" s="1" a="1"/>
  <c r="AB60" i="29" s="1"/>
  <c r="AC60" i="29" s="1"/>
  <c r="AD60" i="29" s="1"/>
  <c r="AA56" i="29" a="1"/>
  <c r="AA56" i="29" s="1"/>
  <c r="AB56" i="29" s="1" a="1"/>
  <c r="AB56" i="29" s="1"/>
  <c r="AC56" i="29" s="1"/>
  <c r="AD56" i="29" s="1"/>
  <c r="AA63" i="29" a="1"/>
  <c r="AA63" i="29" s="1"/>
  <c r="AB63" i="29" s="1" a="1"/>
  <c r="AB63" i="29" s="1"/>
  <c r="AC63" i="29" s="1"/>
  <c r="AD63" i="29" s="1"/>
  <c r="AA64" i="29" a="1"/>
  <c r="AA64" i="29" s="1"/>
  <c r="AB64" i="29" s="1" a="1"/>
  <c r="AB64" i="29" s="1"/>
  <c r="AC64" i="29" s="1"/>
  <c r="AD64" i="29" s="1"/>
  <c r="AA58" i="29" a="1"/>
  <c r="AA58" i="29" s="1"/>
  <c r="AB58" i="29" s="1" a="1"/>
  <c r="AB58" i="29" s="1"/>
  <c r="AC58" i="29" s="1"/>
  <c r="AD58" i="29" s="1"/>
  <c r="AA59" i="29" a="1"/>
  <c r="AA59" i="29" s="1"/>
  <c r="AB59" i="29" s="1" a="1"/>
  <c r="AB59" i="29" s="1"/>
  <c r="AC59" i="29" s="1"/>
  <c r="AD59" i="29" s="1"/>
  <c r="I58" i="29" a="1"/>
  <c r="I58" i="29" s="1"/>
  <c r="J58" i="29" s="1" a="1"/>
  <c r="J58" i="29" s="1"/>
  <c r="K58" i="29" s="1"/>
  <c r="L58" i="29" s="1"/>
  <c r="I57" i="29" a="1"/>
  <c r="I57" i="29" s="1"/>
  <c r="J57" i="29" s="1" a="1"/>
  <c r="J57" i="29" s="1"/>
  <c r="K57" i="29" s="1"/>
  <c r="L57" i="29" s="1"/>
  <c r="I59" i="29" a="1"/>
  <c r="I59" i="29" s="1"/>
  <c r="J59" i="29" s="1" a="1"/>
  <c r="J59" i="29" s="1"/>
  <c r="K59" i="29" s="1"/>
  <c r="L59" i="29" s="1"/>
  <c r="I56" i="29" a="1"/>
  <c r="I56" i="29" s="1"/>
  <c r="J56" i="29" s="1" a="1"/>
  <c r="J56" i="29" s="1"/>
  <c r="K56" i="29" s="1"/>
  <c r="L56" i="29" s="1"/>
  <c r="I61" i="29" a="1"/>
  <c r="I61" i="29" s="1"/>
  <c r="J61" i="29" s="1" a="1"/>
  <c r="J61" i="29" s="1"/>
  <c r="K61" i="29" s="1"/>
  <c r="L61" i="29" s="1"/>
  <c r="I64" i="29" a="1"/>
  <c r="I64" i="29" s="1"/>
  <c r="J64" i="29" s="1" a="1"/>
  <c r="J64" i="29" s="1"/>
  <c r="K64" i="29" s="1"/>
  <c r="L64" i="29" s="1"/>
  <c r="I60" i="29" a="1"/>
  <c r="I60" i="29" s="1"/>
  <c r="J60" i="29" s="1" a="1"/>
  <c r="J60" i="29" s="1"/>
  <c r="K60" i="29" s="1"/>
  <c r="L60" i="29" s="1"/>
  <c r="I55" i="29" a="1"/>
  <c r="I55" i="29" s="1"/>
  <c r="J55" i="29" s="1" a="1"/>
  <c r="J55" i="29" s="1"/>
  <c r="K55" i="29" s="1"/>
  <c r="L55" i="29" s="1"/>
  <c r="I62" i="29" a="1"/>
  <c r="I62" i="29" s="1"/>
  <c r="J62" i="29" s="1" a="1"/>
  <c r="J62" i="29" s="1"/>
  <c r="K62" i="29" s="1"/>
  <c r="L62" i="29" s="1"/>
  <c r="I63" i="29" a="1"/>
  <c r="I63" i="29" s="1"/>
  <c r="J63" i="29" s="1" a="1"/>
  <c r="J63" i="29" s="1"/>
  <c r="K63" i="29" s="1"/>
  <c r="L63" i="29" s="1"/>
  <c r="D69" i="29"/>
  <c r="E67" i="29"/>
  <c r="E68" i="29" s="1"/>
  <c r="W67" i="29"/>
  <c r="W68" i="29" s="1"/>
  <c r="V69" i="29"/>
  <c r="J69" i="29"/>
  <c r="K67" i="29"/>
  <c r="K68" i="29" s="1"/>
  <c r="P69" i="29"/>
  <c r="Q67" i="29"/>
  <c r="Q68" i="29" s="1"/>
  <c r="C58" i="29" a="1"/>
  <c r="C58" i="29" s="1"/>
  <c r="D58" i="29" s="1" a="1"/>
  <c r="D58" i="29" s="1"/>
  <c r="E58" i="29" s="1"/>
  <c r="F58" i="29" s="1"/>
  <c r="C55" i="29" a="1"/>
  <c r="C55" i="29" s="1"/>
  <c r="D55" i="29" s="1" a="1"/>
  <c r="D55" i="29" s="1"/>
  <c r="E55" i="29" s="1"/>
  <c r="F55" i="29" s="1"/>
  <c r="C59" i="29" a="1"/>
  <c r="C59" i="29" s="1"/>
  <c r="D59" i="29" s="1" a="1"/>
  <c r="D59" i="29" s="1"/>
  <c r="E59" i="29" s="1"/>
  <c r="F59" i="29" s="1"/>
  <c r="C56" i="29" a="1"/>
  <c r="C56" i="29" s="1"/>
  <c r="D56" i="29" s="1" a="1"/>
  <c r="D56" i="29" s="1"/>
  <c r="E56" i="29" s="1"/>
  <c r="F56" i="29" s="1"/>
  <c r="C60" i="29" a="1"/>
  <c r="C60" i="29" s="1"/>
  <c r="D60" i="29" s="1" a="1"/>
  <c r="D60" i="29" s="1"/>
  <c r="E60" i="29" s="1"/>
  <c r="F60" i="29" s="1"/>
  <c r="C64" i="29" a="1"/>
  <c r="C64" i="29" s="1"/>
  <c r="D64" i="29" s="1" a="1"/>
  <c r="D64" i="29" s="1"/>
  <c r="E64" i="29" s="1"/>
  <c r="F64" i="29" s="1"/>
  <c r="C62" i="29" a="1"/>
  <c r="C62" i="29" s="1"/>
  <c r="D62" i="29" s="1" a="1"/>
  <c r="D62" i="29" s="1"/>
  <c r="E62" i="29" s="1"/>
  <c r="F62" i="29" s="1"/>
  <c r="C61" i="29" a="1"/>
  <c r="C61" i="29" s="1"/>
  <c r="D61" i="29" s="1" a="1"/>
  <c r="D61" i="29" s="1"/>
  <c r="E61" i="29" s="1"/>
  <c r="F61" i="29" s="1"/>
  <c r="C63" i="29" a="1"/>
  <c r="C63" i="29" s="1"/>
  <c r="D63" i="29" s="1" a="1"/>
  <c r="D63" i="29" s="1"/>
  <c r="E63" i="29" s="1"/>
  <c r="F63" i="29" s="1"/>
  <c r="C57" i="29" a="1"/>
  <c r="C57" i="29" s="1"/>
  <c r="D57" i="29" s="1" a="1"/>
  <c r="D57" i="29" s="1"/>
  <c r="E57" i="29" s="1"/>
  <c r="F57" i="29" s="1"/>
  <c r="G98" i="29"/>
  <c r="J82" i="29" a="1"/>
  <c r="J82" i="29" s="1"/>
  <c r="M98" i="29"/>
  <c r="P82" i="29" a="1"/>
  <c r="P82" i="29" s="1"/>
  <c r="E22" i="7"/>
  <c r="E14" i="7"/>
  <c r="E20" i="7"/>
  <c r="E12" i="7"/>
  <c r="E23" i="7"/>
  <c r="E21" i="7"/>
  <c r="E19" i="7"/>
  <c r="E24" i="7"/>
  <c r="E15" i="7"/>
  <c r="E13" i="7"/>
  <c r="E11" i="7"/>
  <c r="E16" i="7"/>
  <c r="E26" i="7"/>
  <c r="E8" i="7"/>
  <c r="E18" i="7"/>
  <c r="E25" i="7"/>
  <c r="E10" i="7"/>
  <c r="E17" i="7"/>
  <c r="E9" i="7"/>
  <c r="E7" i="7"/>
  <c r="O126" i="39" l="1" a="1"/>
  <c r="O126" i="39" s="1"/>
  <c r="P126" i="39" s="1" a="1"/>
  <c r="P126" i="39" s="1"/>
  <c r="Q126" i="39" s="1"/>
  <c r="R126" i="39" s="1"/>
  <c r="O122" i="39" a="1"/>
  <c r="O122" i="39" s="1"/>
  <c r="P122" i="39" s="1" a="1"/>
  <c r="P122" i="39" s="1"/>
  <c r="Q122" i="39" s="1"/>
  <c r="R122" i="39" s="1"/>
  <c r="O127" i="39" a="1"/>
  <c r="O127" i="39" s="1"/>
  <c r="P127" i="39" s="1" a="1"/>
  <c r="P127" i="39" s="1"/>
  <c r="Q127" i="39" s="1"/>
  <c r="R127" i="39" s="1"/>
  <c r="O128" i="39" a="1"/>
  <c r="O128" i="39" s="1"/>
  <c r="P128" i="39" s="1" a="1"/>
  <c r="P128" i="39" s="1"/>
  <c r="Q128" i="39" s="1"/>
  <c r="R128" i="39" s="1"/>
  <c r="O123" i="39" a="1"/>
  <c r="O123" i="39" s="1"/>
  <c r="P123" i="39" s="1" a="1"/>
  <c r="P123" i="39" s="1"/>
  <c r="Q123" i="39" s="1"/>
  <c r="R123" i="39" s="1"/>
  <c r="O124" i="39" a="1"/>
  <c r="O124" i="39" s="1"/>
  <c r="P124" i="39" s="1" a="1"/>
  <c r="P124" i="39" s="1"/>
  <c r="Q124" i="39" s="1"/>
  <c r="R124" i="39" s="1"/>
  <c r="O119" i="39" a="1"/>
  <c r="O119" i="39" s="1"/>
  <c r="P119" i="39" s="1" a="1"/>
  <c r="P119" i="39" s="1"/>
  <c r="Q119" i="39" s="1"/>
  <c r="R119" i="39" s="1"/>
  <c r="O120" i="39" a="1"/>
  <c r="O120" i="39" s="1"/>
  <c r="P120" i="39" s="1" a="1"/>
  <c r="P120" i="39" s="1"/>
  <c r="Q120" i="39" s="1"/>
  <c r="R120" i="39" s="1"/>
  <c r="O125" i="39" a="1"/>
  <c r="O125" i="39" s="1"/>
  <c r="P125" i="39" s="1" a="1"/>
  <c r="P125" i="39" s="1"/>
  <c r="Q125" i="39" s="1"/>
  <c r="R125" i="39" s="1"/>
  <c r="O121" i="39" a="1"/>
  <c r="O121" i="39" s="1"/>
  <c r="P121" i="39" s="1" a="1"/>
  <c r="P121" i="39" s="1"/>
  <c r="Q121" i="39" s="1"/>
  <c r="R121" i="39" s="1"/>
  <c r="J146" i="39" a="1"/>
  <c r="J146" i="39" s="1"/>
  <c r="G162" i="39"/>
  <c r="AA107" i="39" a="1"/>
  <c r="AA107" i="39" s="1"/>
  <c r="AB107" i="39" s="1" a="1"/>
  <c r="AB107" i="39" s="1"/>
  <c r="AC107" i="39" s="1"/>
  <c r="AD107" i="39" s="1"/>
  <c r="AA110" i="39" a="1"/>
  <c r="AA110" i="39" s="1"/>
  <c r="AB110" i="39" s="1" a="1"/>
  <c r="AB110" i="39" s="1"/>
  <c r="AC110" i="39" s="1"/>
  <c r="AD110" i="39" s="1"/>
  <c r="AA108" i="39" a="1"/>
  <c r="AA108" i="39" s="1"/>
  <c r="AB108" i="39" s="1" a="1"/>
  <c r="AB108" i="39" s="1"/>
  <c r="AC108" i="39" s="1"/>
  <c r="AD108" i="39" s="1"/>
  <c r="AA103" i="39" a="1"/>
  <c r="AA103" i="39" s="1"/>
  <c r="AB103" i="39" s="1" a="1"/>
  <c r="AB103" i="39" s="1"/>
  <c r="AC103" i="39" s="1"/>
  <c r="AD103" i="39" s="1"/>
  <c r="AA109" i="39" a="1"/>
  <c r="AA109" i="39" s="1"/>
  <c r="AB109" i="39" s="1" a="1"/>
  <c r="AB109" i="39" s="1"/>
  <c r="AC109" i="39" s="1"/>
  <c r="AD109" i="39" s="1"/>
  <c r="AA106" i="39" a="1"/>
  <c r="AA106" i="39" s="1"/>
  <c r="AB106" i="39" s="1" a="1"/>
  <c r="AB106" i="39" s="1"/>
  <c r="AC106" i="39" s="1"/>
  <c r="AD106" i="39" s="1"/>
  <c r="AA104" i="39" a="1"/>
  <c r="AA104" i="39" s="1"/>
  <c r="AB104" i="39" s="1" a="1"/>
  <c r="AB104" i="39" s="1"/>
  <c r="AC104" i="39" s="1"/>
  <c r="AD104" i="39" s="1"/>
  <c r="AA105" i="39" a="1"/>
  <c r="AA105" i="39" s="1"/>
  <c r="AB105" i="39" s="1" a="1"/>
  <c r="AB105" i="39" s="1"/>
  <c r="AC105" i="39" s="1"/>
  <c r="AD105" i="39" s="1"/>
  <c r="AA112" i="39" a="1"/>
  <c r="AA112" i="39" s="1"/>
  <c r="AB112" i="39" s="1" a="1"/>
  <c r="AB112" i="39" s="1"/>
  <c r="AC112" i="39" s="1"/>
  <c r="AD112" i="39" s="1"/>
  <c r="AA111" i="39" a="1"/>
  <c r="AA111" i="39" s="1"/>
  <c r="AB111" i="39" s="1" a="1"/>
  <c r="AB111" i="39" s="1"/>
  <c r="AC111" i="39" s="1"/>
  <c r="AD111" i="39" s="1"/>
  <c r="K131" i="39"/>
  <c r="K132" i="39" s="1"/>
  <c r="J133" i="39"/>
  <c r="P146" i="39" a="1"/>
  <c r="P146" i="39" s="1"/>
  <c r="M162" i="39"/>
  <c r="C104" i="39" a="1"/>
  <c r="C104" i="39" s="1"/>
  <c r="D104" i="39" s="1" a="1"/>
  <c r="D104" i="39" s="1"/>
  <c r="E104" i="39" s="1"/>
  <c r="F104" i="39" s="1"/>
  <c r="C107" i="39" a="1"/>
  <c r="C107" i="39" s="1"/>
  <c r="D107" i="39" s="1" a="1"/>
  <c r="D107" i="39" s="1"/>
  <c r="E107" i="39" s="1"/>
  <c r="F107" i="39" s="1"/>
  <c r="C109" i="39" a="1"/>
  <c r="C109" i="39" s="1"/>
  <c r="D109" i="39" s="1" a="1"/>
  <c r="D109" i="39" s="1"/>
  <c r="E109" i="39" s="1"/>
  <c r="F109" i="39" s="1"/>
  <c r="C110" i="39" a="1"/>
  <c r="C110" i="39" s="1"/>
  <c r="D110" i="39" s="1" a="1"/>
  <c r="D110" i="39" s="1"/>
  <c r="E110" i="39" s="1"/>
  <c r="F110" i="39" s="1"/>
  <c r="C105" i="39" a="1"/>
  <c r="C105" i="39" s="1"/>
  <c r="D105" i="39" s="1" a="1"/>
  <c r="D105" i="39" s="1"/>
  <c r="E105" i="39" s="1"/>
  <c r="F105" i="39" s="1"/>
  <c r="C106" i="39" a="1"/>
  <c r="C106" i="39" s="1"/>
  <c r="D106" i="39" s="1" a="1"/>
  <c r="D106" i="39" s="1"/>
  <c r="E106" i="39" s="1"/>
  <c r="F106" i="39" s="1"/>
  <c r="C111" i="39" a="1"/>
  <c r="C111" i="39" s="1"/>
  <c r="D111" i="39" s="1" a="1"/>
  <c r="D111" i="39" s="1"/>
  <c r="E111" i="39" s="1"/>
  <c r="F111" i="39" s="1"/>
  <c r="C103" i="39" a="1"/>
  <c r="C103" i="39" s="1"/>
  <c r="D103" i="39" s="1" a="1"/>
  <c r="D103" i="39" s="1"/>
  <c r="E103" i="39" s="1"/>
  <c r="F103" i="39" s="1"/>
  <c r="C112" i="39" a="1"/>
  <c r="C112" i="39" s="1"/>
  <c r="D112" i="39" s="1" a="1"/>
  <c r="D112" i="39" s="1"/>
  <c r="E112" i="39" s="1"/>
  <c r="F112" i="39" s="1"/>
  <c r="C108" i="39" a="1"/>
  <c r="C108" i="39" s="1"/>
  <c r="D108" i="39" s="1" a="1"/>
  <c r="D108" i="39" s="1"/>
  <c r="E108" i="39" s="1"/>
  <c r="F108" i="39" s="1"/>
  <c r="Q131" i="39"/>
  <c r="Q132" i="39" s="1"/>
  <c r="P133" i="39"/>
  <c r="D130" i="39" a="1"/>
  <c r="D130" i="39" s="1"/>
  <c r="A146" i="39"/>
  <c r="AB130" i="39" a="1"/>
  <c r="AB130" i="39" s="1"/>
  <c r="Y146" i="39"/>
  <c r="U119" i="39" a="1"/>
  <c r="U119" i="39" s="1"/>
  <c r="V119" i="39" s="1" a="1"/>
  <c r="V119" i="39" s="1"/>
  <c r="W119" i="39" s="1"/>
  <c r="X119" i="39" s="1"/>
  <c r="U127" i="39" a="1"/>
  <c r="U127" i="39" s="1"/>
  <c r="V127" i="39" s="1" a="1"/>
  <c r="V127" i="39" s="1"/>
  <c r="W127" i="39" s="1"/>
  <c r="X127" i="39" s="1"/>
  <c r="U124" i="39" a="1"/>
  <c r="U124" i="39" s="1"/>
  <c r="V124" i="39" s="1" a="1"/>
  <c r="V124" i="39" s="1"/>
  <c r="W124" i="39" s="1"/>
  <c r="X124" i="39" s="1"/>
  <c r="U123" i="39" a="1"/>
  <c r="U123" i="39" s="1"/>
  <c r="V123" i="39" s="1" a="1"/>
  <c r="V123" i="39" s="1"/>
  <c r="W123" i="39" s="1"/>
  <c r="X123" i="39" s="1"/>
  <c r="U120" i="39" a="1"/>
  <c r="U120" i="39" s="1"/>
  <c r="V120" i="39" s="1" a="1"/>
  <c r="V120" i="39" s="1"/>
  <c r="W120" i="39" s="1"/>
  <c r="X120" i="39" s="1"/>
  <c r="U128" i="39" a="1"/>
  <c r="U128" i="39" s="1"/>
  <c r="V128" i="39" s="1" a="1"/>
  <c r="V128" i="39" s="1"/>
  <c r="W128" i="39" s="1"/>
  <c r="X128" i="39" s="1"/>
  <c r="U125" i="39" a="1"/>
  <c r="U125" i="39" s="1"/>
  <c r="V125" i="39" s="1" a="1"/>
  <c r="V125" i="39" s="1"/>
  <c r="W125" i="39" s="1"/>
  <c r="X125" i="39" s="1"/>
  <c r="U121" i="39" a="1"/>
  <c r="U121" i="39" s="1"/>
  <c r="V121" i="39" s="1" a="1"/>
  <c r="V121" i="39" s="1"/>
  <c r="W121" i="39" s="1"/>
  <c r="X121" i="39" s="1"/>
  <c r="U126" i="39" a="1"/>
  <c r="U126" i="39" s="1"/>
  <c r="V126" i="39" s="1" a="1"/>
  <c r="V126" i="39" s="1"/>
  <c r="W126" i="39" s="1"/>
  <c r="X126" i="39" s="1"/>
  <c r="U122" i="39" a="1"/>
  <c r="U122" i="39" s="1"/>
  <c r="V122" i="39" s="1" a="1"/>
  <c r="V122" i="39" s="1"/>
  <c r="W122" i="39" s="1"/>
  <c r="X122" i="39" s="1"/>
  <c r="W131" i="39"/>
  <c r="W132" i="39" s="1"/>
  <c r="V133" i="39"/>
  <c r="I123" i="39" a="1"/>
  <c r="I123" i="39" s="1"/>
  <c r="J123" i="39" s="1" a="1"/>
  <c r="J123" i="39" s="1"/>
  <c r="K123" i="39" s="1"/>
  <c r="L123" i="39" s="1"/>
  <c r="I119" i="39" a="1"/>
  <c r="I119" i="39" s="1"/>
  <c r="J119" i="39" s="1" a="1"/>
  <c r="J119" i="39" s="1"/>
  <c r="K119" i="39" s="1"/>
  <c r="L119" i="39" s="1"/>
  <c r="I124" i="39" a="1"/>
  <c r="I124" i="39" s="1"/>
  <c r="J124" i="39" s="1" a="1"/>
  <c r="J124" i="39" s="1"/>
  <c r="K124" i="39" s="1"/>
  <c r="L124" i="39" s="1"/>
  <c r="I120" i="39" a="1"/>
  <c r="I120" i="39" s="1"/>
  <c r="J120" i="39" s="1" a="1"/>
  <c r="J120" i="39" s="1"/>
  <c r="K120" i="39" s="1"/>
  <c r="L120" i="39" s="1"/>
  <c r="I121" i="39" a="1"/>
  <c r="I121" i="39" s="1"/>
  <c r="J121" i="39" s="1" a="1"/>
  <c r="J121" i="39" s="1"/>
  <c r="K121" i="39" s="1"/>
  <c r="L121" i="39" s="1"/>
  <c r="I122" i="39" a="1"/>
  <c r="I122" i="39" s="1"/>
  <c r="J122" i="39" s="1" a="1"/>
  <c r="J122" i="39" s="1"/>
  <c r="K122" i="39" s="1"/>
  <c r="L122" i="39" s="1"/>
  <c r="I126" i="39" a="1"/>
  <c r="I126" i="39" s="1"/>
  <c r="J126" i="39" s="1" a="1"/>
  <c r="J126" i="39" s="1"/>
  <c r="K126" i="39" s="1"/>
  <c r="L126" i="39" s="1"/>
  <c r="I125" i="39" a="1"/>
  <c r="I125" i="39" s="1"/>
  <c r="J125" i="39" s="1" a="1"/>
  <c r="J125" i="39" s="1"/>
  <c r="K125" i="39" s="1"/>
  <c r="L125" i="39" s="1"/>
  <c r="I128" i="39" a="1"/>
  <c r="I128" i="39" s="1"/>
  <c r="J128" i="39" s="1" a="1"/>
  <c r="J128" i="39" s="1"/>
  <c r="K128" i="39" s="1"/>
  <c r="L128" i="39" s="1"/>
  <c r="I127" i="39" a="1"/>
  <c r="I127" i="39" s="1"/>
  <c r="J127" i="39" s="1" a="1"/>
  <c r="J127" i="39" s="1"/>
  <c r="K127" i="39" s="1"/>
  <c r="L127" i="39" s="1"/>
  <c r="S162" i="39"/>
  <c r="V146" i="39" a="1"/>
  <c r="V146" i="39" s="1"/>
  <c r="D117" i="39"/>
  <c r="E115" i="39"/>
  <c r="E116" i="39" s="1"/>
  <c r="AC115" i="39"/>
  <c r="AC116" i="39" s="1"/>
  <c r="AB117" i="39"/>
  <c r="B13" i="3"/>
  <c r="C12" i="3" a="1"/>
  <c r="C12" i="3" s="1"/>
  <c r="D12" i="3" s="1"/>
  <c r="E12" i="3" s="1"/>
  <c r="G14" i="3"/>
  <c r="H13" i="3" a="1"/>
  <c r="H13" i="3" s="1"/>
  <c r="I13" i="3" s="1"/>
  <c r="J13" i="3" s="1"/>
  <c r="AA71" i="29" a="1"/>
  <c r="AA71" i="29" s="1"/>
  <c r="AB71" i="29" s="1" a="1"/>
  <c r="AB71" i="29" s="1"/>
  <c r="AC71" i="29" s="1"/>
  <c r="AD71" i="29" s="1"/>
  <c r="AA77" i="29" a="1"/>
  <c r="AA77" i="29" s="1"/>
  <c r="AB77" i="29" s="1" a="1"/>
  <c r="AB77" i="29" s="1"/>
  <c r="AC77" i="29" s="1"/>
  <c r="AD77" i="29" s="1"/>
  <c r="AA80" i="29" a="1"/>
  <c r="AA80" i="29" s="1"/>
  <c r="AB80" i="29" s="1" a="1"/>
  <c r="AB80" i="29" s="1"/>
  <c r="AC80" i="29" s="1"/>
  <c r="AD80" i="29" s="1"/>
  <c r="AA79" i="29" a="1"/>
  <c r="AA79" i="29" s="1"/>
  <c r="AB79" i="29" s="1" a="1"/>
  <c r="AB79" i="29" s="1"/>
  <c r="AC79" i="29" s="1"/>
  <c r="AD79" i="29" s="1"/>
  <c r="AA75" i="29" a="1"/>
  <c r="AA75" i="29" s="1"/>
  <c r="AB75" i="29" s="1" a="1"/>
  <c r="AB75" i="29" s="1"/>
  <c r="AC75" i="29" s="1"/>
  <c r="AD75" i="29" s="1"/>
  <c r="AA73" i="29" a="1"/>
  <c r="AA73" i="29" s="1"/>
  <c r="AB73" i="29" s="1" a="1"/>
  <c r="AB73" i="29" s="1"/>
  <c r="AC73" i="29" s="1"/>
  <c r="AD73" i="29" s="1"/>
  <c r="AA74" i="29" a="1"/>
  <c r="AA74" i="29" s="1"/>
  <c r="AB74" i="29" s="1" a="1"/>
  <c r="AB74" i="29" s="1"/>
  <c r="AC74" i="29" s="1"/>
  <c r="AD74" i="29" s="1"/>
  <c r="AA72" i="29" a="1"/>
  <c r="AA72" i="29" s="1"/>
  <c r="AB72" i="29" s="1" a="1"/>
  <c r="AB72" i="29" s="1"/>
  <c r="AC72" i="29" s="1"/>
  <c r="AD72" i="29" s="1"/>
  <c r="AA78" i="29" a="1"/>
  <c r="AA78" i="29" s="1"/>
  <c r="AB78" i="29" s="1" a="1"/>
  <c r="AB78" i="29" s="1"/>
  <c r="AC78" i="29" s="1"/>
  <c r="AD78" i="29" s="1"/>
  <c r="AA76" i="29" a="1"/>
  <c r="AA76" i="29" s="1"/>
  <c r="AB76" i="29" s="1" a="1"/>
  <c r="AB76" i="29" s="1"/>
  <c r="AC76" i="29" s="1"/>
  <c r="AD76" i="29" s="1"/>
  <c r="O75" i="29" a="1"/>
  <c r="O75" i="29" s="1"/>
  <c r="P75" i="29" s="1" a="1"/>
  <c r="P75" i="29" s="1"/>
  <c r="Q75" i="29" s="1"/>
  <c r="R75" i="29" s="1"/>
  <c r="O71" i="29" a="1"/>
  <c r="O71" i="29" s="1"/>
  <c r="P71" i="29" s="1" a="1"/>
  <c r="P71" i="29" s="1"/>
  <c r="Q71" i="29" s="1"/>
  <c r="R71" i="29" s="1"/>
  <c r="O74" i="29" a="1"/>
  <c r="O74" i="29" s="1"/>
  <c r="P74" i="29" s="1" a="1"/>
  <c r="P74" i="29" s="1"/>
  <c r="Q74" i="29" s="1"/>
  <c r="R74" i="29" s="1"/>
  <c r="O77" i="29" a="1"/>
  <c r="O77" i="29" s="1"/>
  <c r="P77" i="29" s="1" a="1"/>
  <c r="P77" i="29" s="1"/>
  <c r="Q77" i="29" s="1"/>
  <c r="R77" i="29" s="1"/>
  <c r="O78" i="29" a="1"/>
  <c r="O78" i="29" s="1"/>
  <c r="P78" i="29" s="1" a="1"/>
  <c r="P78" i="29" s="1"/>
  <c r="Q78" i="29" s="1"/>
  <c r="R78" i="29" s="1"/>
  <c r="O79" i="29" a="1"/>
  <c r="O79" i="29" s="1"/>
  <c r="P79" i="29" s="1" a="1"/>
  <c r="P79" i="29" s="1"/>
  <c r="Q79" i="29" s="1"/>
  <c r="R79" i="29" s="1"/>
  <c r="O73" i="29" a="1"/>
  <c r="O73" i="29" s="1"/>
  <c r="P73" i="29" s="1" a="1"/>
  <c r="P73" i="29" s="1"/>
  <c r="Q73" i="29" s="1"/>
  <c r="R73" i="29" s="1"/>
  <c r="O72" i="29" a="1"/>
  <c r="O72" i="29" s="1"/>
  <c r="P72" i="29" s="1" a="1"/>
  <c r="P72" i="29" s="1"/>
  <c r="Q72" i="29" s="1"/>
  <c r="R72" i="29" s="1"/>
  <c r="O76" i="29" a="1"/>
  <c r="O76" i="29" s="1"/>
  <c r="P76" i="29" s="1" a="1"/>
  <c r="P76" i="29" s="1"/>
  <c r="Q76" i="29" s="1"/>
  <c r="R76" i="29" s="1"/>
  <c r="O80" i="29" a="1"/>
  <c r="O80" i="29" s="1"/>
  <c r="P80" i="29" s="1" a="1"/>
  <c r="P80" i="29" s="1"/>
  <c r="Q80" i="29" s="1"/>
  <c r="R80" i="29" s="1"/>
  <c r="D98" i="29" a="1"/>
  <c r="D98" i="29" s="1"/>
  <c r="A114" i="29"/>
  <c r="P98" i="29" a="1"/>
  <c r="P98" i="29" s="1"/>
  <c r="M114" i="29"/>
  <c r="J85" i="29"/>
  <c r="K83" i="29"/>
  <c r="K84" i="29" s="1"/>
  <c r="U79" i="29" a="1"/>
  <c r="U79" i="29" s="1"/>
  <c r="V79" i="29" s="1" a="1"/>
  <c r="V79" i="29" s="1"/>
  <c r="W79" i="29" s="1"/>
  <c r="X79" i="29" s="1"/>
  <c r="U77" i="29" a="1"/>
  <c r="U77" i="29" s="1"/>
  <c r="V77" i="29" s="1" a="1"/>
  <c r="V77" i="29" s="1"/>
  <c r="W77" i="29" s="1"/>
  <c r="X77" i="29" s="1"/>
  <c r="U75" i="29" a="1"/>
  <c r="U75" i="29" s="1"/>
  <c r="V75" i="29" s="1" a="1"/>
  <c r="V75" i="29" s="1"/>
  <c r="W75" i="29" s="1"/>
  <c r="X75" i="29" s="1"/>
  <c r="U80" i="29" a="1"/>
  <c r="U80" i="29" s="1"/>
  <c r="V80" i="29" s="1" a="1"/>
  <c r="V80" i="29" s="1"/>
  <c r="W80" i="29" s="1"/>
  <c r="X80" i="29" s="1"/>
  <c r="U74" i="29" a="1"/>
  <c r="U74" i="29" s="1"/>
  <c r="V74" i="29" s="1" a="1"/>
  <c r="V74" i="29" s="1"/>
  <c r="W74" i="29" s="1"/>
  <c r="X74" i="29" s="1"/>
  <c r="U73" i="29" a="1"/>
  <c r="U73" i="29" s="1"/>
  <c r="V73" i="29" s="1" a="1"/>
  <c r="V73" i="29" s="1"/>
  <c r="W73" i="29" s="1"/>
  <c r="X73" i="29" s="1"/>
  <c r="U78" i="29" a="1"/>
  <c r="U78" i="29" s="1"/>
  <c r="V78" i="29" s="1" a="1"/>
  <c r="V78" i="29" s="1"/>
  <c r="W78" i="29" s="1"/>
  <c r="X78" i="29" s="1"/>
  <c r="U76" i="29" a="1"/>
  <c r="U76" i="29" s="1"/>
  <c r="V76" i="29" s="1" a="1"/>
  <c r="V76" i="29" s="1"/>
  <c r="W76" i="29" s="1"/>
  <c r="X76" i="29" s="1"/>
  <c r="U72" i="29" a="1"/>
  <c r="U72" i="29" s="1"/>
  <c r="V72" i="29" s="1" a="1"/>
  <c r="V72" i="29" s="1"/>
  <c r="W72" i="29" s="1"/>
  <c r="X72" i="29" s="1"/>
  <c r="U71" i="29" a="1"/>
  <c r="U71" i="29" s="1"/>
  <c r="V71" i="29" s="1" a="1"/>
  <c r="V71" i="29" s="1"/>
  <c r="W71" i="29" s="1"/>
  <c r="X71" i="29" s="1"/>
  <c r="E83" i="29"/>
  <c r="E84" i="29" s="1"/>
  <c r="D85" i="29"/>
  <c r="I72" i="29" a="1"/>
  <c r="I72" i="29" s="1"/>
  <c r="J72" i="29" s="1" a="1"/>
  <c r="J72" i="29" s="1"/>
  <c r="K72" i="29" s="1"/>
  <c r="L72" i="29" s="1"/>
  <c r="I79" i="29" a="1"/>
  <c r="I79" i="29" s="1"/>
  <c r="J79" i="29" s="1" a="1"/>
  <c r="J79" i="29" s="1"/>
  <c r="K79" i="29" s="1"/>
  <c r="L79" i="29" s="1"/>
  <c r="I76" i="29" a="1"/>
  <c r="I76" i="29" s="1"/>
  <c r="J76" i="29" s="1" a="1"/>
  <c r="J76" i="29" s="1"/>
  <c r="K76" i="29" s="1"/>
  <c r="L76" i="29" s="1"/>
  <c r="I78" i="29" a="1"/>
  <c r="I78" i="29" s="1"/>
  <c r="J78" i="29" s="1" a="1"/>
  <c r="J78" i="29" s="1"/>
  <c r="K78" i="29" s="1"/>
  <c r="L78" i="29" s="1"/>
  <c r="I80" i="29" a="1"/>
  <c r="I80" i="29" s="1"/>
  <c r="J80" i="29" s="1" a="1"/>
  <c r="J80" i="29" s="1"/>
  <c r="K80" i="29" s="1"/>
  <c r="L80" i="29" s="1"/>
  <c r="I73" i="29" a="1"/>
  <c r="I73" i="29" s="1"/>
  <c r="J73" i="29" s="1" a="1"/>
  <c r="J73" i="29" s="1"/>
  <c r="K73" i="29" s="1"/>
  <c r="L73" i="29" s="1"/>
  <c r="I77" i="29" a="1"/>
  <c r="I77" i="29" s="1"/>
  <c r="J77" i="29" s="1" a="1"/>
  <c r="J77" i="29" s="1"/>
  <c r="K77" i="29" s="1"/>
  <c r="L77" i="29" s="1"/>
  <c r="I71" i="29" a="1"/>
  <c r="I71" i="29" s="1"/>
  <c r="J71" i="29" s="1" a="1"/>
  <c r="J71" i="29" s="1"/>
  <c r="K71" i="29" s="1"/>
  <c r="L71" i="29" s="1"/>
  <c r="I74" i="29" a="1"/>
  <c r="I74" i="29" s="1"/>
  <c r="J74" i="29" s="1" a="1"/>
  <c r="J74" i="29" s="1"/>
  <c r="K74" i="29" s="1"/>
  <c r="L74" i="29" s="1"/>
  <c r="I75" i="29" a="1"/>
  <c r="I75" i="29" s="1"/>
  <c r="J75" i="29" s="1" a="1"/>
  <c r="J75" i="29" s="1"/>
  <c r="K75" i="29" s="1"/>
  <c r="L75" i="29" s="1"/>
  <c r="J98" i="29" a="1"/>
  <c r="J98" i="29" s="1"/>
  <c r="G114" i="29"/>
  <c r="S114" i="29"/>
  <c r="V98" i="29" a="1"/>
  <c r="V98" i="29" s="1"/>
  <c r="Q83" i="29"/>
  <c r="Q84" i="29" s="1"/>
  <c r="P85" i="29"/>
  <c r="C71" i="29" a="1"/>
  <c r="C71" i="29" s="1"/>
  <c r="D71" i="29" s="1" a="1"/>
  <c r="D71" i="29" s="1"/>
  <c r="E71" i="29" s="1"/>
  <c r="F71" i="29" s="1"/>
  <c r="C72" i="29" a="1"/>
  <c r="C72" i="29" s="1"/>
  <c r="D72" i="29" s="1" a="1"/>
  <c r="D72" i="29" s="1"/>
  <c r="E72" i="29" s="1"/>
  <c r="F72" i="29" s="1"/>
  <c r="C75" i="29" a="1"/>
  <c r="C75" i="29" s="1"/>
  <c r="D75" i="29" s="1" a="1"/>
  <c r="D75" i="29" s="1"/>
  <c r="E75" i="29" s="1"/>
  <c r="F75" i="29" s="1"/>
  <c r="C80" i="29" a="1"/>
  <c r="C80" i="29" s="1"/>
  <c r="D80" i="29" s="1" a="1"/>
  <c r="D80" i="29" s="1"/>
  <c r="E80" i="29" s="1"/>
  <c r="F80" i="29" s="1"/>
  <c r="C78" i="29" a="1"/>
  <c r="C78" i="29" s="1"/>
  <c r="D78" i="29" s="1" a="1"/>
  <c r="D78" i="29" s="1"/>
  <c r="E78" i="29" s="1"/>
  <c r="F78" i="29" s="1"/>
  <c r="C74" i="29" a="1"/>
  <c r="C74" i="29" s="1"/>
  <c r="D74" i="29" s="1" a="1"/>
  <c r="D74" i="29" s="1"/>
  <c r="E74" i="29" s="1"/>
  <c r="F74" i="29" s="1"/>
  <c r="C77" i="29" a="1"/>
  <c r="C77" i="29" s="1"/>
  <c r="D77" i="29" s="1" a="1"/>
  <c r="D77" i="29" s="1"/>
  <c r="E77" i="29" s="1"/>
  <c r="F77" i="29" s="1"/>
  <c r="C73" i="29" a="1"/>
  <c r="C73" i="29" s="1"/>
  <c r="D73" i="29" s="1" a="1"/>
  <c r="D73" i="29" s="1"/>
  <c r="E73" i="29" s="1"/>
  <c r="F73" i="29" s="1"/>
  <c r="C79" i="29" a="1"/>
  <c r="C79" i="29" s="1"/>
  <c r="D79" i="29" s="1" a="1"/>
  <c r="D79" i="29" s="1"/>
  <c r="E79" i="29" s="1"/>
  <c r="F79" i="29" s="1"/>
  <c r="C76" i="29" a="1"/>
  <c r="C76" i="29" s="1"/>
  <c r="D76" i="29" s="1" a="1"/>
  <c r="D76" i="29" s="1"/>
  <c r="E76" i="29" s="1"/>
  <c r="F76" i="29" s="1"/>
  <c r="AB98" i="29" a="1"/>
  <c r="AB98" i="29" s="1"/>
  <c r="Y114" i="29"/>
  <c r="V85" i="29"/>
  <c r="W83" i="29"/>
  <c r="W84" i="29" s="1"/>
  <c r="AB85" i="29"/>
  <c r="AC83" i="29"/>
  <c r="AC84" i="29" s="1"/>
  <c r="I135" i="39" l="1" a="1"/>
  <c r="I135" i="39" s="1"/>
  <c r="J135" i="39" s="1" a="1"/>
  <c r="J135" i="39" s="1"/>
  <c r="K135" i="39" s="1"/>
  <c r="L135" i="39" s="1"/>
  <c r="I138" i="39" a="1"/>
  <c r="I138" i="39" s="1"/>
  <c r="J138" i="39" s="1" a="1"/>
  <c r="J138" i="39" s="1"/>
  <c r="K138" i="39" s="1"/>
  <c r="L138" i="39" s="1"/>
  <c r="I142" i="39" a="1"/>
  <c r="I142" i="39" s="1"/>
  <c r="J142" i="39" s="1" a="1"/>
  <c r="J142" i="39" s="1"/>
  <c r="K142" i="39" s="1"/>
  <c r="L142" i="39" s="1"/>
  <c r="I140" i="39" a="1"/>
  <c r="I140" i="39" s="1"/>
  <c r="J140" i="39" s="1" a="1"/>
  <c r="J140" i="39" s="1"/>
  <c r="K140" i="39" s="1"/>
  <c r="L140" i="39" s="1"/>
  <c r="I139" i="39" a="1"/>
  <c r="I139" i="39" s="1"/>
  <c r="J139" i="39" s="1" a="1"/>
  <c r="J139" i="39" s="1"/>
  <c r="K139" i="39" s="1"/>
  <c r="L139" i="39" s="1"/>
  <c r="I144" i="39" a="1"/>
  <c r="I144" i="39" s="1"/>
  <c r="J144" i="39" s="1" a="1"/>
  <c r="J144" i="39" s="1"/>
  <c r="K144" i="39" s="1"/>
  <c r="L144" i="39" s="1"/>
  <c r="I143" i="39" a="1"/>
  <c r="I143" i="39" s="1"/>
  <c r="J143" i="39" s="1" a="1"/>
  <c r="J143" i="39" s="1"/>
  <c r="K143" i="39" s="1"/>
  <c r="L143" i="39" s="1"/>
  <c r="I141" i="39" a="1"/>
  <c r="I141" i="39" s="1"/>
  <c r="J141" i="39" s="1" a="1"/>
  <c r="J141" i="39" s="1"/>
  <c r="K141" i="39" s="1"/>
  <c r="L141" i="39" s="1"/>
  <c r="I136" i="39" a="1"/>
  <c r="I136" i="39" s="1"/>
  <c r="J136" i="39" s="1" a="1"/>
  <c r="J136" i="39" s="1"/>
  <c r="K136" i="39" s="1"/>
  <c r="L136" i="39" s="1"/>
  <c r="I137" i="39" a="1"/>
  <c r="I137" i="39" s="1"/>
  <c r="J137" i="39" s="1" a="1"/>
  <c r="J137" i="39" s="1"/>
  <c r="K137" i="39" s="1"/>
  <c r="L137" i="39" s="1"/>
  <c r="AA123" i="39" a="1"/>
  <c r="AA123" i="39" s="1"/>
  <c r="AB123" i="39" s="1" a="1"/>
  <c r="AB123" i="39" s="1"/>
  <c r="AC123" i="39" s="1"/>
  <c r="AD123" i="39" s="1"/>
  <c r="AA127" i="39" a="1"/>
  <c r="AA127" i="39" s="1"/>
  <c r="AB127" i="39" s="1" a="1"/>
  <c r="AB127" i="39" s="1"/>
  <c r="AC127" i="39" s="1"/>
  <c r="AD127" i="39" s="1"/>
  <c r="AA128" i="39" a="1"/>
  <c r="AA128" i="39" s="1"/>
  <c r="AB128" i="39" s="1" a="1"/>
  <c r="AB128" i="39" s="1"/>
  <c r="AC128" i="39" s="1"/>
  <c r="AD128" i="39" s="1"/>
  <c r="AA124" i="39" a="1"/>
  <c r="AA124" i="39" s="1"/>
  <c r="AB124" i="39" s="1" a="1"/>
  <c r="AB124" i="39" s="1"/>
  <c r="AC124" i="39" s="1"/>
  <c r="AD124" i="39" s="1"/>
  <c r="AA120" i="39" a="1"/>
  <c r="AA120" i="39" s="1"/>
  <c r="AB120" i="39" s="1" a="1"/>
  <c r="AB120" i="39" s="1"/>
  <c r="AC120" i="39" s="1"/>
  <c r="AD120" i="39" s="1"/>
  <c r="AA126" i="39" a="1"/>
  <c r="AA126" i="39" s="1"/>
  <c r="AB126" i="39" s="1" a="1"/>
  <c r="AB126" i="39" s="1"/>
  <c r="AC126" i="39" s="1"/>
  <c r="AD126" i="39" s="1"/>
  <c r="AA121" i="39" a="1"/>
  <c r="AA121" i="39" s="1"/>
  <c r="AB121" i="39" s="1" a="1"/>
  <c r="AB121" i="39" s="1"/>
  <c r="AC121" i="39" s="1"/>
  <c r="AD121" i="39" s="1"/>
  <c r="AA122" i="39" a="1"/>
  <c r="AA122" i="39" s="1"/>
  <c r="AB122" i="39" s="1" a="1"/>
  <c r="AB122" i="39" s="1"/>
  <c r="AC122" i="39" s="1"/>
  <c r="AD122" i="39" s="1"/>
  <c r="AA125" i="39" a="1"/>
  <c r="AA125" i="39" s="1"/>
  <c r="AB125" i="39" s="1" a="1"/>
  <c r="AB125" i="39" s="1"/>
  <c r="AC125" i="39" s="1"/>
  <c r="AD125" i="39" s="1"/>
  <c r="AA119" i="39" a="1"/>
  <c r="AA119" i="39" s="1"/>
  <c r="AB119" i="39" s="1" a="1"/>
  <c r="AB119" i="39" s="1"/>
  <c r="AC119" i="39" s="1"/>
  <c r="AD119" i="39" s="1"/>
  <c r="G178" i="39"/>
  <c r="J162" i="39" a="1"/>
  <c r="J162" i="39" s="1"/>
  <c r="U137" i="39" a="1"/>
  <c r="U137" i="39" s="1"/>
  <c r="V137" i="39" s="1" a="1"/>
  <c r="V137" i="39" s="1"/>
  <c r="W137" i="39" s="1"/>
  <c r="X137" i="39" s="1"/>
  <c r="U142" i="39" a="1"/>
  <c r="U142" i="39" s="1"/>
  <c r="V142" i="39" s="1" a="1"/>
  <c r="V142" i="39" s="1"/>
  <c r="W142" i="39" s="1"/>
  <c r="X142" i="39" s="1"/>
  <c r="U144" i="39" a="1"/>
  <c r="U144" i="39" s="1"/>
  <c r="V144" i="39" s="1" a="1"/>
  <c r="V144" i="39" s="1"/>
  <c r="W144" i="39" s="1"/>
  <c r="X144" i="39" s="1"/>
  <c r="U135" i="39" a="1"/>
  <c r="U135" i="39" s="1"/>
  <c r="V135" i="39" s="1" a="1"/>
  <c r="V135" i="39" s="1"/>
  <c r="W135" i="39" s="1"/>
  <c r="X135" i="39" s="1"/>
  <c r="U140" i="39" a="1"/>
  <c r="U140" i="39" s="1"/>
  <c r="V140" i="39" s="1" a="1"/>
  <c r="V140" i="39" s="1"/>
  <c r="W140" i="39" s="1"/>
  <c r="X140" i="39" s="1"/>
  <c r="U136" i="39" a="1"/>
  <c r="U136" i="39" s="1"/>
  <c r="V136" i="39" s="1" a="1"/>
  <c r="V136" i="39" s="1"/>
  <c r="W136" i="39" s="1"/>
  <c r="X136" i="39" s="1"/>
  <c r="U138" i="39" a="1"/>
  <c r="U138" i="39" s="1"/>
  <c r="V138" i="39" s="1" a="1"/>
  <c r="V138" i="39" s="1"/>
  <c r="W138" i="39" s="1"/>
  <c r="X138" i="39" s="1"/>
  <c r="U141" i="39" a="1"/>
  <c r="U141" i="39" s="1"/>
  <c r="V141" i="39" s="1" a="1"/>
  <c r="V141" i="39" s="1"/>
  <c r="W141" i="39" s="1"/>
  <c r="X141" i="39" s="1"/>
  <c r="U143" i="39" a="1"/>
  <c r="U143" i="39" s="1"/>
  <c r="V143" i="39" s="1" a="1"/>
  <c r="V143" i="39" s="1"/>
  <c r="W143" i="39" s="1"/>
  <c r="X143" i="39" s="1"/>
  <c r="U139" i="39" a="1"/>
  <c r="U139" i="39" s="1"/>
  <c r="V139" i="39" s="1" a="1"/>
  <c r="V139" i="39" s="1"/>
  <c r="W139" i="39" s="1"/>
  <c r="X139" i="39" s="1"/>
  <c r="C128" i="39" a="1"/>
  <c r="C128" i="39" s="1"/>
  <c r="D128" i="39" s="1" a="1"/>
  <c r="D128" i="39" s="1"/>
  <c r="E128" i="39" s="1"/>
  <c r="F128" i="39" s="1"/>
  <c r="C127" i="39" a="1"/>
  <c r="C127" i="39" s="1"/>
  <c r="D127" i="39" s="1" a="1"/>
  <c r="D127" i="39" s="1"/>
  <c r="E127" i="39" s="1"/>
  <c r="F127" i="39" s="1"/>
  <c r="C124" i="39" a="1"/>
  <c r="C124" i="39" s="1"/>
  <c r="D124" i="39" s="1" a="1"/>
  <c r="D124" i="39" s="1"/>
  <c r="E124" i="39" s="1"/>
  <c r="F124" i="39" s="1"/>
  <c r="C120" i="39" a="1"/>
  <c r="C120" i="39" s="1"/>
  <c r="D120" i="39" s="1" a="1"/>
  <c r="D120" i="39" s="1"/>
  <c r="E120" i="39" s="1"/>
  <c r="F120" i="39" s="1"/>
  <c r="C123" i="39" a="1"/>
  <c r="C123" i="39" s="1"/>
  <c r="D123" i="39" s="1" a="1"/>
  <c r="D123" i="39" s="1"/>
  <c r="E123" i="39" s="1"/>
  <c r="F123" i="39" s="1"/>
  <c r="C119" i="39" a="1"/>
  <c r="C119" i="39" s="1"/>
  <c r="D119" i="39" s="1" a="1"/>
  <c r="D119" i="39" s="1"/>
  <c r="E119" i="39" s="1"/>
  <c r="F119" i="39" s="1"/>
  <c r="C125" i="39" a="1"/>
  <c r="C125" i="39" s="1"/>
  <c r="D125" i="39" s="1" a="1"/>
  <c r="D125" i="39" s="1"/>
  <c r="E125" i="39" s="1"/>
  <c r="F125" i="39" s="1"/>
  <c r="C121" i="39" a="1"/>
  <c r="C121" i="39" s="1"/>
  <c r="D121" i="39" s="1" a="1"/>
  <c r="D121" i="39" s="1"/>
  <c r="E121" i="39" s="1"/>
  <c r="F121" i="39" s="1"/>
  <c r="C126" i="39" a="1"/>
  <c r="C126" i="39" s="1"/>
  <c r="D126" i="39" s="1" a="1"/>
  <c r="D126" i="39" s="1"/>
  <c r="E126" i="39" s="1"/>
  <c r="F126" i="39" s="1"/>
  <c r="C122" i="39" a="1"/>
  <c r="C122" i="39" s="1"/>
  <c r="D122" i="39" s="1" a="1"/>
  <c r="D122" i="39" s="1"/>
  <c r="E122" i="39" s="1"/>
  <c r="F122" i="39" s="1"/>
  <c r="K147" i="39"/>
  <c r="K148" i="39" s="1"/>
  <c r="J149" i="39"/>
  <c r="D146" i="39" a="1"/>
  <c r="D146" i="39" s="1"/>
  <c r="A162" i="39"/>
  <c r="O143" i="39" a="1"/>
  <c r="O143" i="39" s="1"/>
  <c r="P143" i="39" s="1" a="1"/>
  <c r="P143" i="39" s="1"/>
  <c r="Q143" i="39" s="1"/>
  <c r="R143" i="39" s="1"/>
  <c r="O139" i="39" a="1"/>
  <c r="O139" i="39" s="1"/>
  <c r="P139" i="39" s="1" a="1"/>
  <c r="P139" i="39" s="1"/>
  <c r="Q139" i="39" s="1"/>
  <c r="R139" i="39" s="1"/>
  <c r="O135" i="39" a="1"/>
  <c r="O135" i="39" s="1"/>
  <c r="P135" i="39" s="1" a="1"/>
  <c r="P135" i="39" s="1"/>
  <c r="Q135" i="39" s="1"/>
  <c r="R135" i="39" s="1"/>
  <c r="O140" i="39" a="1"/>
  <c r="O140" i="39" s="1"/>
  <c r="P140" i="39" s="1" a="1"/>
  <c r="P140" i="39" s="1"/>
  <c r="Q140" i="39" s="1"/>
  <c r="R140" i="39" s="1"/>
  <c r="O142" i="39" a="1"/>
  <c r="O142" i="39" s="1"/>
  <c r="P142" i="39" s="1" a="1"/>
  <c r="P142" i="39" s="1"/>
  <c r="Q142" i="39" s="1"/>
  <c r="R142" i="39" s="1"/>
  <c r="O137" i="39" a="1"/>
  <c r="O137" i="39" s="1"/>
  <c r="P137" i="39" s="1" a="1"/>
  <c r="P137" i="39" s="1"/>
  <c r="Q137" i="39" s="1"/>
  <c r="R137" i="39" s="1"/>
  <c r="O138" i="39" a="1"/>
  <c r="O138" i="39" s="1"/>
  <c r="P138" i="39" s="1" a="1"/>
  <c r="P138" i="39" s="1"/>
  <c r="Q138" i="39" s="1"/>
  <c r="R138" i="39" s="1"/>
  <c r="O144" i="39" a="1"/>
  <c r="O144" i="39" s="1"/>
  <c r="P144" i="39" s="1" a="1"/>
  <c r="P144" i="39" s="1"/>
  <c r="Q144" i="39" s="1"/>
  <c r="R144" i="39" s="1"/>
  <c r="O136" i="39" a="1"/>
  <c r="O136" i="39" s="1"/>
  <c r="P136" i="39" s="1" a="1"/>
  <c r="P136" i="39" s="1"/>
  <c r="Q136" i="39" s="1"/>
  <c r="R136" i="39" s="1"/>
  <c r="O141" i="39" a="1"/>
  <c r="O141" i="39" s="1"/>
  <c r="P141" i="39" s="1" a="1"/>
  <c r="P141" i="39" s="1"/>
  <c r="Q141" i="39" s="1"/>
  <c r="R141" i="39" s="1"/>
  <c r="AB146" i="39" a="1"/>
  <c r="AB146" i="39" s="1"/>
  <c r="Y162" i="39"/>
  <c r="M178" i="39"/>
  <c r="P162" i="39" a="1"/>
  <c r="P162" i="39" s="1"/>
  <c r="D133" i="39"/>
  <c r="E131" i="39"/>
  <c r="E132" i="39" s="1"/>
  <c r="V149" i="39"/>
  <c r="W147" i="39"/>
  <c r="W148" i="39" s="1"/>
  <c r="S178" i="39"/>
  <c r="V162" i="39" a="1"/>
  <c r="V162" i="39" s="1"/>
  <c r="AB133" i="39"/>
  <c r="AC131" i="39"/>
  <c r="AC132" i="39" s="1"/>
  <c r="Q147" i="39"/>
  <c r="Q148" i="39" s="1"/>
  <c r="P149" i="39"/>
  <c r="B14" i="3"/>
  <c r="C13" i="3" a="1"/>
  <c r="C13" i="3" s="1"/>
  <c r="D13" i="3" s="1"/>
  <c r="E13" i="3" s="1"/>
  <c r="G15" i="3"/>
  <c r="H14" i="3" a="1"/>
  <c r="H14" i="3" s="1"/>
  <c r="I14" i="3" s="1"/>
  <c r="J14" i="3" s="1"/>
  <c r="P114" i="29" a="1"/>
  <c r="P114" i="29" s="1"/>
  <c r="M130" i="29"/>
  <c r="Q99" i="29"/>
  <c r="Q100" i="29" s="1"/>
  <c r="P101" i="29"/>
  <c r="C91" i="29" a="1"/>
  <c r="C91" i="29" s="1"/>
  <c r="D91" i="29" s="1" a="1"/>
  <c r="D91" i="29" s="1"/>
  <c r="E91" i="29" s="1"/>
  <c r="F91" i="29" s="1"/>
  <c r="C89" i="29" a="1"/>
  <c r="C89" i="29" s="1"/>
  <c r="D89" i="29" s="1" a="1"/>
  <c r="D89" i="29" s="1"/>
  <c r="E89" i="29" s="1"/>
  <c r="F89" i="29" s="1"/>
  <c r="C94" i="29" a="1"/>
  <c r="C94" i="29" s="1"/>
  <c r="D94" i="29" s="1" a="1"/>
  <c r="D94" i="29" s="1"/>
  <c r="E94" i="29" s="1"/>
  <c r="F94" i="29" s="1"/>
  <c r="C92" i="29" a="1"/>
  <c r="C92" i="29" s="1"/>
  <c r="D92" i="29" s="1" a="1"/>
  <c r="D92" i="29" s="1"/>
  <c r="E92" i="29" s="1"/>
  <c r="F92" i="29" s="1"/>
  <c r="C87" i="29" a="1"/>
  <c r="C87" i="29" s="1"/>
  <c r="D87" i="29" s="1" a="1"/>
  <c r="D87" i="29" s="1"/>
  <c r="E87" i="29" s="1"/>
  <c r="F87" i="29" s="1"/>
  <c r="C96" i="29" a="1"/>
  <c r="C96" i="29" s="1"/>
  <c r="D96" i="29" s="1" a="1"/>
  <c r="D96" i="29" s="1"/>
  <c r="E96" i="29" s="1"/>
  <c r="F96" i="29" s="1"/>
  <c r="C95" i="29" a="1"/>
  <c r="C95" i="29" s="1"/>
  <c r="D95" i="29" s="1" a="1"/>
  <c r="D95" i="29" s="1"/>
  <c r="E95" i="29" s="1"/>
  <c r="F95" i="29" s="1"/>
  <c r="C93" i="29" a="1"/>
  <c r="C93" i="29" s="1"/>
  <c r="D93" i="29" s="1" a="1"/>
  <c r="D93" i="29" s="1"/>
  <c r="E93" i="29" s="1"/>
  <c r="F93" i="29" s="1"/>
  <c r="C90" i="29" a="1"/>
  <c r="C90" i="29" s="1"/>
  <c r="D90" i="29" s="1" a="1"/>
  <c r="D90" i="29" s="1"/>
  <c r="E90" i="29" s="1"/>
  <c r="F90" i="29" s="1"/>
  <c r="C88" i="29" a="1"/>
  <c r="C88" i="29" s="1"/>
  <c r="D88" i="29" s="1" a="1"/>
  <c r="D88" i="29" s="1"/>
  <c r="E88" i="29" s="1"/>
  <c r="F88" i="29" s="1"/>
  <c r="O92" i="29" a="1"/>
  <c r="O92" i="29" s="1"/>
  <c r="P92" i="29" s="1" a="1"/>
  <c r="P92" i="29" s="1"/>
  <c r="Q92" i="29" s="1"/>
  <c r="R92" i="29" s="1"/>
  <c r="O88" i="29" a="1"/>
  <c r="O88" i="29" s="1"/>
  <c r="P88" i="29" s="1" a="1"/>
  <c r="P88" i="29" s="1"/>
  <c r="Q88" i="29" s="1"/>
  <c r="R88" i="29" s="1"/>
  <c r="O93" i="29" a="1"/>
  <c r="O93" i="29" s="1"/>
  <c r="P93" i="29" s="1" a="1"/>
  <c r="P93" i="29" s="1"/>
  <c r="Q93" i="29" s="1"/>
  <c r="R93" i="29" s="1"/>
  <c r="O91" i="29" a="1"/>
  <c r="O91" i="29" s="1"/>
  <c r="P91" i="29" s="1" a="1"/>
  <c r="P91" i="29" s="1"/>
  <c r="Q91" i="29" s="1"/>
  <c r="R91" i="29" s="1"/>
  <c r="O95" i="29" a="1"/>
  <c r="O95" i="29" s="1"/>
  <c r="P95" i="29" s="1" a="1"/>
  <c r="P95" i="29" s="1"/>
  <c r="Q95" i="29" s="1"/>
  <c r="R95" i="29" s="1"/>
  <c r="O90" i="29" a="1"/>
  <c r="O90" i="29" s="1"/>
  <c r="P90" i="29" s="1" a="1"/>
  <c r="P90" i="29" s="1"/>
  <c r="Q90" i="29" s="1"/>
  <c r="R90" i="29" s="1"/>
  <c r="O96" i="29" a="1"/>
  <c r="O96" i="29" s="1"/>
  <c r="P96" i="29" s="1" a="1"/>
  <c r="P96" i="29" s="1"/>
  <c r="Q96" i="29" s="1"/>
  <c r="R96" i="29" s="1"/>
  <c r="O87" i="29" a="1"/>
  <c r="O87" i="29" s="1"/>
  <c r="P87" i="29" s="1" a="1"/>
  <c r="P87" i="29" s="1"/>
  <c r="Q87" i="29" s="1"/>
  <c r="R87" i="29" s="1"/>
  <c r="O94" i="29" a="1"/>
  <c r="O94" i="29" s="1"/>
  <c r="P94" i="29" s="1" a="1"/>
  <c r="P94" i="29" s="1"/>
  <c r="Q94" i="29" s="1"/>
  <c r="R94" i="29" s="1"/>
  <c r="O89" i="29" a="1"/>
  <c r="O89" i="29" s="1"/>
  <c r="P89" i="29" s="1" a="1"/>
  <c r="P89" i="29" s="1"/>
  <c r="Q89" i="29" s="1"/>
  <c r="R89" i="29" s="1"/>
  <c r="D114" i="29" a="1"/>
  <c r="D114" i="29" s="1"/>
  <c r="A130" i="29"/>
  <c r="AA89" i="29" a="1"/>
  <c r="AA89" i="29" s="1"/>
  <c r="AB89" i="29" s="1" a="1"/>
  <c r="AB89" i="29" s="1"/>
  <c r="AC89" i="29" s="1"/>
  <c r="AD89" i="29" s="1"/>
  <c r="AA96" i="29" a="1"/>
  <c r="AA96" i="29" s="1"/>
  <c r="AB96" i="29" s="1" a="1"/>
  <c r="AB96" i="29" s="1"/>
  <c r="AC96" i="29" s="1"/>
  <c r="AD96" i="29" s="1"/>
  <c r="AA95" i="29" a="1"/>
  <c r="AA95" i="29" s="1"/>
  <c r="AB95" i="29" s="1" a="1"/>
  <c r="AB95" i="29" s="1"/>
  <c r="AC95" i="29" s="1"/>
  <c r="AD95" i="29" s="1"/>
  <c r="AA94" i="29" a="1"/>
  <c r="AA94" i="29" s="1"/>
  <c r="AB94" i="29" s="1" a="1"/>
  <c r="AB94" i="29" s="1"/>
  <c r="AC94" i="29" s="1"/>
  <c r="AD94" i="29" s="1"/>
  <c r="AA93" i="29" a="1"/>
  <c r="AA93" i="29" s="1"/>
  <c r="AB93" i="29" s="1" a="1"/>
  <c r="AB93" i="29" s="1"/>
  <c r="AC93" i="29" s="1"/>
  <c r="AD93" i="29" s="1"/>
  <c r="AA90" i="29" a="1"/>
  <c r="AA90" i="29" s="1"/>
  <c r="AB90" i="29" s="1" a="1"/>
  <c r="AB90" i="29" s="1"/>
  <c r="AC90" i="29" s="1"/>
  <c r="AD90" i="29" s="1"/>
  <c r="AA87" i="29" a="1"/>
  <c r="AA87" i="29" s="1"/>
  <c r="AB87" i="29" s="1" a="1"/>
  <c r="AB87" i="29" s="1"/>
  <c r="AC87" i="29" s="1"/>
  <c r="AD87" i="29" s="1"/>
  <c r="AA88" i="29" a="1"/>
  <c r="AA88" i="29" s="1"/>
  <c r="AB88" i="29" s="1" a="1"/>
  <c r="AB88" i="29" s="1"/>
  <c r="AC88" i="29" s="1"/>
  <c r="AD88" i="29" s="1"/>
  <c r="AA91" i="29" a="1"/>
  <c r="AA91" i="29" s="1"/>
  <c r="AB91" i="29" s="1" a="1"/>
  <c r="AB91" i="29" s="1"/>
  <c r="AC91" i="29" s="1"/>
  <c r="AD91" i="29" s="1"/>
  <c r="AA92" i="29" a="1"/>
  <c r="AA92" i="29" s="1"/>
  <c r="AB92" i="29" s="1" a="1"/>
  <c r="AB92" i="29" s="1"/>
  <c r="AC92" i="29" s="1"/>
  <c r="AD92" i="29" s="1"/>
  <c r="E99" i="29"/>
  <c r="E100" i="29" s="1"/>
  <c r="D101" i="29"/>
  <c r="V114" i="29" a="1"/>
  <c r="V114" i="29" s="1"/>
  <c r="S130" i="29"/>
  <c r="J114" i="29" a="1"/>
  <c r="J114" i="29" s="1"/>
  <c r="G130" i="29"/>
  <c r="V101" i="29"/>
  <c r="W99" i="29"/>
  <c r="W100" i="29" s="1"/>
  <c r="U90" i="29" a="1"/>
  <c r="U90" i="29" s="1"/>
  <c r="V90" i="29" s="1" a="1"/>
  <c r="V90" i="29" s="1"/>
  <c r="W90" i="29" s="1"/>
  <c r="X90" i="29" s="1"/>
  <c r="U96" i="29" a="1"/>
  <c r="U96" i="29" s="1"/>
  <c r="V96" i="29" s="1" a="1"/>
  <c r="V96" i="29" s="1"/>
  <c r="W96" i="29" s="1"/>
  <c r="X96" i="29" s="1"/>
  <c r="U94" i="29" a="1"/>
  <c r="U94" i="29" s="1"/>
  <c r="V94" i="29" s="1" a="1"/>
  <c r="V94" i="29" s="1"/>
  <c r="W94" i="29" s="1"/>
  <c r="X94" i="29" s="1"/>
  <c r="U89" i="29" a="1"/>
  <c r="U89" i="29" s="1"/>
  <c r="V89" i="29" s="1" a="1"/>
  <c r="V89" i="29" s="1"/>
  <c r="W89" i="29" s="1"/>
  <c r="X89" i="29" s="1"/>
  <c r="U95" i="29" a="1"/>
  <c r="U95" i="29" s="1"/>
  <c r="V95" i="29" s="1" a="1"/>
  <c r="V95" i="29" s="1"/>
  <c r="W95" i="29" s="1"/>
  <c r="X95" i="29" s="1"/>
  <c r="U87" i="29" a="1"/>
  <c r="U87" i="29" s="1"/>
  <c r="V87" i="29" s="1" a="1"/>
  <c r="V87" i="29" s="1"/>
  <c r="W87" i="29" s="1"/>
  <c r="X87" i="29" s="1"/>
  <c r="U91" i="29" a="1"/>
  <c r="U91" i="29" s="1"/>
  <c r="V91" i="29" s="1" a="1"/>
  <c r="V91" i="29" s="1"/>
  <c r="W91" i="29" s="1"/>
  <c r="X91" i="29" s="1"/>
  <c r="U92" i="29" a="1"/>
  <c r="U92" i="29" s="1"/>
  <c r="V92" i="29" s="1" a="1"/>
  <c r="V92" i="29" s="1"/>
  <c r="W92" i="29" s="1"/>
  <c r="X92" i="29" s="1"/>
  <c r="U93" i="29" a="1"/>
  <c r="U93" i="29" s="1"/>
  <c r="V93" i="29" s="1" a="1"/>
  <c r="V93" i="29" s="1"/>
  <c r="W93" i="29" s="1"/>
  <c r="X93" i="29" s="1"/>
  <c r="U88" i="29" a="1"/>
  <c r="U88" i="29" s="1"/>
  <c r="V88" i="29" s="1" a="1"/>
  <c r="V88" i="29" s="1"/>
  <c r="W88" i="29" s="1"/>
  <c r="X88" i="29" s="1"/>
  <c r="AB114" i="29" a="1"/>
  <c r="AB114" i="29" s="1"/>
  <c r="Y130" i="29"/>
  <c r="AC99" i="29"/>
  <c r="AC100" i="29" s="1"/>
  <c r="AB101" i="29"/>
  <c r="K99" i="29"/>
  <c r="K100" i="29" s="1"/>
  <c r="J101" i="29"/>
  <c r="I93" i="29" a="1"/>
  <c r="I93" i="29" s="1"/>
  <c r="J93" i="29" s="1" a="1"/>
  <c r="J93" i="29" s="1"/>
  <c r="K93" i="29" s="1"/>
  <c r="L93" i="29" s="1"/>
  <c r="I92" i="29" a="1"/>
  <c r="I92" i="29" s="1"/>
  <c r="J92" i="29" s="1" a="1"/>
  <c r="J92" i="29" s="1"/>
  <c r="K92" i="29" s="1"/>
  <c r="L92" i="29" s="1"/>
  <c r="I90" i="29" a="1"/>
  <c r="I90" i="29" s="1"/>
  <c r="J90" i="29" s="1" a="1"/>
  <c r="J90" i="29" s="1"/>
  <c r="K90" i="29" s="1"/>
  <c r="L90" i="29" s="1"/>
  <c r="I91" i="29" a="1"/>
  <c r="I91" i="29" s="1"/>
  <c r="J91" i="29" s="1" a="1"/>
  <c r="J91" i="29" s="1"/>
  <c r="K91" i="29" s="1"/>
  <c r="L91" i="29" s="1"/>
  <c r="I87" i="29" a="1"/>
  <c r="I87" i="29" s="1"/>
  <c r="J87" i="29" s="1" a="1"/>
  <c r="J87" i="29" s="1"/>
  <c r="K87" i="29" s="1"/>
  <c r="L87" i="29" s="1"/>
  <c r="I96" i="29" a="1"/>
  <c r="I96" i="29" s="1"/>
  <c r="J96" i="29" s="1" a="1"/>
  <c r="J96" i="29" s="1"/>
  <c r="K96" i="29" s="1"/>
  <c r="L96" i="29" s="1"/>
  <c r="I89" i="29" a="1"/>
  <c r="I89" i="29" s="1"/>
  <c r="J89" i="29" s="1" a="1"/>
  <c r="J89" i="29" s="1"/>
  <c r="K89" i="29" s="1"/>
  <c r="L89" i="29" s="1"/>
  <c r="I94" i="29" a="1"/>
  <c r="I94" i="29" s="1"/>
  <c r="J94" i="29" s="1" a="1"/>
  <c r="J94" i="29" s="1"/>
  <c r="K94" i="29" s="1"/>
  <c r="L94" i="29" s="1"/>
  <c r="I95" i="29" a="1"/>
  <c r="I95" i="29" s="1"/>
  <c r="J95" i="29" s="1" a="1"/>
  <c r="J95" i="29" s="1"/>
  <c r="K95" i="29" s="1"/>
  <c r="L95" i="29" s="1"/>
  <c r="I88" i="29" a="1"/>
  <c r="I88" i="29" s="1"/>
  <c r="J88" i="29" s="1" a="1"/>
  <c r="J88" i="29" s="1"/>
  <c r="K88" i="29" s="1"/>
  <c r="L88" i="29" s="1"/>
  <c r="AA144" i="39" l="1" a="1"/>
  <c r="AA144" i="39" s="1"/>
  <c r="AB144" i="39" s="1" a="1"/>
  <c r="AB144" i="39" s="1"/>
  <c r="AC144" i="39" s="1"/>
  <c r="AD144" i="39" s="1"/>
  <c r="AA140" i="39" a="1"/>
  <c r="AA140" i="39" s="1"/>
  <c r="AB140" i="39" s="1" a="1"/>
  <c r="AB140" i="39" s="1"/>
  <c r="AC140" i="39" s="1"/>
  <c r="AD140" i="39" s="1"/>
  <c r="AA142" i="39" a="1"/>
  <c r="AA142" i="39" s="1"/>
  <c r="AB142" i="39" s="1" a="1"/>
  <c r="AB142" i="39" s="1"/>
  <c r="AC142" i="39" s="1"/>
  <c r="AD142" i="39" s="1"/>
  <c r="AA138" i="39" a="1"/>
  <c r="AA138" i="39" s="1"/>
  <c r="AB138" i="39" s="1" a="1"/>
  <c r="AB138" i="39" s="1"/>
  <c r="AC138" i="39" s="1"/>
  <c r="AD138" i="39" s="1"/>
  <c r="AA143" i="39" a="1"/>
  <c r="AA143" i="39" s="1"/>
  <c r="AB143" i="39" s="1" a="1"/>
  <c r="AB143" i="39" s="1"/>
  <c r="AC143" i="39" s="1"/>
  <c r="AD143" i="39" s="1"/>
  <c r="AA135" i="39" a="1"/>
  <c r="AA135" i="39" s="1"/>
  <c r="AB135" i="39" s="1" a="1"/>
  <c r="AB135" i="39" s="1"/>
  <c r="AC135" i="39" s="1"/>
  <c r="AD135" i="39" s="1"/>
  <c r="AA141" i="39" a="1"/>
  <c r="AA141" i="39" s="1"/>
  <c r="AB141" i="39" s="1" a="1"/>
  <c r="AB141" i="39" s="1"/>
  <c r="AC141" i="39" s="1"/>
  <c r="AD141" i="39" s="1"/>
  <c r="AA137" i="39" a="1"/>
  <c r="AA137" i="39" s="1"/>
  <c r="AB137" i="39" s="1" a="1"/>
  <c r="AB137" i="39" s="1"/>
  <c r="AC137" i="39" s="1"/>
  <c r="AD137" i="39" s="1"/>
  <c r="AA139" i="39" a="1"/>
  <c r="AA139" i="39" s="1"/>
  <c r="AB139" i="39" s="1" a="1"/>
  <c r="AB139" i="39" s="1"/>
  <c r="AC139" i="39" s="1"/>
  <c r="AD139" i="39" s="1"/>
  <c r="AA136" i="39" a="1"/>
  <c r="AA136" i="39" s="1"/>
  <c r="AB136" i="39" s="1" a="1"/>
  <c r="AB136" i="39" s="1"/>
  <c r="AC136" i="39" s="1"/>
  <c r="AD136" i="39" s="1"/>
  <c r="P178" i="39" a="1"/>
  <c r="P178" i="39" s="1"/>
  <c r="M194" i="39"/>
  <c r="U155" i="39" a="1"/>
  <c r="U155" i="39" s="1"/>
  <c r="V155" i="39" s="1" a="1"/>
  <c r="V155" i="39" s="1"/>
  <c r="W155" i="39" s="1"/>
  <c r="X155" i="39" s="1"/>
  <c r="U158" i="39" a="1"/>
  <c r="U158" i="39" s="1"/>
  <c r="V158" i="39" s="1" a="1"/>
  <c r="V158" i="39" s="1"/>
  <c r="W158" i="39" s="1"/>
  <c r="X158" i="39" s="1"/>
  <c r="U151" i="39" a="1"/>
  <c r="U151" i="39" s="1"/>
  <c r="V151" i="39" s="1" a="1"/>
  <c r="V151" i="39" s="1"/>
  <c r="W151" i="39" s="1"/>
  <c r="X151" i="39" s="1"/>
  <c r="U154" i="39" a="1"/>
  <c r="U154" i="39" s="1"/>
  <c r="V154" i="39" s="1" a="1"/>
  <c r="V154" i="39" s="1"/>
  <c r="W154" i="39" s="1"/>
  <c r="X154" i="39" s="1"/>
  <c r="U160" i="39" a="1"/>
  <c r="U160" i="39" s="1"/>
  <c r="V160" i="39" s="1" a="1"/>
  <c r="V160" i="39" s="1"/>
  <c r="W160" i="39" s="1"/>
  <c r="X160" i="39" s="1"/>
  <c r="U152" i="39" a="1"/>
  <c r="U152" i="39" s="1"/>
  <c r="V152" i="39" s="1" a="1"/>
  <c r="V152" i="39" s="1"/>
  <c r="W152" i="39" s="1"/>
  <c r="X152" i="39" s="1"/>
  <c r="U153" i="39" a="1"/>
  <c r="U153" i="39" s="1"/>
  <c r="V153" i="39" s="1" a="1"/>
  <c r="V153" i="39" s="1"/>
  <c r="W153" i="39" s="1"/>
  <c r="X153" i="39" s="1"/>
  <c r="U156" i="39" a="1"/>
  <c r="U156" i="39" s="1"/>
  <c r="V156" i="39" s="1" a="1"/>
  <c r="V156" i="39" s="1"/>
  <c r="W156" i="39" s="1"/>
  <c r="X156" i="39" s="1"/>
  <c r="U157" i="39" a="1"/>
  <c r="U157" i="39" s="1"/>
  <c r="V157" i="39" s="1" a="1"/>
  <c r="V157" i="39" s="1"/>
  <c r="W157" i="39" s="1"/>
  <c r="X157" i="39" s="1"/>
  <c r="U159" i="39" a="1"/>
  <c r="U159" i="39" s="1"/>
  <c r="V159" i="39" s="1" a="1"/>
  <c r="V159" i="39" s="1"/>
  <c r="W159" i="39" s="1"/>
  <c r="X159" i="39" s="1"/>
  <c r="J165" i="39"/>
  <c r="K163" i="39"/>
  <c r="K164" i="39" s="1"/>
  <c r="O160" i="39" a="1"/>
  <c r="O160" i="39" s="1"/>
  <c r="P160" i="39" s="1" a="1"/>
  <c r="P160" i="39" s="1"/>
  <c r="Q160" i="39" s="1"/>
  <c r="R160" i="39" s="1"/>
  <c r="O153" i="39" a="1"/>
  <c r="O153" i="39" s="1"/>
  <c r="P153" i="39" s="1" a="1"/>
  <c r="P153" i="39" s="1"/>
  <c r="Q153" i="39" s="1"/>
  <c r="R153" i="39" s="1"/>
  <c r="O158" i="39" a="1"/>
  <c r="O158" i="39" s="1"/>
  <c r="P158" i="39" s="1" a="1"/>
  <c r="P158" i="39" s="1"/>
  <c r="Q158" i="39" s="1"/>
  <c r="R158" i="39" s="1"/>
  <c r="O154" i="39" a="1"/>
  <c r="O154" i="39" s="1"/>
  <c r="P154" i="39" s="1" a="1"/>
  <c r="P154" i="39" s="1"/>
  <c r="Q154" i="39" s="1"/>
  <c r="R154" i="39" s="1"/>
  <c r="O157" i="39" a="1"/>
  <c r="O157" i="39" s="1"/>
  <c r="P157" i="39" s="1" a="1"/>
  <c r="P157" i="39" s="1"/>
  <c r="Q157" i="39" s="1"/>
  <c r="R157" i="39" s="1"/>
  <c r="O155" i="39" a="1"/>
  <c r="O155" i="39" s="1"/>
  <c r="P155" i="39" s="1" a="1"/>
  <c r="P155" i="39" s="1"/>
  <c r="Q155" i="39" s="1"/>
  <c r="R155" i="39" s="1"/>
  <c r="O156" i="39" a="1"/>
  <c r="O156" i="39" s="1"/>
  <c r="P156" i="39" s="1" a="1"/>
  <c r="P156" i="39" s="1"/>
  <c r="Q156" i="39" s="1"/>
  <c r="R156" i="39" s="1"/>
  <c r="O159" i="39" a="1"/>
  <c r="O159" i="39" s="1"/>
  <c r="P159" i="39" s="1" a="1"/>
  <c r="P159" i="39" s="1"/>
  <c r="Q159" i="39" s="1"/>
  <c r="R159" i="39" s="1"/>
  <c r="O152" i="39" a="1"/>
  <c r="O152" i="39" s="1"/>
  <c r="P152" i="39" s="1" a="1"/>
  <c r="P152" i="39" s="1"/>
  <c r="Q152" i="39" s="1"/>
  <c r="R152" i="39" s="1"/>
  <c r="O151" i="39" a="1"/>
  <c r="O151" i="39" s="1"/>
  <c r="P151" i="39" s="1" a="1"/>
  <c r="P151" i="39" s="1"/>
  <c r="Q151" i="39" s="1"/>
  <c r="R151" i="39" s="1"/>
  <c r="G194" i="39"/>
  <c r="J178" i="39" a="1"/>
  <c r="J178" i="39" s="1"/>
  <c r="C137" i="39" a="1"/>
  <c r="C137" i="39" s="1"/>
  <c r="D137" i="39" s="1" a="1"/>
  <c r="D137" i="39" s="1"/>
  <c r="E137" i="39" s="1"/>
  <c r="F137" i="39" s="1"/>
  <c r="C142" i="39" a="1"/>
  <c r="C142" i="39" s="1"/>
  <c r="D142" i="39" s="1" a="1"/>
  <c r="D142" i="39" s="1"/>
  <c r="E142" i="39" s="1"/>
  <c r="F142" i="39" s="1"/>
  <c r="C136" i="39" a="1"/>
  <c r="C136" i="39" s="1"/>
  <c r="D136" i="39" s="1" a="1"/>
  <c r="D136" i="39" s="1"/>
  <c r="E136" i="39" s="1"/>
  <c r="F136" i="39" s="1"/>
  <c r="C138" i="39" a="1"/>
  <c r="C138" i="39" s="1"/>
  <c r="D138" i="39" s="1" a="1"/>
  <c r="D138" i="39" s="1"/>
  <c r="E138" i="39" s="1"/>
  <c r="F138" i="39" s="1"/>
  <c r="C140" i="39" a="1"/>
  <c r="C140" i="39" s="1"/>
  <c r="D140" i="39" s="1" a="1"/>
  <c r="D140" i="39" s="1"/>
  <c r="E140" i="39" s="1"/>
  <c r="F140" i="39" s="1"/>
  <c r="C135" i="39" a="1"/>
  <c r="C135" i="39" s="1"/>
  <c r="D135" i="39" s="1" a="1"/>
  <c r="D135" i="39" s="1"/>
  <c r="E135" i="39" s="1"/>
  <c r="F135" i="39" s="1"/>
  <c r="C139" i="39" a="1"/>
  <c r="C139" i="39" s="1"/>
  <c r="D139" i="39" s="1" a="1"/>
  <c r="D139" i="39" s="1"/>
  <c r="E139" i="39" s="1"/>
  <c r="F139" i="39" s="1"/>
  <c r="C144" i="39" a="1"/>
  <c r="C144" i="39" s="1"/>
  <c r="D144" i="39" s="1" a="1"/>
  <c r="D144" i="39" s="1"/>
  <c r="E144" i="39" s="1"/>
  <c r="F144" i="39" s="1"/>
  <c r="C143" i="39" a="1"/>
  <c r="C143" i="39" s="1"/>
  <c r="D143" i="39" s="1" a="1"/>
  <c r="D143" i="39" s="1"/>
  <c r="E143" i="39" s="1"/>
  <c r="F143" i="39" s="1"/>
  <c r="C141" i="39" a="1"/>
  <c r="C141" i="39" s="1"/>
  <c r="D141" i="39" s="1" a="1"/>
  <c r="D141" i="39" s="1"/>
  <c r="E141" i="39" s="1"/>
  <c r="F141" i="39" s="1"/>
  <c r="Q163" i="39"/>
  <c r="Q164" i="39" s="1"/>
  <c r="P165" i="39"/>
  <c r="D162" i="39" a="1"/>
  <c r="D162" i="39" s="1"/>
  <c r="A178" i="39"/>
  <c r="I156" i="39" a="1"/>
  <c r="I156" i="39" s="1"/>
  <c r="J156" i="39" s="1" a="1"/>
  <c r="J156" i="39" s="1"/>
  <c r="K156" i="39" s="1"/>
  <c r="L156" i="39" s="1"/>
  <c r="I154" i="39" a="1"/>
  <c r="I154" i="39" s="1"/>
  <c r="J154" i="39" s="1" a="1"/>
  <c r="J154" i="39" s="1"/>
  <c r="K154" i="39" s="1"/>
  <c r="L154" i="39" s="1"/>
  <c r="I152" i="39" a="1"/>
  <c r="I152" i="39" s="1"/>
  <c r="J152" i="39" s="1" a="1"/>
  <c r="J152" i="39" s="1"/>
  <c r="K152" i="39" s="1"/>
  <c r="L152" i="39" s="1"/>
  <c r="I155" i="39" a="1"/>
  <c r="I155" i="39" s="1"/>
  <c r="J155" i="39" s="1" a="1"/>
  <c r="J155" i="39" s="1"/>
  <c r="K155" i="39" s="1"/>
  <c r="L155" i="39" s="1"/>
  <c r="I160" i="39" a="1"/>
  <c r="I160" i="39" s="1"/>
  <c r="J160" i="39" s="1" a="1"/>
  <c r="J160" i="39" s="1"/>
  <c r="K160" i="39" s="1"/>
  <c r="L160" i="39" s="1"/>
  <c r="I151" i="39" a="1"/>
  <c r="I151" i="39" s="1"/>
  <c r="J151" i="39" s="1" a="1"/>
  <c r="J151" i="39" s="1"/>
  <c r="K151" i="39" s="1"/>
  <c r="L151" i="39" s="1"/>
  <c r="I157" i="39" a="1"/>
  <c r="I157" i="39" s="1"/>
  <c r="J157" i="39" s="1" a="1"/>
  <c r="J157" i="39" s="1"/>
  <c r="K157" i="39" s="1"/>
  <c r="L157" i="39" s="1"/>
  <c r="I153" i="39" a="1"/>
  <c r="I153" i="39" s="1"/>
  <c r="J153" i="39" s="1" a="1"/>
  <c r="J153" i="39" s="1"/>
  <c r="K153" i="39" s="1"/>
  <c r="L153" i="39" s="1"/>
  <c r="I158" i="39" a="1"/>
  <c r="I158" i="39" s="1"/>
  <c r="J158" i="39" s="1" a="1"/>
  <c r="J158" i="39" s="1"/>
  <c r="K158" i="39" s="1"/>
  <c r="L158" i="39" s="1"/>
  <c r="I159" i="39" a="1"/>
  <c r="I159" i="39" s="1"/>
  <c r="J159" i="39" s="1" a="1"/>
  <c r="J159" i="39" s="1"/>
  <c r="K159" i="39" s="1"/>
  <c r="L159" i="39" s="1"/>
  <c r="V165" i="39"/>
  <c r="W163" i="39"/>
  <c r="W164" i="39" s="1"/>
  <c r="Y178" i="39"/>
  <c r="AB162" i="39" a="1"/>
  <c r="AB162" i="39" s="1"/>
  <c r="S194" i="39"/>
  <c r="V178" i="39" a="1"/>
  <c r="V178" i="39" s="1"/>
  <c r="AB149" i="39"/>
  <c r="AC147" i="39"/>
  <c r="AC148" i="39" s="1"/>
  <c r="E147" i="39"/>
  <c r="E148" i="39" s="1"/>
  <c r="D149" i="39"/>
  <c r="B15" i="3"/>
  <c r="C14" i="3" a="1"/>
  <c r="C14" i="3" s="1"/>
  <c r="D14" i="3" s="1"/>
  <c r="E14" i="3" s="1"/>
  <c r="H15" i="3" a="1"/>
  <c r="H15" i="3" s="1"/>
  <c r="I15" i="3" s="1"/>
  <c r="J15" i="3" s="1"/>
  <c r="G16" i="3"/>
  <c r="H16" i="3" s="1" a="1"/>
  <c r="H16" i="3" s="1"/>
  <c r="I16" i="3" s="1"/>
  <c r="J16" i="3" s="1"/>
  <c r="V117" i="29"/>
  <c r="W115" i="29"/>
  <c r="W116" i="29" s="1"/>
  <c r="S146" i="29"/>
  <c r="V146" i="29" s="1" a="1"/>
  <c r="V146" i="29" s="1"/>
  <c r="V130" i="29" a="1"/>
  <c r="V130" i="29" s="1"/>
  <c r="AB130" i="29" a="1"/>
  <c r="AB130" i="29" s="1"/>
  <c r="Y146" i="29"/>
  <c r="AB146" i="29" s="1" a="1"/>
  <c r="AB146" i="29" s="1"/>
  <c r="O104" i="29" a="1"/>
  <c r="O104" i="29" s="1"/>
  <c r="P104" i="29" s="1" a="1"/>
  <c r="P104" i="29" s="1"/>
  <c r="Q104" i="29" s="1"/>
  <c r="R104" i="29" s="1"/>
  <c r="O105" i="29" a="1"/>
  <c r="O105" i="29" s="1"/>
  <c r="P105" i="29" s="1" a="1"/>
  <c r="P105" i="29" s="1"/>
  <c r="Q105" i="29" s="1"/>
  <c r="R105" i="29" s="1"/>
  <c r="O106" i="29" a="1"/>
  <c r="O106" i="29" s="1"/>
  <c r="P106" i="29" s="1" a="1"/>
  <c r="P106" i="29" s="1"/>
  <c r="Q106" i="29" s="1"/>
  <c r="R106" i="29" s="1"/>
  <c r="O112" i="29" a="1"/>
  <c r="O112" i="29" s="1"/>
  <c r="P112" i="29" s="1" a="1"/>
  <c r="P112" i="29" s="1"/>
  <c r="Q112" i="29" s="1"/>
  <c r="R112" i="29" s="1"/>
  <c r="O110" i="29" a="1"/>
  <c r="O110" i="29" s="1"/>
  <c r="P110" i="29" s="1" a="1"/>
  <c r="P110" i="29" s="1"/>
  <c r="Q110" i="29" s="1"/>
  <c r="R110" i="29" s="1"/>
  <c r="O108" i="29" a="1"/>
  <c r="O108" i="29" s="1"/>
  <c r="P108" i="29" s="1" a="1"/>
  <c r="P108" i="29" s="1"/>
  <c r="Q108" i="29" s="1"/>
  <c r="R108" i="29" s="1"/>
  <c r="O103" i="29" a="1"/>
  <c r="O103" i="29" s="1"/>
  <c r="P103" i="29" s="1" a="1"/>
  <c r="P103" i="29" s="1"/>
  <c r="Q103" i="29" s="1"/>
  <c r="R103" i="29" s="1"/>
  <c r="O111" i="29" a="1"/>
  <c r="O111" i="29" s="1"/>
  <c r="P111" i="29" s="1" a="1"/>
  <c r="P111" i="29" s="1"/>
  <c r="Q111" i="29" s="1"/>
  <c r="R111" i="29" s="1"/>
  <c r="O107" i="29" a="1"/>
  <c r="O107" i="29" s="1"/>
  <c r="P107" i="29" s="1" a="1"/>
  <c r="P107" i="29" s="1"/>
  <c r="Q107" i="29" s="1"/>
  <c r="R107" i="29" s="1"/>
  <c r="O109" i="29" a="1"/>
  <c r="O109" i="29" s="1"/>
  <c r="P109" i="29" s="1" a="1"/>
  <c r="P109" i="29" s="1"/>
  <c r="Q109" i="29" s="1"/>
  <c r="R109" i="29" s="1"/>
  <c r="U103" i="29" a="1"/>
  <c r="U103" i="29" s="1"/>
  <c r="V103" i="29" s="1" a="1"/>
  <c r="V103" i="29" s="1"/>
  <c r="W103" i="29" s="1"/>
  <c r="X103" i="29" s="1"/>
  <c r="U104" i="29" a="1"/>
  <c r="U104" i="29" s="1"/>
  <c r="V104" i="29" s="1" a="1"/>
  <c r="V104" i="29" s="1"/>
  <c r="W104" i="29" s="1"/>
  <c r="X104" i="29" s="1"/>
  <c r="U110" i="29" a="1"/>
  <c r="U110" i="29" s="1"/>
  <c r="V110" i="29" s="1" a="1"/>
  <c r="V110" i="29" s="1"/>
  <c r="W110" i="29" s="1"/>
  <c r="X110" i="29" s="1"/>
  <c r="U106" i="29" a="1"/>
  <c r="U106" i="29" s="1"/>
  <c r="V106" i="29" s="1" a="1"/>
  <c r="V106" i="29" s="1"/>
  <c r="W106" i="29" s="1"/>
  <c r="X106" i="29" s="1"/>
  <c r="U108" i="29" a="1"/>
  <c r="U108" i="29" s="1"/>
  <c r="V108" i="29" s="1" a="1"/>
  <c r="V108" i="29" s="1"/>
  <c r="W108" i="29" s="1"/>
  <c r="X108" i="29" s="1"/>
  <c r="U112" i="29" a="1"/>
  <c r="U112" i="29" s="1"/>
  <c r="V112" i="29" s="1" a="1"/>
  <c r="V112" i="29" s="1"/>
  <c r="W112" i="29" s="1"/>
  <c r="X112" i="29" s="1"/>
  <c r="U109" i="29" a="1"/>
  <c r="U109" i="29" s="1"/>
  <c r="V109" i="29" s="1" a="1"/>
  <c r="V109" i="29" s="1"/>
  <c r="W109" i="29" s="1"/>
  <c r="X109" i="29" s="1"/>
  <c r="U111" i="29" a="1"/>
  <c r="U111" i="29" s="1"/>
  <c r="V111" i="29" s="1" a="1"/>
  <c r="V111" i="29" s="1"/>
  <c r="W111" i="29" s="1"/>
  <c r="X111" i="29" s="1"/>
  <c r="U105" i="29" a="1"/>
  <c r="U105" i="29" s="1"/>
  <c r="V105" i="29" s="1" a="1"/>
  <c r="V105" i="29" s="1"/>
  <c r="W105" i="29" s="1"/>
  <c r="X105" i="29" s="1"/>
  <c r="U107" i="29" a="1"/>
  <c r="U107" i="29" s="1"/>
  <c r="V107" i="29" s="1" a="1"/>
  <c r="V107" i="29" s="1"/>
  <c r="W107" i="29" s="1"/>
  <c r="X107" i="29" s="1"/>
  <c r="AB117" i="29"/>
  <c r="AC115" i="29"/>
  <c r="AC116" i="29" s="1"/>
  <c r="AA108" i="29" a="1"/>
  <c r="AA108" i="29" s="1"/>
  <c r="AB108" i="29" s="1" a="1"/>
  <c r="AB108" i="29" s="1"/>
  <c r="AC108" i="29" s="1"/>
  <c r="AD108" i="29" s="1"/>
  <c r="AA107" i="29" a="1"/>
  <c r="AA107" i="29" s="1"/>
  <c r="AB107" i="29" s="1" a="1"/>
  <c r="AB107" i="29" s="1"/>
  <c r="AC107" i="29" s="1"/>
  <c r="AD107" i="29" s="1"/>
  <c r="AA104" i="29" a="1"/>
  <c r="AA104" i="29" s="1"/>
  <c r="AB104" i="29" s="1" a="1"/>
  <c r="AB104" i="29" s="1"/>
  <c r="AC104" i="29" s="1"/>
  <c r="AD104" i="29" s="1"/>
  <c r="AA103" i="29" a="1"/>
  <c r="AA103" i="29" s="1"/>
  <c r="AB103" i="29" s="1" a="1"/>
  <c r="AB103" i="29" s="1"/>
  <c r="AC103" i="29" s="1"/>
  <c r="AD103" i="29" s="1"/>
  <c r="AA112" i="29" a="1"/>
  <c r="AA112" i="29" s="1"/>
  <c r="AB112" i="29" s="1" a="1"/>
  <c r="AB112" i="29" s="1"/>
  <c r="AC112" i="29" s="1"/>
  <c r="AD112" i="29" s="1"/>
  <c r="AA106" i="29" a="1"/>
  <c r="AA106" i="29" s="1"/>
  <c r="AB106" i="29" s="1" a="1"/>
  <c r="AB106" i="29" s="1"/>
  <c r="AC106" i="29" s="1"/>
  <c r="AD106" i="29" s="1"/>
  <c r="AA111" i="29" a="1"/>
  <c r="AA111" i="29" s="1"/>
  <c r="AB111" i="29" s="1" a="1"/>
  <c r="AB111" i="29" s="1"/>
  <c r="AC111" i="29" s="1"/>
  <c r="AD111" i="29" s="1"/>
  <c r="AA109" i="29" a="1"/>
  <c r="AA109" i="29" s="1"/>
  <c r="AB109" i="29" s="1" a="1"/>
  <c r="AB109" i="29" s="1"/>
  <c r="AC109" i="29" s="1"/>
  <c r="AD109" i="29" s="1"/>
  <c r="AA110" i="29" a="1"/>
  <c r="AA110" i="29" s="1"/>
  <c r="AB110" i="29" s="1" a="1"/>
  <c r="AB110" i="29" s="1"/>
  <c r="AC110" i="29" s="1"/>
  <c r="AD110" i="29" s="1"/>
  <c r="AA105" i="29" a="1"/>
  <c r="AA105" i="29" s="1"/>
  <c r="AB105" i="29" s="1" a="1"/>
  <c r="AB105" i="29" s="1"/>
  <c r="AC105" i="29" s="1"/>
  <c r="AD105" i="29" s="1"/>
  <c r="J130" i="29" a="1"/>
  <c r="J130" i="29" s="1"/>
  <c r="G146" i="29"/>
  <c r="J146" i="29" s="1" a="1"/>
  <c r="J146" i="29" s="1"/>
  <c r="D130" i="29" a="1"/>
  <c r="D130" i="29" s="1"/>
  <c r="A146" i="29"/>
  <c r="D146" i="29" s="1" a="1"/>
  <c r="D146" i="29" s="1"/>
  <c r="P130" i="29" a="1"/>
  <c r="P130" i="29" s="1"/>
  <c r="M146" i="29"/>
  <c r="P146" i="29" s="1" a="1"/>
  <c r="P146" i="29" s="1"/>
  <c r="C109" i="29" a="1"/>
  <c r="C109" i="29" s="1"/>
  <c r="D109" i="29" s="1" a="1"/>
  <c r="D109" i="29" s="1"/>
  <c r="E109" i="29" s="1"/>
  <c r="F109" i="29" s="1"/>
  <c r="C111" i="29" a="1"/>
  <c r="C111" i="29" s="1"/>
  <c r="D111" i="29" s="1" a="1"/>
  <c r="D111" i="29" s="1"/>
  <c r="E111" i="29" s="1"/>
  <c r="F111" i="29" s="1"/>
  <c r="C110" i="29" a="1"/>
  <c r="C110" i="29" s="1"/>
  <c r="D110" i="29" s="1" a="1"/>
  <c r="D110" i="29" s="1"/>
  <c r="E110" i="29" s="1"/>
  <c r="F110" i="29" s="1"/>
  <c r="C112" i="29" a="1"/>
  <c r="C112" i="29" s="1"/>
  <c r="D112" i="29" s="1" a="1"/>
  <c r="D112" i="29" s="1"/>
  <c r="E112" i="29" s="1"/>
  <c r="F112" i="29" s="1"/>
  <c r="C108" i="29" a="1"/>
  <c r="C108" i="29" s="1"/>
  <c r="D108" i="29" s="1" a="1"/>
  <c r="D108" i="29" s="1"/>
  <c r="E108" i="29" s="1"/>
  <c r="F108" i="29" s="1"/>
  <c r="C107" i="29" a="1"/>
  <c r="C107" i="29" s="1"/>
  <c r="D107" i="29" s="1" a="1"/>
  <c r="D107" i="29" s="1"/>
  <c r="E107" i="29" s="1"/>
  <c r="F107" i="29" s="1"/>
  <c r="C103" i="29" a="1"/>
  <c r="C103" i="29" s="1"/>
  <c r="D103" i="29" s="1" a="1"/>
  <c r="D103" i="29" s="1"/>
  <c r="E103" i="29" s="1"/>
  <c r="F103" i="29" s="1"/>
  <c r="C104" i="29" a="1"/>
  <c r="C104" i="29" s="1"/>
  <c r="D104" i="29" s="1" a="1"/>
  <c r="D104" i="29" s="1"/>
  <c r="E104" i="29" s="1"/>
  <c r="F104" i="29" s="1"/>
  <c r="C105" i="29" a="1"/>
  <c r="C105" i="29" s="1"/>
  <c r="D105" i="29" s="1" a="1"/>
  <c r="D105" i="29" s="1"/>
  <c r="E105" i="29" s="1"/>
  <c r="F105" i="29" s="1"/>
  <c r="C106" i="29" a="1"/>
  <c r="C106" i="29" s="1"/>
  <c r="D106" i="29" s="1" a="1"/>
  <c r="D106" i="29" s="1"/>
  <c r="E106" i="29" s="1"/>
  <c r="F106" i="29" s="1"/>
  <c r="I111" i="29" a="1"/>
  <c r="I111" i="29" s="1"/>
  <c r="J111" i="29" s="1" a="1"/>
  <c r="J111" i="29" s="1"/>
  <c r="K111" i="29" s="1"/>
  <c r="L111" i="29" s="1"/>
  <c r="I109" i="29" a="1"/>
  <c r="I109" i="29" s="1"/>
  <c r="J109" i="29" s="1" a="1"/>
  <c r="J109" i="29" s="1"/>
  <c r="K109" i="29" s="1"/>
  <c r="L109" i="29" s="1"/>
  <c r="I103" i="29" a="1"/>
  <c r="I103" i="29" s="1"/>
  <c r="J103" i="29" s="1" a="1"/>
  <c r="J103" i="29" s="1"/>
  <c r="K103" i="29" s="1"/>
  <c r="L103" i="29" s="1"/>
  <c r="I108" i="29" a="1"/>
  <c r="I108" i="29" s="1"/>
  <c r="J108" i="29" s="1" a="1"/>
  <c r="J108" i="29" s="1"/>
  <c r="K108" i="29" s="1"/>
  <c r="L108" i="29" s="1"/>
  <c r="I104" i="29" a="1"/>
  <c r="I104" i="29" s="1"/>
  <c r="J104" i="29" s="1" a="1"/>
  <c r="J104" i="29" s="1"/>
  <c r="K104" i="29" s="1"/>
  <c r="L104" i="29" s="1"/>
  <c r="I107" i="29" a="1"/>
  <c r="I107" i="29" s="1"/>
  <c r="J107" i="29" s="1" a="1"/>
  <c r="J107" i="29" s="1"/>
  <c r="K107" i="29" s="1"/>
  <c r="L107" i="29" s="1"/>
  <c r="I105" i="29" a="1"/>
  <c r="I105" i="29" s="1"/>
  <c r="J105" i="29" s="1" a="1"/>
  <c r="J105" i="29" s="1"/>
  <c r="K105" i="29" s="1"/>
  <c r="L105" i="29" s="1"/>
  <c r="I112" i="29" a="1"/>
  <c r="I112" i="29" s="1"/>
  <c r="J112" i="29" s="1" a="1"/>
  <c r="J112" i="29" s="1"/>
  <c r="K112" i="29" s="1"/>
  <c r="L112" i="29" s="1"/>
  <c r="I110" i="29" a="1"/>
  <c r="I110" i="29" s="1"/>
  <c r="J110" i="29" s="1" a="1"/>
  <c r="J110" i="29" s="1"/>
  <c r="K110" i="29" s="1"/>
  <c r="L110" i="29" s="1"/>
  <c r="I106" i="29" a="1"/>
  <c r="I106" i="29" s="1"/>
  <c r="J106" i="29" s="1" a="1"/>
  <c r="J106" i="29" s="1"/>
  <c r="K106" i="29" s="1"/>
  <c r="L106" i="29" s="1"/>
  <c r="K115" i="29"/>
  <c r="K116" i="29" s="1"/>
  <c r="J117" i="29"/>
  <c r="E115" i="29"/>
  <c r="E116" i="29" s="1"/>
  <c r="D117" i="29"/>
  <c r="Q115" i="29"/>
  <c r="Q116" i="29" s="1"/>
  <c r="P117" i="29"/>
  <c r="D165" i="39" l="1"/>
  <c r="E163" i="39"/>
  <c r="E164" i="39" s="1"/>
  <c r="AC163" i="39"/>
  <c r="AC164" i="39" s="1"/>
  <c r="AB165" i="39"/>
  <c r="O171" i="39" a="1"/>
  <c r="O171" i="39" s="1"/>
  <c r="P171" i="39" s="1" a="1"/>
  <c r="P171" i="39" s="1"/>
  <c r="Q171" i="39" s="1"/>
  <c r="R171" i="39" s="1"/>
  <c r="O174" i="39" a="1"/>
  <c r="O174" i="39" s="1"/>
  <c r="P174" i="39" s="1" a="1"/>
  <c r="P174" i="39" s="1"/>
  <c r="Q174" i="39" s="1"/>
  <c r="R174" i="39" s="1"/>
  <c r="O173" i="39" a="1"/>
  <c r="O173" i="39" s="1"/>
  <c r="P173" i="39" s="1" a="1"/>
  <c r="P173" i="39" s="1"/>
  <c r="Q173" i="39" s="1"/>
  <c r="R173" i="39" s="1"/>
  <c r="O167" i="39" a="1"/>
  <c r="O167" i="39" s="1"/>
  <c r="P167" i="39" s="1" a="1"/>
  <c r="P167" i="39" s="1"/>
  <c r="Q167" i="39" s="1"/>
  <c r="R167" i="39" s="1"/>
  <c r="O168" i="39" a="1"/>
  <c r="O168" i="39" s="1"/>
  <c r="P168" i="39" s="1" a="1"/>
  <c r="P168" i="39" s="1"/>
  <c r="Q168" i="39" s="1"/>
  <c r="R168" i="39" s="1"/>
  <c r="O175" i="39" a="1"/>
  <c r="O175" i="39" s="1"/>
  <c r="P175" i="39" s="1" a="1"/>
  <c r="P175" i="39" s="1"/>
  <c r="Q175" i="39" s="1"/>
  <c r="R175" i="39" s="1"/>
  <c r="O172" i="39" a="1"/>
  <c r="O172" i="39" s="1"/>
  <c r="P172" i="39" s="1" a="1"/>
  <c r="P172" i="39" s="1"/>
  <c r="Q172" i="39" s="1"/>
  <c r="R172" i="39" s="1"/>
  <c r="O176" i="39" a="1"/>
  <c r="O176" i="39" s="1"/>
  <c r="P176" i="39" s="1" a="1"/>
  <c r="P176" i="39" s="1"/>
  <c r="Q176" i="39" s="1"/>
  <c r="R176" i="39" s="1"/>
  <c r="O169" i="39" a="1"/>
  <c r="O169" i="39" s="1"/>
  <c r="P169" i="39" s="1" a="1"/>
  <c r="P169" i="39" s="1"/>
  <c r="Q169" i="39" s="1"/>
  <c r="R169" i="39" s="1"/>
  <c r="O170" i="39" a="1"/>
  <c r="O170" i="39" s="1"/>
  <c r="P170" i="39" s="1" a="1"/>
  <c r="P170" i="39" s="1"/>
  <c r="Q170" i="39" s="1"/>
  <c r="R170" i="39" s="1"/>
  <c r="I171" i="39" a="1"/>
  <c r="I171" i="39" s="1"/>
  <c r="J171" i="39" s="1" a="1"/>
  <c r="J171" i="39" s="1"/>
  <c r="K171" i="39" s="1"/>
  <c r="L171" i="39" s="1"/>
  <c r="I170" i="39" a="1"/>
  <c r="I170" i="39" s="1"/>
  <c r="J170" i="39" s="1" a="1"/>
  <c r="J170" i="39" s="1"/>
  <c r="K170" i="39" s="1"/>
  <c r="L170" i="39" s="1"/>
  <c r="I173" i="39" a="1"/>
  <c r="I173" i="39" s="1"/>
  <c r="J173" i="39" s="1" a="1"/>
  <c r="J173" i="39" s="1"/>
  <c r="K173" i="39" s="1"/>
  <c r="L173" i="39" s="1"/>
  <c r="I174" i="39" a="1"/>
  <c r="I174" i="39" s="1"/>
  <c r="J174" i="39" s="1" a="1"/>
  <c r="J174" i="39" s="1"/>
  <c r="K174" i="39" s="1"/>
  <c r="L174" i="39" s="1"/>
  <c r="I167" i="39" a="1"/>
  <c r="I167" i="39" s="1"/>
  <c r="J167" i="39" s="1" a="1"/>
  <c r="J167" i="39" s="1"/>
  <c r="K167" i="39" s="1"/>
  <c r="L167" i="39" s="1"/>
  <c r="I176" i="39" a="1"/>
  <c r="I176" i="39" s="1"/>
  <c r="J176" i="39" s="1" a="1"/>
  <c r="J176" i="39" s="1"/>
  <c r="K176" i="39" s="1"/>
  <c r="L176" i="39" s="1"/>
  <c r="I169" i="39" a="1"/>
  <c r="I169" i="39" s="1"/>
  <c r="J169" i="39" s="1" a="1"/>
  <c r="J169" i="39" s="1"/>
  <c r="K169" i="39" s="1"/>
  <c r="L169" i="39" s="1"/>
  <c r="I168" i="39" a="1"/>
  <c r="I168" i="39" s="1"/>
  <c r="J168" i="39" s="1" a="1"/>
  <c r="J168" i="39" s="1"/>
  <c r="K168" i="39" s="1"/>
  <c r="L168" i="39" s="1"/>
  <c r="I172" i="39" a="1"/>
  <c r="I172" i="39" s="1"/>
  <c r="J172" i="39" s="1" a="1"/>
  <c r="J172" i="39" s="1"/>
  <c r="K172" i="39" s="1"/>
  <c r="L172" i="39" s="1"/>
  <c r="I175" i="39" a="1"/>
  <c r="I175" i="39" s="1"/>
  <c r="J175" i="39" s="1" a="1"/>
  <c r="J175" i="39" s="1"/>
  <c r="K175" i="39" s="1"/>
  <c r="L175" i="39" s="1"/>
  <c r="M210" i="39"/>
  <c r="P194" i="39" a="1"/>
  <c r="P194" i="39" s="1"/>
  <c r="Y194" i="39"/>
  <c r="AB178" i="39" a="1"/>
  <c r="AB178" i="39" s="1"/>
  <c r="K179" i="39"/>
  <c r="K180" i="39" s="1"/>
  <c r="J181" i="39"/>
  <c r="J194" i="39" a="1"/>
  <c r="J194" i="39" s="1"/>
  <c r="G210" i="39"/>
  <c r="Q179" i="39"/>
  <c r="Q180" i="39" s="1"/>
  <c r="P181" i="39"/>
  <c r="AA156" i="39" a="1"/>
  <c r="AA156" i="39" s="1"/>
  <c r="AB156" i="39" s="1" a="1"/>
  <c r="AB156" i="39" s="1"/>
  <c r="AC156" i="39" s="1"/>
  <c r="AD156" i="39" s="1"/>
  <c r="AA158" i="39" a="1"/>
  <c r="AA158" i="39" s="1"/>
  <c r="AB158" i="39" s="1" a="1"/>
  <c r="AB158" i="39" s="1"/>
  <c r="AC158" i="39" s="1"/>
  <c r="AD158" i="39" s="1"/>
  <c r="AA154" i="39" a="1"/>
  <c r="AA154" i="39" s="1"/>
  <c r="AB154" i="39" s="1" a="1"/>
  <c r="AB154" i="39" s="1"/>
  <c r="AC154" i="39" s="1"/>
  <c r="AD154" i="39" s="1"/>
  <c r="AA151" i="39" a="1"/>
  <c r="AA151" i="39" s="1"/>
  <c r="AB151" i="39" s="1" a="1"/>
  <c r="AB151" i="39" s="1"/>
  <c r="AC151" i="39" s="1"/>
  <c r="AD151" i="39" s="1"/>
  <c r="AA159" i="39" a="1"/>
  <c r="AA159" i="39" s="1"/>
  <c r="AB159" i="39" s="1" a="1"/>
  <c r="AB159" i="39" s="1"/>
  <c r="AC159" i="39" s="1"/>
  <c r="AD159" i="39" s="1"/>
  <c r="AA153" i="39" a="1"/>
  <c r="AA153" i="39" s="1"/>
  <c r="AB153" i="39" s="1" a="1"/>
  <c r="AB153" i="39" s="1"/>
  <c r="AC153" i="39" s="1"/>
  <c r="AD153" i="39" s="1"/>
  <c r="AA155" i="39" a="1"/>
  <c r="AA155" i="39" s="1"/>
  <c r="AB155" i="39" s="1" a="1"/>
  <c r="AB155" i="39" s="1"/>
  <c r="AC155" i="39" s="1"/>
  <c r="AD155" i="39" s="1"/>
  <c r="AA152" i="39" a="1"/>
  <c r="AA152" i="39" s="1"/>
  <c r="AB152" i="39" s="1" a="1"/>
  <c r="AB152" i="39" s="1"/>
  <c r="AC152" i="39" s="1"/>
  <c r="AD152" i="39" s="1"/>
  <c r="AA157" i="39" a="1"/>
  <c r="AA157" i="39" s="1"/>
  <c r="AB157" i="39" s="1" a="1"/>
  <c r="AB157" i="39" s="1"/>
  <c r="AC157" i="39" s="1"/>
  <c r="AD157" i="39" s="1"/>
  <c r="AA160" i="39" a="1"/>
  <c r="AA160" i="39" s="1"/>
  <c r="AB160" i="39" s="1" a="1"/>
  <c r="AB160" i="39" s="1"/>
  <c r="AC160" i="39" s="1"/>
  <c r="AD160" i="39" s="1"/>
  <c r="V181" i="39"/>
  <c r="W179" i="39"/>
  <c r="W180" i="39" s="1"/>
  <c r="C159" i="39" a="1"/>
  <c r="C159" i="39" s="1"/>
  <c r="D159" i="39" s="1" a="1"/>
  <c r="D159" i="39" s="1"/>
  <c r="E159" i="39" s="1"/>
  <c r="F159" i="39" s="1"/>
  <c r="C151" i="39" a="1"/>
  <c r="C151" i="39" s="1"/>
  <c r="D151" i="39" s="1" a="1"/>
  <c r="D151" i="39" s="1"/>
  <c r="E151" i="39" s="1"/>
  <c r="F151" i="39" s="1"/>
  <c r="C156" i="39" a="1"/>
  <c r="C156" i="39" s="1"/>
  <c r="D156" i="39" s="1" a="1"/>
  <c r="D156" i="39" s="1"/>
  <c r="E156" i="39" s="1"/>
  <c r="F156" i="39" s="1"/>
  <c r="C155" i="39" a="1"/>
  <c r="C155" i="39" s="1"/>
  <c r="D155" i="39" s="1" a="1"/>
  <c r="D155" i="39" s="1"/>
  <c r="E155" i="39" s="1"/>
  <c r="F155" i="39" s="1"/>
  <c r="C160" i="39" a="1"/>
  <c r="C160" i="39" s="1"/>
  <c r="D160" i="39" s="1" a="1"/>
  <c r="D160" i="39" s="1"/>
  <c r="E160" i="39" s="1"/>
  <c r="F160" i="39" s="1"/>
  <c r="C154" i="39" a="1"/>
  <c r="C154" i="39" s="1"/>
  <c r="D154" i="39" s="1" a="1"/>
  <c r="D154" i="39" s="1"/>
  <c r="E154" i="39" s="1"/>
  <c r="F154" i="39" s="1"/>
  <c r="C153" i="39" a="1"/>
  <c r="C153" i="39" s="1"/>
  <c r="D153" i="39" s="1" a="1"/>
  <c r="D153" i="39" s="1"/>
  <c r="E153" i="39" s="1"/>
  <c r="F153" i="39" s="1"/>
  <c r="C158" i="39" a="1"/>
  <c r="C158" i="39" s="1"/>
  <c r="D158" i="39" s="1" a="1"/>
  <c r="D158" i="39" s="1"/>
  <c r="E158" i="39" s="1"/>
  <c r="F158" i="39" s="1"/>
  <c r="C157" i="39" a="1"/>
  <c r="C157" i="39" s="1"/>
  <c r="D157" i="39" s="1" a="1"/>
  <c r="D157" i="39" s="1"/>
  <c r="E157" i="39" s="1"/>
  <c r="F157" i="39" s="1"/>
  <c r="C152" i="39" a="1"/>
  <c r="C152" i="39" s="1"/>
  <c r="D152" i="39" s="1" a="1"/>
  <c r="D152" i="39" s="1"/>
  <c r="E152" i="39" s="1"/>
  <c r="F152" i="39" s="1"/>
  <c r="U171" i="39" a="1"/>
  <c r="U171" i="39" s="1"/>
  <c r="V171" i="39" s="1" a="1"/>
  <c r="V171" i="39" s="1"/>
  <c r="W171" i="39" s="1"/>
  <c r="X171" i="39" s="1"/>
  <c r="U175" i="39" a="1"/>
  <c r="U175" i="39" s="1"/>
  <c r="V175" i="39" s="1" a="1"/>
  <c r="V175" i="39" s="1"/>
  <c r="W175" i="39" s="1"/>
  <c r="X175" i="39" s="1"/>
  <c r="U172" i="39" a="1"/>
  <c r="U172" i="39" s="1"/>
  <c r="V172" i="39" s="1" a="1"/>
  <c r="V172" i="39" s="1"/>
  <c r="W172" i="39" s="1"/>
  <c r="X172" i="39" s="1"/>
  <c r="U176" i="39" a="1"/>
  <c r="U176" i="39" s="1"/>
  <c r="V176" i="39" s="1" a="1"/>
  <c r="V176" i="39" s="1"/>
  <c r="W176" i="39" s="1"/>
  <c r="X176" i="39" s="1"/>
  <c r="U173" i="39" a="1"/>
  <c r="U173" i="39" s="1"/>
  <c r="V173" i="39" s="1" a="1"/>
  <c r="V173" i="39" s="1"/>
  <c r="W173" i="39" s="1"/>
  <c r="X173" i="39" s="1"/>
  <c r="U170" i="39" a="1"/>
  <c r="U170" i="39" s="1"/>
  <c r="V170" i="39" s="1" a="1"/>
  <c r="V170" i="39" s="1"/>
  <c r="W170" i="39" s="1"/>
  <c r="X170" i="39" s="1"/>
  <c r="U167" i="39" a="1"/>
  <c r="U167" i="39" s="1"/>
  <c r="V167" i="39" s="1" a="1"/>
  <c r="V167" i="39" s="1"/>
  <c r="W167" i="39" s="1"/>
  <c r="X167" i="39" s="1"/>
  <c r="U169" i="39" a="1"/>
  <c r="U169" i="39" s="1"/>
  <c r="V169" i="39" s="1" a="1"/>
  <c r="V169" i="39" s="1"/>
  <c r="W169" i="39" s="1"/>
  <c r="X169" i="39" s="1"/>
  <c r="U168" i="39" a="1"/>
  <c r="U168" i="39" s="1"/>
  <c r="V168" i="39" s="1" a="1"/>
  <c r="V168" i="39" s="1"/>
  <c r="W168" i="39" s="1"/>
  <c r="X168" i="39" s="1"/>
  <c r="U174" i="39" a="1"/>
  <c r="U174" i="39" s="1"/>
  <c r="V174" i="39" s="1" a="1"/>
  <c r="V174" i="39" s="1"/>
  <c r="W174" i="39" s="1"/>
  <c r="X174" i="39" s="1"/>
  <c r="D178" i="39" a="1"/>
  <c r="D178" i="39" s="1"/>
  <c r="A194" i="39"/>
  <c r="S210" i="39"/>
  <c r="V194" i="39" a="1"/>
  <c r="V194" i="39" s="1"/>
  <c r="B16" i="3"/>
  <c r="C15" i="3" a="1"/>
  <c r="C15" i="3" s="1"/>
  <c r="D15" i="3" s="1"/>
  <c r="E15" i="3" s="1"/>
  <c r="G17" i="3"/>
  <c r="AB149" i="29"/>
  <c r="AC147" i="29"/>
  <c r="AC148" i="29" s="1"/>
  <c r="Q131" i="29"/>
  <c r="Q132" i="29" s="1"/>
  <c r="P133" i="29"/>
  <c r="D149" i="29"/>
  <c r="E147" i="29"/>
  <c r="E148" i="29" s="1"/>
  <c r="AB133" i="29"/>
  <c r="AC131" i="29"/>
  <c r="AC132" i="29" s="1"/>
  <c r="I125" i="29" a="1"/>
  <c r="I125" i="29" s="1"/>
  <c r="J125" i="29" s="1" a="1"/>
  <c r="J125" i="29" s="1"/>
  <c r="K125" i="29" s="1"/>
  <c r="L125" i="29" s="1"/>
  <c r="I123" i="29" a="1"/>
  <c r="I123" i="29" s="1"/>
  <c r="J123" i="29" s="1" a="1"/>
  <c r="J123" i="29" s="1"/>
  <c r="K123" i="29" s="1"/>
  <c r="L123" i="29" s="1"/>
  <c r="I128" i="29" a="1"/>
  <c r="I128" i="29" s="1"/>
  <c r="J128" i="29" s="1" a="1"/>
  <c r="J128" i="29" s="1"/>
  <c r="K128" i="29" s="1"/>
  <c r="L128" i="29" s="1"/>
  <c r="I122" i="29" a="1"/>
  <c r="I122" i="29" s="1"/>
  <c r="J122" i="29" s="1" a="1"/>
  <c r="J122" i="29" s="1"/>
  <c r="K122" i="29" s="1"/>
  <c r="L122" i="29" s="1"/>
  <c r="I124" i="29" a="1"/>
  <c r="I124" i="29" s="1"/>
  <c r="J124" i="29" s="1" a="1"/>
  <c r="J124" i="29" s="1"/>
  <c r="K124" i="29" s="1"/>
  <c r="L124" i="29" s="1"/>
  <c r="I119" i="29" a="1"/>
  <c r="I119" i="29" s="1"/>
  <c r="J119" i="29" s="1" a="1"/>
  <c r="J119" i="29" s="1"/>
  <c r="K119" i="29" s="1"/>
  <c r="L119" i="29" s="1"/>
  <c r="I120" i="29" a="1"/>
  <c r="I120" i="29" s="1"/>
  <c r="J120" i="29" s="1" a="1"/>
  <c r="J120" i="29" s="1"/>
  <c r="K120" i="29" s="1"/>
  <c r="L120" i="29" s="1"/>
  <c r="I121" i="29" a="1"/>
  <c r="I121" i="29" s="1"/>
  <c r="J121" i="29" s="1" a="1"/>
  <c r="J121" i="29" s="1"/>
  <c r="K121" i="29" s="1"/>
  <c r="L121" i="29" s="1"/>
  <c r="I126" i="29" a="1"/>
  <c r="I126" i="29" s="1"/>
  <c r="J126" i="29" s="1" a="1"/>
  <c r="J126" i="29" s="1"/>
  <c r="K126" i="29" s="1"/>
  <c r="L126" i="29" s="1"/>
  <c r="I127" i="29" a="1"/>
  <c r="I127" i="29" s="1"/>
  <c r="J127" i="29" s="1" a="1"/>
  <c r="J127" i="29" s="1"/>
  <c r="K127" i="29" s="1"/>
  <c r="L127" i="29" s="1"/>
  <c r="V133" i="29"/>
  <c r="W131" i="29"/>
  <c r="W132" i="29" s="1"/>
  <c r="D133" i="29"/>
  <c r="E131" i="29"/>
  <c r="E132" i="29" s="1"/>
  <c r="K147" i="29"/>
  <c r="K148" i="29" s="1"/>
  <c r="J149" i="29"/>
  <c r="V149" i="29"/>
  <c r="W147" i="29"/>
  <c r="W148" i="29" s="1"/>
  <c r="Q147" i="29"/>
  <c r="Q148" i="29" s="1"/>
  <c r="P149" i="29"/>
  <c r="K131" i="29"/>
  <c r="K132" i="29" s="1"/>
  <c r="J133" i="29"/>
  <c r="O124" i="29" a="1"/>
  <c r="O124" i="29" s="1"/>
  <c r="P124" i="29" s="1" a="1"/>
  <c r="P124" i="29" s="1"/>
  <c r="Q124" i="29" s="1"/>
  <c r="R124" i="29" s="1"/>
  <c r="O125" i="29" a="1"/>
  <c r="O125" i="29" s="1"/>
  <c r="P125" i="29" s="1" a="1"/>
  <c r="P125" i="29" s="1"/>
  <c r="Q125" i="29" s="1"/>
  <c r="R125" i="29" s="1"/>
  <c r="O122" i="29" a="1"/>
  <c r="O122" i="29" s="1"/>
  <c r="P122" i="29" s="1" a="1"/>
  <c r="P122" i="29" s="1"/>
  <c r="Q122" i="29" s="1"/>
  <c r="R122" i="29" s="1"/>
  <c r="O126" i="29" a="1"/>
  <c r="O126" i="29" s="1"/>
  <c r="P126" i="29" s="1" a="1"/>
  <c r="P126" i="29" s="1"/>
  <c r="Q126" i="29" s="1"/>
  <c r="R126" i="29" s="1"/>
  <c r="O127" i="29" a="1"/>
  <c r="O127" i="29" s="1"/>
  <c r="P127" i="29" s="1" a="1"/>
  <c r="P127" i="29" s="1"/>
  <c r="Q127" i="29" s="1"/>
  <c r="R127" i="29" s="1"/>
  <c r="O120" i="29" a="1"/>
  <c r="O120" i="29" s="1"/>
  <c r="P120" i="29" s="1" a="1"/>
  <c r="P120" i="29" s="1"/>
  <c r="Q120" i="29" s="1"/>
  <c r="R120" i="29" s="1"/>
  <c r="O123" i="29" a="1"/>
  <c r="O123" i="29" s="1"/>
  <c r="P123" i="29" s="1" a="1"/>
  <c r="P123" i="29" s="1"/>
  <c r="Q123" i="29" s="1"/>
  <c r="R123" i="29" s="1"/>
  <c r="O119" i="29" a="1"/>
  <c r="O119" i="29" s="1"/>
  <c r="P119" i="29" s="1" a="1"/>
  <c r="P119" i="29" s="1"/>
  <c r="Q119" i="29" s="1"/>
  <c r="R119" i="29" s="1"/>
  <c r="O128" i="29" a="1"/>
  <c r="O128" i="29" s="1"/>
  <c r="P128" i="29" s="1" a="1"/>
  <c r="P128" i="29" s="1"/>
  <c r="Q128" i="29" s="1"/>
  <c r="R128" i="29" s="1"/>
  <c r="O121" i="29" a="1"/>
  <c r="O121" i="29" s="1"/>
  <c r="P121" i="29" s="1" a="1"/>
  <c r="P121" i="29" s="1"/>
  <c r="Q121" i="29" s="1"/>
  <c r="R121" i="29" s="1"/>
  <c r="C128" i="29" a="1"/>
  <c r="C128" i="29" s="1"/>
  <c r="D128" i="29" s="1" a="1"/>
  <c r="D128" i="29" s="1"/>
  <c r="E128" i="29" s="1"/>
  <c r="F128" i="29" s="1"/>
  <c r="C124" i="29" a="1"/>
  <c r="C124" i="29" s="1"/>
  <c r="D124" i="29" s="1" a="1"/>
  <c r="D124" i="29" s="1"/>
  <c r="E124" i="29" s="1"/>
  <c r="F124" i="29" s="1"/>
  <c r="C122" i="29" a="1"/>
  <c r="C122" i="29" s="1"/>
  <c r="D122" i="29" s="1" a="1"/>
  <c r="D122" i="29" s="1"/>
  <c r="E122" i="29" s="1"/>
  <c r="F122" i="29" s="1"/>
  <c r="C125" i="29" a="1"/>
  <c r="C125" i="29" s="1"/>
  <c r="D125" i="29" s="1" a="1"/>
  <c r="D125" i="29" s="1"/>
  <c r="E125" i="29" s="1"/>
  <c r="F125" i="29" s="1"/>
  <c r="C126" i="29" a="1"/>
  <c r="C126" i="29" s="1"/>
  <c r="D126" i="29" s="1" a="1"/>
  <c r="D126" i="29" s="1"/>
  <c r="E126" i="29" s="1"/>
  <c r="F126" i="29" s="1"/>
  <c r="C121" i="29" a="1"/>
  <c r="C121" i="29" s="1"/>
  <c r="D121" i="29" s="1" a="1"/>
  <c r="D121" i="29" s="1"/>
  <c r="E121" i="29" s="1"/>
  <c r="F121" i="29" s="1"/>
  <c r="C119" i="29" a="1"/>
  <c r="C119" i="29" s="1"/>
  <c r="D119" i="29" s="1" a="1"/>
  <c r="D119" i="29" s="1"/>
  <c r="E119" i="29" s="1"/>
  <c r="F119" i="29" s="1"/>
  <c r="C120" i="29" a="1"/>
  <c r="C120" i="29" s="1"/>
  <c r="D120" i="29" s="1" a="1"/>
  <c r="D120" i="29" s="1"/>
  <c r="E120" i="29" s="1"/>
  <c r="F120" i="29" s="1"/>
  <c r="C123" i="29" a="1"/>
  <c r="C123" i="29" s="1"/>
  <c r="D123" i="29" s="1" a="1"/>
  <c r="D123" i="29" s="1"/>
  <c r="E123" i="29" s="1"/>
  <c r="F123" i="29" s="1"/>
  <c r="C127" i="29" a="1"/>
  <c r="C127" i="29" s="1"/>
  <c r="D127" i="29" s="1" a="1"/>
  <c r="D127" i="29" s="1"/>
  <c r="E127" i="29" s="1"/>
  <c r="F127" i="29" s="1"/>
  <c r="AA123" i="29" a="1"/>
  <c r="AA123" i="29" s="1"/>
  <c r="AB123" i="29" s="1" a="1"/>
  <c r="AB123" i="29" s="1"/>
  <c r="AC123" i="29" s="1"/>
  <c r="AD123" i="29" s="1"/>
  <c r="AA120" i="29" a="1"/>
  <c r="AA120" i="29" s="1"/>
  <c r="AB120" i="29" s="1" a="1"/>
  <c r="AB120" i="29" s="1"/>
  <c r="AC120" i="29" s="1"/>
  <c r="AD120" i="29" s="1"/>
  <c r="AA127" i="29" a="1"/>
  <c r="AA127" i="29" s="1"/>
  <c r="AB127" i="29" s="1" a="1"/>
  <c r="AB127" i="29" s="1"/>
  <c r="AC127" i="29" s="1"/>
  <c r="AD127" i="29" s="1"/>
  <c r="AA124" i="29" a="1"/>
  <c r="AA124" i="29" s="1"/>
  <c r="AB124" i="29" s="1" a="1"/>
  <c r="AB124" i="29" s="1"/>
  <c r="AC124" i="29" s="1"/>
  <c r="AD124" i="29" s="1"/>
  <c r="AA128" i="29" a="1"/>
  <c r="AA128" i="29" s="1"/>
  <c r="AB128" i="29" s="1" a="1"/>
  <c r="AB128" i="29" s="1"/>
  <c r="AC128" i="29" s="1"/>
  <c r="AD128" i="29" s="1"/>
  <c r="AA126" i="29" a="1"/>
  <c r="AA126" i="29" s="1"/>
  <c r="AB126" i="29" s="1" a="1"/>
  <c r="AB126" i="29" s="1"/>
  <c r="AC126" i="29" s="1"/>
  <c r="AD126" i="29" s="1"/>
  <c r="AA119" i="29" a="1"/>
  <c r="AA119" i="29" s="1"/>
  <c r="AB119" i="29" s="1" a="1"/>
  <c r="AB119" i="29" s="1"/>
  <c r="AC119" i="29" s="1"/>
  <c r="AD119" i="29" s="1"/>
  <c r="AA125" i="29" a="1"/>
  <c r="AA125" i="29" s="1"/>
  <c r="AB125" i="29" s="1" a="1"/>
  <c r="AB125" i="29" s="1"/>
  <c r="AC125" i="29" s="1"/>
  <c r="AD125" i="29" s="1"/>
  <c r="AA122" i="29" a="1"/>
  <c r="AA122" i="29" s="1"/>
  <c r="AB122" i="29" s="1" a="1"/>
  <c r="AB122" i="29" s="1"/>
  <c r="AC122" i="29" s="1"/>
  <c r="AD122" i="29" s="1"/>
  <c r="AA121" i="29" a="1"/>
  <c r="AA121" i="29" s="1"/>
  <c r="AB121" i="29" s="1" a="1"/>
  <c r="AB121" i="29" s="1"/>
  <c r="AC121" i="29" s="1"/>
  <c r="AD121" i="29" s="1"/>
  <c r="U128" i="29" a="1"/>
  <c r="U128" i="29" s="1"/>
  <c r="V128" i="29" s="1" a="1"/>
  <c r="V128" i="29" s="1"/>
  <c r="W128" i="29" s="1"/>
  <c r="X128" i="29" s="1"/>
  <c r="U121" i="29" a="1"/>
  <c r="U121" i="29" s="1"/>
  <c r="V121" i="29" s="1" a="1"/>
  <c r="V121" i="29" s="1"/>
  <c r="W121" i="29" s="1"/>
  <c r="X121" i="29" s="1"/>
  <c r="U125" i="29" a="1"/>
  <c r="U125" i="29" s="1"/>
  <c r="V125" i="29" s="1" a="1"/>
  <c r="V125" i="29" s="1"/>
  <c r="W125" i="29" s="1"/>
  <c r="X125" i="29" s="1"/>
  <c r="U126" i="29" a="1"/>
  <c r="U126" i="29" s="1"/>
  <c r="V126" i="29" s="1" a="1"/>
  <c r="V126" i="29" s="1"/>
  <c r="W126" i="29" s="1"/>
  <c r="X126" i="29" s="1"/>
  <c r="U127" i="29" a="1"/>
  <c r="U127" i="29" s="1"/>
  <c r="V127" i="29" s="1" a="1"/>
  <c r="V127" i="29" s="1"/>
  <c r="W127" i="29" s="1"/>
  <c r="X127" i="29" s="1"/>
  <c r="U122" i="29" a="1"/>
  <c r="U122" i="29" s="1"/>
  <c r="V122" i="29" s="1" a="1"/>
  <c r="V122" i="29" s="1"/>
  <c r="W122" i="29" s="1"/>
  <c r="X122" i="29" s="1"/>
  <c r="U123" i="29" a="1"/>
  <c r="U123" i="29" s="1"/>
  <c r="V123" i="29" s="1" a="1"/>
  <c r="V123" i="29" s="1"/>
  <c r="W123" i="29" s="1"/>
  <c r="X123" i="29" s="1"/>
  <c r="U124" i="29" a="1"/>
  <c r="U124" i="29" s="1"/>
  <c r="V124" i="29" s="1" a="1"/>
  <c r="V124" i="29" s="1"/>
  <c r="W124" i="29" s="1"/>
  <c r="X124" i="29" s="1"/>
  <c r="U119" i="29" a="1"/>
  <c r="U119" i="29" s="1"/>
  <c r="V119" i="29" s="1" a="1"/>
  <c r="V119" i="29" s="1"/>
  <c r="W119" i="29" s="1"/>
  <c r="X119" i="29" s="1"/>
  <c r="U120" i="29" a="1"/>
  <c r="U120" i="29" s="1"/>
  <c r="V120" i="29" s="1" a="1"/>
  <c r="V120" i="29" s="1"/>
  <c r="W120" i="29" s="1"/>
  <c r="X120" i="29" s="1"/>
  <c r="J197" i="39" l="1"/>
  <c r="K195" i="39"/>
  <c r="K196" i="39" s="1"/>
  <c r="W195" i="39"/>
  <c r="W196" i="39" s="1"/>
  <c r="V197" i="39"/>
  <c r="J210" i="39" a="1"/>
  <c r="J210" i="39" s="1"/>
  <c r="G226" i="39"/>
  <c r="AC179" i="39"/>
  <c r="AC180" i="39" s="1"/>
  <c r="AB181" i="39"/>
  <c r="AA174" i="39" a="1"/>
  <c r="AA174" i="39" s="1"/>
  <c r="AB174" i="39" s="1" a="1"/>
  <c r="AB174" i="39" s="1"/>
  <c r="AC174" i="39" s="1"/>
  <c r="AD174" i="39" s="1"/>
  <c r="AA175" i="39" a="1"/>
  <c r="AA175" i="39" s="1"/>
  <c r="AB175" i="39" s="1" a="1"/>
  <c r="AB175" i="39" s="1"/>
  <c r="AC175" i="39" s="1"/>
  <c r="AD175" i="39" s="1"/>
  <c r="AA172" i="39" a="1"/>
  <c r="AA172" i="39" s="1"/>
  <c r="AB172" i="39" s="1" a="1"/>
  <c r="AB172" i="39" s="1"/>
  <c r="AC172" i="39" s="1"/>
  <c r="AD172" i="39" s="1"/>
  <c r="AA171" i="39" a="1"/>
  <c r="AA171" i="39" s="1"/>
  <c r="AB171" i="39" s="1" a="1"/>
  <c r="AB171" i="39" s="1"/>
  <c r="AC171" i="39" s="1"/>
  <c r="AD171" i="39" s="1"/>
  <c r="AA168" i="39" a="1"/>
  <c r="AA168" i="39" s="1"/>
  <c r="AB168" i="39" s="1" a="1"/>
  <c r="AB168" i="39" s="1"/>
  <c r="AC168" i="39" s="1"/>
  <c r="AD168" i="39" s="1"/>
  <c r="AA170" i="39" a="1"/>
  <c r="AA170" i="39" s="1"/>
  <c r="AB170" i="39" s="1" a="1"/>
  <c r="AB170" i="39" s="1"/>
  <c r="AC170" i="39" s="1"/>
  <c r="AD170" i="39" s="1"/>
  <c r="AA169" i="39" a="1"/>
  <c r="AA169" i="39" s="1"/>
  <c r="AB169" i="39" s="1" a="1"/>
  <c r="AB169" i="39" s="1"/>
  <c r="AC169" i="39" s="1"/>
  <c r="AD169" i="39" s="1"/>
  <c r="AA173" i="39" a="1"/>
  <c r="AA173" i="39" s="1"/>
  <c r="AB173" i="39" s="1" a="1"/>
  <c r="AB173" i="39" s="1"/>
  <c r="AC173" i="39" s="1"/>
  <c r="AD173" i="39" s="1"/>
  <c r="AA176" i="39" a="1"/>
  <c r="AA176" i="39" s="1"/>
  <c r="AB176" i="39" s="1" a="1"/>
  <c r="AB176" i="39" s="1"/>
  <c r="AC176" i="39" s="1"/>
  <c r="AD176" i="39" s="1"/>
  <c r="AA167" i="39" a="1"/>
  <c r="AA167" i="39" s="1"/>
  <c r="AB167" i="39" s="1" a="1"/>
  <c r="AB167" i="39" s="1"/>
  <c r="AC167" i="39" s="1"/>
  <c r="AD167" i="39" s="1"/>
  <c r="AB194" i="39" a="1"/>
  <c r="AB194" i="39" s="1"/>
  <c r="Y210" i="39"/>
  <c r="I184" i="39" a="1"/>
  <c r="I184" i="39" s="1"/>
  <c r="J184" i="39" s="1" a="1"/>
  <c r="J184" i="39" s="1"/>
  <c r="K184" i="39" s="1"/>
  <c r="L184" i="39" s="1"/>
  <c r="I188" i="39" a="1"/>
  <c r="I188" i="39" s="1"/>
  <c r="J188" i="39" s="1" a="1"/>
  <c r="J188" i="39" s="1"/>
  <c r="K188" i="39" s="1"/>
  <c r="L188" i="39" s="1"/>
  <c r="I183" i="39" a="1"/>
  <c r="I183" i="39" s="1"/>
  <c r="J183" i="39" s="1" a="1"/>
  <c r="J183" i="39" s="1"/>
  <c r="K183" i="39" s="1"/>
  <c r="L183" i="39" s="1"/>
  <c r="I187" i="39" a="1"/>
  <c r="I187" i="39" s="1"/>
  <c r="J187" i="39" s="1" a="1"/>
  <c r="J187" i="39" s="1"/>
  <c r="K187" i="39" s="1"/>
  <c r="L187" i="39" s="1"/>
  <c r="I191" i="39" a="1"/>
  <c r="I191" i="39" s="1"/>
  <c r="J191" i="39" s="1" a="1"/>
  <c r="J191" i="39" s="1"/>
  <c r="K191" i="39" s="1"/>
  <c r="L191" i="39" s="1"/>
  <c r="I189" i="39" a="1"/>
  <c r="I189" i="39" s="1"/>
  <c r="J189" i="39" s="1" a="1"/>
  <c r="J189" i="39" s="1"/>
  <c r="K189" i="39" s="1"/>
  <c r="L189" i="39" s="1"/>
  <c r="I186" i="39" a="1"/>
  <c r="I186" i="39" s="1"/>
  <c r="J186" i="39" s="1" a="1"/>
  <c r="J186" i="39" s="1"/>
  <c r="K186" i="39" s="1"/>
  <c r="L186" i="39" s="1"/>
  <c r="I192" i="39" a="1"/>
  <c r="I192" i="39" s="1"/>
  <c r="J192" i="39" s="1" a="1"/>
  <c r="J192" i="39" s="1"/>
  <c r="K192" i="39" s="1"/>
  <c r="L192" i="39" s="1"/>
  <c r="I190" i="39" a="1"/>
  <c r="I190" i="39" s="1"/>
  <c r="J190" i="39" s="1" a="1"/>
  <c r="J190" i="39" s="1"/>
  <c r="K190" i="39" s="1"/>
  <c r="L190" i="39" s="1"/>
  <c r="I185" i="39" a="1"/>
  <c r="I185" i="39" s="1"/>
  <c r="J185" i="39" s="1" a="1"/>
  <c r="J185" i="39" s="1"/>
  <c r="K185" i="39" s="1"/>
  <c r="L185" i="39" s="1"/>
  <c r="V210" i="39" a="1"/>
  <c r="V210" i="39" s="1"/>
  <c r="S226" i="39"/>
  <c r="O184" i="39" a="1"/>
  <c r="O184" i="39" s="1"/>
  <c r="P184" i="39" s="1" a="1"/>
  <c r="P184" i="39" s="1"/>
  <c r="Q184" i="39" s="1"/>
  <c r="R184" i="39" s="1"/>
  <c r="O187" i="39" a="1"/>
  <c r="O187" i="39" s="1"/>
  <c r="P187" i="39" s="1" a="1"/>
  <c r="P187" i="39" s="1"/>
  <c r="Q187" i="39" s="1"/>
  <c r="R187" i="39" s="1"/>
  <c r="O191" i="39" a="1"/>
  <c r="O191" i="39" s="1"/>
  <c r="P191" i="39" s="1" a="1"/>
  <c r="P191" i="39" s="1"/>
  <c r="Q191" i="39" s="1"/>
  <c r="R191" i="39" s="1"/>
  <c r="O192" i="39" a="1"/>
  <c r="O192" i="39" s="1"/>
  <c r="P192" i="39" s="1" a="1"/>
  <c r="P192" i="39" s="1"/>
  <c r="Q192" i="39" s="1"/>
  <c r="R192" i="39" s="1"/>
  <c r="O186" i="39" a="1"/>
  <c r="O186" i="39" s="1"/>
  <c r="P186" i="39" s="1" a="1"/>
  <c r="P186" i="39" s="1"/>
  <c r="Q186" i="39" s="1"/>
  <c r="R186" i="39" s="1"/>
  <c r="O185" i="39" a="1"/>
  <c r="O185" i="39" s="1"/>
  <c r="P185" i="39" s="1" a="1"/>
  <c r="P185" i="39" s="1"/>
  <c r="Q185" i="39" s="1"/>
  <c r="R185" i="39" s="1"/>
  <c r="O189" i="39" a="1"/>
  <c r="O189" i="39" s="1"/>
  <c r="P189" i="39" s="1" a="1"/>
  <c r="P189" i="39" s="1"/>
  <c r="Q189" i="39" s="1"/>
  <c r="R189" i="39" s="1"/>
  <c r="O183" i="39" a="1"/>
  <c r="O183" i="39" s="1"/>
  <c r="P183" i="39" s="1" a="1"/>
  <c r="P183" i="39" s="1"/>
  <c r="Q183" i="39" s="1"/>
  <c r="R183" i="39" s="1"/>
  <c r="O188" i="39" a="1"/>
  <c r="O188" i="39" s="1"/>
  <c r="P188" i="39" s="1" a="1"/>
  <c r="P188" i="39" s="1"/>
  <c r="Q188" i="39" s="1"/>
  <c r="R188" i="39" s="1"/>
  <c r="O190" i="39" a="1"/>
  <c r="O190" i="39" s="1"/>
  <c r="P190" i="39" s="1" a="1"/>
  <c r="P190" i="39" s="1"/>
  <c r="Q190" i="39" s="1"/>
  <c r="R190" i="39" s="1"/>
  <c r="Q195" i="39"/>
  <c r="Q196" i="39" s="1"/>
  <c r="P197" i="39"/>
  <c r="U191" i="39" a="1"/>
  <c r="U191" i="39" s="1"/>
  <c r="V191" i="39" s="1" a="1"/>
  <c r="V191" i="39" s="1"/>
  <c r="W191" i="39" s="1"/>
  <c r="X191" i="39" s="1"/>
  <c r="U190" i="39" a="1"/>
  <c r="U190" i="39" s="1"/>
  <c r="V190" i="39" s="1" a="1"/>
  <c r="V190" i="39" s="1"/>
  <c r="W190" i="39" s="1"/>
  <c r="X190" i="39" s="1"/>
  <c r="U188" i="39" a="1"/>
  <c r="U188" i="39" s="1"/>
  <c r="V188" i="39" s="1" a="1"/>
  <c r="V188" i="39" s="1"/>
  <c r="W188" i="39" s="1"/>
  <c r="X188" i="39" s="1"/>
  <c r="U187" i="39" a="1"/>
  <c r="U187" i="39" s="1"/>
  <c r="V187" i="39" s="1" a="1"/>
  <c r="V187" i="39" s="1"/>
  <c r="W187" i="39" s="1"/>
  <c r="X187" i="39" s="1"/>
  <c r="U189" i="39" a="1"/>
  <c r="U189" i="39" s="1"/>
  <c r="V189" i="39" s="1" a="1"/>
  <c r="V189" i="39" s="1"/>
  <c r="W189" i="39" s="1"/>
  <c r="X189" i="39" s="1"/>
  <c r="U183" i="39" a="1"/>
  <c r="U183" i="39" s="1"/>
  <c r="V183" i="39" s="1" a="1"/>
  <c r="V183" i="39" s="1"/>
  <c r="W183" i="39" s="1"/>
  <c r="X183" i="39" s="1"/>
  <c r="U192" i="39" a="1"/>
  <c r="U192" i="39" s="1"/>
  <c r="V192" i="39" s="1" a="1"/>
  <c r="V192" i="39" s="1"/>
  <c r="W192" i="39" s="1"/>
  <c r="X192" i="39" s="1"/>
  <c r="U185" i="39" a="1"/>
  <c r="U185" i="39" s="1"/>
  <c r="V185" i="39" s="1" a="1"/>
  <c r="V185" i="39" s="1"/>
  <c r="W185" i="39" s="1"/>
  <c r="X185" i="39" s="1"/>
  <c r="U184" i="39" a="1"/>
  <c r="U184" i="39" s="1"/>
  <c r="V184" i="39" s="1" a="1"/>
  <c r="V184" i="39" s="1"/>
  <c r="W184" i="39" s="1"/>
  <c r="X184" i="39" s="1"/>
  <c r="U186" i="39" a="1"/>
  <c r="U186" i="39" s="1"/>
  <c r="V186" i="39" s="1" a="1"/>
  <c r="V186" i="39" s="1"/>
  <c r="W186" i="39" s="1"/>
  <c r="X186" i="39" s="1"/>
  <c r="A210" i="39"/>
  <c r="D194" i="39" a="1"/>
  <c r="D194" i="39" s="1"/>
  <c r="D181" i="39"/>
  <c r="E179" i="39"/>
  <c r="E180" i="39" s="1"/>
  <c r="M226" i="39"/>
  <c r="P210" i="39" a="1"/>
  <c r="P210" i="39" s="1"/>
  <c r="C173" i="39" a="1"/>
  <c r="C173" i="39" s="1"/>
  <c r="D173" i="39" s="1" a="1"/>
  <c r="D173" i="39" s="1"/>
  <c r="E173" i="39" s="1"/>
  <c r="F173" i="39" s="1"/>
  <c r="C174" i="39" a="1"/>
  <c r="C174" i="39" s="1"/>
  <c r="D174" i="39" s="1" a="1"/>
  <c r="D174" i="39" s="1"/>
  <c r="E174" i="39" s="1"/>
  <c r="F174" i="39" s="1"/>
  <c r="C171" i="39" a="1"/>
  <c r="C171" i="39" s="1"/>
  <c r="D171" i="39" s="1" a="1"/>
  <c r="D171" i="39" s="1"/>
  <c r="E171" i="39" s="1"/>
  <c r="F171" i="39" s="1"/>
  <c r="C169" i="39" a="1"/>
  <c r="C169" i="39" s="1"/>
  <c r="D169" i="39" s="1" a="1"/>
  <c r="D169" i="39" s="1"/>
  <c r="E169" i="39" s="1"/>
  <c r="F169" i="39" s="1"/>
  <c r="C175" i="39" a="1"/>
  <c r="C175" i="39" s="1"/>
  <c r="D175" i="39" s="1" a="1"/>
  <c r="D175" i="39" s="1"/>
  <c r="E175" i="39" s="1"/>
  <c r="F175" i="39" s="1"/>
  <c r="C172" i="39" a="1"/>
  <c r="C172" i="39" s="1"/>
  <c r="D172" i="39" s="1" a="1"/>
  <c r="D172" i="39" s="1"/>
  <c r="E172" i="39" s="1"/>
  <c r="F172" i="39" s="1"/>
  <c r="C167" i="39" a="1"/>
  <c r="C167" i="39" s="1"/>
  <c r="D167" i="39" s="1" a="1"/>
  <c r="D167" i="39" s="1"/>
  <c r="E167" i="39" s="1"/>
  <c r="F167" i="39" s="1"/>
  <c r="C170" i="39" a="1"/>
  <c r="C170" i="39" s="1"/>
  <c r="D170" i="39" s="1" a="1"/>
  <c r="D170" i="39" s="1"/>
  <c r="E170" i="39" s="1"/>
  <c r="F170" i="39" s="1"/>
  <c r="C168" i="39" a="1"/>
  <c r="C168" i="39" s="1"/>
  <c r="D168" i="39" s="1" a="1"/>
  <c r="D168" i="39" s="1"/>
  <c r="E168" i="39" s="1"/>
  <c r="F168" i="39" s="1"/>
  <c r="C176" i="39" a="1"/>
  <c r="C176" i="39" s="1"/>
  <c r="D176" i="39" s="1" a="1"/>
  <c r="D176" i="39" s="1"/>
  <c r="E176" i="39" s="1"/>
  <c r="F176" i="39" s="1"/>
  <c r="B17" i="3"/>
  <c r="C16" i="3" a="1"/>
  <c r="C16" i="3" s="1"/>
  <c r="D16" i="3" s="1"/>
  <c r="E16" i="3" s="1"/>
  <c r="G18" i="3"/>
  <c r="H17" i="3" a="1"/>
  <c r="H17" i="3" s="1"/>
  <c r="I17" i="3" s="1"/>
  <c r="J17" i="3" s="1"/>
  <c r="I138" i="29" a="1"/>
  <c r="I138" i="29" s="1"/>
  <c r="J138" i="29" s="1" a="1"/>
  <c r="J138" i="29" s="1"/>
  <c r="K138" i="29" s="1"/>
  <c r="L138" i="29" s="1"/>
  <c r="I139" i="29" a="1"/>
  <c r="I139" i="29" s="1"/>
  <c r="J139" i="29" s="1" a="1"/>
  <c r="J139" i="29" s="1"/>
  <c r="K139" i="29" s="1"/>
  <c r="L139" i="29" s="1"/>
  <c r="I144" i="29" a="1"/>
  <c r="I144" i="29" s="1"/>
  <c r="J144" i="29" s="1" a="1"/>
  <c r="J144" i="29" s="1"/>
  <c r="K144" i="29" s="1"/>
  <c r="L144" i="29" s="1"/>
  <c r="I141" i="29" a="1"/>
  <c r="I141" i="29" s="1"/>
  <c r="J141" i="29" s="1" a="1"/>
  <c r="J141" i="29" s="1"/>
  <c r="K141" i="29" s="1"/>
  <c r="L141" i="29" s="1"/>
  <c r="I136" i="29" a="1"/>
  <c r="I136" i="29" s="1"/>
  <c r="J136" i="29" s="1" a="1"/>
  <c r="J136" i="29" s="1"/>
  <c r="K136" i="29" s="1"/>
  <c r="L136" i="29" s="1"/>
  <c r="I135" i="29" a="1"/>
  <c r="I135" i="29" s="1"/>
  <c r="J135" i="29" s="1" a="1"/>
  <c r="J135" i="29" s="1"/>
  <c r="K135" i="29" s="1"/>
  <c r="L135" i="29" s="1"/>
  <c r="I140" i="29" a="1"/>
  <c r="I140" i="29" s="1"/>
  <c r="J140" i="29" s="1" a="1"/>
  <c r="J140" i="29" s="1"/>
  <c r="K140" i="29" s="1"/>
  <c r="L140" i="29" s="1"/>
  <c r="I142" i="29" a="1"/>
  <c r="I142" i="29" s="1"/>
  <c r="J142" i="29" s="1" a="1"/>
  <c r="J142" i="29" s="1"/>
  <c r="K142" i="29" s="1"/>
  <c r="L142" i="29" s="1"/>
  <c r="I137" i="29" a="1"/>
  <c r="I137" i="29" s="1"/>
  <c r="J137" i="29" s="1" a="1"/>
  <c r="J137" i="29" s="1"/>
  <c r="K137" i="29" s="1"/>
  <c r="L137" i="29" s="1"/>
  <c r="I143" i="29" a="1"/>
  <c r="I143" i="29" s="1"/>
  <c r="J143" i="29" s="1" a="1"/>
  <c r="J143" i="29" s="1"/>
  <c r="K143" i="29" s="1"/>
  <c r="L143" i="29" s="1"/>
  <c r="C140" i="29" a="1"/>
  <c r="C140" i="29" s="1"/>
  <c r="D140" i="29" s="1" a="1"/>
  <c r="D140" i="29" s="1"/>
  <c r="E140" i="29" s="1"/>
  <c r="F140" i="29" s="1"/>
  <c r="C142" i="29" a="1"/>
  <c r="C142" i="29" s="1"/>
  <c r="D142" i="29" s="1" a="1"/>
  <c r="D142" i="29" s="1"/>
  <c r="E142" i="29" s="1"/>
  <c r="F142" i="29" s="1"/>
  <c r="C136" i="29" a="1"/>
  <c r="C136" i="29" s="1"/>
  <c r="D136" i="29" s="1" a="1"/>
  <c r="D136" i="29" s="1"/>
  <c r="E136" i="29" s="1"/>
  <c r="F136" i="29" s="1"/>
  <c r="C138" i="29" a="1"/>
  <c r="C138" i="29" s="1"/>
  <c r="D138" i="29" s="1" a="1"/>
  <c r="D138" i="29" s="1"/>
  <c r="E138" i="29" s="1"/>
  <c r="F138" i="29" s="1"/>
  <c r="C139" i="29" a="1"/>
  <c r="C139" i="29" s="1"/>
  <c r="D139" i="29" s="1" a="1"/>
  <c r="D139" i="29" s="1"/>
  <c r="E139" i="29" s="1"/>
  <c r="F139" i="29" s="1"/>
  <c r="C141" i="29" a="1"/>
  <c r="C141" i="29" s="1"/>
  <c r="D141" i="29" s="1" a="1"/>
  <c r="D141" i="29" s="1"/>
  <c r="E141" i="29" s="1"/>
  <c r="F141" i="29" s="1"/>
  <c r="C143" i="29" a="1"/>
  <c r="C143" i="29" s="1"/>
  <c r="D143" i="29" s="1" a="1"/>
  <c r="D143" i="29" s="1"/>
  <c r="E143" i="29" s="1"/>
  <c r="F143" i="29" s="1"/>
  <c r="C137" i="29" a="1"/>
  <c r="C137" i="29" s="1"/>
  <c r="D137" i="29" s="1" a="1"/>
  <c r="D137" i="29" s="1"/>
  <c r="E137" i="29" s="1"/>
  <c r="F137" i="29" s="1"/>
  <c r="C135" i="29" a="1"/>
  <c r="C135" i="29" s="1"/>
  <c r="D135" i="29" s="1" a="1"/>
  <c r="D135" i="29" s="1"/>
  <c r="E135" i="29" s="1"/>
  <c r="F135" i="29" s="1"/>
  <c r="C144" i="29" a="1"/>
  <c r="C144" i="29" s="1"/>
  <c r="D144" i="29" s="1" a="1"/>
  <c r="D144" i="29" s="1"/>
  <c r="E144" i="29" s="1"/>
  <c r="F144" i="29" s="1"/>
  <c r="AA136" i="29" a="1"/>
  <c r="AA136" i="29" s="1"/>
  <c r="AB136" i="29" s="1" a="1"/>
  <c r="AB136" i="29" s="1"/>
  <c r="AC136" i="29" s="1"/>
  <c r="AD136" i="29" s="1"/>
  <c r="AA138" i="29" a="1"/>
  <c r="AA138" i="29" s="1"/>
  <c r="AB138" i="29" s="1" a="1"/>
  <c r="AB138" i="29" s="1"/>
  <c r="AC138" i="29" s="1"/>
  <c r="AD138" i="29" s="1"/>
  <c r="AA144" i="29" a="1"/>
  <c r="AA144" i="29" s="1"/>
  <c r="AB144" i="29" s="1" a="1"/>
  <c r="AB144" i="29" s="1"/>
  <c r="AC144" i="29" s="1"/>
  <c r="AD144" i="29" s="1"/>
  <c r="AA135" i="29" a="1"/>
  <c r="AA135" i="29" s="1"/>
  <c r="AB135" i="29" s="1" a="1"/>
  <c r="AB135" i="29" s="1"/>
  <c r="AC135" i="29" s="1"/>
  <c r="AD135" i="29" s="1"/>
  <c r="AA140" i="29" a="1"/>
  <c r="AA140" i="29" s="1"/>
  <c r="AB140" i="29" s="1" a="1"/>
  <c r="AB140" i="29" s="1"/>
  <c r="AC140" i="29" s="1"/>
  <c r="AD140" i="29" s="1"/>
  <c r="AA142" i="29" a="1"/>
  <c r="AA142" i="29" s="1"/>
  <c r="AB142" i="29" s="1" a="1"/>
  <c r="AB142" i="29" s="1"/>
  <c r="AC142" i="29" s="1"/>
  <c r="AD142" i="29" s="1"/>
  <c r="AA141" i="29" a="1"/>
  <c r="AA141" i="29" s="1"/>
  <c r="AB141" i="29" s="1" a="1"/>
  <c r="AB141" i="29" s="1"/>
  <c r="AC141" i="29" s="1"/>
  <c r="AD141" i="29" s="1"/>
  <c r="AA137" i="29" a="1"/>
  <c r="AA137" i="29" s="1"/>
  <c r="AB137" i="29" s="1" a="1"/>
  <c r="AB137" i="29" s="1"/>
  <c r="AC137" i="29" s="1"/>
  <c r="AD137" i="29" s="1"/>
  <c r="AA143" i="29" a="1"/>
  <c r="AA143" i="29" s="1"/>
  <c r="AB143" i="29" s="1" a="1"/>
  <c r="AB143" i="29" s="1"/>
  <c r="AC143" i="29" s="1"/>
  <c r="AD143" i="29" s="1"/>
  <c r="AA139" i="29" a="1"/>
  <c r="AA139" i="29" s="1"/>
  <c r="AB139" i="29" s="1" a="1"/>
  <c r="AB139" i="29" s="1"/>
  <c r="AC139" i="29" s="1"/>
  <c r="AD139" i="29" s="1"/>
  <c r="O157" i="29" a="1"/>
  <c r="O157" i="29" s="1"/>
  <c r="P157" i="29" s="1" a="1"/>
  <c r="P157" i="29" s="1"/>
  <c r="Q157" i="29" s="1"/>
  <c r="R157" i="29" s="1"/>
  <c r="O154" i="29" a="1"/>
  <c r="O154" i="29" s="1"/>
  <c r="P154" i="29" s="1" a="1"/>
  <c r="P154" i="29" s="1"/>
  <c r="Q154" i="29" s="1"/>
  <c r="R154" i="29" s="1"/>
  <c r="O156" i="29" a="1"/>
  <c r="O156" i="29" s="1"/>
  <c r="P156" i="29" s="1" a="1"/>
  <c r="P156" i="29" s="1"/>
  <c r="Q156" i="29" s="1"/>
  <c r="R156" i="29" s="1"/>
  <c r="O159" i="29" a="1"/>
  <c r="O159" i="29" s="1"/>
  <c r="P159" i="29" s="1" a="1"/>
  <c r="P159" i="29" s="1"/>
  <c r="Q159" i="29" s="1"/>
  <c r="R159" i="29" s="1"/>
  <c r="O153" i="29" a="1"/>
  <c r="O153" i="29" s="1"/>
  <c r="P153" i="29" s="1" a="1"/>
  <c r="P153" i="29" s="1"/>
  <c r="Q153" i="29" s="1"/>
  <c r="R153" i="29" s="1"/>
  <c r="O155" i="29" a="1"/>
  <c r="O155" i="29" s="1"/>
  <c r="P155" i="29" s="1" a="1"/>
  <c r="P155" i="29" s="1"/>
  <c r="Q155" i="29" s="1"/>
  <c r="R155" i="29" s="1"/>
  <c r="O158" i="29" a="1"/>
  <c r="O158" i="29" s="1"/>
  <c r="P158" i="29" s="1" a="1"/>
  <c r="P158" i="29" s="1"/>
  <c r="Q158" i="29" s="1"/>
  <c r="R158" i="29" s="1"/>
  <c r="O160" i="29" a="1"/>
  <c r="O160" i="29" s="1"/>
  <c r="P160" i="29" s="1" a="1"/>
  <c r="P160" i="29" s="1"/>
  <c r="Q160" i="29" s="1"/>
  <c r="R160" i="29" s="1"/>
  <c r="O151" i="29" a="1"/>
  <c r="O151" i="29" s="1"/>
  <c r="P151" i="29" s="1" a="1"/>
  <c r="P151" i="29" s="1"/>
  <c r="Q151" i="29" s="1"/>
  <c r="R151" i="29" s="1"/>
  <c r="O152" i="29" a="1"/>
  <c r="O152" i="29" s="1"/>
  <c r="P152" i="29" s="1" a="1"/>
  <c r="P152" i="29" s="1"/>
  <c r="Q152" i="29" s="1"/>
  <c r="R152" i="29" s="1"/>
  <c r="U138" i="29" a="1"/>
  <c r="U138" i="29" s="1"/>
  <c r="V138" i="29" s="1" a="1"/>
  <c r="V138" i="29" s="1"/>
  <c r="W138" i="29" s="1"/>
  <c r="X138" i="29" s="1"/>
  <c r="U140" i="29" a="1"/>
  <c r="U140" i="29" s="1"/>
  <c r="V140" i="29" s="1" a="1"/>
  <c r="V140" i="29" s="1"/>
  <c r="W140" i="29" s="1"/>
  <c r="X140" i="29" s="1"/>
  <c r="U143" i="29" a="1"/>
  <c r="U143" i="29" s="1"/>
  <c r="V143" i="29" s="1" a="1"/>
  <c r="V143" i="29" s="1"/>
  <c r="W143" i="29" s="1"/>
  <c r="X143" i="29" s="1"/>
  <c r="U142" i="29" a="1"/>
  <c r="U142" i="29" s="1"/>
  <c r="V142" i="29" s="1" a="1"/>
  <c r="V142" i="29" s="1"/>
  <c r="W142" i="29" s="1"/>
  <c r="X142" i="29" s="1"/>
  <c r="U135" i="29" a="1"/>
  <c r="U135" i="29" s="1"/>
  <c r="V135" i="29" s="1" a="1"/>
  <c r="V135" i="29" s="1"/>
  <c r="W135" i="29" s="1"/>
  <c r="X135" i="29" s="1"/>
  <c r="U141" i="29" a="1"/>
  <c r="U141" i="29" s="1"/>
  <c r="V141" i="29" s="1" a="1"/>
  <c r="V141" i="29" s="1"/>
  <c r="W141" i="29" s="1"/>
  <c r="X141" i="29" s="1"/>
  <c r="U139" i="29" a="1"/>
  <c r="U139" i="29" s="1"/>
  <c r="V139" i="29" s="1" a="1"/>
  <c r="V139" i="29" s="1"/>
  <c r="W139" i="29" s="1"/>
  <c r="X139" i="29" s="1"/>
  <c r="U137" i="29" a="1"/>
  <c r="U137" i="29" s="1"/>
  <c r="V137" i="29" s="1" a="1"/>
  <c r="V137" i="29" s="1"/>
  <c r="W137" i="29" s="1"/>
  <c r="X137" i="29" s="1"/>
  <c r="U136" i="29" a="1"/>
  <c r="U136" i="29" s="1"/>
  <c r="V136" i="29" s="1" a="1"/>
  <c r="V136" i="29" s="1"/>
  <c r="W136" i="29" s="1"/>
  <c r="X136" i="29" s="1"/>
  <c r="U144" i="29" a="1"/>
  <c r="U144" i="29" s="1"/>
  <c r="V144" i="29" s="1" a="1"/>
  <c r="V144" i="29" s="1"/>
  <c r="W144" i="29" s="1"/>
  <c r="X144" i="29" s="1"/>
  <c r="C155" i="29" a="1"/>
  <c r="C155" i="29" s="1"/>
  <c r="D155" i="29" s="1" a="1"/>
  <c r="D155" i="29" s="1"/>
  <c r="E155" i="29" s="1"/>
  <c r="F155" i="29" s="1"/>
  <c r="C153" i="29" a="1"/>
  <c r="C153" i="29" s="1"/>
  <c r="D153" i="29" s="1" a="1"/>
  <c r="D153" i="29" s="1"/>
  <c r="E153" i="29" s="1"/>
  <c r="F153" i="29" s="1"/>
  <c r="C159" i="29" a="1"/>
  <c r="C159" i="29" s="1"/>
  <c r="D159" i="29" s="1" a="1"/>
  <c r="D159" i="29" s="1"/>
  <c r="E159" i="29" s="1"/>
  <c r="F159" i="29" s="1"/>
  <c r="C158" i="29" a="1"/>
  <c r="C158" i="29" s="1"/>
  <c r="D158" i="29" s="1" a="1"/>
  <c r="D158" i="29" s="1"/>
  <c r="E158" i="29" s="1"/>
  <c r="F158" i="29" s="1"/>
  <c r="C156" i="29" a="1"/>
  <c r="C156" i="29" s="1"/>
  <c r="D156" i="29" s="1" a="1"/>
  <c r="D156" i="29" s="1"/>
  <c r="E156" i="29" s="1"/>
  <c r="F156" i="29" s="1"/>
  <c r="C151" i="29" a="1"/>
  <c r="C151" i="29" s="1"/>
  <c r="D151" i="29" s="1" a="1"/>
  <c r="D151" i="29" s="1"/>
  <c r="E151" i="29" s="1"/>
  <c r="F151" i="29" s="1"/>
  <c r="C160" i="29" a="1"/>
  <c r="C160" i="29" s="1"/>
  <c r="D160" i="29" s="1" a="1"/>
  <c r="D160" i="29" s="1"/>
  <c r="E160" i="29" s="1"/>
  <c r="F160" i="29" s="1"/>
  <c r="C152" i="29" a="1"/>
  <c r="C152" i="29" s="1"/>
  <c r="D152" i="29" s="1" a="1"/>
  <c r="D152" i="29" s="1"/>
  <c r="E152" i="29" s="1"/>
  <c r="F152" i="29" s="1"/>
  <c r="C154" i="29" a="1"/>
  <c r="C154" i="29" s="1"/>
  <c r="D154" i="29" s="1" a="1"/>
  <c r="D154" i="29" s="1"/>
  <c r="E154" i="29" s="1"/>
  <c r="F154" i="29" s="1"/>
  <c r="C157" i="29" a="1"/>
  <c r="C157" i="29" s="1"/>
  <c r="D157" i="29" s="1" a="1"/>
  <c r="D157" i="29" s="1"/>
  <c r="E157" i="29" s="1"/>
  <c r="F157" i="29" s="1"/>
  <c r="O136" i="29" a="1"/>
  <c r="O136" i="29" s="1"/>
  <c r="P136" i="29" s="1" a="1"/>
  <c r="P136" i="29" s="1"/>
  <c r="Q136" i="29" s="1"/>
  <c r="R136" i="29" s="1"/>
  <c r="O135" i="29" a="1"/>
  <c r="O135" i="29" s="1"/>
  <c r="P135" i="29" s="1" a="1"/>
  <c r="P135" i="29" s="1"/>
  <c r="Q135" i="29" s="1"/>
  <c r="R135" i="29" s="1"/>
  <c r="O141" i="29" a="1"/>
  <c r="O141" i="29" s="1"/>
  <c r="P141" i="29" s="1" a="1"/>
  <c r="P141" i="29" s="1"/>
  <c r="Q141" i="29" s="1"/>
  <c r="R141" i="29" s="1"/>
  <c r="O139" i="29" a="1"/>
  <c r="O139" i="29" s="1"/>
  <c r="P139" i="29" s="1" a="1"/>
  <c r="P139" i="29" s="1"/>
  <c r="Q139" i="29" s="1"/>
  <c r="R139" i="29" s="1"/>
  <c r="O137" i="29" a="1"/>
  <c r="O137" i="29" s="1"/>
  <c r="P137" i="29" s="1" a="1"/>
  <c r="P137" i="29" s="1"/>
  <c r="Q137" i="29" s="1"/>
  <c r="R137" i="29" s="1"/>
  <c r="O140" i="29" a="1"/>
  <c r="O140" i="29" s="1"/>
  <c r="P140" i="29" s="1" a="1"/>
  <c r="P140" i="29" s="1"/>
  <c r="Q140" i="29" s="1"/>
  <c r="R140" i="29" s="1"/>
  <c r="O142" i="29" a="1"/>
  <c r="O142" i="29" s="1"/>
  <c r="P142" i="29" s="1" a="1"/>
  <c r="P142" i="29" s="1"/>
  <c r="Q142" i="29" s="1"/>
  <c r="R142" i="29" s="1"/>
  <c r="O144" i="29" a="1"/>
  <c r="O144" i="29" s="1"/>
  <c r="P144" i="29" s="1" a="1"/>
  <c r="P144" i="29" s="1"/>
  <c r="Q144" i="29" s="1"/>
  <c r="R144" i="29" s="1"/>
  <c r="O138" i="29" a="1"/>
  <c r="O138" i="29" s="1"/>
  <c r="P138" i="29" s="1" a="1"/>
  <c r="P138" i="29" s="1"/>
  <c r="Q138" i="29" s="1"/>
  <c r="R138" i="29" s="1"/>
  <c r="O143" i="29" a="1"/>
  <c r="O143" i="29" s="1"/>
  <c r="P143" i="29" s="1" a="1"/>
  <c r="P143" i="29" s="1"/>
  <c r="Q143" i="29" s="1"/>
  <c r="R143" i="29" s="1"/>
  <c r="U153" i="29" a="1"/>
  <c r="U153" i="29" s="1"/>
  <c r="V153" i="29" s="1" a="1"/>
  <c r="V153" i="29" s="1"/>
  <c r="W153" i="29" s="1"/>
  <c r="X153" i="29" s="1"/>
  <c r="U158" i="29" a="1"/>
  <c r="U158" i="29" s="1"/>
  <c r="V158" i="29" s="1" a="1"/>
  <c r="V158" i="29" s="1"/>
  <c r="W158" i="29" s="1"/>
  <c r="X158" i="29" s="1"/>
  <c r="U155" i="29" a="1"/>
  <c r="U155" i="29" s="1"/>
  <c r="V155" i="29" s="1" a="1"/>
  <c r="V155" i="29" s="1"/>
  <c r="W155" i="29" s="1"/>
  <c r="X155" i="29" s="1"/>
  <c r="U154" i="29" a="1"/>
  <c r="U154" i="29" s="1"/>
  <c r="V154" i="29" s="1" a="1"/>
  <c r="V154" i="29" s="1"/>
  <c r="W154" i="29" s="1"/>
  <c r="X154" i="29" s="1"/>
  <c r="U156" i="29" a="1"/>
  <c r="U156" i="29" s="1"/>
  <c r="V156" i="29" s="1" a="1"/>
  <c r="V156" i="29" s="1"/>
  <c r="W156" i="29" s="1"/>
  <c r="X156" i="29" s="1"/>
  <c r="U152" i="29" a="1"/>
  <c r="U152" i="29" s="1"/>
  <c r="V152" i="29" s="1" a="1"/>
  <c r="V152" i="29" s="1"/>
  <c r="W152" i="29" s="1"/>
  <c r="X152" i="29" s="1"/>
  <c r="U159" i="29" a="1"/>
  <c r="U159" i="29" s="1"/>
  <c r="V159" i="29" s="1" a="1"/>
  <c r="V159" i="29" s="1"/>
  <c r="W159" i="29" s="1"/>
  <c r="X159" i="29" s="1"/>
  <c r="U157" i="29" a="1"/>
  <c r="U157" i="29" s="1"/>
  <c r="V157" i="29" s="1" a="1"/>
  <c r="V157" i="29" s="1"/>
  <c r="W157" i="29" s="1"/>
  <c r="X157" i="29" s="1"/>
  <c r="U151" i="29" a="1"/>
  <c r="U151" i="29" s="1"/>
  <c r="V151" i="29" s="1" a="1"/>
  <c r="V151" i="29" s="1"/>
  <c r="W151" i="29" s="1"/>
  <c r="X151" i="29" s="1"/>
  <c r="U160" i="29" a="1"/>
  <c r="U160" i="29" s="1"/>
  <c r="V160" i="29" s="1" a="1"/>
  <c r="V160" i="29" s="1"/>
  <c r="W160" i="29" s="1"/>
  <c r="X160" i="29" s="1"/>
  <c r="I155" i="29" a="1"/>
  <c r="I155" i="29" s="1"/>
  <c r="J155" i="29" s="1" a="1"/>
  <c r="J155" i="29" s="1"/>
  <c r="K155" i="29" s="1"/>
  <c r="L155" i="29" s="1"/>
  <c r="I157" i="29" a="1"/>
  <c r="I157" i="29" s="1"/>
  <c r="J157" i="29" s="1" a="1"/>
  <c r="J157" i="29" s="1"/>
  <c r="K157" i="29" s="1"/>
  <c r="L157" i="29" s="1"/>
  <c r="I154" i="29" a="1"/>
  <c r="I154" i="29" s="1"/>
  <c r="J154" i="29" s="1" a="1"/>
  <c r="J154" i="29" s="1"/>
  <c r="K154" i="29" s="1"/>
  <c r="L154" i="29" s="1"/>
  <c r="I160" i="29" a="1"/>
  <c r="I160" i="29" s="1"/>
  <c r="J160" i="29" s="1" a="1"/>
  <c r="J160" i="29" s="1"/>
  <c r="K160" i="29" s="1"/>
  <c r="L160" i="29" s="1"/>
  <c r="I159" i="29" a="1"/>
  <c r="I159" i="29" s="1"/>
  <c r="J159" i="29" s="1" a="1"/>
  <c r="J159" i="29" s="1"/>
  <c r="K159" i="29" s="1"/>
  <c r="L159" i="29" s="1"/>
  <c r="I156" i="29" a="1"/>
  <c r="I156" i="29" s="1"/>
  <c r="J156" i="29" s="1" a="1"/>
  <c r="J156" i="29" s="1"/>
  <c r="K156" i="29" s="1"/>
  <c r="L156" i="29" s="1"/>
  <c r="I152" i="29" a="1"/>
  <c r="I152" i="29" s="1"/>
  <c r="J152" i="29" s="1" a="1"/>
  <c r="J152" i="29" s="1"/>
  <c r="K152" i="29" s="1"/>
  <c r="L152" i="29" s="1"/>
  <c r="I151" i="29" a="1"/>
  <c r="I151" i="29" s="1"/>
  <c r="J151" i="29" s="1" a="1"/>
  <c r="J151" i="29" s="1"/>
  <c r="K151" i="29" s="1"/>
  <c r="L151" i="29" s="1"/>
  <c r="I153" i="29" a="1"/>
  <c r="I153" i="29" s="1"/>
  <c r="J153" i="29" s="1" a="1"/>
  <c r="J153" i="29" s="1"/>
  <c r="K153" i="29" s="1"/>
  <c r="L153" i="29" s="1"/>
  <c r="I158" i="29" a="1"/>
  <c r="I158" i="29" s="1"/>
  <c r="J158" i="29" s="1" a="1"/>
  <c r="J158" i="29" s="1"/>
  <c r="K158" i="29" s="1"/>
  <c r="L158" i="29" s="1"/>
  <c r="AA158" i="29" a="1"/>
  <c r="AA158" i="29" s="1"/>
  <c r="AB158" i="29" s="1" a="1"/>
  <c r="AB158" i="29" s="1"/>
  <c r="AC158" i="29" s="1"/>
  <c r="AD158" i="29" s="1"/>
  <c r="AA151" i="29" a="1"/>
  <c r="AA151" i="29" s="1"/>
  <c r="AB151" i="29" s="1" a="1"/>
  <c r="AB151" i="29" s="1"/>
  <c r="AC151" i="29" s="1"/>
  <c r="AD151" i="29" s="1"/>
  <c r="AA153" i="29" a="1"/>
  <c r="AA153" i="29" s="1"/>
  <c r="AB153" i="29" s="1" a="1"/>
  <c r="AB153" i="29" s="1"/>
  <c r="AC153" i="29" s="1"/>
  <c r="AD153" i="29" s="1"/>
  <c r="AA156" i="29" a="1"/>
  <c r="AA156" i="29" s="1"/>
  <c r="AB156" i="29" s="1" a="1"/>
  <c r="AB156" i="29" s="1"/>
  <c r="AC156" i="29" s="1"/>
  <c r="AD156" i="29" s="1"/>
  <c r="AA152" i="29" a="1"/>
  <c r="AA152" i="29" s="1"/>
  <c r="AB152" i="29" s="1" a="1"/>
  <c r="AB152" i="29" s="1"/>
  <c r="AC152" i="29" s="1"/>
  <c r="AD152" i="29" s="1"/>
  <c r="AA159" i="29" a="1"/>
  <c r="AA159" i="29" s="1"/>
  <c r="AB159" i="29" s="1" a="1"/>
  <c r="AB159" i="29" s="1"/>
  <c r="AC159" i="29" s="1"/>
  <c r="AD159" i="29" s="1"/>
  <c r="AA155" i="29" a="1"/>
  <c r="AA155" i="29" s="1"/>
  <c r="AB155" i="29" s="1" a="1"/>
  <c r="AB155" i="29" s="1"/>
  <c r="AC155" i="29" s="1"/>
  <c r="AD155" i="29" s="1"/>
  <c r="AA154" i="29" a="1"/>
  <c r="AA154" i="29" s="1"/>
  <c r="AB154" i="29" s="1" a="1"/>
  <c r="AB154" i="29" s="1"/>
  <c r="AC154" i="29" s="1"/>
  <c r="AD154" i="29" s="1"/>
  <c r="AA160" i="29" a="1"/>
  <c r="AA160" i="29" s="1"/>
  <c r="AB160" i="29" s="1" a="1"/>
  <c r="AB160" i="29" s="1"/>
  <c r="AC160" i="29" s="1"/>
  <c r="AD160" i="29" s="1"/>
  <c r="AA157" i="29" a="1"/>
  <c r="AA157" i="29" s="1"/>
  <c r="AB157" i="29" s="1" a="1"/>
  <c r="AB157" i="29" s="1"/>
  <c r="AC157" i="29" s="1"/>
  <c r="AD157" i="29" s="1"/>
  <c r="C184" i="39" l="1" a="1"/>
  <c r="C184" i="39" s="1"/>
  <c r="D184" i="39" s="1" a="1"/>
  <c r="D184" i="39" s="1"/>
  <c r="E184" i="39" s="1"/>
  <c r="F184" i="39" s="1"/>
  <c r="C190" i="39" a="1"/>
  <c r="C190" i="39" s="1"/>
  <c r="D190" i="39" s="1" a="1"/>
  <c r="D190" i="39" s="1"/>
  <c r="E190" i="39" s="1"/>
  <c r="F190" i="39" s="1"/>
  <c r="C187" i="39" a="1"/>
  <c r="C187" i="39" s="1"/>
  <c r="D187" i="39" s="1" a="1"/>
  <c r="D187" i="39" s="1"/>
  <c r="E187" i="39" s="1"/>
  <c r="F187" i="39" s="1"/>
  <c r="C191" i="39" a="1"/>
  <c r="C191" i="39" s="1"/>
  <c r="D191" i="39" s="1" a="1"/>
  <c r="D191" i="39" s="1"/>
  <c r="E191" i="39" s="1"/>
  <c r="F191" i="39" s="1"/>
  <c r="C189" i="39" a="1"/>
  <c r="C189" i="39" s="1"/>
  <c r="D189" i="39" s="1" a="1"/>
  <c r="D189" i="39" s="1"/>
  <c r="E189" i="39" s="1"/>
  <c r="F189" i="39" s="1"/>
  <c r="C183" i="39" a="1"/>
  <c r="C183" i="39" s="1"/>
  <c r="D183" i="39" s="1" a="1"/>
  <c r="D183" i="39" s="1"/>
  <c r="E183" i="39" s="1"/>
  <c r="F183" i="39" s="1"/>
  <c r="C192" i="39" a="1"/>
  <c r="C192" i="39" s="1"/>
  <c r="D192" i="39" s="1" a="1"/>
  <c r="D192" i="39" s="1"/>
  <c r="E192" i="39" s="1"/>
  <c r="F192" i="39" s="1"/>
  <c r="C188" i="39" a="1"/>
  <c r="C188" i="39" s="1"/>
  <c r="D188" i="39" s="1" a="1"/>
  <c r="D188" i="39" s="1"/>
  <c r="E188" i="39" s="1"/>
  <c r="F188" i="39" s="1"/>
  <c r="C186" i="39" a="1"/>
  <c r="C186" i="39" s="1"/>
  <c r="D186" i="39" s="1" a="1"/>
  <c r="D186" i="39" s="1"/>
  <c r="E186" i="39" s="1"/>
  <c r="F186" i="39" s="1"/>
  <c r="C185" i="39" a="1"/>
  <c r="C185" i="39" s="1"/>
  <c r="D185" i="39" s="1" a="1"/>
  <c r="D185" i="39" s="1"/>
  <c r="E185" i="39" s="1"/>
  <c r="F185" i="39" s="1"/>
  <c r="E195" i="39"/>
  <c r="E196" i="39" s="1"/>
  <c r="D197" i="39"/>
  <c r="V226" i="39" a="1"/>
  <c r="V226" i="39" s="1"/>
  <c r="S242" i="39"/>
  <c r="AA191" i="39" a="1"/>
  <c r="AA191" i="39" s="1"/>
  <c r="AB191" i="39" s="1" a="1"/>
  <c r="AB191" i="39" s="1"/>
  <c r="AC191" i="39" s="1"/>
  <c r="AD191" i="39" s="1"/>
  <c r="AA190" i="39" a="1"/>
  <c r="AA190" i="39" s="1"/>
  <c r="AB190" i="39" s="1" a="1"/>
  <c r="AB190" i="39" s="1"/>
  <c r="AC190" i="39" s="1"/>
  <c r="AD190" i="39" s="1"/>
  <c r="AA187" i="39" a="1"/>
  <c r="AA187" i="39" s="1"/>
  <c r="AB187" i="39" s="1" a="1"/>
  <c r="AB187" i="39" s="1"/>
  <c r="AC187" i="39" s="1"/>
  <c r="AD187" i="39" s="1"/>
  <c r="AA183" i="39" a="1"/>
  <c r="AA183" i="39" s="1"/>
  <c r="AB183" i="39" s="1" a="1"/>
  <c r="AB183" i="39" s="1"/>
  <c r="AC183" i="39" s="1"/>
  <c r="AD183" i="39" s="1"/>
  <c r="AA185" i="39" a="1"/>
  <c r="AA185" i="39" s="1"/>
  <c r="AB185" i="39" s="1" a="1"/>
  <c r="AB185" i="39" s="1"/>
  <c r="AC185" i="39" s="1"/>
  <c r="AD185" i="39" s="1"/>
  <c r="AA192" i="39" a="1"/>
  <c r="AA192" i="39" s="1"/>
  <c r="AB192" i="39" s="1" a="1"/>
  <c r="AB192" i="39" s="1"/>
  <c r="AC192" i="39" s="1"/>
  <c r="AD192" i="39" s="1"/>
  <c r="AA184" i="39" a="1"/>
  <c r="AA184" i="39" s="1"/>
  <c r="AB184" i="39" s="1" a="1"/>
  <c r="AB184" i="39" s="1"/>
  <c r="AC184" i="39" s="1"/>
  <c r="AD184" i="39" s="1"/>
  <c r="AA186" i="39" a="1"/>
  <c r="AA186" i="39" s="1"/>
  <c r="AB186" i="39" s="1" a="1"/>
  <c r="AB186" i="39" s="1"/>
  <c r="AC186" i="39" s="1"/>
  <c r="AD186" i="39" s="1"/>
  <c r="AA189" i="39" a="1"/>
  <c r="AA189" i="39" s="1"/>
  <c r="AB189" i="39" s="1" a="1"/>
  <c r="AB189" i="39" s="1"/>
  <c r="AC189" i="39" s="1"/>
  <c r="AD189" i="39" s="1"/>
  <c r="AA188" i="39" a="1"/>
  <c r="AA188" i="39" s="1"/>
  <c r="AB188" i="39" s="1" a="1"/>
  <c r="AB188" i="39" s="1"/>
  <c r="AC188" i="39" s="1"/>
  <c r="AD188" i="39" s="1"/>
  <c r="V213" i="39"/>
  <c r="W211" i="39"/>
  <c r="W212" i="39" s="1"/>
  <c r="G242" i="39"/>
  <c r="J226" i="39" a="1"/>
  <c r="J226" i="39" s="1"/>
  <c r="J213" i="39"/>
  <c r="K211" i="39"/>
  <c r="K212" i="39" s="1"/>
  <c r="O202" i="39" a="1"/>
  <c r="O202" i="39" s="1"/>
  <c r="P202" i="39" s="1" a="1"/>
  <c r="P202" i="39" s="1"/>
  <c r="Q202" i="39" s="1"/>
  <c r="R202" i="39" s="1"/>
  <c r="O200" i="39" a="1"/>
  <c r="O200" i="39" s="1"/>
  <c r="P200" i="39" s="1" a="1"/>
  <c r="P200" i="39" s="1"/>
  <c r="Q200" i="39" s="1"/>
  <c r="R200" i="39" s="1"/>
  <c r="O206" i="39" a="1"/>
  <c r="O206" i="39" s="1"/>
  <c r="P206" i="39" s="1" a="1"/>
  <c r="P206" i="39" s="1"/>
  <c r="Q206" i="39" s="1"/>
  <c r="R206" i="39" s="1"/>
  <c r="O207" i="39" a="1"/>
  <c r="O207" i="39" s="1"/>
  <c r="P207" i="39" s="1" a="1"/>
  <c r="P207" i="39" s="1"/>
  <c r="Q207" i="39" s="1"/>
  <c r="R207" i="39" s="1"/>
  <c r="O204" i="39" a="1"/>
  <c r="O204" i="39" s="1"/>
  <c r="P204" i="39" s="1" a="1"/>
  <c r="P204" i="39" s="1"/>
  <c r="Q204" i="39" s="1"/>
  <c r="R204" i="39" s="1"/>
  <c r="O201" i="39" a="1"/>
  <c r="O201" i="39" s="1"/>
  <c r="P201" i="39" s="1" a="1"/>
  <c r="P201" i="39" s="1"/>
  <c r="Q201" i="39" s="1"/>
  <c r="R201" i="39" s="1"/>
  <c r="O203" i="39" a="1"/>
  <c r="O203" i="39" s="1"/>
  <c r="P203" i="39" s="1" a="1"/>
  <c r="P203" i="39" s="1"/>
  <c r="Q203" i="39" s="1"/>
  <c r="R203" i="39" s="1"/>
  <c r="O208" i="39" a="1"/>
  <c r="O208" i="39" s="1"/>
  <c r="P208" i="39" s="1" a="1"/>
  <c r="P208" i="39" s="1"/>
  <c r="Q208" i="39" s="1"/>
  <c r="R208" i="39" s="1"/>
  <c r="O199" i="39" a="1"/>
  <c r="O199" i="39" s="1"/>
  <c r="P199" i="39" s="1" a="1"/>
  <c r="P199" i="39" s="1"/>
  <c r="Q199" i="39" s="1"/>
  <c r="R199" i="39" s="1"/>
  <c r="O205" i="39" a="1"/>
  <c r="O205" i="39" s="1"/>
  <c r="P205" i="39" s="1" a="1"/>
  <c r="P205" i="39" s="1"/>
  <c r="Q205" i="39" s="1"/>
  <c r="R205" i="39" s="1"/>
  <c r="AB210" i="39" a="1"/>
  <c r="AB210" i="39" s="1"/>
  <c r="Y226" i="39"/>
  <c r="U207" i="39" a="1"/>
  <c r="U207" i="39" s="1"/>
  <c r="V207" i="39" s="1" a="1"/>
  <c r="V207" i="39" s="1"/>
  <c r="W207" i="39" s="1"/>
  <c r="X207" i="39" s="1"/>
  <c r="U203" i="39" a="1"/>
  <c r="U203" i="39" s="1"/>
  <c r="V203" i="39" s="1" a="1"/>
  <c r="V203" i="39" s="1"/>
  <c r="W203" i="39" s="1"/>
  <c r="X203" i="39" s="1"/>
  <c r="U208" i="39" a="1"/>
  <c r="U208" i="39" s="1"/>
  <c r="V208" i="39" s="1" a="1"/>
  <c r="V208" i="39" s="1"/>
  <c r="W208" i="39" s="1"/>
  <c r="X208" i="39" s="1"/>
  <c r="U199" i="39" a="1"/>
  <c r="U199" i="39" s="1"/>
  <c r="V199" i="39" s="1" a="1"/>
  <c r="V199" i="39" s="1"/>
  <c r="W199" i="39" s="1"/>
  <c r="X199" i="39" s="1"/>
  <c r="U204" i="39" a="1"/>
  <c r="U204" i="39" s="1"/>
  <c r="V204" i="39" s="1" a="1"/>
  <c r="V204" i="39" s="1"/>
  <c r="W204" i="39" s="1"/>
  <c r="X204" i="39" s="1"/>
  <c r="U202" i="39" a="1"/>
  <c r="U202" i="39" s="1"/>
  <c r="V202" i="39" s="1" a="1"/>
  <c r="V202" i="39" s="1"/>
  <c r="W202" i="39" s="1"/>
  <c r="X202" i="39" s="1"/>
  <c r="U206" i="39" a="1"/>
  <c r="U206" i="39" s="1"/>
  <c r="V206" i="39" s="1" a="1"/>
  <c r="V206" i="39" s="1"/>
  <c r="W206" i="39" s="1"/>
  <c r="X206" i="39" s="1"/>
  <c r="U200" i="39" a="1"/>
  <c r="U200" i="39" s="1"/>
  <c r="V200" i="39" s="1" a="1"/>
  <c r="V200" i="39" s="1"/>
  <c r="W200" i="39" s="1"/>
  <c r="X200" i="39" s="1"/>
  <c r="U205" i="39" a="1"/>
  <c r="U205" i="39" s="1"/>
  <c r="V205" i="39" s="1" a="1"/>
  <c r="V205" i="39" s="1"/>
  <c r="W205" i="39" s="1"/>
  <c r="X205" i="39" s="1"/>
  <c r="U201" i="39" a="1"/>
  <c r="U201" i="39" s="1"/>
  <c r="V201" i="39" s="1" a="1"/>
  <c r="V201" i="39" s="1"/>
  <c r="W201" i="39" s="1"/>
  <c r="X201" i="39" s="1"/>
  <c r="P226" i="39" a="1"/>
  <c r="P226" i="39" s="1"/>
  <c r="M242" i="39"/>
  <c r="AC195" i="39"/>
  <c r="AC196" i="39" s="1"/>
  <c r="AB197" i="39"/>
  <c r="Q211" i="39"/>
  <c r="Q212" i="39" s="1"/>
  <c r="P213" i="39"/>
  <c r="A226" i="39"/>
  <c r="D210" i="39" a="1"/>
  <c r="D210" i="39" s="1"/>
  <c r="I199" i="39" a="1"/>
  <c r="I199" i="39" s="1"/>
  <c r="J199" i="39" s="1" a="1"/>
  <c r="J199" i="39" s="1"/>
  <c r="K199" i="39" s="1"/>
  <c r="L199" i="39" s="1"/>
  <c r="I208" i="39" a="1"/>
  <c r="I208" i="39" s="1"/>
  <c r="J208" i="39" s="1" a="1"/>
  <c r="J208" i="39" s="1"/>
  <c r="K208" i="39" s="1"/>
  <c r="L208" i="39" s="1"/>
  <c r="I203" i="39" a="1"/>
  <c r="I203" i="39" s="1"/>
  <c r="J203" i="39" s="1" a="1"/>
  <c r="J203" i="39" s="1"/>
  <c r="K203" i="39" s="1"/>
  <c r="L203" i="39" s="1"/>
  <c r="I206" i="39" a="1"/>
  <c r="I206" i="39" s="1"/>
  <c r="J206" i="39" s="1" a="1"/>
  <c r="J206" i="39" s="1"/>
  <c r="K206" i="39" s="1"/>
  <c r="L206" i="39" s="1"/>
  <c r="I207" i="39" a="1"/>
  <c r="I207" i="39" s="1"/>
  <c r="J207" i="39" s="1" a="1"/>
  <c r="J207" i="39" s="1"/>
  <c r="K207" i="39" s="1"/>
  <c r="L207" i="39" s="1"/>
  <c r="I205" i="39" a="1"/>
  <c r="I205" i="39" s="1"/>
  <c r="J205" i="39" s="1" a="1"/>
  <c r="J205" i="39" s="1"/>
  <c r="K205" i="39" s="1"/>
  <c r="L205" i="39" s="1"/>
  <c r="I201" i="39" a="1"/>
  <c r="I201" i="39" s="1"/>
  <c r="J201" i="39" s="1" a="1"/>
  <c r="J201" i="39" s="1"/>
  <c r="K201" i="39" s="1"/>
  <c r="L201" i="39" s="1"/>
  <c r="I202" i="39" a="1"/>
  <c r="I202" i="39" s="1"/>
  <c r="J202" i="39" s="1" a="1"/>
  <c r="J202" i="39" s="1"/>
  <c r="K202" i="39" s="1"/>
  <c r="L202" i="39" s="1"/>
  <c r="I200" i="39" a="1"/>
  <c r="I200" i="39" s="1"/>
  <c r="J200" i="39" s="1" a="1"/>
  <c r="J200" i="39" s="1"/>
  <c r="K200" i="39" s="1"/>
  <c r="L200" i="39" s="1"/>
  <c r="I204" i="39" a="1"/>
  <c r="I204" i="39" s="1"/>
  <c r="J204" i="39" s="1" a="1"/>
  <c r="J204" i="39" s="1"/>
  <c r="K204" i="39" s="1"/>
  <c r="L204" i="39" s="1"/>
  <c r="B18" i="3"/>
  <c r="C17" i="3" a="1"/>
  <c r="C17" i="3" s="1"/>
  <c r="D17" i="3" s="1"/>
  <c r="E17" i="3" s="1"/>
  <c r="G19" i="3"/>
  <c r="H18" i="3" a="1"/>
  <c r="H18" i="3" s="1"/>
  <c r="I18" i="3" s="1"/>
  <c r="J18" i="3" s="1"/>
  <c r="AA201" i="39" l="1" a="1"/>
  <c r="AA201" i="39" s="1"/>
  <c r="AB201" i="39" s="1" a="1"/>
  <c r="AB201" i="39" s="1"/>
  <c r="AC201" i="39" s="1"/>
  <c r="AD201" i="39" s="1"/>
  <c r="AA208" i="39" a="1"/>
  <c r="AA208" i="39" s="1"/>
  <c r="AB208" i="39" s="1" a="1"/>
  <c r="AB208" i="39" s="1"/>
  <c r="AC208" i="39" s="1"/>
  <c r="AD208" i="39" s="1"/>
  <c r="AA207" i="39" a="1"/>
  <c r="AA207" i="39" s="1"/>
  <c r="AB207" i="39" s="1" a="1"/>
  <c r="AB207" i="39" s="1"/>
  <c r="AC207" i="39" s="1"/>
  <c r="AD207" i="39" s="1"/>
  <c r="AA204" i="39" a="1"/>
  <c r="AA204" i="39" s="1"/>
  <c r="AB204" i="39" s="1" a="1"/>
  <c r="AB204" i="39" s="1"/>
  <c r="AC204" i="39" s="1"/>
  <c r="AD204" i="39" s="1"/>
  <c r="AA205" i="39" a="1"/>
  <c r="AA205" i="39" s="1"/>
  <c r="AB205" i="39" s="1" a="1"/>
  <c r="AB205" i="39" s="1"/>
  <c r="AC205" i="39" s="1"/>
  <c r="AD205" i="39" s="1"/>
  <c r="AA200" i="39" a="1"/>
  <c r="AA200" i="39" s="1"/>
  <c r="AB200" i="39" s="1" a="1"/>
  <c r="AB200" i="39" s="1"/>
  <c r="AC200" i="39" s="1"/>
  <c r="AD200" i="39" s="1"/>
  <c r="AA203" i="39" a="1"/>
  <c r="AA203" i="39" s="1"/>
  <c r="AB203" i="39" s="1" a="1"/>
  <c r="AB203" i="39" s="1"/>
  <c r="AC203" i="39" s="1"/>
  <c r="AD203" i="39" s="1"/>
  <c r="AA202" i="39" a="1"/>
  <c r="AA202" i="39" s="1"/>
  <c r="AB202" i="39" s="1" a="1"/>
  <c r="AB202" i="39" s="1"/>
  <c r="AC202" i="39" s="1"/>
  <c r="AD202" i="39" s="1"/>
  <c r="AA199" i="39" a="1"/>
  <c r="AA199" i="39" s="1"/>
  <c r="AB199" i="39" s="1" a="1"/>
  <c r="AB199" i="39" s="1"/>
  <c r="AC199" i="39" s="1"/>
  <c r="AD199" i="39" s="1"/>
  <c r="AA206" i="39" a="1"/>
  <c r="AA206" i="39" s="1"/>
  <c r="AB206" i="39" s="1" a="1"/>
  <c r="AB206" i="39" s="1"/>
  <c r="AC206" i="39" s="1"/>
  <c r="AD206" i="39" s="1"/>
  <c r="S258" i="39"/>
  <c r="V242" i="39" a="1"/>
  <c r="V242" i="39" s="1"/>
  <c r="I223" i="39" a="1"/>
  <c r="I223" i="39" s="1"/>
  <c r="J223" i="39" s="1" a="1"/>
  <c r="J223" i="39" s="1"/>
  <c r="K223" i="39" s="1"/>
  <c r="L223" i="39" s="1"/>
  <c r="I217" i="39" a="1"/>
  <c r="I217" i="39" s="1"/>
  <c r="J217" i="39" s="1" a="1"/>
  <c r="J217" i="39" s="1"/>
  <c r="K217" i="39" s="1"/>
  <c r="L217" i="39" s="1"/>
  <c r="I220" i="39" a="1"/>
  <c r="I220" i="39" s="1"/>
  <c r="J220" i="39" s="1" a="1"/>
  <c r="J220" i="39" s="1"/>
  <c r="K220" i="39" s="1"/>
  <c r="L220" i="39" s="1"/>
  <c r="I224" i="39" a="1"/>
  <c r="I224" i="39" s="1"/>
  <c r="J224" i="39" s="1" a="1"/>
  <c r="J224" i="39" s="1"/>
  <c r="K224" i="39" s="1"/>
  <c r="L224" i="39" s="1"/>
  <c r="I221" i="39" a="1"/>
  <c r="I221" i="39" s="1"/>
  <c r="J221" i="39" s="1" a="1"/>
  <c r="J221" i="39" s="1"/>
  <c r="K221" i="39" s="1"/>
  <c r="L221" i="39" s="1"/>
  <c r="I216" i="39" a="1"/>
  <c r="I216" i="39" s="1"/>
  <c r="J216" i="39" s="1" a="1"/>
  <c r="J216" i="39" s="1"/>
  <c r="K216" i="39" s="1"/>
  <c r="L216" i="39" s="1"/>
  <c r="I215" i="39" a="1"/>
  <c r="I215" i="39" s="1"/>
  <c r="J215" i="39" s="1" a="1"/>
  <c r="J215" i="39" s="1"/>
  <c r="K215" i="39" s="1"/>
  <c r="L215" i="39" s="1"/>
  <c r="I219" i="39" a="1"/>
  <c r="I219" i="39" s="1"/>
  <c r="J219" i="39" s="1" a="1"/>
  <c r="J219" i="39" s="1"/>
  <c r="K219" i="39" s="1"/>
  <c r="L219" i="39" s="1"/>
  <c r="I222" i="39" a="1"/>
  <c r="I222" i="39" s="1"/>
  <c r="J222" i="39" s="1" a="1"/>
  <c r="J222" i="39" s="1"/>
  <c r="K222" i="39" s="1"/>
  <c r="L222" i="39" s="1"/>
  <c r="I218" i="39" a="1"/>
  <c r="I218" i="39" s="1"/>
  <c r="J218" i="39" s="1" a="1"/>
  <c r="J218" i="39" s="1"/>
  <c r="K218" i="39" s="1"/>
  <c r="L218" i="39" s="1"/>
  <c r="V229" i="39"/>
  <c r="W227" i="39"/>
  <c r="W228" i="39" s="1"/>
  <c r="E211" i="39"/>
  <c r="E212" i="39" s="1"/>
  <c r="D213" i="39"/>
  <c r="C201" i="39" a="1"/>
  <c r="C201" i="39" s="1"/>
  <c r="D201" i="39" s="1" a="1"/>
  <c r="D201" i="39" s="1"/>
  <c r="E201" i="39" s="1"/>
  <c r="F201" i="39" s="1"/>
  <c r="C205" i="39" a="1"/>
  <c r="C205" i="39" s="1"/>
  <c r="D205" i="39" s="1" a="1"/>
  <c r="D205" i="39" s="1"/>
  <c r="E205" i="39" s="1"/>
  <c r="F205" i="39" s="1"/>
  <c r="C204" i="39" a="1"/>
  <c r="C204" i="39" s="1"/>
  <c r="D204" i="39" s="1" a="1"/>
  <c r="D204" i="39" s="1"/>
  <c r="E204" i="39" s="1"/>
  <c r="F204" i="39" s="1"/>
  <c r="C203" i="39" a="1"/>
  <c r="C203" i="39" s="1"/>
  <c r="D203" i="39" s="1" a="1"/>
  <c r="D203" i="39" s="1"/>
  <c r="E203" i="39" s="1"/>
  <c r="F203" i="39" s="1"/>
  <c r="C207" i="39" a="1"/>
  <c r="C207" i="39" s="1"/>
  <c r="D207" i="39" s="1" a="1"/>
  <c r="D207" i="39" s="1"/>
  <c r="E207" i="39" s="1"/>
  <c r="F207" i="39" s="1"/>
  <c r="C199" i="39" a="1"/>
  <c r="C199" i="39" s="1"/>
  <c r="D199" i="39" s="1" a="1"/>
  <c r="D199" i="39" s="1"/>
  <c r="E199" i="39" s="1"/>
  <c r="F199" i="39" s="1"/>
  <c r="C200" i="39" a="1"/>
  <c r="C200" i="39" s="1"/>
  <c r="D200" i="39" s="1" a="1"/>
  <c r="D200" i="39" s="1"/>
  <c r="E200" i="39" s="1"/>
  <c r="F200" i="39" s="1"/>
  <c r="C206" i="39" a="1"/>
  <c r="C206" i="39" s="1"/>
  <c r="D206" i="39" s="1" a="1"/>
  <c r="D206" i="39" s="1"/>
  <c r="E206" i="39" s="1"/>
  <c r="F206" i="39" s="1"/>
  <c r="C202" i="39" a="1"/>
  <c r="C202" i="39" s="1"/>
  <c r="D202" i="39" s="1" a="1"/>
  <c r="D202" i="39" s="1"/>
  <c r="E202" i="39" s="1"/>
  <c r="F202" i="39" s="1"/>
  <c r="C208" i="39" a="1"/>
  <c r="C208" i="39" s="1"/>
  <c r="D208" i="39" s="1" a="1"/>
  <c r="D208" i="39" s="1"/>
  <c r="E208" i="39" s="1"/>
  <c r="F208" i="39" s="1"/>
  <c r="A242" i="39"/>
  <c r="D226" i="39" a="1"/>
  <c r="D226" i="39" s="1"/>
  <c r="G258" i="39"/>
  <c r="J242" i="39" a="1"/>
  <c r="J242" i="39" s="1"/>
  <c r="Q227" i="39"/>
  <c r="Q228" i="39" s="1"/>
  <c r="P229" i="39"/>
  <c r="O223" i="39" a="1"/>
  <c r="O223" i="39" s="1"/>
  <c r="P223" i="39" s="1" a="1"/>
  <c r="P223" i="39" s="1"/>
  <c r="Q223" i="39" s="1"/>
  <c r="R223" i="39" s="1"/>
  <c r="O219" i="39" a="1"/>
  <c r="O219" i="39" s="1"/>
  <c r="P219" i="39" s="1" a="1"/>
  <c r="P219" i="39" s="1"/>
  <c r="Q219" i="39" s="1"/>
  <c r="R219" i="39" s="1"/>
  <c r="O222" i="39" a="1"/>
  <c r="O222" i="39" s="1"/>
  <c r="P222" i="39" s="1" a="1"/>
  <c r="P222" i="39" s="1"/>
  <c r="Q222" i="39" s="1"/>
  <c r="R222" i="39" s="1"/>
  <c r="O218" i="39" a="1"/>
  <c r="O218" i="39" s="1"/>
  <c r="P218" i="39" s="1" a="1"/>
  <c r="P218" i="39" s="1"/>
  <c r="Q218" i="39" s="1"/>
  <c r="R218" i="39" s="1"/>
  <c r="O216" i="39" a="1"/>
  <c r="O216" i="39" s="1"/>
  <c r="P216" i="39" s="1" a="1"/>
  <c r="P216" i="39" s="1"/>
  <c r="Q216" i="39" s="1"/>
  <c r="R216" i="39" s="1"/>
  <c r="O215" i="39" a="1"/>
  <c r="O215" i="39" s="1"/>
  <c r="P215" i="39" s="1" a="1"/>
  <c r="P215" i="39" s="1"/>
  <c r="Q215" i="39" s="1"/>
  <c r="R215" i="39" s="1"/>
  <c r="O224" i="39" a="1"/>
  <c r="O224" i="39" s="1"/>
  <c r="P224" i="39" s="1" a="1"/>
  <c r="P224" i="39" s="1"/>
  <c r="Q224" i="39" s="1"/>
  <c r="R224" i="39" s="1"/>
  <c r="O221" i="39" a="1"/>
  <c r="O221" i="39" s="1"/>
  <c r="P221" i="39" s="1" a="1"/>
  <c r="P221" i="39" s="1"/>
  <c r="Q221" i="39" s="1"/>
  <c r="R221" i="39" s="1"/>
  <c r="O217" i="39" a="1"/>
  <c r="O217" i="39" s="1"/>
  <c r="P217" i="39" s="1" a="1"/>
  <c r="P217" i="39" s="1"/>
  <c r="Q217" i="39" s="1"/>
  <c r="R217" i="39" s="1"/>
  <c r="O220" i="39" a="1"/>
  <c r="O220" i="39" s="1"/>
  <c r="P220" i="39" s="1" a="1"/>
  <c r="P220" i="39" s="1"/>
  <c r="Q220" i="39" s="1"/>
  <c r="R220" i="39" s="1"/>
  <c r="Y242" i="39"/>
  <c r="AB226" i="39" a="1"/>
  <c r="AB226" i="39" s="1"/>
  <c r="P242" i="39" a="1"/>
  <c r="P242" i="39" s="1"/>
  <c r="M258" i="39"/>
  <c r="K227" i="39"/>
  <c r="K228" i="39" s="1"/>
  <c r="J229" i="39"/>
  <c r="AB213" i="39"/>
  <c r="AC211" i="39"/>
  <c r="AC212" i="39" s="1"/>
  <c r="U220" i="39" a="1"/>
  <c r="U220" i="39" s="1"/>
  <c r="V220" i="39" s="1" a="1"/>
  <c r="V220" i="39" s="1"/>
  <c r="W220" i="39" s="1"/>
  <c r="X220" i="39" s="1"/>
  <c r="U224" i="39" a="1"/>
  <c r="U224" i="39" s="1"/>
  <c r="V224" i="39" s="1" a="1"/>
  <c r="V224" i="39" s="1"/>
  <c r="W224" i="39" s="1"/>
  <c r="X224" i="39" s="1"/>
  <c r="U219" i="39" a="1"/>
  <c r="U219" i="39" s="1"/>
  <c r="V219" i="39" s="1" a="1"/>
  <c r="V219" i="39" s="1"/>
  <c r="W219" i="39" s="1"/>
  <c r="X219" i="39" s="1"/>
  <c r="U218" i="39" a="1"/>
  <c r="U218" i="39" s="1"/>
  <c r="V218" i="39" s="1" a="1"/>
  <c r="V218" i="39" s="1"/>
  <c r="W218" i="39" s="1"/>
  <c r="X218" i="39" s="1"/>
  <c r="U223" i="39" a="1"/>
  <c r="U223" i="39" s="1"/>
  <c r="V223" i="39" s="1" a="1"/>
  <c r="V223" i="39" s="1"/>
  <c r="W223" i="39" s="1"/>
  <c r="X223" i="39" s="1"/>
  <c r="U217" i="39" a="1"/>
  <c r="U217" i="39" s="1"/>
  <c r="V217" i="39" s="1" a="1"/>
  <c r="V217" i="39" s="1"/>
  <c r="W217" i="39" s="1"/>
  <c r="X217" i="39" s="1"/>
  <c r="U222" i="39" a="1"/>
  <c r="U222" i="39" s="1"/>
  <c r="V222" i="39" s="1" a="1"/>
  <c r="V222" i="39" s="1"/>
  <c r="W222" i="39" s="1"/>
  <c r="X222" i="39" s="1"/>
  <c r="U215" i="39" a="1"/>
  <c r="U215" i="39" s="1"/>
  <c r="V215" i="39" s="1" a="1"/>
  <c r="V215" i="39" s="1"/>
  <c r="W215" i="39" s="1"/>
  <c r="X215" i="39" s="1"/>
  <c r="U216" i="39" a="1"/>
  <c r="U216" i="39" s="1"/>
  <c r="V216" i="39" s="1" a="1"/>
  <c r="V216" i="39" s="1"/>
  <c r="W216" i="39" s="1"/>
  <c r="X216" i="39" s="1"/>
  <c r="U221" i="39" a="1"/>
  <c r="U221" i="39" s="1"/>
  <c r="V221" i="39" s="1" a="1"/>
  <c r="V221" i="39" s="1"/>
  <c r="W221" i="39" s="1"/>
  <c r="X221" i="39" s="1"/>
  <c r="B19" i="3"/>
  <c r="C18" i="3" a="1"/>
  <c r="C18" i="3" s="1"/>
  <c r="D18" i="3" s="1"/>
  <c r="E18" i="3" s="1"/>
  <c r="G20" i="3"/>
  <c r="H19" i="3" a="1"/>
  <c r="H19" i="3" s="1"/>
  <c r="I19" i="3" s="1"/>
  <c r="J19" i="3" s="1"/>
  <c r="AA222" i="39" l="1" a="1"/>
  <c r="AA222" i="39" s="1"/>
  <c r="AB222" i="39" s="1" a="1"/>
  <c r="AB222" i="39" s="1"/>
  <c r="AC222" i="39" s="1"/>
  <c r="AD222" i="39" s="1"/>
  <c r="AA215" i="39" a="1"/>
  <c r="AA215" i="39" s="1"/>
  <c r="AB215" i="39" s="1" a="1"/>
  <c r="AB215" i="39" s="1"/>
  <c r="AC215" i="39" s="1"/>
  <c r="AD215" i="39" s="1"/>
  <c r="AA224" i="39" a="1"/>
  <c r="AA224" i="39" s="1"/>
  <c r="AB224" i="39" s="1" a="1"/>
  <c r="AB224" i="39" s="1"/>
  <c r="AC224" i="39" s="1"/>
  <c r="AD224" i="39" s="1"/>
  <c r="AA223" i="39" a="1"/>
  <c r="AA223" i="39" s="1"/>
  <c r="AB223" i="39" s="1" a="1"/>
  <c r="AB223" i="39" s="1"/>
  <c r="AC223" i="39" s="1"/>
  <c r="AD223" i="39" s="1"/>
  <c r="AA220" i="39" a="1"/>
  <c r="AA220" i="39" s="1"/>
  <c r="AB220" i="39" s="1" a="1"/>
  <c r="AB220" i="39" s="1"/>
  <c r="AC220" i="39" s="1"/>
  <c r="AD220" i="39" s="1"/>
  <c r="AA217" i="39" a="1"/>
  <c r="AA217" i="39" s="1"/>
  <c r="AB217" i="39" s="1" a="1"/>
  <c r="AB217" i="39" s="1"/>
  <c r="AC217" i="39" s="1"/>
  <c r="AD217" i="39" s="1"/>
  <c r="AA221" i="39" a="1"/>
  <c r="AA221" i="39" s="1"/>
  <c r="AB221" i="39" s="1" a="1"/>
  <c r="AB221" i="39" s="1"/>
  <c r="AC221" i="39" s="1"/>
  <c r="AD221" i="39" s="1"/>
  <c r="AA216" i="39" a="1"/>
  <c r="AA216" i="39" s="1"/>
  <c r="AB216" i="39" s="1" a="1"/>
  <c r="AB216" i="39" s="1"/>
  <c r="AC216" i="39" s="1"/>
  <c r="AD216" i="39" s="1"/>
  <c r="AA218" i="39" a="1"/>
  <c r="AA218" i="39" s="1"/>
  <c r="AB218" i="39" s="1" a="1"/>
  <c r="AB218" i="39" s="1"/>
  <c r="AC218" i="39" s="1"/>
  <c r="AD218" i="39" s="1"/>
  <c r="AA219" i="39" a="1"/>
  <c r="AA219" i="39" s="1"/>
  <c r="AB219" i="39" s="1" a="1"/>
  <c r="AB219" i="39" s="1"/>
  <c r="AC219" i="39" s="1"/>
  <c r="AD219" i="39" s="1"/>
  <c r="M274" i="39"/>
  <c r="P258" i="39" a="1"/>
  <c r="P258" i="39" s="1"/>
  <c r="K243" i="39"/>
  <c r="K244" i="39" s="1"/>
  <c r="J245" i="39"/>
  <c r="U237" i="39" a="1"/>
  <c r="U237" i="39" s="1"/>
  <c r="V237" i="39" s="1" a="1"/>
  <c r="V237" i="39" s="1"/>
  <c r="W237" i="39" s="1"/>
  <c r="X237" i="39" s="1"/>
  <c r="U234" i="39" a="1"/>
  <c r="U234" i="39" s="1"/>
  <c r="V234" i="39" s="1" a="1"/>
  <c r="V234" i="39" s="1"/>
  <c r="W234" i="39" s="1"/>
  <c r="X234" i="39" s="1"/>
  <c r="U239" i="39" a="1"/>
  <c r="U239" i="39" s="1"/>
  <c r="V239" i="39" s="1" a="1"/>
  <c r="V239" i="39" s="1"/>
  <c r="W239" i="39" s="1"/>
  <c r="X239" i="39" s="1"/>
  <c r="U235" i="39" a="1"/>
  <c r="U235" i="39" s="1"/>
  <c r="V235" i="39" s="1" a="1"/>
  <c r="V235" i="39" s="1"/>
  <c r="W235" i="39" s="1"/>
  <c r="X235" i="39" s="1"/>
  <c r="U238" i="39" a="1"/>
  <c r="U238" i="39" s="1"/>
  <c r="V238" i="39" s="1" a="1"/>
  <c r="V238" i="39" s="1"/>
  <c r="W238" i="39" s="1"/>
  <c r="X238" i="39" s="1"/>
  <c r="U233" i="39" a="1"/>
  <c r="U233" i="39" s="1"/>
  <c r="V233" i="39" s="1" a="1"/>
  <c r="V233" i="39" s="1"/>
  <c r="W233" i="39" s="1"/>
  <c r="X233" i="39" s="1"/>
  <c r="U240" i="39" a="1"/>
  <c r="U240" i="39" s="1"/>
  <c r="V240" i="39" s="1" a="1"/>
  <c r="V240" i="39" s="1"/>
  <c r="W240" i="39" s="1"/>
  <c r="X240" i="39" s="1"/>
  <c r="U236" i="39" a="1"/>
  <c r="U236" i="39" s="1"/>
  <c r="V236" i="39" s="1" a="1"/>
  <c r="V236" i="39" s="1"/>
  <c r="W236" i="39" s="1"/>
  <c r="X236" i="39" s="1"/>
  <c r="U232" i="39" a="1"/>
  <c r="U232" i="39" s="1"/>
  <c r="V232" i="39" s="1" a="1"/>
  <c r="V232" i="39" s="1"/>
  <c r="W232" i="39" s="1"/>
  <c r="X232" i="39" s="1"/>
  <c r="U231" i="39" a="1"/>
  <c r="U231" i="39" s="1"/>
  <c r="V231" i="39" s="1" a="1"/>
  <c r="V231" i="39" s="1"/>
  <c r="W231" i="39" s="1"/>
  <c r="X231" i="39" s="1"/>
  <c r="W243" i="39"/>
  <c r="W244" i="39" s="1"/>
  <c r="V245" i="39"/>
  <c r="P245" i="39"/>
  <c r="Q243" i="39"/>
  <c r="Q244" i="39" s="1"/>
  <c r="D229" i="39"/>
  <c r="E227" i="39"/>
  <c r="E228" i="39" s="1"/>
  <c r="D242" i="39" a="1"/>
  <c r="D242" i="39" s="1"/>
  <c r="A258" i="39"/>
  <c r="S274" i="39"/>
  <c r="V258" i="39" a="1"/>
  <c r="V258" i="39" s="1"/>
  <c r="G274" i="39"/>
  <c r="J258" i="39" a="1"/>
  <c r="J258" i="39" s="1"/>
  <c r="I234" i="39" a="1"/>
  <c r="I234" i="39" s="1"/>
  <c r="J234" i="39" s="1" a="1"/>
  <c r="J234" i="39" s="1"/>
  <c r="K234" i="39" s="1"/>
  <c r="L234" i="39" s="1"/>
  <c r="I238" i="39" a="1"/>
  <c r="I238" i="39" s="1"/>
  <c r="J238" i="39" s="1" a="1"/>
  <c r="J238" i="39" s="1"/>
  <c r="K238" i="39" s="1"/>
  <c r="L238" i="39" s="1"/>
  <c r="I239" i="39" a="1"/>
  <c r="I239" i="39" s="1"/>
  <c r="J239" i="39" s="1" a="1"/>
  <c r="J239" i="39" s="1"/>
  <c r="K239" i="39" s="1"/>
  <c r="L239" i="39" s="1"/>
  <c r="I235" i="39" a="1"/>
  <c r="I235" i="39" s="1"/>
  <c r="J235" i="39" s="1" a="1"/>
  <c r="J235" i="39" s="1"/>
  <c r="K235" i="39" s="1"/>
  <c r="L235" i="39" s="1"/>
  <c r="I233" i="39" a="1"/>
  <c r="I233" i="39" s="1"/>
  <c r="J233" i="39" s="1" a="1"/>
  <c r="J233" i="39" s="1"/>
  <c r="K233" i="39" s="1"/>
  <c r="L233" i="39" s="1"/>
  <c r="I237" i="39" a="1"/>
  <c r="I237" i="39" s="1"/>
  <c r="J237" i="39" s="1" a="1"/>
  <c r="J237" i="39" s="1"/>
  <c r="K237" i="39" s="1"/>
  <c r="L237" i="39" s="1"/>
  <c r="I240" i="39" a="1"/>
  <c r="I240" i="39" s="1"/>
  <c r="J240" i="39" s="1" a="1"/>
  <c r="J240" i="39" s="1"/>
  <c r="K240" i="39" s="1"/>
  <c r="L240" i="39" s="1"/>
  <c r="I236" i="39" a="1"/>
  <c r="I236" i="39" s="1"/>
  <c r="J236" i="39" s="1" a="1"/>
  <c r="J236" i="39" s="1"/>
  <c r="K236" i="39" s="1"/>
  <c r="L236" i="39" s="1"/>
  <c r="I232" i="39" a="1"/>
  <c r="I232" i="39" s="1"/>
  <c r="J232" i="39" s="1" a="1"/>
  <c r="J232" i="39" s="1"/>
  <c r="K232" i="39" s="1"/>
  <c r="L232" i="39" s="1"/>
  <c r="I231" i="39" a="1"/>
  <c r="I231" i="39" s="1"/>
  <c r="J231" i="39" s="1" a="1"/>
  <c r="J231" i="39" s="1"/>
  <c r="K231" i="39" s="1"/>
  <c r="L231" i="39" s="1"/>
  <c r="O239" i="39" a="1"/>
  <c r="O239" i="39" s="1"/>
  <c r="P239" i="39" s="1" a="1"/>
  <c r="P239" i="39" s="1"/>
  <c r="Q239" i="39" s="1"/>
  <c r="R239" i="39" s="1"/>
  <c r="O233" i="39" a="1"/>
  <c r="O233" i="39" s="1"/>
  <c r="P233" i="39" s="1" a="1"/>
  <c r="P233" i="39" s="1"/>
  <c r="Q233" i="39" s="1"/>
  <c r="R233" i="39" s="1"/>
  <c r="O236" i="39" a="1"/>
  <c r="O236" i="39" s="1"/>
  <c r="P236" i="39" s="1" a="1"/>
  <c r="P236" i="39" s="1"/>
  <c r="Q236" i="39" s="1"/>
  <c r="R236" i="39" s="1"/>
  <c r="O237" i="39" a="1"/>
  <c r="O237" i="39" s="1"/>
  <c r="P237" i="39" s="1" a="1"/>
  <c r="P237" i="39" s="1"/>
  <c r="Q237" i="39" s="1"/>
  <c r="R237" i="39" s="1"/>
  <c r="O240" i="39" a="1"/>
  <c r="O240" i="39" s="1"/>
  <c r="P240" i="39" s="1" a="1"/>
  <c r="P240" i="39" s="1"/>
  <c r="Q240" i="39" s="1"/>
  <c r="R240" i="39" s="1"/>
  <c r="O232" i="39" a="1"/>
  <c r="O232" i="39" s="1"/>
  <c r="P232" i="39" s="1" a="1"/>
  <c r="P232" i="39" s="1"/>
  <c r="Q232" i="39" s="1"/>
  <c r="R232" i="39" s="1"/>
  <c r="O235" i="39" a="1"/>
  <c r="O235" i="39" s="1"/>
  <c r="P235" i="39" s="1" a="1"/>
  <c r="P235" i="39" s="1"/>
  <c r="Q235" i="39" s="1"/>
  <c r="R235" i="39" s="1"/>
  <c r="O234" i="39" a="1"/>
  <c r="O234" i="39" s="1"/>
  <c r="P234" i="39" s="1" a="1"/>
  <c r="P234" i="39" s="1"/>
  <c r="Q234" i="39" s="1"/>
  <c r="R234" i="39" s="1"/>
  <c r="O231" i="39" a="1"/>
  <c r="O231" i="39" s="1"/>
  <c r="P231" i="39" s="1" a="1"/>
  <c r="P231" i="39" s="1"/>
  <c r="Q231" i="39" s="1"/>
  <c r="R231" i="39" s="1"/>
  <c r="O238" i="39" a="1"/>
  <c r="O238" i="39" s="1"/>
  <c r="P238" i="39" s="1" a="1"/>
  <c r="P238" i="39" s="1"/>
  <c r="Q238" i="39" s="1"/>
  <c r="R238" i="39" s="1"/>
  <c r="C223" i="39" a="1"/>
  <c r="C223" i="39" s="1"/>
  <c r="D223" i="39" s="1" a="1"/>
  <c r="D223" i="39" s="1"/>
  <c r="E223" i="39" s="1"/>
  <c r="F223" i="39" s="1"/>
  <c r="C217" i="39" a="1"/>
  <c r="C217" i="39" s="1"/>
  <c r="D217" i="39" s="1" a="1"/>
  <c r="D217" i="39" s="1"/>
  <c r="E217" i="39" s="1"/>
  <c r="F217" i="39" s="1"/>
  <c r="C215" i="39" a="1"/>
  <c r="C215" i="39" s="1"/>
  <c r="D215" i="39" s="1" a="1"/>
  <c r="D215" i="39" s="1"/>
  <c r="E215" i="39" s="1"/>
  <c r="F215" i="39" s="1"/>
  <c r="C224" i="39" a="1"/>
  <c r="C224" i="39" s="1"/>
  <c r="D224" i="39" s="1" a="1"/>
  <c r="D224" i="39" s="1"/>
  <c r="E224" i="39" s="1"/>
  <c r="F224" i="39" s="1"/>
  <c r="C221" i="39" a="1"/>
  <c r="C221" i="39" s="1"/>
  <c r="D221" i="39" s="1" a="1"/>
  <c r="D221" i="39" s="1"/>
  <c r="E221" i="39" s="1"/>
  <c r="F221" i="39" s="1"/>
  <c r="C222" i="39" a="1"/>
  <c r="C222" i="39" s="1"/>
  <c r="D222" i="39" s="1" a="1"/>
  <c r="D222" i="39" s="1"/>
  <c r="E222" i="39" s="1"/>
  <c r="F222" i="39" s="1"/>
  <c r="C220" i="39" a="1"/>
  <c r="C220" i="39" s="1"/>
  <c r="D220" i="39" s="1" a="1"/>
  <c r="D220" i="39" s="1"/>
  <c r="E220" i="39" s="1"/>
  <c r="F220" i="39" s="1"/>
  <c r="C219" i="39" a="1"/>
  <c r="C219" i="39" s="1"/>
  <c r="D219" i="39" s="1" a="1"/>
  <c r="D219" i="39" s="1"/>
  <c r="E219" i="39" s="1"/>
  <c r="F219" i="39" s="1"/>
  <c r="C218" i="39" a="1"/>
  <c r="C218" i="39" s="1"/>
  <c r="D218" i="39" s="1" a="1"/>
  <c r="D218" i="39" s="1"/>
  <c r="E218" i="39" s="1"/>
  <c r="F218" i="39" s="1"/>
  <c r="C216" i="39" a="1"/>
  <c r="C216" i="39" s="1"/>
  <c r="D216" i="39" s="1" a="1"/>
  <c r="D216" i="39" s="1"/>
  <c r="E216" i="39" s="1"/>
  <c r="F216" i="39" s="1"/>
  <c r="AB229" i="39"/>
  <c r="AC227" i="39"/>
  <c r="AC228" i="39" s="1"/>
  <c r="Y258" i="39"/>
  <c r="AB242" i="39" a="1"/>
  <c r="AB242" i="39" s="1"/>
  <c r="B20" i="3"/>
  <c r="C19" i="3" a="1"/>
  <c r="C19" i="3" s="1"/>
  <c r="D19" i="3" s="1"/>
  <c r="E19" i="3" s="1"/>
  <c r="G21" i="3"/>
  <c r="H20" i="3" a="1"/>
  <c r="H20" i="3" s="1"/>
  <c r="I20" i="3" s="1"/>
  <c r="J20" i="3" s="1"/>
  <c r="E243" i="39" l="1"/>
  <c r="E244" i="39" s="1"/>
  <c r="D245" i="39"/>
  <c r="AB245" i="39"/>
  <c r="AC243" i="39"/>
  <c r="AC244" i="39" s="1"/>
  <c r="A274" i="39"/>
  <c r="D258" i="39" a="1"/>
  <c r="D258" i="39" s="1"/>
  <c r="I247" i="39" a="1"/>
  <c r="I247" i="39" s="1"/>
  <c r="J247" i="39" s="1" a="1"/>
  <c r="J247" i="39" s="1"/>
  <c r="K247" i="39" s="1"/>
  <c r="L247" i="39" s="1"/>
  <c r="I250" i="39" a="1"/>
  <c r="I250" i="39" s="1"/>
  <c r="J250" i="39" s="1" a="1"/>
  <c r="J250" i="39" s="1"/>
  <c r="K250" i="39" s="1"/>
  <c r="L250" i="39" s="1"/>
  <c r="I255" i="39" a="1"/>
  <c r="I255" i="39" s="1"/>
  <c r="J255" i="39" s="1" a="1"/>
  <c r="J255" i="39" s="1"/>
  <c r="K255" i="39" s="1"/>
  <c r="L255" i="39" s="1"/>
  <c r="I252" i="39" a="1"/>
  <c r="I252" i="39" s="1"/>
  <c r="J252" i="39" s="1" a="1"/>
  <c r="J252" i="39" s="1"/>
  <c r="K252" i="39" s="1"/>
  <c r="L252" i="39" s="1"/>
  <c r="I256" i="39" a="1"/>
  <c r="I256" i="39" s="1"/>
  <c r="J256" i="39" s="1" a="1"/>
  <c r="J256" i="39" s="1"/>
  <c r="K256" i="39" s="1"/>
  <c r="L256" i="39" s="1"/>
  <c r="I254" i="39" a="1"/>
  <c r="I254" i="39" s="1"/>
  <c r="J254" i="39" s="1" a="1"/>
  <c r="J254" i="39" s="1"/>
  <c r="K254" i="39" s="1"/>
  <c r="L254" i="39" s="1"/>
  <c r="I253" i="39" a="1"/>
  <c r="I253" i="39" s="1"/>
  <c r="J253" i="39" s="1" a="1"/>
  <c r="J253" i="39" s="1"/>
  <c r="K253" i="39" s="1"/>
  <c r="L253" i="39" s="1"/>
  <c r="I249" i="39" a="1"/>
  <c r="I249" i="39" s="1"/>
  <c r="J249" i="39" s="1" a="1"/>
  <c r="J249" i="39" s="1"/>
  <c r="K249" i="39" s="1"/>
  <c r="L249" i="39" s="1"/>
  <c r="I248" i="39" a="1"/>
  <c r="I248" i="39" s="1"/>
  <c r="J248" i="39" s="1" a="1"/>
  <c r="J248" i="39" s="1"/>
  <c r="K248" i="39" s="1"/>
  <c r="L248" i="39" s="1"/>
  <c r="I251" i="39" a="1"/>
  <c r="I251" i="39" s="1"/>
  <c r="J251" i="39" s="1" a="1"/>
  <c r="J251" i="39" s="1"/>
  <c r="K251" i="39" s="1"/>
  <c r="L251" i="39" s="1"/>
  <c r="Q259" i="39"/>
  <c r="Q260" i="39" s="1"/>
  <c r="P261" i="39"/>
  <c r="Y274" i="39"/>
  <c r="AB258" i="39" a="1"/>
  <c r="AB258" i="39" s="1"/>
  <c r="K259" i="39"/>
  <c r="K260" i="39" s="1"/>
  <c r="J261" i="39"/>
  <c r="AA239" i="39" a="1"/>
  <c r="AA239" i="39" s="1"/>
  <c r="AB239" i="39" s="1" a="1"/>
  <c r="AB239" i="39" s="1"/>
  <c r="AC239" i="39" s="1"/>
  <c r="AD239" i="39" s="1"/>
  <c r="AA231" i="39" a="1"/>
  <c r="AA231" i="39" s="1"/>
  <c r="AB231" i="39" s="1" a="1"/>
  <c r="AB231" i="39" s="1"/>
  <c r="AC231" i="39" s="1"/>
  <c r="AD231" i="39" s="1"/>
  <c r="AA234" i="39" a="1"/>
  <c r="AA234" i="39" s="1"/>
  <c r="AB234" i="39" s="1" a="1"/>
  <c r="AB234" i="39" s="1"/>
  <c r="AC234" i="39" s="1"/>
  <c r="AD234" i="39" s="1"/>
  <c r="AA236" i="39" a="1"/>
  <c r="AA236" i="39" s="1"/>
  <c r="AB236" i="39" s="1" a="1"/>
  <c r="AB236" i="39" s="1"/>
  <c r="AC236" i="39" s="1"/>
  <c r="AD236" i="39" s="1"/>
  <c r="AA233" i="39" a="1"/>
  <c r="AA233" i="39" s="1"/>
  <c r="AB233" i="39" s="1" a="1"/>
  <c r="AB233" i="39" s="1"/>
  <c r="AC233" i="39" s="1"/>
  <c r="AD233" i="39" s="1"/>
  <c r="AA240" i="39" a="1"/>
  <c r="AA240" i="39" s="1"/>
  <c r="AB240" i="39" s="1" a="1"/>
  <c r="AB240" i="39" s="1"/>
  <c r="AC240" i="39" s="1"/>
  <c r="AD240" i="39" s="1"/>
  <c r="AA237" i="39" a="1"/>
  <c r="AA237" i="39" s="1"/>
  <c r="AB237" i="39" s="1" a="1"/>
  <c r="AB237" i="39" s="1"/>
  <c r="AC237" i="39" s="1"/>
  <c r="AD237" i="39" s="1"/>
  <c r="AA235" i="39" a="1"/>
  <c r="AA235" i="39" s="1"/>
  <c r="AB235" i="39" s="1" a="1"/>
  <c r="AB235" i="39" s="1"/>
  <c r="AC235" i="39" s="1"/>
  <c r="AD235" i="39" s="1"/>
  <c r="AA232" i="39" a="1"/>
  <c r="AA232" i="39" s="1"/>
  <c r="AB232" i="39" s="1" a="1"/>
  <c r="AB232" i="39" s="1"/>
  <c r="AC232" i="39" s="1"/>
  <c r="AD232" i="39" s="1"/>
  <c r="AA238" i="39" a="1"/>
  <c r="AA238" i="39" s="1"/>
  <c r="AB238" i="39" s="1" a="1"/>
  <c r="AB238" i="39" s="1"/>
  <c r="AC238" i="39" s="1"/>
  <c r="AD238" i="39" s="1"/>
  <c r="G290" i="39"/>
  <c r="J274" i="39" a="1"/>
  <c r="J274" i="39" s="1"/>
  <c r="O248" i="39" a="1"/>
  <c r="O248" i="39" s="1"/>
  <c r="P248" i="39" s="1" a="1"/>
  <c r="P248" i="39" s="1"/>
  <c r="Q248" i="39" s="1"/>
  <c r="R248" i="39" s="1"/>
  <c r="O254" i="39" a="1"/>
  <c r="O254" i="39" s="1"/>
  <c r="P254" i="39" s="1" a="1"/>
  <c r="P254" i="39" s="1"/>
  <c r="Q254" i="39" s="1"/>
  <c r="R254" i="39" s="1"/>
  <c r="O256" i="39" a="1"/>
  <c r="O256" i="39" s="1"/>
  <c r="P256" i="39" s="1" a="1"/>
  <c r="P256" i="39" s="1"/>
  <c r="Q256" i="39" s="1"/>
  <c r="R256" i="39" s="1"/>
  <c r="O252" i="39" a="1"/>
  <c r="O252" i="39" s="1"/>
  <c r="P252" i="39" s="1" a="1"/>
  <c r="P252" i="39" s="1"/>
  <c r="Q252" i="39" s="1"/>
  <c r="R252" i="39" s="1"/>
  <c r="O255" i="39" a="1"/>
  <c r="O255" i="39" s="1"/>
  <c r="P255" i="39" s="1" a="1"/>
  <c r="P255" i="39" s="1"/>
  <c r="Q255" i="39" s="1"/>
  <c r="R255" i="39" s="1"/>
  <c r="O249" i="39" a="1"/>
  <c r="O249" i="39" s="1"/>
  <c r="P249" i="39" s="1" a="1"/>
  <c r="P249" i="39" s="1"/>
  <c r="Q249" i="39" s="1"/>
  <c r="R249" i="39" s="1"/>
  <c r="O253" i="39" a="1"/>
  <c r="O253" i="39" s="1"/>
  <c r="P253" i="39" s="1" a="1"/>
  <c r="P253" i="39" s="1"/>
  <c r="Q253" i="39" s="1"/>
  <c r="R253" i="39" s="1"/>
  <c r="O251" i="39" a="1"/>
  <c r="O251" i="39" s="1"/>
  <c r="P251" i="39" s="1" a="1"/>
  <c r="P251" i="39" s="1"/>
  <c r="Q251" i="39" s="1"/>
  <c r="R251" i="39" s="1"/>
  <c r="O250" i="39" a="1"/>
  <c r="O250" i="39" s="1"/>
  <c r="P250" i="39" s="1" a="1"/>
  <c r="P250" i="39" s="1"/>
  <c r="Q250" i="39" s="1"/>
  <c r="R250" i="39" s="1"/>
  <c r="O247" i="39" a="1"/>
  <c r="O247" i="39" s="1"/>
  <c r="P247" i="39" s="1" a="1"/>
  <c r="P247" i="39" s="1"/>
  <c r="Q247" i="39" s="1"/>
  <c r="R247" i="39" s="1"/>
  <c r="M290" i="39"/>
  <c r="P274" i="39" a="1"/>
  <c r="P274" i="39" s="1"/>
  <c r="V261" i="39"/>
  <c r="W259" i="39"/>
  <c r="W260" i="39" s="1"/>
  <c r="U249" i="39" a="1"/>
  <c r="U249" i="39" s="1"/>
  <c r="V249" i="39" s="1" a="1"/>
  <c r="V249" i="39" s="1"/>
  <c r="W249" i="39" s="1"/>
  <c r="X249" i="39" s="1"/>
  <c r="U256" i="39" a="1"/>
  <c r="U256" i="39" s="1"/>
  <c r="V256" i="39" s="1" a="1"/>
  <c r="V256" i="39" s="1"/>
  <c r="W256" i="39" s="1"/>
  <c r="X256" i="39" s="1"/>
  <c r="U251" i="39" a="1"/>
  <c r="U251" i="39" s="1"/>
  <c r="V251" i="39" s="1" a="1"/>
  <c r="V251" i="39" s="1"/>
  <c r="W251" i="39" s="1"/>
  <c r="X251" i="39" s="1"/>
  <c r="U248" i="39" a="1"/>
  <c r="U248" i="39" s="1"/>
  <c r="V248" i="39" s="1" a="1"/>
  <c r="V248" i="39" s="1"/>
  <c r="W248" i="39" s="1"/>
  <c r="X248" i="39" s="1"/>
  <c r="U254" i="39" a="1"/>
  <c r="U254" i="39" s="1"/>
  <c r="V254" i="39" s="1" a="1"/>
  <c r="V254" i="39" s="1"/>
  <c r="W254" i="39" s="1"/>
  <c r="X254" i="39" s="1"/>
  <c r="U255" i="39" a="1"/>
  <c r="U255" i="39" s="1"/>
  <c r="V255" i="39" s="1" a="1"/>
  <c r="V255" i="39" s="1"/>
  <c r="W255" i="39" s="1"/>
  <c r="X255" i="39" s="1"/>
  <c r="U250" i="39" a="1"/>
  <c r="U250" i="39" s="1"/>
  <c r="V250" i="39" s="1" a="1"/>
  <c r="V250" i="39" s="1"/>
  <c r="W250" i="39" s="1"/>
  <c r="X250" i="39" s="1"/>
  <c r="U252" i="39" a="1"/>
  <c r="U252" i="39" s="1"/>
  <c r="V252" i="39" s="1" a="1"/>
  <c r="V252" i="39" s="1"/>
  <c r="W252" i="39" s="1"/>
  <c r="X252" i="39" s="1"/>
  <c r="U253" i="39" a="1"/>
  <c r="U253" i="39" s="1"/>
  <c r="V253" i="39" s="1" a="1"/>
  <c r="V253" i="39" s="1"/>
  <c r="W253" i="39" s="1"/>
  <c r="X253" i="39" s="1"/>
  <c r="U247" i="39" a="1"/>
  <c r="U247" i="39" s="1"/>
  <c r="V247" i="39" s="1" a="1"/>
  <c r="V247" i="39" s="1"/>
  <c r="W247" i="39" s="1"/>
  <c r="X247" i="39" s="1"/>
  <c r="C235" i="39" a="1"/>
  <c r="C235" i="39" s="1"/>
  <c r="D235" i="39" s="1" a="1"/>
  <c r="D235" i="39" s="1"/>
  <c r="E235" i="39" s="1"/>
  <c r="F235" i="39" s="1"/>
  <c r="C233" i="39" a="1"/>
  <c r="C233" i="39" s="1"/>
  <c r="D233" i="39" s="1" a="1"/>
  <c r="D233" i="39" s="1"/>
  <c r="E233" i="39" s="1"/>
  <c r="F233" i="39" s="1"/>
  <c r="C238" i="39" a="1"/>
  <c r="C238" i="39" s="1"/>
  <c r="D238" i="39" s="1" a="1"/>
  <c r="D238" i="39" s="1"/>
  <c r="E238" i="39" s="1"/>
  <c r="F238" i="39" s="1"/>
  <c r="C231" i="39" a="1"/>
  <c r="C231" i="39" s="1"/>
  <c r="D231" i="39" s="1" a="1"/>
  <c r="D231" i="39" s="1"/>
  <c r="E231" i="39" s="1"/>
  <c r="F231" i="39" s="1"/>
  <c r="C237" i="39" a="1"/>
  <c r="C237" i="39" s="1"/>
  <c r="D237" i="39" s="1" a="1"/>
  <c r="D237" i="39" s="1"/>
  <c r="E237" i="39" s="1"/>
  <c r="F237" i="39" s="1"/>
  <c r="C232" i="39" a="1"/>
  <c r="C232" i="39" s="1"/>
  <c r="D232" i="39" s="1" a="1"/>
  <c r="D232" i="39" s="1"/>
  <c r="E232" i="39" s="1"/>
  <c r="F232" i="39" s="1"/>
  <c r="C240" i="39" a="1"/>
  <c r="C240" i="39" s="1"/>
  <c r="D240" i="39" s="1" a="1"/>
  <c r="D240" i="39" s="1"/>
  <c r="E240" i="39" s="1"/>
  <c r="F240" i="39" s="1"/>
  <c r="C234" i="39" a="1"/>
  <c r="C234" i="39" s="1"/>
  <c r="D234" i="39" s="1" a="1"/>
  <c r="D234" i="39" s="1"/>
  <c r="E234" i="39" s="1"/>
  <c r="F234" i="39" s="1"/>
  <c r="C239" i="39" a="1"/>
  <c r="C239" i="39" s="1"/>
  <c r="D239" i="39" s="1" a="1"/>
  <c r="D239" i="39" s="1"/>
  <c r="E239" i="39" s="1"/>
  <c r="F239" i="39" s="1"/>
  <c r="C236" i="39" a="1"/>
  <c r="C236" i="39" s="1"/>
  <c r="D236" i="39" s="1" a="1"/>
  <c r="D236" i="39" s="1"/>
  <c r="E236" i="39" s="1"/>
  <c r="F236" i="39" s="1"/>
  <c r="S290" i="39"/>
  <c r="V274" i="39" a="1"/>
  <c r="V274" i="39" s="1"/>
  <c r="B21" i="3"/>
  <c r="C20" i="3" a="1"/>
  <c r="C20" i="3" s="1"/>
  <c r="D20" i="3" s="1"/>
  <c r="E20" i="3" s="1"/>
  <c r="G22" i="3"/>
  <c r="H21" i="3" a="1"/>
  <c r="H21" i="3" s="1"/>
  <c r="I21" i="3" s="1"/>
  <c r="J21" i="3" s="1"/>
  <c r="I267" i="39" l="1" a="1"/>
  <c r="I267" i="39" s="1"/>
  <c r="J267" i="39" s="1" a="1"/>
  <c r="J267" i="39" s="1"/>
  <c r="K267" i="39" s="1"/>
  <c r="L267" i="39" s="1"/>
  <c r="I265" i="39" a="1"/>
  <c r="I265" i="39" s="1"/>
  <c r="J265" i="39" s="1" a="1"/>
  <c r="J265" i="39" s="1"/>
  <c r="K265" i="39" s="1"/>
  <c r="L265" i="39" s="1"/>
  <c r="I263" i="39" a="1"/>
  <c r="I263" i="39" s="1"/>
  <c r="J263" i="39" s="1" a="1"/>
  <c r="J263" i="39" s="1"/>
  <c r="K263" i="39" s="1"/>
  <c r="L263" i="39" s="1"/>
  <c r="I266" i="39" a="1"/>
  <c r="I266" i="39" s="1"/>
  <c r="J266" i="39" s="1" a="1"/>
  <c r="J266" i="39" s="1"/>
  <c r="K266" i="39" s="1"/>
  <c r="L266" i="39" s="1"/>
  <c r="I268" i="39" a="1"/>
  <c r="I268" i="39" s="1"/>
  <c r="J268" i="39" s="1" a="1"/>
  <c r="J268" i="39" s="1"/>
  <c r="K268" i="39" s="1"/>
  <c r="L268" i="39" s="1"/>
  <c r="I272" i="39" a="1"/>
  <c r="I272" i="39" s="1"/>
  <c r="J272" i="39" s="1" a="1"/>
  <c r="J272" i="39" s="1"/>
  <c r="K272" i="39" s="1"/>
  <c r="L272" i="39" s="1"/>
  <c r="I271" i="39" a="1"/>
  <c r="I271" i="39" s="1"/>
  <c r="J271" i="39" s="1" a="1"/>
  <c r="J271" i="39" s="1"/>
  <c r="K271" i="39" s="1"/>
  <c r="L271" i="39" s="1"/>
  <c r="I264" i="39" a="1"/>
  <c r="I264" i="39" s="1"/>
  <c r="J264" i="39" s="1" a="1"/>
  <c r="J264" i="39" s="1"/>
  <c r="K264" i="39" s="1"/>
  <c r="L264" i="39" s="1"/>
  <c r="I269" i="39" a="1"/>
  <c r="I269" i="39" s="1"/>
  <c r="J269" i="39" s="1" a="1"/>
  <c r="J269" i="39" s="1"/>
  <c r="K269" i="39" s="1"/>
  <c r="L269" i="39" s="1"/>
  <c r="I270" i="39" a="1"/>
  <c r="I270" i="39" s="1"/>
  <c r="J270" i="39" s="1" a="1"/>
  <c r="J270" i="39" s="1"/>
  <c r="K270" i="39" s="1"/>
  <c r="L270" i="39" s="1"/>
  <c r="D261" i="39"/>
  <c r="E259" i="39"/>
  <c r="E260" i="39" s="1"/>
  <c r="D274" i="39" a="1"/>
  <c r="D274" i="39" s="1"/>
  <c r="A290" i="39"/>
  <c r="P290" i="39" a="1"/>
  <c r="P290" i="39" s="1"/>
  <c r="M306" i="39"/>
  <c r="P306" i="39" s="1" a="1"/>
  <c r="P306" i="39" s="1"/>
  <c r="AB261" i="39"/>
  <c r="AC259" i="39"/>
  <c r="AC260" i="39" s="1"/>
  <c r="W275" i="39"/>
  <c r="W276" i="39" s="1"/>
  <c r="V277" i="39"/>
  <c r="Y290" i="39"/>
  <c r="AB274" i="39" a="1"/>
  <c r="AB274" i="39" s="1"/>
  <c r="AA256" i="39" a="1"/>
  <c r="AA256" i="39" s="1"/>
  <c r="AB256" i="39" s="1" a="1"/>
  <c r="AB256" i="39" s="1"/>
  <c r="AC256" i="39" s="1"/>
  <c r="AD256" i="39" s="1"/>
  <c r="AA247" i="39" a="1"/>
  <c r="AA247" i="39" s="1"/>
  <c r="AB247" i="39" s="1" a="1"/>
  <c r="AB247" i="39" s="1"/>
  <c r="AC247" i="39" s="1"/>
  <c r="AD247" i="39" s="1"/>
  <c r="AA250" i="39" a="1"/>
  <c r="AA250" i="39" s="1"/>
  <c r="AB250" i="39" s="1" a="1"/>
  <c r="AB250" i="39" s="1"/>
  <c r="AC250" i="39" s="1"/>
  <c r="AD250" i="39" s="1"/>
  <c r="AA249" i="39" a="1"/>
  <c r="AA249" i="39" s="1"/>
  <c r="AB249" i="39" s="1" a="1"/>
  <c r="AB249" i="39" s="1"/>
  <c r="AC249" i="39" s="1"/>
  <c r="AD249" i="39" s="1"/>
  <c r="AA248" i="39" a="1"/>
  <c r="AA248" i="39" s="1"/>
  <c r="AB248" i="39" s="1" a="1"/>
  <c r="AB248" i="39" s="1"/>
  <c r="AC248" i="39" s="1"/>
  <c r="AD248" i="39" s="1"/>
  <c r="AA253" i="39" a="1"/>
  <c r="AA253" i="39" s="1"/>
  <c r="AB253" i="39" s="1" a="1"/>
  <c r="AB253" i="39" s="1"/>
  <c r="AC253" i="39" s="1"/>
  <c r="AD253" i="39" s="1"/>
  <c r="AA251" i="39" a="1"/>
  <c r="AA251" i="39" s="1"/>
  <c r="AB251" i="39" s="1" a="1"/>
  <c r="AB251" i="39" s="1"/>
  <c r="AC251" i="39" s="1"/>
  <c r="AD251" i="39" s="1"/>
  <c r="AA252" i="39" a="1"/>
  <c r="AA252" i="39" s="1"/>
  <c r="AB252" i="39" s="1" a="1"/>
  <c r="AB252" i="39" s="1"/>
  <c r="AC252" i="39" s="1"/>
  <c r="AD252" i="39" s="1"/>
  <c r="AA254" i="39" a="1"/>
  <c r="AA254" i="39" s="1"/>
  <c r="AB254" i="39" s="1" a="1"/>
  <c r="AB254" i="39" s="1"/>
  <c r="AC254" i="39" s="1"/>
  <c r="AD254" i="39" s="1"/>
  <c r="AA255" i="39" a="1"/>
  <c r="AA255" i="39" s="1"/>
  <c r="AB255" i="39" s="1" a="1"/>
  <c r="AB255" i="39" s="1"/>
  <c r="AC255" i="39" s="1"/>
  <c r="AD255" i="39" s="1"/>
  <c r="U269" i="39" a="1"/>
  <c r="U269" i="39" s="1"/>
  <c r="V269" i="39" s="1" a="1"/>
  <c r="V269" i="39" s="1"/>
  <c r="W269" i="39" s="1"/>
  <c r="X269" i="39" s="1"/>
  <c r="U270" i="39" a="1"/>
  <c r="U270" i="39" s="1"/>
  <c r="V270" i="39" s="1" a="1"/>
  <c r="V270" i="39" s="1"/>
  <c r="W270" i="39" s="1"/>
  <c r="X270" i="39" s="1"/>
  <c r="U267" i="39" a="1"/>
  <c r="U267" i="39" s="1"/>
  <c r="V267" i="39" s="1" a="1"/>
  <c r="V267" i="39" s="1"/>
  <c r="W267" i="39" s="1"/>
  <c r="X267" i="39" s="1"/>
  <c r="U272" i="39" a="1"/>
  <c r="U272" i="39" s="1"/>
  <c r="V272" i="39" s="1" a="1"/>
  <c r="V272" i="39" s="1"/>
  <c r="W272" i="39" s="1"/>
  <c r="X272" i="39" s="1"/>
  <c r="U263" i="39" a="1"/>
  <c r="U263" i="39" s="1"/>
  <c r="V263" i="39" s="1" a="1"/>
  <c r="V263" i="39" s="1"/>
  <c r="W263" i="39" s="1"/>
  <c r="X263" i="39" s="1"/>
  <c r="U268" i="39" a="1"/>
  <c r="U268" i="39" s="1"/>
  <c r="V268" i="39" s="1" a="1"/>
  <c r="V268" i="39" s="1"/>
  <c r="W268" i="39" s="1"/>
  <c r="X268" i="39" s="1"/>
  <c r="U271" i="39" a="1"/>
  <c r="U271" i="39" s="1"/>
  <c r="V271" i="39" s="1" a="1"/>
  <c r="V271" i="39" s="1"/>
  <c r="W271" i="39" s="1"/>
  <c r="X271" i="39" s="1"/>
  <c r="U266" i="39" a="1"/>
  <c r="U266" i="39" s="1"/>
  <c r="V266" i="39" s="1" a="1"/>
  <c r="V266" i="39" s="1"/>
  <c r="W266" i="39" s="1"/>
  <c r="X266" i="39" s="1"/>
  <c r="U264" i="39" a="1"/>
  <c r="U264" i="39" s="1"/>
  <c r="V264" i="39" s="1" a="1"/>
  <c r="V264" i="39" s="1"/>
  <c r="W264" i="39" s="1"/>
  <c r="X264" i="39" s="1"/>
  <c r="U265" i="39" a="1"/>
  <c r="U265" i="39" s="1"/>
  <c r="V265" i="39" s="1" a="1"/>
  <c r="V265" i="39" s="1"/>
  <c r="W265" i="39" s="1"/>
  <c r="X265" i="39" s="1"/>
  <c r="P277" i="39"/>
  <c r="Q275" i="39"/>
  <c r="Q276" i="39" s="1"/>
  <c r="V290" i="39" a="1"/>
  <c r="V290" i="39" s="1"/>
  <c r="S306" i="39"/>
  <c r="V306" i="39" s="1" a="1"/>
  <c r="V306" i="39" s="1"/>
  <c r="J277" i="39"/>
  <c r="K275" i="39"/>
  <c r="K276" i="39" s="1"/>
  <c r="O267" i="39" a="1"/>
  <c r="O267" i="39" s="1"/>
  <c r="P267" i="39" s="1" a="1"/>
  <c r="P267" i="39" s="1"/>
  <c r="Q267" i="39" s="1"/>
  <c r="R267" i="39" s="1"/>
  <c r="O271" i="39" a="1"/>
  <c r="O271" i="39" s="1"/>
  <c r="P271" i="39" s="1" a="1"/>
  <c r="P271" i="39" s="1"/>
  <c r="Q271" i="39" s="1"/>
  <c r="R271" i="39" s="1"/>
  <c r="O264" i="39" a="1"/>
  <c r="O264" i="39" s="1"/>
  <c r="P264" i="39" s="1" a="1"/>
  <c r="P264" i="39" s="1"/>
  <c r="Q264" i="39" s="1"/>
  <c r="R264" i="39" s="1"/>
  <c r="O269" i="39" a="1"/>
  <c r="O269" i="39" s="1"/>
  <c r="P269" i="39" s="1" a="1"/>
  <c r="P269" i="39" s="1"/>
  <c r="Q269" i="39" s="1"/>
  <c r="R269" i="39" s="1"/>
  <c r="O270" i="39" a="1"/>
  <c r="O270" i="39" s="1"/>
  <c r="P270" i="39" s="1" a="1"/>
  <c r="P270" i="39" s="1"/>
  <c r="Q270" i="39" s="1"/>
  <c r="R270" i="39" s="1"/>
  <c r="O265" i="39" a="1"/>
  <c r="O265" i="39" s="1"/>
  <c r="P265" i="39" s="1" a="1"/>
  <c r="P265" i="39" s="1"/>
  <c r="Q265" i="39" s="1"/>
  <c r="R265" i="39" s="1"/>
  <c r="O266" i="39" a="1"/>
  <c r="O266" i="39" s="1"/>
  <c r="P266" i="39" s="1" a="1"/>
  <c r="P266" i="39" s="1"/>
  <c r="Q266" i="39" s="1"/>
  <c r="R266" i="39" s="1"/>
  <c r="O268" i="39" a="1"/>
  <c r="O268" i="39" s="1"/>
  <c r="P268" i="39" s="1" a="1"/>
  <c r="P268" i="39" s="1"/>
  <c r="Q268" i="39" s="1"/>
  <c r="R268" i="39" s="1"/>
  <c r="O263" i="39" a="1"/>
  <c r="O263" i="39" s="1"/>
  <c r="P263" i="39" s="1" a="1"/>
  <c r="P263" i="39" s="1"/>
  <c r="Q263" i="39" s="1"/>
  <c r="R263" i="39" s="1"/>
  <c r="O272" i="39" a="1"/>
  <c r="O272" i="39" s="1"/>
  <c r="P272" i="39" s="1" a="1"/>
  <c r="P272" i="39" s="1"/>
  <c r="Q272" i="39" s="1"/>
  <c r="R272" i="39" s="1"/>
  <c r="C256" i="39" a="1"/>
  <c r="C256" i="39" s="1"/>
  <c r="D256" i="39" s="1" a="1"/>
  <c r="D256" i="39" s="1"/>
  <c r="E256" i="39" s="1"/>
  <c r="F256" i="39" s="1"/>
  <c r="C247" i="39" a="1"/>
  <c r="C247" i="39" s="1"/>
  <c r="D247" i="39" s="1" a="1"/>
  <c r="D247" i="39" s="1"/>
  <c r="E247" i="39" s="1"/>
  <c r="F247" i="39" s="1"/>
  <c r="C252" i="39" a="1"/>
  <c r="C252" i="39" s="1"/>
  <c r="D252" i="39" s="1" a="1"/>
  <c r="D252" i="39" s="1"/>
  <c r="E252" i="39" s="1"/>
  <c r="F252" i="39" s="1"/>
  <c r="C249" i="39" a="1"/>
  <c r="C249" i="39" s="1"/>
  <c r="D249" i="39" s="1" a="1"/>
  <c r="D249" i="39" s="1"/>
  <c r="E249" i="39" s="1"/>
  <c r="F249" i="39" s="1"/>
  <c r="C255" i="39" a="1"/>
  <c r="C255" i="39" s="1"/>
  <c r="D255" i="39" s="1" a="1"/>
  <c r="D255" i="39" s="1"/>
  <c r="E255" i="39" s="1"/>
  <c r="F255" i="39" s="1"/>
  <c r="C248" i="39" a="1"/>
  <c r="C248" i="39" s="1"/>
  <c r="D248" i="39" s="1" a="1"/>
  <c r="D248" i="39" s="1"/>
  <c r="E248" i="39" s="1"/>
  <c r="F248" i="39" s="1"/>
  <c r="C251" i="39" a="1"/>
  <c r="C251" i="39" s="1"/>
  <c r="D251" i="39" s="1" a="1"/>
  <c r="D251" i="39" s="1"/>
  <c r="E251" i="39" s="1"/>
  <c r="F251" i="39" s="1"/>
  <c r="C250" i="39" a="1"/>
  <c r="C250" i="39" s="1"/>
  <c r="D250" i="39" s="1" a="1"/>
  <c r="D250" i="39" s="1"/>
  <c r="E250" i="39" s="1"/>
  <c r="F250" i="39" s="1"/>
  <c r="C254" i="39" a="1"/>
  <c r="C254" i="39" s="1"/>
  <c r="D254" i="39" s="1" a="1"/>
  <c r="D254" i="39" s="1"/>
  <c r="E254" i="39" s="1"/>
  <c r="F254" i="39" s="1"/>
  <c r="C253" i="39" a="1"/>
  <c r="C253" i="39" s="1"/>
  <c r="D253" i="39" s="1" a="1"/>
  <c r="D253" i="39" s="1"/>
  <c r="E253" i="39" s="1"/>
  <c r="F253" i="39" s="1"/>
  <c r="J290" i="39" a="1"/>
  <c r="J290" i="39" s="1"/>
  <c r="G306" i="39"/>
  <c r="J306" i="39" s="1" a="1"/>
  <c r="J306" i="39" s="1"/>
  <c r="B22" i="3"/>
  <c r="C21" i="3" a="1"/>
  <c r="C21" i="3" s="1"/>
  <c r="D21" i="3" s="1"/>
  <c r="E21" i="3" s="1"/>
  <c r="G23" i="3"/>
  <c r="H22" i="3" a="1"/>
  <c r="H22" i="3" s="1"/>
  <c r="I22" i="3" s="1"/>
  <c r="J22" i="3" s="1"/>
  <c r="Q307" i="39" l="1"/>
  <c r="Q308" i="39" s="1"/>
  <c r="P309" i="39"/>
  <c r="P293" i="39"/>
  <c r="Q291" i="39"/>
  <c r="Q292" i="39" s="1"/>
  <c r="AC275" i="39"/>
  <c r="AC276" i="39" s="1"/>
  <c r="AB277" i="39"/>
  <c r="D290" i="39" a="1"/>
  <c r="D290" i="39" s="1"/>
  <c r="A306" i="39"/>
  <c r="D306" i="39" s="1" a="1"/>
  <c r="D306" i="39" s="1"/>
  <c r="AB290" i="39" a="1"/>
  <c r="AB290" i="39" s="1"/>
  <c r="Y306" i="39"/>
  <c r="AB306" i="39" s="1" a="1"/>
  <c r="AB306" i="39" s="1"/>
  <c r="E275" i="39"/>
  <c r="E276" i="39" s="1"/>
  <c r="D277" i="39"/>
  <c r="U284" i="39" a="1"/>
  <c r="U284" i="39" s="1"/>
  <c r="V284" i="39" s="1" a="1"/>
  <c r="V284" i="39" s="1"/>
  <c r="W284" i="39" s="1"/>
  <c r="X284" i="39" s="1"/>
  <c r="U288" i="39" a="1"/>
  <c r="U288" i="39" s="1"/>
  <c r="V288" i="39" s="1" a="1"/>
  <c r="V288" i="39" s="1"/>
  <c r="W288" i="39" s="1"/>
  <c r="X288" i="39" s="1"/>
  <c r="U287" i="39" a="1"/>
  <c r="U287" i="39" s="1"/>
  <c r="V287" i="39" s="1" a="1"/>
  <c r="V287" i="39" s="1"/>
  <c r="W287" i="39" s="1"/>
  <c r="X287" i="39" s="1"/>
  <c r="U281" i="39" a="1"/>
  <c r="U281" i="39" s="1"/>
  <c r="V281" i="39" s="1" a="1"/>
  <c r="V281" i="39" s="1"/>
  <c r="W281" i="39" s="1"/>
  <c r="X281" i="39" s="1"/>
  <c r="U280" i="39" a="1"/>
  <c r="U280" i="39" s="1"/>
  <c r="V280" i="39" s="1" a="1"/>
  <c r="V280" i="39" s="1"/>
  <c r="W280" i="39" s="1"/>
  <c r="X280" i="39" s="1"/>
  <c r="U282" i="39" a="1"/>
  <c r="U282" i="39" s="1"/>
  <c r="V282" i="39" s="1" a="1"/>
  <c r="V282" i="39" s="1"/>
  <c r="W282" i="39" s="1"/>
  <c r="X282" i="39" s="1"/>
  <c r="U286" i="39" a="1"/>
  <c r="U286" i="39" s="1"/>
  <c r="V286" i="39" s="1" a="1"/>
  <c r="V286" i="39" s="1"/>
  <c r="W286" i="39" s="1"/>
  <c r="X286" i="39" s="1"/>
  <c r="U279" i="39" a="1"/>
  <c r="U279" i="39" s="1"/>
  <c r="V279" i="39" s="1" a="1"/>
  <c r="V279" i="39" s="1"/>
  <c r="W279" i="39" s="1"/>
  <c r="X279" i="39" s="1"/>
  <c r="U283" i="39" a="1"/>
  <c r="U283" i="39" s="1"/>
  <c r="V283" i="39" s="1" a="1"/>
  <c r="V283" i="39" s="1"/>
  <c r="W283" i="39" s="1"/>
  <c r="X283" i="39" s="1"/>
  <c r="U285" i="39" a="1"/>
  <c r="U285" i="39" s="1"/>
  <c r="V285" i="39" s="1" a="1"/>
  <c r="V285" i="39" s="1"/>
  <c r="W285" i="39" s="1"/>
  <c r="X285" i="39" s="1"/>
  <c r="V309" i="39"/>
  <c r="W307" i="39"/>
  <c r="W308" i="39" s="1"/>
  <c r="J293" i="39"/>
  <c r="K291" i="39"/>
  <c r="K292" i="39" s="1"/>
  <c r="O287" i="39" a="1"/>
  <c r="O287" i="39" s="1"/>
  <c r="P287" i="39" s="1" a="1"/>
  <c r="P287" i="39" s="1"/>
  <c r="Q287" i="39" s="1"/>
  <c r="R287" i="39" s="1"/>
  <c r="O288" i="39" a="1"/>
  <c r="O288" i="39" s="1"/>
  <c r="P288" i="39" s="1" a="1"/>
  <c r="P288" i="39" s="1"/>
  <c r="Q288" i="39" s="1"/>
  <c r="R288" i="39" s="1"/>
  <c r="O284" i="39" a="1"/>
  <c r="O284" i="39" s="1"/>
  <c r="P284" i="39" s="1" a="1"/>
  <c r="P284" i="39" s="1"/>
  <c r="Q284" i="39" s="1"/>
  <c r="R284" i="39" s="1"/>
  <c r="O283" i="39" a="1"/>
  <c r="O283" i="39" s="1"/>
  <c r="P283" i="39" s="1" a="1"/>
  <c r="P283" i="39" s="1"/>
  <c r="Q283" i="39" s="1"/>
  <c r="R283" i="39" s="1"/>
  <c r="O282" i="39" a="1"/>
  <c r="O282" i="39" s="1"/>
  <c r="P282" i="39" s="1" a="1"/>
  <c r="P282" i="39" s="1"/>
  <c r="Q282" i="39" s="1"/>
  <c r="R282" i="39" s="1"/>
  <c r="O285" i="39" a="1"/>
  <c r="O285" i="39" s="1"/>
  <c r="P285" i="39" s="1" a="1"/>
  <c r="P285" i="39" s="1"/>
  <c r="Q285" i="39" s="1"/>
  <c r="R285" i="39" s="1"/>
  <c r="O286" i="39" a="1"/>
  <c r="O286" i="39" s="1"/>
  <c r="P286" i="39" s="1" a="1"/>
  <c r="P286" i="39" s="1"/>
  <c r="Q286" i="39" s="1"/>
  <c r="R286" i="39" s="1"/>
  <c r="O281" i="39" a="1"/>
  <c r="O281" i="39" s="1"/>
  <c r="P281" i="39" s="1" a="1"/>
  <c r="P281" i="39" s="1"/>
  <c r="Q281" i="39" s="1"/>
  <c r="R281" i="39" s="1"/>
  <c r="O280" i="39" a="1"/>
  <c r="O280" i="39" s="1"/>
  <c r="P280" i="39" s="1" a="1"/>
  <c r="P280" i="39" s="1"/>
  <c r="Q280" i="39" s="1"/>
  <c r="R280" i="39" s="1"/>
  <c r="O279" i="39" a="1"/>
  <c r="O279" i="39" s="1"/>
  <c r="P279" i="39" s="1" a="1"/>
  <c r="P279" i="39" s="1"/>
  <c r="Q279" i="39" s="1"/>
  <c r="R279" i="39" s="1"/>
  <c r="C266" i="39" a="1"/>
  <c r="C266" i="39" s="1"/>
  <c r="D266" i="39" s="1" a="1"/>
  <c r="D266" i="39" s="1"/>
  <c r="E266" i="39" s="1"/>
  <c r="F266" i="39" s="1"/>
  <c r="C264" i="39" a="1"/>
  <c r="C264" i="39" s="1"/>
  <c r="D264" i="39" s="1" a="1"/>
  <c r="D264" i="39" s="1"/>
  <c r="E264" i="39" s="1"/>
  <c r="F264" i="39" s="1"/>
  <c r="C271" i="39" a="1"/>
  <c r="C271" i="39" s="1"/>
  <c r="D271" i="39" s="1" a="1"/>
  <c r="D271" i="39" s="1"/>
  <c r="E271" i="39" s="1"/>
  <c r="F271" i="39" s="1"/>
  <c r="C268" i="39" a="1"/>
  <c r="C268" i="39" s="1"/>
  <c r="D268" i="39" s="1" a="1"/>
  <c r="D268" i="39" s="1"/>
  <c r="E268" i="39" s="1"/>
  <c r="F268" i="39" s="1"/>
  <c r="C267" i="39" a="1"/>
  <c r="C267" i="39" s="1"/>
  <c r="D267" i="39" s="1" a="1"/>
  <c r="D267" i="39" s="1"/>
  <c r="E267" i="39" s="1"/>
  <c r="F267" i="39" s="1"/>
  <c r="C270" i="39" a="1"/>
  <c r="C270" i="39" s="1"/>
  <c r="D270" i="39" s="1" a="1"/>
  <c r="D270" i="39" s="1"/>
  <c r="E270" i="39" s="1"/>
  <c r="F270" i="39" s="1"/>
  <c r="C272" i="39" a="1"/>
  <c r="C272" i="39" s="1"/>
  <c r="D272" i="39" s="1" a="1"/>
  <c r="D272" i="39" s="1"/>
  <c r="E272" i="39" s="1"/>
  <c r="F272" i="39" s="1"/>
  <c r="C263" i="39" a="1"/>
  <c r="C263" i="39" s="1"/>
  <c r="D263" i="39" s="1" a="1"/>
  <c r="D263" i="39" s="1"/>
  <c r="E263" i="39" s="1"/>
  <c r="F263" i="39" s="1"/>
  <c r="C269" i="39" a="1"/>
  <c r="C269" i="39" s="1"/>
  <c r="D269" i="39" s="1" a="1"/>
  <c r="D269" i="39" s="1"/>
  <c r="E269" i="39" s="1"/>
  <c r="F269" i="39" s="1"/>
  <c r="C265" i="39" a="1"/>
  <c r="C265" i="39" s="1"/>
  <c r="D265" i="39" s="1" a="1"/>
  <c r="D265" i="39" s="1"/>
  <c r="E265" i="39" s="1"/>
  <c r="F265" i="39" s="1"/>
  <c r="I285" i="39" a="1"/>
  <c r="I285" i="39" s="1"/>
  <c r="J285" i="39" s="1" a="1"/>
  <c r="J285" i="39" s="1"/>
  <c r="K285" i="39" s="1"/>
  <c r="L285" i="39" s="1"/>
  <c r="I287" i="39" a="1"/>
  <c r="I287" i="39" s="1"/>
  <c r="J287" i="39" s="1" a="1"/>
  <c r="J287" i="39" s="1"/>
  <c r="K287" i="39" s="1"/>
  <c r="L287" i="39" s="1"/>
  <c r="I288" i="39" a="1"/>
  <c r="I288" i="39" s="1"/>
  <c r="J288" i="39" s="1" a="1"/>
  <c r="J288" i="39" s="1"/>
  <c r="K288" i="39" s="1"/>
  <c r="L288" i="39" s="1"/>
  <c r="I282" i="39" a="1"/>
  <c r="I282" i="39" s="1"/>
  <c r="J282" i="39" s="1" a="1"/>
  <c r="J282" i="39" s="1"/>
  <c r="K282" i="39" s="1"/>
  <c r="L282" i="39" s="1"/>
  <c r="I281" i="39" a="1"/>
  <c r="I281" i="39" s="1"/>
  <c r="J281" i="39" s="1" a="1"/>
  <c r="J281" i="39" s="1"/>
  <c r="K281" i="39" s="1"/>
  <c r="L281" i="39" s="1"/>
  <c r="I280" i="39" a="1"/>
  <c r="I280" i="39" s="1"/>
  <c r="J280" i="39" s="1" a="1"/>
  <c r="J280" i="39" s="1"/>
  <c r="K280" i="39" s="1"/>
  <c r="L280" i="39" s="1"/>
  <c r="I283" i="39" a="1"/>
  <c r="I283" i="39" s="1"/>
  <c r="J283" i="39" s="1" a="1"/>
  <c r="J283" i="39" s="1"/>
  <c r="K283" i="39" s="1"/>
  <c r="L283" i="39" s="1"/>
  <c r="I286" i="39" a="1"/>
  <c r="I286" i="39" s="1"/>
  <c r="J286" i="39" s="1" a="1"/>
  <c r="J286" i="39" s="1"/>
  <c r="K286" i="39" s="1"/>
  <c r="L286" i="39" s="1"/>
  <c r="I279" i="39" a="1"/>
  <c r="I279" i="39" s="1"/>
  <c r="J279" i="39" s="1" a="1"/>
  <c r="J279" i="39" s="1"/>
  <c r="K279" i="39" s="1"/>
  <c r="L279" i="39" s="1"/>
  <c r="I284" i="39" a="1"/>
  <c r="I284" i="39" s="1"/>
  <c r="J284" i="39" s="1" a="1"/>
  <c r="J284" i="39" s="1"/>
  <c r="K284" i="39" s="1"/>
  <c r="L284" i="39" s="1"/>
  <c r="J309" i="39"/>
  <c r="K307" i="39"/>
  <c r="K308" i="39" s="1"/>
  <c r="W291" i="39"/>
  <c r="W292" i="39" s="1"/>
  <c r="V293" i="39"/>
  <c r="AA268" i="39" a="1"/>
  <c r="AA268" i="39" s="1"/>
  <c r="AB268" i="39" s="1" a="1"/>
  <c r="AB268" i="39" s="1"/>
  <c r="AC268" i="39" s="1"/>
  <c r="AD268" i="39" s="1"/>
  <c r="AA270" i="39" a="1"/>
  <c r="AA270" i="39" s="1"/>
  <c r="AB270" i="39" s="1" a="1"/>
  <c r="AB270" i="39" s="1"/>
  <c r="AC270" i="39" s="1"/>
  <c r="AD270" i="39" s="1"/>
  <c r="AA265" i="39" a="1"/>
  <c r="AA265" i="39" s="1"/>
  <c r="AB265" i="39" s="1" a="1"/>
  <c r="AB265" i="39" s="1"/>
  <c r="AC265" i="39" s="1"/>
  <c r="AD265" i="39" s="1"/>
  <c r="AA264" i="39" a="1"/>
  <c r="AA264" i="39" s="1"/>
  <c r="AB264" i="39" s="1" a="1"/>
  <c r="AB264" i="39" s="1"/>
  <c r="AC264" i="39" s="1"/>
  <c r="AD264" i="39" s="1"/>
  <c r="AA266" i="39" a="1"/>
  <c r="AA266" i="39" s="1"/>
  <c r="AB266" i="39" s="1" a="1"/>
  <c r="AB266" i="39" s="1"/>
  <c r="AC266" i="39" s="1"/>
  <c r="AD266" i="39" s="1"/>
  <c r="AA271" i="39" a="1"/>
  <c r="AA271" i="39" s="1"/>
  <c r="AB271" i="39" s="1" a="1"/>
  <c r="AB271" i="39" s="1"/>
  <c r="AC271" i="39" s="1"/>
  <c r="AD271" i="39" s="1"/>
  <c r="AA267" i="39" a="1"/>
  <c r="AA267" i="39" s="1"/>
  <c r="AB267" i="39" s="1" a="1"/>
  <c r="AB267" i="39" s="1"/>
  <c r="AC267" i="39" s="1"/>
  <c r="AD267" i="39" s="1"/>
  <c r="AA272" i="39" a="1"/>
  <c r="AA272" i="39" s="1"/>
  <c r="AB272" i="39" s="1" a="1"/>
  <c r="AB272" i="39" s="1"/>
  <c r="AC272" i="39" s="1"/>
  <c r="AD272" i="39" s="1"/>
  <c r="AA263" i="39" a="1"/>
  <c r="AA263" i="39" s="1"/>
  <c r="AB263" i="39" s="1" a="1"/>
  <c r="AB263" i="39" s="1"/>
  <c r="AC263" i="39" s="1"/>
  <c r="AD263" i="39" s="1"/>
  <c r="AA269" i="39" a="1"/>
  <c r="AA269" i="39" s="1"/>
  <c r="AB269" i="39" s="1" a="1"/>
  <c r="AB269" i="39" s="1"/>
  <c r="AC269" i="39" s="1"/>
  <c r="AD269" i="39" s="1"/>
  <c r="B23" i="3"/>
  <c r="C22" i="3" a="1"/>
  <c r="C22" i="3" s="1"/>
  <c r="D22" i="3" s="1"/>
  <c r="E22" i="3" s="1"/>
  <c r="G24" i="3"/>
  <c r="H23" i="3" a="1"/>
  <c r="H23" i="3" s="1"/>
  <c r="I23" i="3" s="1"/>
  <c r="J23" i="3" s="1"/>
  <c r="D309" i="39" l="1"/>
  <c r="E307" i="39"/>
  <c r="E308" i="39" s="1"/>
  <c r="U315" i="39" a="1"/>
  <c r="U315" i="39" s="1"/>
  <c r="V315" i="39" s="1" a="1"/>
  <c r="V315" i="39" s="1"/>
  <c r="W315" i="39" s="1"/>
  <c r="X315" i="39" s="1"/>
  <c r="U318" i="39" a="1"/>
  <c r="U318" i="39" s="1"/>
  <c r="V318" i="39" s="1" a="1"/>
  <c r="V318" i="39" s="1"/>
  <c r="W318" i="39" s="1"/>
  <c r="X318" i="39" s="1"/>
  <c r="U311" i="39" a="1"/>
  <c r="U311" i="39" s="1"/>
  <c r="V311" i="39" s="1" a="1"/>
  <c r="V311" i="39" s="1"/>
  <c r="W311" i="39" s="1"/>
  <c r="X311" i="39" s="1"/>
  <c r="U314" i="39" a="1"/>
  <c r="U314" i="39" s="1"/>
  <c r="V314" i="39" s="1" a="1"/>
  <c r="V314" i="39" s="1"/>
  <c r="W314" i="39" s="1"/>
  <c r="X314" i="39" s="1"/>
  <c r="U319" i="39" a="1"/>
  <c r="U319" i="39" s="1"/>
  <c r="V319" i="39" s="1" a="1"/>
  <c r="V319" i="39" s="1"/>
  <c r="W319" i="39" s="1"/>
  <c r="X319" i="39" s="1"/>
  <c r="U320" i="39" a="1"/>
  <c r="U320" i="39" s="1"/>
  <c r="V320" i="39" s="1" a="1"/>
  <c r="V320" i="39" s="1"/>
  <c r="W320" i="39" s="1"/>
  <c r="X320" i="39" s="1"/>
  <c r="U316" i="39" a="1"/>
  <c r="U316" i="39" s="1"/>
  <c r="V316" i="39" s="1" a="1"/>
  <c r="V316" i="39" s="1"/>
  <c r="W316" i="39" s="1"/>
  <c r="X316" i="39" s="1"/>
  <c r="U312" i="39" a="1"/>
  <c r="U312" i="39" s="1"/>
  <c r="V312" i="39" s="1" a="1"/>
  <c r="V312" i="39" s="1"/>
  <c r="W312" i="39" s="1"/>
  <c r="X312" i="39" s="1"/>
  <c r="U317" i="39" a="1"/>
  <c r="U317" i="39" s="1"/>
  <c r="V317" i="39" s="1" a="1"/>
  <c r="V317" i="39" s="1"/>
  <c r="W317" i="39" s="1"/>
  <c r="X317" i="39" s="1"/>
  <c r="U313" i="39" a="1"/>
  <c r="U313" i="39" s="1"/>
  <c r="V313" i="39" s="1" a="1"/>
  <c r="V313" i="39" s="1"/>
  <c r="W313" i="39" s="1"/>
  <c r="X313" i="39" s="1"/>
  <c r="D293" i="39"/>
  <c r="E291" i="39"/>
  <c r="E292" i="39" s="1"/>
  <c r="AA285" i="39" a="1"/>
  <c r="AA285" i="39" s="1"/>
  <c r="AB285" i="39" s="1" a="1"/>
  <c r="AB285" i="39" s="1"/>
  <c r="AC285" i="39" s="1"/>
  <c r="AD285" i="39" s="1"/>
  <c r="AA286" i="39" a="1"/>
  <c r="AA286" i="39" s="1"/>
  <c r="AB286" i="39" s="1" a="1"/>
  <c r="AB286" i="39" s="1"/>
  <c r="AC286" i="39" s="1"/>
  <c r="AD286" i="39" s="1"/>
  <c r="AA281" i="39" a="1"/>
  <c r="AA281" i="39" s="1"/>
  <c r="AB281" i="39" s="1" a="1"/>
  <c r="AB281" i="39" s="1"/>
  <c r="AC281" i="39" s="1"/>
  <c r="AD281" i="39" s="1"/>
  <c r="AA279" i="39" a="1"/>
  <c r="AA279" i="39" s="1"/>
  <c r="AB279" i="39" s="1" a="1"/>
  <c r="AB279" i="39" s="1"/>
  <c r="AC279" i="39" s="1"/>
  <c r="AD279" i="39" s="1"/>
  <c r="AA288" i="39" a="1"/>
  <c r="AA288" i="39" s="1"/>
  <c r="AB288" i="39" s="1" a="1"/>
  <c r="AB288" i="39" s="1"/>
  <c r="AC288" i="39" s="1"/>
  <c r="AD288" i="39" s="1"/>
  <c r="AA287" i="39" a="1"/>
  <c r="AA287" i="39" s="1"/>
  <c r="AB287" i="39" s="1" a="1"/>
  <c r="AB287" i="39" s="1"/>
  <c r="AC287" i="39" s="1"/>
  <c r="AD287" i="39" s="1"/>
  <c r="AA280" i="39" a="1"/>
  <c r="AA280" i="39" s="1"/>
  <c r="AB280" i="39" s="1" a="1"/>
  <c r="AB280" i="39" s="1"/>
  <c r="AC280" i="39" s="1"/>
  <c r="AD280" i="39" s="1"/>
  <c r="AA283" i="39" a="1"/>
  <c r="AA283" i="39" s="1"/>
  <c r="AB283" i="39" s="1" a="1"/>
  <c r="AB283" i="39" s="1"/>
  <c r="AC283" i="39" s="1"/>
  <c r="AD283" i="39" s="1"/>
  <c r="AA284" i="39" a="1"/>
  <c r="AA284" i="39" s="1"/>
  <c r="AB284" i="39" s="1" a="1"/>
  <c r="AB284" i="39" s="1"/>
  <c r="AC284" i="39" s="1"/>
  <c r="AD284" i="39" s="1"/>
  <c r="AA282" i="39" a="1"/>
  <c r="AA282" i="39" s="1"/>
  <c r="AB282" i="39" s="1" a="1"/>
  <c r="AB282" i="39" s="1"/>
  <c r="AC282" i="39" s="1"/>
  <c r="AD282" i="39" s="1"/>
  <c r="U299" i="39" a="1"/>
  <c r="U299" i="39" s="1"/>
  <c r="V299" i="39" s="1" a="1"/>
  <c r="V299" i="39" s="1"/>
  <c r="W299" i="39" s="1"/>
  <c r="X299" i="39" s="1"/>
  <c r="U300" i="39" a="1"/>
  <c r="U300" i="39" s="1"/>
  <c r="V300" i="39" s="1" a="1"/>
  <c r="V300" i="39" s="1"/>
  <c r="W300" i="39" s="1"/>
  <c r="X300" i="39" s="1"/>
  <c r="U295" i="39" a="1"/>
  <c r="U295" i="39" s="1"/>
  <c r="V295" i="39" s="1" a="1"/>
  <c r="V295" i="39" s="1"/>
  <c r="W295" i="39" s="1"/>
  <c r="X295" i="39" s="1"/>
  <c r="U301" i="39" a="1"/>
  <c r="U301" i="39" s="1"/>
  <c r="V301" i="39" s="1" a="1"/>
  <c r="V301" i="39" s="1"/>
  <c r="W301" i="39" s="1"/>
  <c r="X301" i="39" s="1"/>
  <c r="U297" i="39" a="1"/>
  <c r="U297" i="39" s="1"/>
  <c r="V297" i="39" s="1" a="1"/>
  <c r="V297" i="39" s="1"/>
  <c r="W297" i="39" s="1"/>
  <c r="X297" i="39" s="1"/>
  <c r="U304" i="39" a="1"/>
  <c r="U304" i="39" s="1"/>
  <c r="V304" i="39" s="1" a="1"/>
  <c r="V304" i="39" s="1"/>
  <c r="W304" i="39" s="1"/>
  <c r="X304" i="39" s="1"/>
  <c r="U302" i="39" a="1"/>
  <c r="U302" i="39" s="1"/>
  <c r="V302" i="39" s="1" a="1"/>
  <c r="V302" i="39" s="1"/>
  <c r="W302" i="39" s="1"/>
  <c r="X302" i="39" s="1"/>
  <c r="U303" i="39" a="1"/>
  <c r="U303" i="39" s="1"/>
  <c r="V303" i="39" s="1" a="1"/>
  <c r="V303" i="39" s="1"/>
  <c r="W303" i="39" s="1"/>
  <c r="X303" i="39" s="1"/>
  <c r="U296" i="39" a="1"/>
  <c r="U296" i="39" s="1"/>
  <c r="V296" i="39" s="1" a="1"/>
  <c r="V296" i="39" s="1"/>
  <c r="W296" i="39" s="1"/>
  <c r="X296" i="39" s="1"/>
  <c r="U298" i="39" a="1"/>
  <c r="U298" i="39" s="1"/>
  <c r="V298" i="39" s="1" a="1"/>
  <c r="V298" i="39" s="1"/>
  <c r="W298" i="39" s="1"/>
  <c r="X298" i="39" s="1"/>
  <c r="C286" i="39" a="1"/>
  <c r="C286" i="39" s="1"/>
  <c r="D286" i="39" s="1" a="1"/>
  <c r="D286" i="39" s="1"/>
  <c r="E286" i="39" s="1"/>
  <c r="F286" i="39" s="1"/>
  <c r="C280" i="39" a="1"/>
  <c r="C280" i="39" s="1"/>
  <c r="D280" i="39" s="1" a="1"/>
  <c r="D280" i="39" s="1"/>
  <c r="E280" i="39" s="1"/>
  <c r="F280" i="39" s="1"/>
  <c r="C283" i="39" a="1"/>
  <c r="C283" i="39" s="1"/>
  <c r="D283" i="39" s="1" a="1"/>
  <c r="D283" i="39" s="1"/>
  <c r="E283" i="39" s="1"/>
  <c r="F283" i="39" s="1"/>
  <c r="C285" i="39" a="1"/>
  <c r="C285" i="39" s="1"/>
  <c r="D285" i="39" s="1" a="1"/>
  <c r="D285" i="39" s="1"/>
  <c r="E285" i="39" s="1"/>
  <c r="F285" i="39" s="1"/>
  <c r="C282" i="39" a="1"/>
  <c r="C282" i="39" s="1"/>
  <c r="D282" i="39" s="1" a="1"/>
  <c r="D282" i="39" s="1"/>
  <c r="E282" i="39" s="1"/>
  <c r="F282" i="39" s="1"/>
  <c r="C284" i="39" a="1"/>
  <c r="C284" i="39" s="1"/>
  <c r="D284" i="39" s="1" a="1"/>
  <c r="D284" i="39" s="1"/>
  <c r="E284" i="39" s="1"/>
  <c r="F284" i="39" s="1"/>
  <c r="C281" i="39" a="1"/>
  <c r="C281" i="39" s="1"/>
  <c r="D281" i="39" s="1" a="1"/>
  <c r="D281" i="39" s="1"/>
  <c r="E281" i="39" s="1"/>
  <c r="F281" i="39" s="1"/>
  <c r="C279" i="39" a="1"/>
  <c r="C279" i="39" s="1"/>
  <c r="D279" i="39" s="1" a="1"/>
  <c r="D279" i="39" s="1"/>
  <c r="E279" i="39" s="1"/>
  <c r="F279" i="39" s="1"/>
  <c r="C287" i="39" a="1"/>
  <c r="C287" i="39" s="1"/>
  <c r="D287" i="39" s="1" a="1"/>
  <c r="D287" i="39" s="1"/>
  <c r="E287" i="39" s="1"/>
  <c r="F287" i="39" s="1"/>
  <c r="C288" i="39" a="1"/>
  <c r="C288" i="39" s="1"/>
  <c r="D288" i="39" s="1" a="1"/>
  <c r="D288" i="39" s="1"/>
  <c r="E288" i="39" s="1"/>
  <c r="F288" i="39" s="1"/>
  <c r="O301" i="39" a="1"/>
  <c r="O301" i="39" s="1"/>
  <c r="P301" i="39" s="1" a="1"/>
  <c r="P301" i="39" s="1"/>
  <c r="Q301" i="39" s="1"/>
  <c r="R301" i="39" s="1"/>
  <c r="O300" i="39" a="1"/>
  <c r="O300" i="39" s="1"/>
  <c r="P300" i="39" s="1" a="1"/>
  <c r="P300" i="39" s="1"/>
  <c r="Q300" i="39" s="1"/>
  <c r="R300" i="39" s="1"/>
  <c r="O296" i="39" a="1"/>
  <c r="O296" i="39" s="1"/>
  <c r="P296" i="39" s="1" a="1"/>
  <c r="P296" i="39" s="1"/>
  <c r="Q296" i="39" s="1"/>
  <c r="R296" i="39" s="1"/>
  <c r="O295" i="39" a="1"/>
  <c r="O295" i="39" s="1"/>
  <c r="P295" i="39" s="1" a="1"/>
  <c r="P295" i="39" s="1"/>
  <c r="Q295" i="39" s="1"/>
  <c r="R295" i="39" s="1"/>
  <c r="O303" i="39" a="1"/>
  <c r="O303" i="39" s="1"/>
  <c r="P303" i="39" s="1" a="1"/>
  <c r="P303" i="39" s="1"/>
  <c r="Q303" i="39" s="1"/>
  <c r="R303" i="39" s="1"/>
  <c r="O304" i="39" a="1"/>
  <c r="O304" i="39" s="1"/>
  <c r="P304" i="39" s="1" a="1"/>
  <c r="P304" i="39" s="1"/>
  <c r="Q304" i="39" s="1"/>
  <c r="R304" i="39" s="1"/>
  <c r="O302" i="39" a="1"/>
  <c r="O302" i="39" s="1"/>
  <c r="P302" i="39" s="1" a="1"/>
  <c r="P302" i="39" s="1"/>
  <c r="Q302" i="39" s="1"/>
  <c r="R302" i="39" s="1"/>
  <c r="O299" i="39" a="1"/>
  <c r="O299" i="39" s="1"/>
  <c r="P299" i="39" s="1" a="1"/>
  <c r="P299" i="39" s="1"/>
  <c r="Q299" i="39" s="1"/>
  <c r="R299" i="39" s="1"/>
  <c r="O298" i="39" a="1"/>
  <c r="O298" i="39" s="1"/>
  <c r="P298" i="39" s="1" a="1"/>
  <c r="P298" i="39" s="1"/>
  <c r="Q298" i="39" s="1"/>
  <c r="R298" i="39" s="1"/>
  <c r="O297" i="39" a="1"/>
  <c r="O297" i="39" s="1"/>
  <c r="P297" i="39" s="1" a="1"/>
  <c r="P297" i="39" s="1"/>
  <c r="Q297" i="39" s="1"/>
  <c r="R297" i="39" s="1"/>
  <c r="AB309" i="39"/>
  <c r="AC307" i="39"/>
  <c r="AC308" i="39" s="1"/>
  <c r="O318" i="39" a="1"/>
  <c r="O318" i="39" s="1"/>
  <c r="P318" i="39" s="1" a="1"/>
  <c r="P318" i="39" s="1"/>
  <c r="Q318" i="39" s="1"/>
  <c r="R318" i="39" s="1"/>
  <c r="O316" i="39" a="1"/>
  <c r="O316" i="39" s="1"/>
  <c r="P316" i="39" s="1" a="1"/>
  <c r="P316" i="39" s="1"/>
  <c r="Q316" i="39" s="1"/>
  <c r="R316" i="39" s="1"/>
  <c r="O317" i="39" a="1"/>
  <c r="O317" i="39" s="1"/>
  <c r="P317" i="39" s="1" a="1"/>
  <c r="P317" i="39" s="1"/>
  <c r="Q317" i="39" s="1"/>
  <c r="R317" i="39" s="1"/>
  <c r="O314" i="39" a="1"/>
  <c r="O314" i="39" s="1"/>
  <c r="P314" i="39" s="1" a="1"/>
  <c r="P314" i="39" s="1"/>
  <c r="Q314" i="39" s="1"/>
  <c r="R314" i="39" s="1"/>
  <c r="O320" i="39" a="1"/>
  <c r="O320" i="39" s="1"/>
  <c r="P320" i="39" s="1" a="1"/>
  <c r="P320" i="39" s="1"/>
  <c r="Q320" i="39" s="1"/>
  <c r="R320" i="39" s="1"/>
  <c r="O315" i="39" a="1"/>
  <c r="O315" i="39" s="1"/>
  <c r="P315" i="39" s="1" a="1"/>
  <c r="P315" i="39" s="1"/>
  <c r="Q315" i="39" s="1"/>
  <c r="R315" i="39" s="1"/>
  <c r="O312" i="39" a="1"/>
  <c r="O312" i="39" s="1"/>
  <c r="P312" i="39" s="1" a="1"/>
  <c r="P312" i="39" s="1"/>
  <c r="Q312" i="39" s="1"/>
  <c r="R312" i="39" s="1"/>
  <c r="O319" i="39" a="1"/>
  <c r="O319" i="39" s="1"/>
  <c r="P319" i="39" s="1" a="1"/>
  <c r="P319" i="39" s="1"/>
  <c r="Q319" i="39" s="1"/>
  <c r="R319" i="39" s="1"/>
  <c r="O313" i="39" a="1"/>
  <c r="O313" i="39" s="1"/>
  <c r="P313" i="39" s="1" a="1"/>
  <c r="P313" i="39" s="1"/>
  <c r="Q313" i="39" s="1"/>
  <c r="R313" i="39" s="1"/>
  <c r="O311" i="39" a="1"/>
  <c r="O311" i="39" s="1"/>
  <c r="P311" i="39" s="1" a="1"/>
  <c r="P311" i="39" s="1"/>
  <c r="Q311" i="39" s="1"/>
  <c r="R311" i="39" s="1"/>
  <c r="I312" i="39" a="1"/>
  <c r="I312" i="39" s="1"/>
  <c r="J312" i="39" s="1" a="1"/>
  <c r="J312" i="39" s="1"/>
  <c r="K312" i="39" s="1"/>
  <c r="L312" i="39" s="1"/>
  <c r="I314" i="39" a="1"/>
  <c r="I314" i="39" s="1"/>
  <c r="J314" i="39" s="1" a="1"/>
  <c r="J314" i="39" s="1"/>
  <c r="K314" i="39" s="1"/>
  <c r="L314" i="39" s="1"/>
  <c r="I320" i="39" a="1"/>
  <c r="I320" i="39" s="1"/>
  <c r="J320" i="39" s="1" a="1"/>
  <c r="J320" i="39" s="1"/>
  <c r="K320" i="39" s="1"/>
  <c r="L320" i="39" s="1"/>
  <c r="I319" i="39" a="1"/>
  <c r="I319" i="39" s="1"/>
  <c r="J319" i="39" s="1" a="1"/>
  <c r="J319" i="39" s="1"/>
  <c r="K319" i="39" s="1"/>
  <c r="L319" i="39" s="1"/>
  <c r="I318" i="39" a="1"/>
  <c r="I318" i="39" s="1"/>
  <c r="J318" i="39" s="1" a="1"/>
  <c r="J318" i="39" s="1"/>
  <c r="K318" i="39" s="1"/>
  <c r="L318" i="39" s="1"/>
  <c r="I316" i="39" a="1"/>
  <c r="I316" i="39" s="1"/>
  <c r="J316" i="39" s="1" a="1"/>
  <c r="J316" i="39" s="1"/>
  <c r="K316" i="39" s="1"/>
  <c r="L316" i="39" s="1"/>
  <c r="I315" i="39" a="1"/>
  <c r="I315" i="39" s="1"/>
  <c r="J315" i="39" s="1" a="1"/>
  <c r="J315" i="39" s="1"/>
  <c r="K315" i="39" s="1"/>
  <c r="L315" i="39" s="1"/>
  <c r="I311" i="39" a="1"/>
  <c r="I311" i="39" s="1"/>
  <c r="J311" i="39" s="1" a="1"/>
  <c r="J311" i="39" s="1"/>
  <c r="K311" i="39" s="1"/>
  <c r="L311" i="39" s="1"/>
  <c r="I317" i="39" a="1"/>
  <c r="I317" i="39" s="1"/>
  <c r="J317" i="39" s="1" a="1"/>
  <c r="J317" i="39" s="1"/>
  <c r="K317" i="39" s="1"/>
  <c r="L317" i="39" s="1"/>
  <c r="I313" i="39" a="1"/>
  <c r="I313" i="39" s="1"/>
  <c r="J313" i="39" s="1" a="1"/>
  <c r="J313" i="39" s="1"/>
  <c r="K313" i="39" s="1"/>
  <c r="L313" i="39" s="1"/>
  <c r="I300" i="39" a="1"/>
  <c r="I300" i="39" s="1"/>
  <c r="J300" i="39" s="1" a="1"/>
  <c r="J300" i="39" s="1"/>
  <c r="K300" i="39" s="1"/>
  <c r="L300" i="39" s="1"/>
  <c r="I303" i="39" a="1"/>
  <c r="I303" i="39" s="1"/>
  <c r="J303" i="39" s="1" a="1"/>
  <c r="J303" i="39" s="1"/>
  <c r="K303" i="39" s="1"/>
  <c r="L303" i="39" s="1"/>
  <c r="I302" i="39" a="1"/>
  <c r="I302" i="39" s="1"/>
  <c r="J302" i="39" s="1" a="1"/>
  <c r="J302" i="39" s="1"/>
  <c r="K302" i="39" s="1"/>
  <c r="L302" i="39" s="1"/>
  <c r="I298" i="39" a="1"/>
  <c r="I298" i="39" s="1"/>
  <c r="J298" i="39" s="1" a="1"/>
  <c r="J298" i="39" s="1"/>
  <c r="K298" i="39" s="1"/>
  <c r="L298" i="39" s="1"/>
  <c r="I296" i="39" a="1"/>
  <c r="I296" i="39" s="1"/>
  <c r="J296" i="39" s="1" a="1"/>
  <c r="J296" i="39" s="1"/>
  <c r="K296" i="39" s="1"/>
  <c r="L296" i="39" s="1"/>
  <c r="I295" i="39" a="1"/>
  <c r="I295" i="39" s="1"/>
  <c r="J295" i="39" s="1" a="1"/>
  <c r="J295" i="39" s="1"/>
  <c r="K295" i="39" s="1"/>
  <c r="L295" i="39" s="1"/>
  <c r="I297" i="39" a="1"/>
  <c r="I297" i="39" s="1"/>
  <c r="J297" i="39" s="1" a="1"/>
  <c r="J297" i="39" s="1"/>
  <c r="K297" i="39" s="1"/>
  <c r="L297" i="39" s="1"/>
  <c r="I301" i="39" a="1"/>
  <c r="I301" i="39" s="1"/>
  <c r="J301" i="39" s="1" a="1"/>
  <c r="J301" i="39" s="1"/>
  <c r="K301" i="39" s="1"/>
  <c r="L301" i="39" s="1"/>
  <c r="I304" i="39" a="1"/>
  <c r="I304" i="39" s="1"/>
  <c r="J304" i="39" s="1" a="1"/>
  <c r="J304" i="39" s="1"/>
  <c r="K304" i="39" s="1"/>
  <c r="L304" i="39" s="1"/>
  <c r="I299" i="39" a="1"/>
  <c r="I299" i="39" s="1"/>
  <c r="J299" i="39" s="1" a="1"/>
  <c r="J299" i="39" s="1"/>
  <c r="K299" i="39" s="1"/>
  <c r="L299" i="39" s="1"/>
  <c r="AB293" i="39"/>
  <c r="AC291" i="39"/>
  <c r="AC292" i="39" s="1"/>
  <c r="B24" i="3"/>
  <c r="C23" i="3" a="1"/>
  <c r="C23" i="3" s="1"/>
  <c r="D23" i="3" s="1"/>
  <c r="E23" i="3" s="1"/>
  <c r="G25" i="3"/>
  <c r="H24" i="3" a="1"/>
  <c r="H24" i="3" s="1"/>
  <c r="I24" i="3" s="1"/>
  <c r="J24" i="3" s="1"/>
  <c r="AA302" i="39" l="1" a="1"/>
  <c r="AA302" i="39" s="1"/>
  <c r="AB302" i="39" s="1" a="1"/>
  <c r="AB302" i="39" s="1"/>
  <c r="AC302" i="39" s="1"/>
  <c r="AD302" i="39" s="1"/>
  <c r="AA295" i="39" a="1"/>
  <c r="AA295" i="39" s="1"/>
  <c r="AB295" i="39" s="1" a="1"/>
  <c r="AB295" i="39" s="1"/>
  <c r="AC295" i="39" s="1"/>
  <c r="AD295" i="39" s="1"/>
  <c r="AA300" i="39" a="1"/>
  <c r="AA300" i="39" s="1"/>
  <c r="AB300" i="39" s="1" a="1"/>
  <c r="AB300" i="39" s="1"/>
  <c r="AC300" i="39" s="1"/>
  <c r="AD300" i="39" s="1"/>
  <c r="AA304" i="39" a="1"/>
  <c r="AA304" i="39" s="1"/>
  <c r="AB304" i="39" s="1" a="1"/>
  <c r="AB304" i="39" s="1"/>
  <c r="AC304" i="39" s="1"/>
  <c r="AD304" i="39" s="1"/>
  <c r="AA298" i="39" a="1"/>
  <c r="AA298" i="39" s="1"/>
  <c r="AB298" i="39" s="1" a="1"/>
  <c r="AB298" i="39" s="1"/>
  <c r="AC298" i="39" s="1"/>
  <c r="AD298" i="39" s="1"/>
  <c r="AA297" i="39" a="1"/>
  <c r="AA297" i="39" s="1"/>
  <c r="AB297" i="39" s="1" a="1"/>
  <c r="AB297" i="39" s="1"/>
  <c r="AC297" i="39" s="1"/>
  <c r="AD297" i="39" s="1"/>
  <c r="AA301" i="39" a="1"/>
  <c r="AA301" i="39" s="1"/>
  <c r="AB301" i="39" s="1" a="1"/>
  <c r="AB301" i="39" s="1"/>
  <c r="AC301" i="39" s="1"/>
  <c r="AD301" i="39" s="1"/>
  <c r="AA296" i="39" a="1"/>
  <c r="AA296" i="39" s="1"/>
  <c r="AB296" i="39" s="1" a="1"/>
  <c r="AB296" i="39" s="1"/>
  <c r="AC296" i="39" s="1"/>
  <c r="AD296" i="39" s="1"/>
  <c r="AA303" i="39" a="1"/>
  <c r="AA303" i="39" s="1"/>
  <c r="AB303" i="39" s="1" a="1"/>
  <c r="AB303" i="39" s="1"/>
  <c r="AC303" i="39" s="1"/>
  <c r="AD303" i="39" s="1"/>
  <c r="AA299" i="39" a="1"/>
  <c r="AA299" i="39" s="1"/>
  <c r="AB299" i="39" s="1" a="1"/>
  <c r="AB299" i="39" s="1"/>
  <c r="AC299" i="39" s="1"/>
  <c r="AD299" i="39" s="1"/>
  <c r="AA316" i="39" a="1"/>
  <c r="AA316" i="39" s="1"/>
  <c r="AB316" i="39" s="1" a="1"/>
  <c r="AB316" i="39" s="1"/>
  <c r="AC316" i="39" s="1"/>
  <c r="AD316" i="39" s="1"/>
  <c r="AA314" i="39" a="1"/>
  <c r="AA314" i="39" s="1"/>
  <c r="AB314" i="39" s="1" a="1"/>
  <c r="AB314" i="39" s="1"/>
  <c r="AC314" i="39" s="1"/>
  <c r="AD314" i="39" s="1"/>
  <c r="AA317" i="39" a="1"/>
  <c r="AA317" i="39" s="1"/>
  <c r="AB317" i="39" s="1" a="1"/>
  <c r="AB317" i="39" s="1"/>
  <c r="AC317" i="39" s="1"/>
  <c r="AD317" i="39" s="1"/>
  <c r="AA312" i="39" a="1"/>
  <c r="AA312" i="39" s="1"/>
  <c r="AB312" i="39" s="1" a="1"/>
  <c r="AB312" i="39" s="1"/>
  <c r="AC312" i="39" s="1"/>
  <c r="AD312" i="39" s="1"/>
  <c r="AA313" i="39" a="1"/>
  <c r="AA313" i="39" s="1"/>
  <c r="AB313" i="39" s="1" a="1"/>
  <c r="AB313" i="39" s="1"/>
  <c r="AC313" i="39" s="1"/>
  <c r="AD313" i="39" s="1"/>
  <c r="AA311" i="39" a="1"/>
  <c r="AA311" i="39" s="1"/>
  <c r="AB311" i="39" s="1" a="1"/>
  <c r="AB311" i="39" s="1"/>
  <c r="AC311" i="39" s="1"/>
  <c r="AD311" i="39" s="1"/>
  <c r="AA319" i="39" a="1"/>
  <c r="AA319" i="39" s="1"/>
  <c r="AB319" i="39" s="1" a="1"/>
  <c r="AB319" i="39" s="1"/>
  <c r="AC319" i="39" s="1"/>
  <c r="AD319" i="39" s="1"/>
  <c r="AA320" i="39" a="1"/>
  <c r="AA320" i="39" s="1"/>
  <c r="AB320" i="39" s="1" a="1"/>
  <c r="AB320" i="39" s="1"/>
  <c r="AC320" i="39" s="1"/>
  <c r="AD320" i="39" s="1"/>
  <c r="AA318" i="39" a="1"/>
  <c r="AA318" i="39" s="1"/>
  <c r="AB318" i="39" s="1" a="1"/>
  <c r="AB318" i="39" s="1"/>
  <c r="AC318" i="39" s="1"/>
  <c r="AD318" i="39" s="1"/>
  <c r="AA315" i="39" a="1"/>
  <c r="AA315" i="39" s="1"/>
  <c r="AB315" i="39" s="1" a="1"/>
  <c r="AB315" i="39" s="1"/>
  <c r="AC315" i="39" s="1"/>
  <c r="AD315" i="39" s="1"/>
  <c r="C303" i="39" a="1"/>
  <c r="C303" i="39" s="1"/>
  <c r="D303" i="39" s="1" a="1"/>
  <c r="D303" i="39" s="1"/>
  <c r="E303" i="39" s="1"/>
  <c r="F303" i="39" s="1"/>
  <c r="C298" i="39" a="1"/>
  <c r="C298" i="39" s="1"/>
  <c r="D298" i="39" s="1" a="1"/>
  <c r="D298" i="39" s="1"/>
  <c r="E298" i="39" s="1"/>
  <c r="F298" i="39" s="1"/>
  <c r="C302" i="39" a="1"/>
  <c r="C302" i="39" s="1"/>
  <c r="D302" i="39" s="1" a="1"/>
  <c r="D302" i="39" s="1"/>
  <c r="E302" i="39" s="1"/>
  <c r="F302" i="39" s="1"/>
  <c r="C296" i="39" a="1"/>
  <c r="C296" i="39" s="1"/>
  <c r="D296" i="39" s="1" a="1"/>
  <c r="D296" i="39" s="1"/>
  <c r="E296" i="39" s="1"/>
  <c r="F296" i="39" s="1"/>
  <c r="C301" i="39" a="1"/>
  <c r="C301" i="39" s="1"/>
  <c r="D301" i="39" s="1" a="1"/>
  <c r="D301" i="39" s="1"/>
  <c r="E301" i="39" s="1"/>
  <c r="F301" i="39" s="1"/>
  <c r="C304" i="39" a="1"/>
  <c r="C304" i="39" s="1"/>
  <c r="D304" i="39" s="1" a="1"/>
  <c r="D304" i="39" s="1"/>
  <c r="E304" i="39" s="1"/>
  <c r="F304" i="39" s="1"/>
  <c r="C299" i="39" a="1"/>
  <c r="C299" i="39" s="1"/>
  <c r="D299" i="39" s="1" a="1"/>
  <c r="D299" i="39" s="1"/>
  <c r="E299" i="39" s="1"/>
  <c r="F299" i="39" s="1"/>
  <c r="C295" i="39" a="1"/>
  <c r="C295" i="39" s="1"/>
  <c r="D295" i="39" s="1" a="1"/>
  <c r="D295" i="39" s="1"/>
  <c r="E295" i="39" s="1"/>
  <c r="F295" i="39" s="1"/>
  <c r="C297" i="39" a="1"/>
  <c r="C297" i="39" s="1"/>
  <c r="D297" i="39" s="1" a="1"/>
  <c r="D297" i="39" s="1"/>
  <c r="E297" i="39" s="1"/>
  <c r="F297" i="39" s="1"/>
  <c r="C300" i="39" a="1"/>
  <c r="C300" i="39" s="1"/>
  <c r="D300" i="39" s="1" a="1"/>
  <c r="D300" i="39" s="1"/>
  <c r="E300" i="39" s="1"/>
  <c r="F300" i="39" s="1"/>
  <c r="C319" i="39" a="1"/>
  <c r="C319" i="39" s="1"/>
  <c r="D319" i="39" s="1" a="1"/>
  <c r="D319" i="39" s="1"/>
  <c r="E319" i="39" s="1"/>
  <c r="F319" i="39" s="1"/>
  <c r="C315" i="39" a="1"/>
  <c r="C315" i="39" s="1"/>
  <c r="D315" i="39" s="1" a="1"/>
  <c r="D315" i="39" s="1"/>
  <c r="E315" i="39" s="1"/>
  <c r="F315" i="39" s="1"/>
  <c r="C311" i="39" a="1"/>
  <c r="C311" i="39" s="1"/>
  <c r="D311" i="39" s="1" a="1"/>
  <c r="D311" i="39" s="1"/>
  <c r="E311" i="39" s="1"/>
  <c r="F311" i="39" s="1"/>
  <c r="C320" i="39" a="1"/>
  <c r="C320" i="39" s="1"/>
  <c r="D320" i="39" s="1" a="1"/>
  <c r="D320" i="39" s="1"/>
  <c r="E320" i="39" s="1"/>
  <c r="F320" i="39" s="1"/>
  <c r="C316" i="39" a="1"/>
  <c r="C316" i="39" s="1"/>
  <c r="D316" i="39" s="1" a="1"/>
  <c r="D316" i="39" s="1"/>
  <c r="E316" i="39" s="1"/>
  <c r="F316" i="39" s="1"/>
  <c r="C312" i="39" a="1"/>
  <c r="C312" i="39" s="1"/>
  <c r="D312" i="39" s="1" a="1"/>
  <c r="D312" i="39" s="1"/>
  <c r="E312" i="39" s="1"/>
  <c r="F312" i="39" s="1"/>
  <c r="C314" i="39" a="1"/>
  <c r="C314" i="39" s="1"/>
  <c r="D314" i="39" s="1" a="1"/>
  <c r="D314" i="39" s="1"/>
  <c r="E314" i="39" s="1"/>
  <c r="F314" i="39" s="1"/>
  <c r="C317" i="39" a="1"/>
  <c r="C317" i="39" s="1"/>
  <c r="D317" i="39" s="1" a="1"/>
  <c r="D317" i="39" s="1"/>
  <c r="E317" i="39" s="1"/>
  <c r="F317" i="39" s="1"/>
  <c r="C318" i="39" a="1"/>
  <c r="C318" i="39" s="1"/>
  <c r="D318" i="39" s="1" a="1"/>
  <c r="D318" i="39" s="1"/>
  <c r="E318" i="39" s="1"/>
  <c r="F318" i="39" s="1"/>
  <c r="C313" i="39" a="1"/>
  <c r="C313" i="39" s="1"/>
  <c r="D313" i="39" s="1" a="1"/>
  <c r="D313" i="39" s="1"/>
  <c r="E313" i="39" s="1"/>
  <c r="F313" i="39" s="1"/>
  <c r="B25" i="3"/>
  <c r="C24" i="3" a="1"/>
  <c r="C24" i="3" s="1"/>
  <c r="D24" i="3" s="1"/>
  <c r="E24" i="3" s="1"/>
  <c r="G26" i="3"/>
  <c r="H25" i="3" a="1"/>
  <c r="H25" i="3" s="1"/>
  <c r="I25" i="3" s="1"/>
  <c r="J25" i="3" s="1"/>
  <c r="B26" i="3" l="1"/>
  <c r="C25" i="3" a="1"/>
  <c r="C25" i="3" s="1"/>
  <c r="D25" i="3" s="1"/>
  <c r="E25" i="3" s="1"/>
  <c r="G27" i="3"/>
  <c r="H26" i="3" a="1"/>
  <c r="H26" i="3" s="1"/>
  <c r="I26" i="3" s="1"/>
  <c r="J26" i="3" s="1"/>
  <c r="B27" i="3" l="1"/>
  <c r="C26" i="3" a="1"/>
  <c r="C26" i="3" s="1"/>
  <c r="D26" i="3" s="1"/>
  <c r="E26" i="3" s="1"/>
  <c r="G28" i="3"/>
  <c r="H27" i="3" a="1"/>
  <c r="H27" i="3" s="1"/>
  <c r="I27" i="3" s="1"/>
  <c r="J27" i="3" s="1"/>
  <c r="B28" i="3" l="1"/>
  <c r="C27" i="3" a="1"/>
  <c r="C27" i="3" s="1"/>
  <c r="D27" i="3" s="1"/>
  <c r="E27" i="3" s="1"/>
  <c r="G29" i="3"/>
  <c r="H28" i="3" a="1"/>
  <c r="H28" i="3" s="1"/>
  <c r="I28" i="3" s="1"/>
  <c r="J28" i="3" s="1"/>
  <c r="B29" i="3" l="1"/>
  <c r="C28" i="3" a="1"/>
  <c r="C28" i="3" s="1"/>
  <c r="D28" i="3" s="1"/>
  <c r="E28" i="3" s="1"/>
  <c r="G30" i="3"/>
  <c r="H29" i="3" a="1"/>
  <c r="H29" i="3" s="1"/>
  <c r="I29" i="3" s="1"/>
  <c r="J29" i="3" s="1"/>
  <c r="B30" i="3" l="1"/>
  <c r="C29" i="3" a="1"/>
  <c r="C29" i="3" s="1"/>
  <c r="D29" i="3" s="1"/>
  <c r="E29" i="3" s="1"/>
  <c r="G31" i="3"/>
  <c r="H30" i="3" a="1"/>
  <c r="H30" i="3" s="1"/>
  <c r="I30" i="3" s="1"/>
  <c r="J30" i="3" s="1"/>
  <c r="B31" i="3" l="1"/>
  <c r="C30" i="3" a="1"/>
  <c r="C30" i="3" s="1"/>
  <c r="D30" i="3" s="1"/>
  <c r="E30" i="3" s="1"/>
  <c r="G32" i="3"/>
  <c r="H31" i="3" a="1"/>
  <c r="H31" i="3" s="1"/>
  <c r="I31" i="3" s="1"/>
  <c r="J31" i="3" s="1"/>
  <c r="B32" i="3" l="1"/>
  <c r="C31" i="3" a="1"/>
  <c r="C31" i="3" s="1"/>
  <c r="D31" i="3" s="1"/>
  <c r="E31" i="3" s="1"/>
  <c r="G33" i="3"/>
  <c r="H32" i="3" a="1"/>
  <c r="H32" i="3" s="1"/>
  <c r="I32" i="3" s="1"/>
  <c r="J32" i="3" s="1"/>
  <c r="B33" i="3" l="1"/>
  <c r="C32" i="3" a="1"/>
  <c r="C32" i="3" s="1"/>
  <c r="D32" i="3" s="1"/>
  <c r="E32" i="3" s="1"/>
  <c r="G34" i="3"/>
  <c r="H33" i="3" a="1"/>
  <c r="H33" i="3" s="1"/>
  <c r="I33" i="3" s="1"/>
  <c r="J33" i="3" s="1"/>
  <c r="B34" i="3" l="1"/>
  <c r="C33" i="3" a="1"/>
  <c r="C33" i="3" s="1"/>
  <c r="D33" i="3" s="1"/>
  <c r="E33" i="3" s="1"/>
  <c r="G35" i="3"/>
  <c r="H34" i="3" a="1"/>
  <c r="H34" i="3" s="1"/>
  <c r="I34" i="3" s="1"/>
  <c r="J34" i="3" s="1"/>
  <c r="B35" i="3" l="1"/>
  <c r="C34" i="3" a="1"/>
  <c r="C34" i="3" s="1"/>
  <c r="D34" i="3" s="1"/>
  <c r="E34" i="3" s="1"/>
  <c r="G36" i="3"/>
  <c r="H35" i="3" a="1"/>
  <c r="H35" i="3" s="1"/>
  <c r="I35" i="3" s="1"/>
  <c r="J35" i="3" s="1"/>
  <c r="B36" i="3" l="1"/>
  <c r="C35" i="3" a="1"/>
  <c r="C35" i="3" s="1"/>
  <c r="D35" i="3" s="1"/>
  <c r="E35" i="3" s="1"/>
  <c r="G37" i="3"/>
  <c r="H37" i="3" s="1" a="1"/>
  <c r="H37" i="3" s="1"/>
  <c r="I37" i="3" s="1"/>
  <c r="J37" i="3" s="1"/>
  <c r="H36" i="3" a="1"/>
  <c r="H36" i="3" s="1"/>
  <c r="I36" i="3" s="1"/>
  <c r="J36" i="3" s="1"/>
  <c r="B37" i="3" l="1"/>
  <c r="C37" i="3" s="1" a="1"/>
  <c r="C37" i="3" s="1"/>
  <c r="D37" i="3" s="1"/>
  <c r="E37" i="3" s="1"/>
  <c r="C36" i="3" a="1"/>
  <c r="C36" i="3" s="1"/>
  <c r="D36" i="3" s="1"/>
  <c r="E3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37436-7686-3B4D-BD94-E47DEBC78C58}" keepAlive="1" name="Query - alc_roster" description="Connection to the 'alc_roster' query in the workbook." type="5" refreshedVersion="8" background="1" saveData="1">
    <dbPr connection="Provider=Microsoft.Mashup.OleDb.1;Data Source=$Workbook$;Location=alc_roster;Extended Properties=&quot;&quot;" command="SELECT * FROM [alc_roster]"/>
  </connection>
  <connection id="2" xr16:uid="{38917F3D-7060-6F49-A951-0AD70329925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<sst xmlns="http://schemas.openxmlformats.org/spreadsheetml/2006/main" count="1492" uniqueCount="48">
  <si>
    <t>Mortgage Co</t>
  </si>
  <si>
    <t>Closed Sales Volume MTD</t>
  </si>
  <si>
    <t>Closed Sales Units MTD</t>
  </si>
  <si>
    <t>Closed Sales Volume YTD</t>
  </si>
  <si>
    <t>Closed Sales Units YTD</t>
  </si>
  <si>
    <t>Rank</t>
  </si>
  <si>
    <t>Share</t>
  </si>
  <si>
    <t>Total</t>
  </si>
  <si>
    <t>Associate</t>
  </si>
  <si>
    <t>Total Volume YTD</t>
  </si>
  <si>
    <t>Share of Total Office</t>
  </si>
  <si>
    <t>Supreme Volume YTD</t>
  </si>
  <si>
    <t>Supreme Share of Total Associate Volume</t>
  </si>
  <si>
    <t>-</t>
  </si>
  <si>
    <t>Associate Name</t>
  </si>
  <si>
    <t>Jones, Tavaras</t>
  </si>
  <si>
    <t>O'Neal, Debora</t>
  </si>
  <si>
    <t>Goodman, Demetrice</t>
  </si>
  <si>
    <t>Willimas, TIffany</t>
  </si>
  <si>
    <t>Harrell, Robin</t>
  </si>
  <si>
    <t>Scott, Ashley</t>
  </si>
  <si>
    <t>Johnson, Jasmyne</t>
  </si>
  <si>
    <t>Ven</t>
  </si>
  <si>
    <t>Vendor Name</t>
  </si>
  <si>
    <t>JAN - DEC 2021 SUPREME ONLY</t>
  </si>
  <si>
    <t>Boyd-Cox, Billie</t>
  </si>
  <si>
    <t>Kenney, Penny</t>
  </si>
  <si>
    <t>Rank 
(Supreme Vol.)</t>
  </si>
  <si>
    <t>File Source</t>
  </si>
  <si>
    <t>File Run</t>
  </si>
  <si>
    <t>Processed From Path</t>
  </si>
  <si>
    <t>JAN - FEB 2022 SUPREME ONLY</t>
  </si>
  <si>
    <t>LY Vendor</t>
  </si>
  <si>
    <t>YTD Vendor</t>
  </si>
  <si>
    <t>YTD Associate</t>
  </si>
  <si>
    <t>LY Associate</t>
  </si>
  <si>
    <t>BSNC Volume</t>
  </si>
  <si>
    <t>Office Share</t>
  </si>
  <si>
    <t>Hidden Index</t>
  </si>
  <si>
    <t>Hidden Match Index</t>
  </si>
  <si>
    <t>Lender</t>
  </si>
  <si>
    <t>Volume</t>
  </si>
  <si>
    <t>Agent Share</t>
  </si>
  <si>
    <t>Account Name</t>
  </si>
  <si>
    <t>Data Thru</t>
  </si>
  <si>
    <t>BSNC Volume 2022 Jan - Dec</t>
  </si>
  <si>
    <t>ex. January</t>
  </si>
  <si>
    <t>Date Thru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</si>
</sst>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&quot;$&quot;#,##0.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6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3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left" indent="1"/>
    </xf>
    <xf numFmtId="164" fontId="0" fillId="0" borderId="3" xfId="2" applyNumberFormat="1" applyFont="1" applyBorder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3" xfId="0" applyBorder="1"/>
    <xf numFmtId="9" fontId="0" fillId="0" borderId="0" xfId="2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5" borderId="0" xfId="0" applyFill="1"/>
    <xf numFmtId="165" fontId="0" fillId="5" borderId="0" xfId="1" applyNumberFormat="1" applyFont="1" applyFill="1" applyBorder="1" applyAlignment="1">
      <alignment horizontal="center"/>
    </xf>
    <xf numFmtId="164" fontId="0" fillId="5" borderId="0" xfId="2" applyNumberFormat="1" applyFont="1" applyFill="1" applyBorder="1" applyAlignment="1">
      <alignment horizontal="center"/>
    </xf>
    <xf numFmtId="9" fontId="0" fillId="5" borderId="0" xfId="2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4" xfId="2" applyFont="1" applyBorder="1" applyAlignment="1">
      <alignment horizontal="center"/>
    </xf>
    <xf numFmtId="9" fontId="0" fillId="0" borderId="6" xfId="2" applyFont="1" applyFill="1" applyBorder="1" applyAlignment="1">
      <alignment horizontal="center"/>
    </xf>
    <xf numFmtId="9" fontId="0" fillId="5" borderId="6" xfId="2" applyFont="1" applyFill="1" applyBorder="1" applyAlignment="1">
      <alignment horizontal="center"/>
    </xf>
    <xf numFmtId="0" fontId="0" fillId="5" borderId="8" xfId="0" applyFill="1" applyBorder="1"/>
    <xf numFmtId="165" fontId="0" fillId="5" borderId="8" xfId="1" applyNumberFormat="1" applyFont="1" applyFill="1" applyBorder="1" applyAlignment="1">
      <alignment horizontal="center"/>
    </xf>
    <xf numFmtId="164" fontId="0" fillId="5" borderId="8" xfId="2" applyNumberFormat="1" applyFont="1" applyFill="1" applyBorder="1" applyAlignment="1">
      <alignment horizontal="center"/>
    </xf>
    <xf numFmtId="9" fontId="0" fillId="5" borderId="9" xfId="2" applyFont="1" applyFill="1" applyBorder="1" applyAlignment="1">
      <alignment horizontal="center"/>
    </xf>
    <xf numFmtId="14" fontId="0" fillId="0" borderId="0" xfId="0" applyNumberFormat="1"/>
    <xf numFmtId="165" fontId="0" fillId="0" borderId="14" xfId="1" applyNumberFormat="1" applyFont="1" applyBorder="1" applyAlignment="1">
      <alignment horizontal="center"/>
    </xf>
    <xf numFmtId="164" fontId="0" fillId="0" borderId="14" xfId="2" applyNumberFormat="1" applyFont="1" applyBorder="1" applyAlignment="1">
      <alignment horizontal="center"/>
    </xf>
    <xf numFmtId="0" fontId="0" fillId="0" borderId="14" xfId="0" applyBorder="1"/>
    <xf numFmtId="0" fontId="6" fillId="6" borderId="1" xfId="0" applyFont="1" applyFill="1" applyBorder="1" applyAlignment="1">
      <alignment horizontal="right"/>
    </xf>
    <xf numFmtId="0" fontId="7" fillId="8" borderId="1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0" fillId="0" borderId="1" xfId="0" applyBorder="1"/>
    <xf numFmtId="165" fontId="0" fillId="0" borderId="1" xfId="0" applyNumberForma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4" borderId="9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6" fillId="4" borderId="1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9" fontId="0" fillId="0" borderId="14" xfId="2" applyFont="1" applyBorder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0" fillId="10" borderId="0" xfId="0" applyFill="1"/>
    <xf numFmtId="17" fontId="0" fillId="10" borderId="0" xfId="0" applyNumberFormat="1" applyFill="1" applyAlignment="1">
      <alignment horizontal="left"/>
    </xf>
    <xf numFmtId="0" fontId="0" fillId="11" borderId="0" xfId="0" applyFill="1" applyAlignment="1">
      <alignment horizontal="left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7" borderId="11" xfId="2" applyNumberFormat="1" applyFont="1" applyFill="1" applyBorder="1" applyAlignment="1">
      <alignment horizontal="center"/>
    </xf>
    <xf numFmtId="10" fontId="0" fillId="7" borderId="10" xfId="2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5" fontId="0" fillId="7" borderId="11" xfId="0" applyNumberFormat="1" applyFill="1" applyBorder="1" applyAlignment="1">
      <alignment horizontal="center"/>
    </xf>
    <xf numFmtId="165" fontId="0" fillId="7" borderId="10" xfId="0" applyNumberFormat="1" applyFill="1" applyBorder="1" applyAlignment="1">
      <alignment horizontal="center"/>
    </xf>
    <xf numFmtId="0" fontId="8" fillId="9" borderId="0" xfId="0" applyFont="1" applyFill="1" applyAlignment="1">
      <alignment horizontal="center" vertical="center"/>
    </xf>
  </cellXfs>
  <cellStyles count="7">
    <cellStyle name="Currency" xfId="1" builtinId="4"/>
    <cellStyle name="Currency 2" xfId="6" xr:uid="{92ABD646-E1AF-BC4C-9B48-C183373A3862}"/>
    <cellStyle name="Normal" xfId="0" builtinId="0"/>
    <cellStyle name="Normal 2" xfId="3" xr:uid="{C8930B01-032B-FC4C-A1EB-BE24631381BA}"/>
    <cellStyle name="Normal 2 2" xfId="4" xr:uid="{A4C09EA6-5B12-3B40-80B4-C501600DD969}"/>
    <cellStyle name="Percent" xfId="2" builtinId="5"/>
    <cellStyle name="Percent 2" xfId="5" xr:uid="{5DC9DE52-5C77-1C49-871B-7C9735F9FCB0}"/>
  </cellStyles>
  <dxfs count="18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6" formatCode="&quot;$&quot;#,##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top style="thin">
          <color theme="6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0" tint="-0.14999847407452621"/>
        </patternFill>
      </fill>
    </dxf>
    <dxf>
      <font>
        <b val="0"/>
      </font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b val="0"/>
      </font>
      <numFmt numFmtId="0" formatCode="General"/>
    </dxf>
    <dxf>
      <font>
        <b val="0"/>
      </font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"/>
    </dxf>
    <dxf>
      <numFmt numFmtId="2" formatCode="0.00"/>
    </dxf>
    <dxf>
      <numFmt numFmtId="19" formatCode="m/d/yy"/>
    </dxf>
    <dxf>
      <numFmt numFmtId="2" formatCode="0.00"/>
    </dxf>
    <dxf>
      <border outline="0">
        <top style="thin">
          <color indexed="64"/>
        </top>
      </border>
    </dxf>
  </dxfs>
  <tableStyles count="1" defaultTableStyle="TableStyleMedium2" defaultPivotStyle="PivotStyleLight16">
    <tableStyle name="Table Style 1" pivot="0" count="0" xr9:uid="{394D5853-9D0A-E94F-9ED2-DB02A8AA3C1C}"/>
  </tableStyles>
  <colors>
    <mruColors>
      <color rgb="FF769EC9"/>
      <color rgb="FFDFD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46AC4F-B537-8E4B-81D3-14AEF23BEB2D}" name="YTD_Associate" displayName="YTD_Associate" ref="G2:H3" insertRow="1" totalsRowShown="0">
  <autoFilter ref="G2:H3" xr:uid="{1446AC4F-B537-8E4B-81D3-14AEF23BEB2D}"/>
  <tableColumns count="2">
    <tableColumn id="1" xr3:uid="{C1D21FBF-9B0C-364E-A0D1-CC10DAC8073E}" name="Associate Name"/>
    <tableColumn id="2" xr3:uid="{6A7A12BE-18D5-B24E-9A09-3EAC5CB41781}" name="Closed Sales Volume YT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6F8221-78D3-DA49-B710-3550B10252F7}" name="LY_Associate" displayName="LY_Associate" ref="M2:N3" insertRow="1" totalsRowShown="0">
  <autoFilter ref="M2:N3" xr:uid="{666F8221-78D3-DA49-B710-3550B10252F7}"/>
  <tableColumns count="2">
    <tableColumn id="1" xr3:uid="{D90679C2-C51D-414A-A32D-1E1BCD60F0E3}" name="Associate Name"/>
    <tableColumn id="2" xr3:uid="{C24CD29E-6B1E-6E45-88CB-7D4134CE35EE}" name="Closed Sales Volume YT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7C2CF9-804C-7E42-BA01-6DAF8E88C105}" name="LY_Vendor" displayName="LY_Vendor" ref="J2:K3" insertRow="1" totalsRowShown="0">
  <autoFilter ref="J2:K3" xr:uid="{627C2CF9-804C-7E42-BA01-6DAF8E88C105}"/>
  <sortState xmlns:xlrd2="http://schemas.microsoft.com/office/spreadsheetml/2017/richdata2" ref="J3:K3">
    <sortCondition descending="1" ref="K2:K3"/>
  </sortState>
  <tableColumns count="2">
    <tableColumn id="1" xr3:uid="{09F3E1F7-46B4-904A-85FF-7792DDE0C8A8}" name="Vendor Name"/>
    <tableColumn id="2" xr3:uid="{20090303-4050-3642-A425-89B25EE076DA}" name="Closed Sales Volume YT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5B3E5D-27A5-504C-A10C-86CF491358F1}" name="YTD_Vendor" displayName="YTD_Vendor" ref="D2:E3" insertRow="1" totalsRowShown="0" tableBorderDxfId="186">
  <autoFilter ref="D2:E3" xr:uid="{B35B3E5D-27A5-504C-A10C-86CF491358F1}"/>
  <tableColumns count="2">
    <tableColumn id="1" xr3:uid="{4865CFC9-F69A-7046-886B-551838AF366B}" name="Vendor Name"/>
    <tableColumn id="2" xr3:uid="{2CF36892-CF8E-E94E-A8F0-4E31BCD9D73C}" name="Closed Sales Volume YT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EAC22-C6C0-374D-B7CB-EEB3C3574C0F}" name="YTD_12" displayName="YTD_12" ref="A1:J1000" totalsRowCount="1">
  <autoFilter ref="A1:J999" xr:uid="{457EAC22-C6C0-374D-B7CB-EEB3C3574C0F}"/>
  <sortState xmlns:xlrd2="http://schemas.microsoft.com/office/spreadsheetml/2017/richdata2" ref="A2:J999">
    <sortCondition ref="B999"/>
    <sortCondition descending="1" ref="F999"/>
  </sortState>
  <tableColumns count="10">
    <tableColumn id="1" xr3:uid="{70A606ED-3EB8-C34D-B89F-3AA04BF1357D}" name="Ven" totalsRowLabel="Total"/>
    <tableColumn id="2" xr3:uid="{ACD828A5-2A88-AF48-A6FA-3AEE895993B9}" name="Associate Name"/>
    <tableColumn id="3" xr3:uid="{B64E8C0C-D7F8-4D42-9DC6-3F3B5559DA5D}" name="Vendor Name"/>
    <tableColumn id="4" xr3:uid="{B645E6F8-8440-AB4D-8ED3-43788F238895}" name="Closed Sales Volume MTD"/>
    <tableColumn id="5" xr3:uid="{930023AB-99E0-5D45-9925-6CC944EF22FD}" name="Closed Sales Units MTD"/>
    <tableColumn id="6" xr3:uid="{7374A539-9E19-0348-B42C-0F9965B1EBC2}" name="Closed Sales Volume YTD" totalsRowFunction="sum" dataDxfId="185" totalsRowDxfId="139"/>
    <tableColumn id="7" xr3:uid="{60A8589C-2089-704E-8037-4FD29E8EF891}" name="Closed Sales Units YTD"/>
    <tableColumn id="8" xr3:uid="{AB18EEBA-CDBF-D142-915B-F78621E5713E}" name="File Source"/>
    <tableColumn id="9" xr3:uid="{F5C5A5BB-0ABA-8448-8A53-2E361511195F}" name="File Run" dataDxfId="184"/>
    <tableColumn id="10" xr3:uid="{A9526A78-5536-124B-B60C-A4F20EC37D94}" name="Processed From Path" totalsRowFunction="coun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450A3C-7865-C54B-B639-CA6370983D82}" name="LY_12" displayName="LY_12" ref="A1:J1000" totalsRowCount="1">
  <autoFilter ref="A1:J999" xr:uid="{457EAC22-C6C0-374D-B7CB-EEB3C3574C0F}"/>
  <sortState xmlns:xlrd2="http://schemas.microsoft.com/office/spreadsheetml/2017/richdata2" ref="A2:J999">
    <sortCondition ref="B999"/>
    <sortCondition descending="1" ref="F999"/>
  </sortState>
  <tableColumns count="10">
    <tableColumn id="1" xr3:uid="{FE4333D9-ED45-FD45-9BA0-0D60AA1D83C9}" name="Ven" totalsRowLabel="Total"/>
    <tableColumn id="2" xr3:uid="{39C70D4C-1A3E-CA41-A97C-2CDF33AC3FF0}" name="Associate Name"/>
    <tableColumn id="3" xr3:uid="{19350909-B861-A74E-95F4-49B51B18E8DF}" name="Vendor Name"/>
    <tableColumn id="4" xr3:uid="{29FEF999-57AA-E842-BDA5-84996B804DFD}" name="Closed Sales Volume MTD"/>
    <tableColumn id="5" xr3:uid="{D9985E10-8F33-704D-9027-6A94C591BAC2}" name="Closed Sales Units MTD"/>
    <tableColumn id="6" xr3:uid="{95535C46-EA98-C74E-A8A7-1AE8559E0F61}" name="Closed Sales Volume YTD" totalsRowFunction="sum" dataDxfId="183" totalsRowDxfId="138"/>
    <tableColumn id="7" xr3:uid="{04C33222-6305-0B41-99BB-065AD88B779B}" name="Closed Sales Units YTD"/>
    <tableColumn id="8" xr3:uid="{1FE0BA6B-7460-2E45-A75C-7F144D2D25DE}" name="File Source"/>
    <tableColumn id="9" xr3:uid="{9D39F40E-1663-414B-9898-F26F116A0520}" name="File Run" dataDxfId="182"/>
    <tableColumn id="10" xr3:uid="{115DFDD7-85E5-8940-B32C-7CFD3F53C03C}" name="Processed From Path" totalsRowFunction="coun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63F3B5-E384-BD40-967C-CA1BE9323794}" name="Table2" displayName="Table2" ref="B7:E37" totalsRowShown="0" headerRowDxfId="181" headerRowBorderDxfId="180" tableBorderDxfId="179">
  <autoFilter ref="B7:E37" xr:uid="{210201E5-470C-314E-9CA2-A819D75713F8}">
    <filterColumn colId="0" hiddenButton="1"/>
    <filterColumn colId="1" hiddenButton="1"/>
    <filterColumn colId="2" hiddenButton="1"/>
    <filterColumn colId="3" hiddenButton="1"/>
  </autoFilter>
  <tableColumns count="4">
    <tableColumn id="1" xr3:uid="{EC073712-F018-4441-8D22-01D8F759246F}" name="Rank" dataDxfId="178">
      <calculatedColumnFormula>B7+1</calculatedColumnFormula>
    </tableColumn>
    <tableColumn id="2" xr3:uid="{087B86B9-8787-D94A-B2ED-5C987A8443AA}" name="Mortgage Co" dataDxfId="177">
      <calculatedColumnFormula array="1">IFERROR(INDEX(YTD_Vendor[Vendor Name], Table2[[#This Row],[Rank]]), "")</calculatedColumnFormula>
    </tableColumn>
    <tableColumn id="3" xr3:uid="{58BDD303-77F9-784D-B525-9DC127CB8BB9}" name="Closed Sales Volume YTD" dataDxfId="176" dataCellStyle="Currency">
      <calculatedColumnFormula>SUMIFS(#REF!,#REF!, C8)</calculatedColumnFormula>
    </tableColumn>
    <tableColumn id="4" xr3:uid="{CB8DB23C-ADBE-F743-8E43-F566C59B3C74}" name="Share" dataDxfId="175" dataCellStyle="Percent">
      <calculatedColumnFormula>D8/$D$3</calculatedColumnFormula>
    </tableColumn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227676-BDA1-3742-A8A7-8E33A8B6E830}" name="Table11" displayName="Table11" ref="G7:J37" totalsRowShown="0" headerRowDxfId="174" headerRowBorderDxfId="173" tableBorderDxfId="172">
  <autoFilter ref="G7:J37" xr:uid="{55227676-BDA1-3742-A8A7-8E33A8B6E830}">
    <filterColumn colId="0" hiddenButton="1"/>
    <filterColumn colId="1" hiddenButton="1"/>
    <filterColumn colId="2" hiddenButton="1"/>
    <filterColumn colId="3" hiddenButton="1"/>
  </autoFilter>
  <tableColumns count="4">
    <tableColumn id="1" xr3:uid="{DF0FFD10-07D5-6F4B-A172-E563921781FC}" name="Rank" dataDxfId="171">
      <calculatedColumnFormula>G7+1</calculatedColumnFormula>
    </tableColumn>
    <tableColumn id="2" xr3:uid="{80C8C117-3B99-EB4C-991C-279E845A76A2}" name="Mortgage Co" dataDxfId="170">
      <calculatedColumnFormula array="1">IFERROR(INDEX(LY_Vendor[Vendor Name], Table11[[#This Row],[Rank]]), "")</calculatedColumnFormula>
    </tableColumn>
    <tableColumn id="3" xr3:uid="{44ACB1BB-3527-B944-B8EC-589C7213B7EF}" name="Closed Sales Volume YTD" dataDxfId="169" dataCellStyle="Currency">
      <calculatedColumnFormula>SUMIFS(LY_12[Closed Sales Volume YTD], LY_12[Vendor Name], H8)</calculatedColumnFormula>
    </tableColumn>
    <tableColumn id="4" xr3:uid="{46BCF561-8CA8-0547-85A7-06F499E03F3B}" name="Share" dataDxfId="168" dataCellStyle="Percent">
      <calculatedColumnFormula>I8/$I$3</calculatedColumnFormula>
    </tableColumn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01436C-6407-9648-8D54-46AE56E9C92C}" name="Table7" displayName="Table7" ref="B6:G36" totalsRowShown="0" headerRowDxfId="167" headerRowBorderDxfId="166" tableBorderDxfId="165">
  <autoFilter ref="B6:G36" xr:uid="{E89A40ED-FBB1-5C45-AE29-C3BAADBD6F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78C48F8-105D-4546-A6E4-61724580BF46}" name="Rank" dataDxfId="164"/>
    <tableColumn id="2" xr3:uid="{90448D90-87A7-B044-A1ED-4D897D0EF9E1}" name="Associate" dataDxfId="163">
      <calculatedColumnFormula array="1">IFERROR(INDEX(YTD_Associate[Associate Name], Table7[[#This Row],[Rank]]), "")</calculatedColumnFormula>
    </tableColumn>
    <tableColumn id="3" xr3:uid="{8FEF728B-B126-BA48-B9B9-4ACB034A0A78}" name="Total Volume YTD" dataDxfId="162" dataCellStyle="Currency">
      <calculatedColumnFormula>SUMIFS(YTD_12[Closed Sales Volume YTD], YTD_12[Associate Name], C7)</calculatedColumnFormula>
    </tableColumn>
    <tableColumn id="4" xr3:uid="{52242EFA-9BE3-0643-9EE3-DB00F117B9E9}" name="Share of Total Office" dataDxfId="161" dataCellStyle="Percent">
      <calculatedColumnFormula>D7/$D$3</calculatedColumnFormula>
    </tableColumn>
    <tableColumn id="5" xr3:uid="{BA801373-053A-D848-BAD5-D2ECBF167E61}" name="Supreme Volume YTD" dataDxfId="160" dataCellStyle="Currency">
      <calculatedColumnFormula>SUMIFS(YTD_12[Closed Sales Volume YTD], YTD_12[Associate Name], C7, YTD_12[Vendor Name], "Supreme Lending")</calculatedColumnFormula>
    </tableColumn>
    <tableColumn id="6" xr3:uid="{DF3988CE-24B5-A144-981A-832475A17710}" name="Supreme Share of Total Associate Volume" dataDxfId="159" dataCellStyle="Percent">
      <calculatedColumnFormula>F7/D7</calculatedColumn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C9ACF3-DB81-2A4A-8D2A-E02B30D4E707}" name="Table711" displayName="Table711" ref="B40:G50" totalsRowShown="0" headerRowDxfId="158" headerRowBorderDxfId="157" tableBorderDxfId="156">
  <autoFilter ref="B40:G50" xr:uid="{15F98B07-91E1-1D4A-9FC7-92B7D5DCE72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03C390D-8292-5E40-9603-DA813299667F}" name="Rank _x000a_(Supreme Vol.)" dataDxfId="155"/>
    <tableColumn id="2" xr3:uid="{8D033986-5E36-3E4C-A4A9-6F91B0C3C03B}" name="Associate" dataDxfId="154"/>
    <tableColumn id="3" xr3:uid="{086B45DF-7AF8-994F-BB4A-D2E0F221818D}" name="Total Volume YTD" dataDxfId="153" dataCellStyle="Currency">
      <calculatedColumnFormula>SUMIFS(#REF!,#REF!, C41)</calculatedColumnFormula>
    </tableColumn>
    <tableColumn id="4" xr3:uid="{82C54E3A-BAD9-7841-A7D3-C85EDC787A7C}" name="Share of Total Office" dataDxfId="152" dataCellStyle="Percent">
      <calculatedColumnFormula>D41/$D$3</calculatedColumnFormula>
    </tableColumn>
    <tableColumn id="5" xr3:uid="{45D6BD7D-2AC0-FA4A-8905-65A156B21C97}" name="Supreme Volume YTD" dataDxfId="151" dataCellStyle="Currency">
      <calculatedColumnFormula>SUMIFS(#REF!,#REF!, C41,#REF!, "Supreme Lending")</calculatedColumnFormula>
    </tableColumn>
    <tableColumn id="6" xr3:uid="{EC262111-4D4F-D94E-9710-64F8329DB5F0}" name="Supreme Share of Total Associate Volume" dataDxfId="150" dataCellStyle="Percent">
      <calculatedColumnFormula>F41/D41</calculatedColumnFormula>
    </tableColumn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05E71D-8CB5-2D4F-A4E6-827E0A534CE7}" name="Table13" displayName="Table13" ref="I6:N36" totalsRowShown="0" headerRowDxfId="149" headerRowBorderDxfId="148" tableBorderDxfId="147" totalsRowBorderDxfId="146">
  <autoFilter ref="I6:N36" xr:uid="{F305E71D-8CB5-2D4F-A4E6-827E0A534C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C67BB60-A021-1743-AB36-4868A989C8C6}" name="Rank" dataDxfId="145"/>
    <tableColumn id="2" xr3:uid="{70F8432F-FFA4-A64D-B178-814656314A37}" name="Associate" dataDxfId="144">
      <calculatedColumnFormula array="1">IFERROR(INDEX(LY_Associate[Associate Name], Table13[[#This Row],[Rank]]), "")</calculatedColumnFormula>
    </tableColumn>
    <tableColumn id="3" xr3:uid="{F8BE3111-A52A-F246-86D2-03281235ED27}" name="Total Volume YTD" dataDxfId="143" dataCellStyle="Currency">
      <calculatedColumnFormula>SUMIFS(LY_12[Closed Sales Volume YTD], LY_12[Associate Name], J7)</calculatedColumnFormula>
    </tableColumn>
    <tableColumn id="4" xr3:uid="{07066E93-1BC2-074B-9388-3DDC13433638}" name="Share of Total Office" dataDxfId="142" dataCellStyle="Percent">
      <calculatedColumnFormula>K7/$K$3</calculatedColumnFormula>
    </tableColumn>
    <tableColumn id="5" xr3:uid="{14F705AA-AEB6-E248-A741-2B0B7D9992D7}" name="Supreme Volume YTD" dataDxfId="141" dataCellStyle="Currency">
      <calculatedColumnFormula>SUMIFS(LY_12[Closed Sales Volume YTD], LY_12[Associate Name], J7, LY_12[Vendor Name], "Supreme Lending")</calculatedColumnFormula>
    </tableColumn>
    <tableColumn id="6" xr3:uid="{96535C42-79EB-CF4F-97C3-3D86B54BC4A0}" name="Supreme Share of Total Associate Volume" dataDxfId="140" dataCellStyle="Percent">
      <calculatedColumnFormula>M7/K7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0B3B-44DA-FC4E-97F1-563FF39D2B1D}">
  <sheetPr>
    <tabColor theme="9" tint="0.39997558519241921"/>
  </sheetPr>
  <dimension ref="A1:N4"/>
  <sheetViews>
    <sheetView tabSelected="1" workbookViewId="0">
      <selection activeCell="C31" sqref="C31"/>
    </sheetView>
  </sheetViews>
  <sheetFormatPr baseColWidth="10" defaultRowHeight="16" x14ac:dyDescent="0.2"/>
  <cols>
    <col min="1" max="1" width="13.1640625" bestFit="1" customWidth="1"/>
    <col min="2" max="2" width="19.83203125" customWidth="1"/>
    <col min="3" max="3" width="6.33203125" customWidth="1"/>
    <col min="4" max="4" width="29.6640625" bestFit="1" customWidth="1"/>
    <col min="5" max="5" width="24.1640625" customWidth="1"/>
    <col min="7" max="7" width="29.33203125" bestFit="1" customWidth="1"/>
    <col min="8" max="8" width="30.6640625" bestFit="1" customWidth="1"/>
    <col min="10" max="10" width="30.83203125" bestFit="1" customWidth="1"/>
    <col min="11" max="11" width="24.1640625" customWidth="1"/>
    <col min="12" max="12" width="10.6640625" customWidth="1"/>
    <col min="13" max="13" width="29.33203125" bestFit="1" customWidth="1"/>
    <col min="14" max="14" width="24.1640625" customWidth="1"/>
    <col min="16" max="16" width="26.6640625" bestFit="1" customWidth="1"/>
    <col min="17" max="17" width="22.1640625" bestFit="1" customWidth="1"/>
  </cols>
  <sheetData>
    <row r="1" spans="1:14" x14ac:dyDescent="0.2">
      <c r="D1" s="65" t="s">
        <v>33</v>
      </c>
      <c r="E1" s="65"/>
      <c r="G1" s="65" t="s">
        <v>34</v>
      </c>
      <c r="H1" s="65"/>
      <c r="J1" s="65" t="s">
        <v>32</v>
      </c>
      <c r="K1" s="65"/>
      <c r="M1" s="65" t="s">
        <v>35</v>
      </c>
      <c r="N1" s="65"/>
    </row>
    <row r="2" spans="1:14" x14ac:dyDescent="0.2">
      <c r="A2" s="58" t="s">
        <v>43</v>
      </c>
      <c r="B2" s="62" t="s">
        <v>43</v>
      </c>
      <c r="D2" t="s">
        <v>23</v>
      </c>
      <c r="E2" t="s">
        <v>3</v>
      </c>
      <c r="G2" t="s">
        <v>14</v>
      </c>
      <c r="H2" t="s">
        <v>3</v>
      </c>
      <c r="J2" t="s">
        <v>23</v>
      </c>
      <c r="K2" t="s">
        <v>3</v>
      </c>
      <c r="M2" t="s">
        <v>14</v>
      </c>
      <c r="N2" t="s">
        <v>3</v>
      </c>
    </row>
    <row r="3" spans="1:14" x14ac:dyDescent="0.2">
      <c r="A3" s="58" t="s">
        <v>44</v>
      </c>
      <c r="B3" s="63" t="s">
        <v>46</v>
      </c>
    </row>
    <row r="4" spans="1:14" x14ac:dyDescent="0.2">
      <c r="A4" s="58" t="s">
        <v>47</v>
      </c>
      <c r="B4" s="64">
        <v>2023</v>
      </c>
    </row>
  </sheetData>
  <sortState xmlns:xlrd2="http://schemas.microsoft.com/office/spreadsheetml/2017/richdata2" ref="D3:E3">
    <sortCondition descending="1" ref="E3"/>
  </sortState>
  <mergeCells count="4">
    <mergeCell ref="D1:E1"/>
    <mergeCell ref="G1:H1"/>
    <mergeCell ref="J1:K1"/>
    <mergeCell ref="M1:N1"/>
  </mergeCells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730-9A9D-1545-B95C-4FD382D2B3DF}">
  <sheetPr>
    <tabColor theme="9" tint="0.39997558519241921"/>
  </sheetPr>
  <dimension ref="A1:J1000"/>
  <sheetViews>
    <sheetView workbookViewId="0">
      <selection activeCell="N2" sqref="N2"/>
    </sheetView>
  </sheetViews>
  <sheetFormatPr baseColWidth="10" defaultRowHeight="16" x14ac:dyDescent="0.2"/>
  <cols>
    <col min="2" max="2" width="23.83203125" bestFit="1" customWidth="1"/>
    <col min="3" max="3" width="29.6640625" bestFit="1" customWidth="1"/>
    <col min="4" max="4" width="24.83203125" customWidth="1"/>
    <col min="5" max="5" width="22.83203125" customWidth="1"/>
    <col min="6" max="6" width="24.1640625" customWidth="1"/>
    <col min="7" max="7" width="22.1640625" customWidth="1"/>
    <col min="8" max="8" width="48.5" bestFit="1" customWidth="1"/>
    <col min="10" max="10" width="94.5" customWidth="1"/>
  </cols>
  <sheetData>
    <row r="1" spans="1:10" x14ac:dyDescent="0.2">
      <c r="A1" t="s">
        <v>22</v>
      </c>
      <c r="B1" t="s">
        <v>14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28</v>
      </c>
      <c r="I1" t="s">
        <v>29</v>
      </c>
      <c r="J1" t="s">
        <v>30</v>
      </c>
    </row>
    <row r="2" spans="1:10" x14ac:dyDescent="0.2">
      <c r="F2" s="61"/>
      <c r="I2" s="33"/>
    </row>
    <row r="3" spans="1:10" x14ac:dyDescent="0.2">
      <c r="F3" s="61"/>
      <c r="I3" s="33"/>
    </row>
    <row r="4" spans="1:10" x14ac:dyDescent="0.2">
      <c r="F4" s="61"/>
      <c r="I4" s="33"/>
    </row>
    <row r="5" spans="1:10" x14ac:dyDescent="0.2">
      <c r="F5" s="61"/>
      <c r="I5" s="33"/>
    </row>
    <row r="6" spans="1:10" x14ac:dyDescent="0.2">
      <c r="F6" s="61"/>
      <c r="I6" s="33"/>
    </row>
    <row r="7" spans="1:10" x14ac:dyDescent="0.2">
      <c r="F7" s="61"/>
      <c r="I7" s="33"/>
    </row>
    <row r="8" spans="1:10" x14ac:dyDescent="0.2">
      <c r="F8" s="61"/>
      <c r="I8" s="33"/>
    </row>
    <row r="9" spans="1:10" x14ac:dyDescent="0.2">
      <c r="F9" s="61"/>
      <c r="I9" s="33"/>
    </row>
    <row r="10" spans="1:10" x14ac:dyDescent="0.2">
      <c r="F10" s="61"/>
      <c r="I10" s="33"/>
    </row>
    <row r="11" spans="1:10" x14ac:dyDescent="0.2">
      <c r="F11" s="61"/>
      <c r="I11" s="33"/>
    </row>
    <row r="12" spans="1:10" x14ac:dyDescent="0.2">
      <c r="F12" s="61"/>
      <c r="I12" s="33"/>
    </row>
    <row r="13" spans="1:10" x14ac:dyDescent="0.2">
      <c r="F13" s="61"/>
      <c r="I13" s="33"/>
    </row>
    <row r="14" spans="1:10" x14ac:dyDescent="0.2">
      <c r="F14" s="61"/>
      <c r="I14" s="33"/>
    </row>
    <row r="15" spans="1:10" x14ac:dyDescent="0.2">
      <c r="F15" s="61"/>
      <c r="I15" s="33"/>
    </row>
    <row r="16" spans="1:10" x14ac:dyDescent="0.2">
      <c r="F16" s="61"/>
      <c r="I16" s="33"/>
    </row>
    <row r="17" spans="6:9" x14ac:dyDescent="0.2">
      <c r="F17" s="61"/>
      <c r="I17" s="33"/>
    </row>
    <row r="18" spans="6:9" x14ac:dyDescent="0.2">
      <c r="F18" s="61"/>
      <c r="I18" s="33"/>
    </row>
    <row r="19" spans="6:9" x14ac:dyDescent="0.2">
      <c r="F19" s="61"/>
      <c r="I19" s="33"/>
    </row>
    <row r="20" spans="6:9" x14ac:dyDescent="0.2">
      <c r="F20" s="61"/>
      <c r="I20" s="33"/>
    </row>
    <row r="21" spans="6:9" x14ac:dyDescent="0.2">
      <c r="F21" s="61"/>
      <c r="I21" s="33"/>
    </row>
    <row r="22" spans="6:9" x14ac:dyDescent="0.2">
      <c r="F22" s="61"/>
      <c r="I22" s="33"/>
    </row>
    <row r="23" spans="6:9" x14ac:dyDescent="0.2">
      <c r="F23" s="61"/>
      <c r="I23" s="33"/>
    </row>
    <row r="24" spans="6:9" x14ac:dyDescent="0.2">
      <c r="F24" s="61"/>
      <c r="I24" s="33"/>
    </row>
    <row r="25" spans="6:9" x14ac:dyDescent="0.2">
      <c r="F25" s="61"/>
      <c r="I25" s="33"/>
    </row>
    <row r="26" spans="6:9" x14ac:dyDescent="0.2">
      <c r="F26" s="61"/>
      <c r="I26" s="33"/>
    </row>
    <row r="27" spans="6:9" x14ac:dyDescent="0.2">
      <c r="F27" s="61"/>
      <c r="I27" s="33"/>
    </row>
    <row r="28" spans="6:9" x14ac:dyDescent="0.2">
      <c r="F28" s="61"/>
      <c r="I28" s="33"/>
    </row>
    <row r="29" spans="6:9" x14ac:dyDescent="0.2">
      <c r="F29" s="61"/>
      <c r="I29" s="33"/>
    </row>
    <row r="30" spans="6:9" x14ac:dyDescent="0.2">
      <c r="F30" s="61"/>
      <c r="I30" s="33"/>
    </row>
    <row r="31" spans="6:9" x14ac:dyDescent="0.2">
      <c r="F31" s="61"/>
      <c r="I31" s="33"/>
    </row>
    <row r="32" spans="6:9" x14ac:dyDescent="0.2">
      <c r="F32" s="61"/>
      <c r="I32" s="33"/>
    </row>
    <row r="33" spans="6:9" x14ac:dyDescent="0.2">
      <c r="F33" s="61"/>
      <c r="I33" s="33"/>
    </row>
    <row r="34" spans="6:9" x14ac:dyDescent="0.2">
      <c r="F34" s="61"/>
      <c r="I34" s="33"/>
    </row>
    <row r="35" spans="6:9" x14ac:dyDescent="0.2">
      <c r="F35" s="61"/>
      <c r="I35" s="33"/>
    </row>
    <row r="36" spans="6:9" x14ac:dyDescent="0.2">
      <c r="F36" s="61"/>
      <c r="I36" s="33"/>
    </row>
    <row r="37" spans="6:9" x14ac:dyDescent="0.2">
      <c r="F37" s="61"/>
      <c r="I37" s="33"/>
    </row>
    <row r="38" spans="6:9" x14ac:dyDescent="0.2">
      <c r="F38" s="61"/>
      <c r="I38" s="33"/>
    </row>
    <row r="39" spans="6:9" x14ac:dyDescent="0.2">
      <c r="F39" s="61"/>
      <c r="I39" s="33"/>
    </row>
    <row r="40" spans="6:9" x14ac:dyDescent="0.2">
      <c r="F40" s="61"/>
      <c r="I40" s="33"/>
    </row>
    <row r="41" spans="6:9" x14ac:dyDescent="0.2">
      <c r="F41" s="61"/>
      <c r="I41" s="33"/>
    </row>
    <row r="42" spans="6:9" x14ac:dyDescent="0.2">
      <c r="F42" s="61"/>
      <c r="I42" s="33"/>
    </row>
    <row r="43" spans="6:9" x14ac:dyDescent="0.2">
      <c r="F43" s="61"/>
      <c r="I43" s="33"/>
    </row>
    <row r="44" spans="6:9" x14ac:dyDescent="0.2">
      <c r="F44" s="61"/>
      <c r="I44" s="33"/>
    </row>
    <row r="45" spans="6:9" x14ac:dyDescent="0.2">
      <c r="F45" s="61"/>
      <c r="I45" s="33"/>
    </row>
    <row r="46" spans="6:9" x14ac:dyDescent="0.2">
      <c r="F46" s="61"/>
      <c r="I46" s="33"/>
    </row>
    <row r="47" spans="6:9" x14ac:dyDescent="0.2">
      <c r="F47" s="61"/>
      <c r="I47" s="33"/>
    </row>
    <row r="48" spans="6:9" x14ac:dyDescent="0.2">
      <c r="F48" s="61"/>
      <c r="I48" s="33"/>
    </row>
    <row r="49" spans="6:9" x14ac:dyDescent="0.2">
      <c r="F49" s="61"/>
      <c r="I49" s="33"/>
    </row>
    <row r="50" spans="6:9" x14ac:dyDescent="0.2">
      <c r="F50" s="61"/>
      <c r="I50" s="33"/>
    </row>
    <row r="51" spans="6:9" x14ac:dyDescent="0.2">
      <c r="F51" s="61"/>
      <c r="I51" s="33"/>
    </row>
    <row r="52" spans="6:9" x14ac:dyDescent="0.2">
      <c r="F52" s="61"/>
      <c r="I52" s="33"/>
    </row>
    <row r="53" spans="6:9" x14ac:dyDescent="0.2">
      <c r="F53" s="61"/>
      <c r="I53" s="33"/>
    </row>
    <row r="54" spans="6:9" x14ac:dyDescent="0.2">
      <c r="F54" s="61"/>
      <c r="I54" s="33"/>
    </row>
    <row r="55" spans="6:9" x14ac:dyDescent="0.2">
      <c r="F55" s="61"/>
      <c r="I55" s="33"/>
    </row>
    <row r="56" spans="6:9" x14ac:dyDescent="0.2">
      <c r="F56" s="61"/>
      <c r="I56" s="33"/>
    </row>
    <row r="57" spans="6:9" x14ac:dyDescent="0.2">
      <c r="F57" s="61"/>
      <c r="I57" s="33"/>
    </row>
    <row r="58" spans="6:9" x14ac:dyDescent="0.2">
      <c r="F58" s="61"/>
      <c r="I58" s="33"/>
    </row>
    <row r="59" spans="6:9" x14ac:dyDescent="0.2">
      <c r="F59" s="61"/>
      <c r="I59" s="33"/>
    </row>
    <row r="60" spans="6:9" x14ac:dyDescent="0.2">
      <c r="F60" s="61"/>
      <c r="I60" s="33"/>
    </row>
    <row r="61" spans="6:9" x14ac:dyDescent="0.2">
      <c r="F61" s="61"/>
      <c r="I61" s="33"/>
    </row>
    <row r="62" spans="6:9" x14ac:dyDescent="0.2">
      <c r="F62" s="61"/>
      <c r="I62" s="33"/>
    </row>
    <row r="63" spans="6:9" x14ac:dyDescent="0.2">
      <c r="F63" s="61"/>
      <c r="I63" s="33"/>
    </row>
    <row r="64" spans="6:9" x14ac:dyDescent="0.2">
      <c r="F64" s="61"/>
      <c r="I64" s="33"/>
    </row>
    <row r="65" spans="6:9" x14ac:dyDescent="0.2">
      <c r="F65" s="61"/>
      <c r="I65" s="33"/>
    </row>
    <row r="66" spans="6:9" x14ac:dyDescent="0.2">
      <c r="F66" s="61"/>
      <c r="I66" s="33"/>
    </row>
    <row r="67" spans="6:9" x14ac:dyDescent="0.2">
      <c r="F67" s="61"/>
      <c r="I67" s="33"/>
    </row>
    <row r="68" spans="6:9" x14ac:dyDescent="0.2">
      <c r="F68" s="61"/>
      <c r="I68" s="33"/>
    </row>
    <row r="69" spans="6:9" x14ac:dyDescent="0.2">
      <c r="F69" s="61"/>
      <c r="I69" s="33"/>
    </row>
    <row r="70" spans="6:9" x14ac:dyDescent="0.2">
      <c r="F70" s="61"/>
      <c r="I70" s="33"/>
    </row>
    <row r="71" spans="6:9" x14ac:dyDescent="0.2">
      <c r="F71" s="61"/>
      <c r="I71" s="33"/>
    </row>
    <row r="72" spans="6:9" x14ac:dyDescent="0.2">
      <c r="F72" s="61"/>
      <c r="I72" s="33"/>
    </row>
    <row r="73" spans="6:9" x14ac:dyDescent="0.2">
      <c r="F73" s="61"/>
      <c r="I73" s="33"/>
    </row>
    <row r="74" spans="6:9" x14ac:dyDescent="0.2">
      <c r="F74" s="61"/>
      <c r="I74" s="33"/>
    </row>
    <row r="75" spans="6:9" x14ac:dyDescent="0.2">
      <c r="F75" s="61"/>
      <c r="I75" s="33"/>
    </row>
    <row r="76" spans="6:9" x14ac:dyDescent="0.2">
      <c r="F76" s="61"/>
      <c r="I76" s="33"/>
    </row>
    <row r="77" spans="6:9" x14ac:dyDescent="0.2">
      <c r="F77" s="61"/>
      <c r="I77" s="33"/>
    </row>
    <row r="78" spans="6:9" x14ac:dyDescent="0.2">
      <c r="F78" s="61"/>
      <c r="I78" s="33"/>
    </row>
    <row r="79" spans="6:9" x14ac:dyDescent="0.2">
      <c r="F79" s="61"/>
      <c r="I79" s="33"/>
    </row>
    <row r="80" spans="6:9" x14ac:dyDescent="0.2">
      <c r="F80" s="61"/>
      <c r="I80" s="33"/>
    </row>
    <row r="81" spans="6:9" x14ac:dyDescent="0.2">
      <c r="F81" s="61"/>
      <c r="I81" s="33"/>
    </row>
    <row r="82" spans="6:9" x14ac:dyDescent="0.2">
      <c r="F82" s="61"/>
      <c r="I82" s="33"/>
    </row>
    <row r="83" spans="6:9" x14ac:dyDescent="0.2">
      <c r="F83" s="61"/>
      <c r="I83" s="33"/>
    </row>
    <row r="84" spans="6:9" x14ac:dyDescent="0.2">
      <c r="F84" s="61"/>
      <c r="I84" s="33"/>
    </row>
    <row r="85" spans="6:9" x14ac:dyDescent="0.2">
      <c r="F85" s="61"/>
      <c r="I85" s="33"/>
    </row>
    <row r="86" spans="6:9" x14ac:dyDescent="0.2">
      <c r="F86" s="61"/>
      <c r="I86" s="33"/>
    </row>
    <row r="87" spans="6:9" x14ac:dyDescent="0.2">
      <c r="F87" s="61"/>
      <c r="I87" s="33"/>
    </row>
    <row r="88" spans="6:9" x14ac:dyDescent="0.2">
      <c r="F88" s="61"/>
      <c r="I88" s="33"/>
    </row>
    <row r="89" spans="6:9" x14ac:dyDescent="0.2">
      <c r="F89" s="61"/>
      <c r="I89" s="33"/>
    </row>
    <row r="90" spans="6:9" x14ac:dyDescent="0.2">
      <c r="F90" s="61"/>
      <c r="I90" s="33"/>
    </row>
    <row r="91" spans="6:9" x14ac:dyDescent="0.2">
      <c r="F91" s="61"/>
      <c r="I91" s="33"/>
    </row>
    <row r="92" spans="6:9" x14ac:dyDescent="0.2">
      <c r="F92" s="61"/>
      <c r="I92" s="33"/>
    </row>
    <row r="93" spans="6:9" x14ac:dyDescent="0.2">
      <c r="F93" s="61"/>
      <c r="I93" s="33"/>
    </row>
    <row r="94" spans="6:9" x14ac:dyDescent="0.2">
      <c r="F94" s="61"/>
      <c r="I94" s="33"/>
    </row>
    <row r="95" spans="6:9" x14ac:dyDescent="0.2">
      <c r="F95" s="61"/>
      <c r="I95" s="33"/>
    </row>
    <row r="96" spans="6:9" x14ac:dyDescent="0.2">
      <c r="F96" s="61"/>
      <c r="I96" s="33"/>
    </row>
    <row r="97" spans="6:9" x14ac:dyDescent="0.2">
      <c r="F97" s="61"/>
      <c r="I97" s="33"/>
    </row>
    <row r="98" spans="6:9" x14ac:dyDescent="0.2">
      <c r="F98" s="61"/>
      <c r="I98" s="33"/>
    </row>
    <row r="99" spans="6:9" x14ac:dyDescent="0.2">
      <c r="F99" s="61"/>
      <c r="I99" s="33"/>
    </row>
    <row r="100" spans="6:9" x14ac:dyDescent="0.2">
      <c r="F100" s="61"/>
      <c r="I100" s="33"/>
    </row>
    <row r="101" spans="6:9" x14ac:dyDescent="0.2">
      <c r="F101" s="61"/>
      <c r="I101" s="33"/>
    </row>
    <row r="102" spans="6:9" x14ac:dyDescent="0.2">
      <c r="F102" s="61"/>
      <c r="I102" s="33"/>
    </row>
    <row r="103" spans="6:9" x14ac:dyDescent="0.2">
      <c r="F103" s="61"/>
      <c r="I103" s="33"/>
    </row>
    <row r="104" spans="6:9" x14ac:dyDescent="0.2">
      <c r="F104" s="61"/>
      <c r="I104" s="33"/>
    </row>
    <row r="105" spans="6:9" x14ac:dyDescent="0.2">
      <c r="F105" s="61"/>
      <c r="I105" s="33"/>
    </row>
    <row r="106" spans="6:9" x14ac:dyDescent="0.2">
      <c r="F106" s="61"/>
      <c r="I106" s="33"/>
    </row>
    <row r="107" spans="6:9" x14ac:dyDescent="0.2">
      <c r="F107" s="61"/>
      <c r="I107" s="33"/>
    </row>
    <row r="108" spans="6:9" x14ac:dyDescent="0.2">
      <c r="F108" s="61"/>
      <c r="I108" s="33"/>
    </row>
    <row r="109" spans="6:9" x14ac:dyDescent="0.2">
      <c r="F109" s="61"/>
      <c r="I109" s="33"/>
    </row>
    <row r="110" spans="6:9" x14ac:dyDescent="0.2">
      <c r="F110" s="61"/>
      <c r="I110" s="33"/>
    </row>
    <row r="111" spans="6:9" x14ac:dyDescent="0.2">
      <c r="F111" s="61"/>
      <c r="I111" s="33"/>
    </row>
    <row r="112" spans="6:9" x14ac:dyDescent="0.2">
      <c r="F112" s="61"/>
      <c r="I112" s="33"/>
    </row>
    <row r="113" spans="6:9" x14ac:dyDescent="0.2">
      <c r="F113" s="61"/>
      <c r="I113" s="33"/>
    </row>
    <row r="114" spans="6:9" x14ac:dyDescent="0.2">
      <c r="F114" s="61"/>
      <c r="I114" s="33"/>
    </row>
    <row r="115" spans="6:9" x14ac:dyDescent="0.2">
      <c r="F115" s="61"/>
      <c r="I115" s="33"/>
    </row>
    <row r="116" spans="6:9" x14ac:dyDescent="0.2">
      <c r="F116" s="61"/>
      <c r="I116" s="33"/>
    </row>
    <row r="117" spans="6:9" x14ac:dyDescent="0.2">
      <c r="F117" s="61"/>
      <c r="I117" s="33"/>
    </row>
    <row r="118" spans="6:9" x14ac:dyDescent="0.2">
      <c r="F118" s="61"/>
      <c r="I118" s="33"/>
    </row>
    <row r="119" spans="6:9" x14ac:dyDescent="0.2">
      <c r="F119" s="61"/>
      <c r="I119" s="33"/>
    </row>
    <row r="120" spans="6:9" x14ac:dyDescent="0.2">
      <c r="F120" s="61"/>
      <c r="I120" s="33"/>
    </row>
    <row r="121" spans="6:9" x14ac:dyDescent="0.2">
      <c r="F121" s="61"/>
      <c r="I121" s="33"/>
    </row>
    <row r="122" spans="6:9" x14ac:dyDescent="0.2">
      <c r="F122" s="61"/>
      <c r="I122" s="33"/>
    </row>
    <row r="123" spans="6:9" x14ac:dyDescent="0.2">
      <c r="F123" s="61"/>
      <c r="I123" s="33"/>
    </row>
    <row r="124" spans="6:9" x14ac:dyDescent="0.2">
      <c r="F124" s="61"/>
      <c r="I124" s="33"/>
    </row>
    <row r="125" spans="6:9" x14ac:dyDescent="0.2">
      <c r="F125" s="61"/>
      <c r="I125" s="33"/>
    </row>
    <row r="126" spans="6:9" x14ac:dyDescent="0.2">
      <c r="F126" s="61"/>
      <c r="I126" s="33"/>
    </row>
    <row r="127" spans="6:9" x14ac:dyDescent="0.2">
      <c r="F127" s="61"/>
      <c r="I127" s="33"/>
    </row>
    <row r="128" spans="6:9" x14ac:dyDescent="0.2">
      <c r="F128" s="61"/>
      <c r="I128" s="33"/>
    </row>
    <row r="129" spans="6:9" x14ac:dyDescent="0.2">
      <c r="F129" s="61"/>
      <c r="I129" s="33"/>
    </row>
    <row r="130" spans="6:9" x14ac:dyDescent="0.2">
      <c r="F130" s="61"/>
      <c r="I130" s="33"/>
    </row>
    <row r="131" spans="6:9" x14ac:dyDescent="0.2">
      <c r="F131" s="61"/>
      <c r="I131" s="33"/>
    </row>
    <row r="132" spans="6:9" x14ac:dyDescent="0.2">
      <c r="F132" s="61"/>
      <c r="I132" s="33"/>
    </row>
    <row r="133" spans="6:9" x14ac:dyDescent="0.2">
      <c r="F133" s="61"/>
      <c r="I133" s="33"/>
    </row>
    <row r="134" spans="6:9" x14ac:dyDescent="0.2">
      <c r="F134" s="61"/>
      <c r="I134" s="33"/>
    </row>
    <row r="135" spans="6:9" x14ac:dyDescent="0.2">
      <c r="F135" s="61"/>
      <c r="I135" s="33"/>
    </row>
    <row r="136" spans="6:9" x14ac:dyDescent="0.2">
      <c r="F136" s="61"/>
      <c r="I136" s="33"/>
    </row>
    <row r="137" spans="6:9" x14ac:dyDescent="0.2">
      <c r="F137" s="61"/>
      <c r="I137" s="33"/>
    </row>
    <row r="138" spans="6:9" x14ac:dyDescent="0.2">
      <c r="F138" s="61"/>
      <c r="I138" s="33"/>
    </row>
    <row r="139" spans="6:9" x14ac:dyDescent="0.2">
      <c r="F139" s="61"/>
      <c r="I139" s="33"/>
    </row>
    <row r="140" spans="6:9" x14ac:dyDescent="0.2">
      <c r="F140" s="61"/>
      <c r="I140" s="33"/>
    </row>
    <row r="141" spans="6:9" x14ac:dyDescent="0.2">
      <c r="F141" s="61"/>
      <c r="I141" s="33"/>
    </row>
    <row r="142" spans="6:9" x14ac:dyDescent="0.2">
      <c r="F142" s="61"/>
      <c r="I142" s="33"/>
    </row>
    <row r="143" spans="6:9" x14ac:dyDescent="0.2">
      <c r="F143" s="61"/>
      <c r="I143" s="33"/>
    </row>
    <row r="144" spans="6:9" x14ac:dyDescent="0.2">
      <c r="F144" s="61"/>
      <c r="I144" s="33"/>
    </row>
    <row r="145" spans="6:9" x14ac:dyDescent="0.2">
      <c r="F145" s="61"/>
      <c r="I145" s="33"/>
    </row>
    <row r="146" spans="6:9" x14ac:dyDescent="0.2">
      <c r="F146" s="61"/>
      <c r="I146" s="33"/>
    </row>
    <row r="147" spans="6:9" x14ac:dyDescent="0.2">
      <c r="F147" s="61"/>
      <c r="I147" s="33"/>
    </row>
    <row r="148" spans="6:9" x14ac:dyDescent="0.2">
      <c r="F148" s="61"/>
      <c r="I148" s="33"/>
    </row>
    <row r="149" spans="6:9" x14ac:dyDescent="0.2">
      <c r="F149" s="61"/>
      <c r="I149" s="33"/>
    </row>
    <row r="150" spans="6:9" x14ac:dyDescent="0.2">
      <c r="F150" s="61"/>
      <c r="I150" s="33"/>
    </row>
    <row r="151" spans="6:9" x14ac:dyDescent="0.2">
      <c r="F151" s="61"/>
      <c r="I151" s="33"/>
    </row>
    <row r="152" spans="6:9" x14ac:dyDescent="0.2">
      <c r="F152" s="61"/>
      <c r="I152" s="33"/>
    </row>
    <row r="153" spans="6:9" x14ac:dyDescent="0.2">
      <c r="F153" s="61"/>
      <c r="I153" s="33"/>
    </row>
    <row r="154" spans="6:9" x14ac:dyDescent="0.2">
      <c r="F154" s="61"/>
      <c r="I154" s="33"/>
    </row>
    <row r="155" spans="6:9" x14ac:dyDescent="0.2">
      <c r="F155" s="61"/>
      <c r="I155" s="33"/>
    </row>
    <row r="156" spans="6:9" x14ac:dyDescent="0.2">
      <c r="F156" s="61"/>
      <c r="I156" s="33"/>
    </row>
    <row r="157" spans="6:9" x14ac:dyDescent="0.2">
      <c r="F157" s="61"/>
      <c r="I157" s="33"/>
    </row>
    <row r="158" spans="6:9" x14ac:dyDescent="0.2">
      <c r="F158" s="61"/>
      <c r="I158" s="33"/>
    </row>
    <row r="159" spans="6:9" x14ac:dyDescent="0.2">
      <c r="F159" s="61"/>
      <c r="I159" s="33"/>
    </row>
    <row r="160" spans="6:9" x14ac:dyDescent="0.2">
      <c r="F160" s="61"/>
      <c r="I160" s="33"/>
    </row>
    <row r="161" spans="6:9" x14ac:dyDescent="0.2">
      <c r="F161" s="61"/>
      <c r="I161" s="33"/>
    </row>
    <row r="162" spans="6:9" x14ac:dyDescent="0.2">
      <c r="F162" s="61"/>
      <c r="I162" s="33"/>
    </row>
    <row r="163" spans="6:9" x14ac:dyDescent="0.2">
      <c r="F163" s="61"/>
      <c r="I163" s="33"/>
    </row>
    <row r="164" spans="6:9" x14ac:dyDescent="0.2">
      <c r="F164" s="61"/>
      <c r="I164" s="33"/>
    </row>
    <row r="165" spans="6:9" x14ac:dyDescent="0.2">
      <c r="F165" s="61"/>
      <c r="I165" s="33"/>
    </row>
    <row r="166" spans="6:9" x14ac:dyDescent="0.2">
      <c r="F166" s="61"/>
      <c r="I166" s="33"/>
    </row>
    <row r="167" spans="6:9" x14ac:dyDescent="0.2">
      <c r="F167" s="61"/>
      <c r="I167" s="33"/>
    </row>
    <row r="168" spans="6:9" x14ac:dyDescent="0.2">
      <c r="F168" s="61"/>
      <c r="I168" s="33"/>
    </row>
    <row r="169" spans="6:9" x14ac:dyDescent="0.2">
      <c r="F169" s="61"/>
      <c r="I169" s="33"/>
    </row>
    <row r="170" spans="6:9" x14ac:dyDescent="0.2">
      <c r="F170" s="61"/>
      <c r="I170" s="33"/>
    </row>
    <row r="171" spans="6:9" x14ac:dyDescent="0.2">
      <c r="F171" s="61"/>
      <c r="I171" s="33"/>
    </row>
    <row r="172" spans="6:9" x14ac:dyDescent="0.2">
      <c r="F172" s="61"/>
      <c r="I172" s="33"/>
    </row>
    <row r="173" spans="6:9" x14ac:dyDescent="0.2">
      <c r="F173" s="61"/>
      <c r="I173" s="33"/>
    </row>
    <row r="174" spans="6:9" x14ac:dyDescent="0.2">
      <c r="F174" s="61"/>
      <c r="I174" s="33"/>
    </row>
    <row r="175" spans="6:9" x14ac:dyDescent="0.2">
      <c r="F175" s="61"/>
      <c r="I175" s="33"/>
    </row>
    <row r="176" spans="6:9" x14ac:dyDescent="0.2">
      <c r="F176" s="61"/>
      <c r="I176" s="33"/>
    </row>
    <row r="177" spans="6:9" x14ac:dyDescent="0.2">
      <c r="F177" s="61"/>
      <c r="I177" s="33"/>
    </row>
    <row r="178" spans="6:9" x14ac:dyDescent="0.2">
      <c r="F178" s="61"/>
      <c r="I178" s="33"/>
    </row>
    <row r="179" spans="6:9" x14ac:dyDescent="0.2">
      <c r="F179" s="61"/>
      <c r="I179" s="33"/>
    </row>
    <row r="180" spans="6:9" x14ac:dyDescent="0.2">
      <c r="F180" s="61"/>
      <c r="I180" s="33"/>
    </row>
    <row r="181" spans="6:9" x14ac:dyDescent="0.2">
      <c r="F181" s="61"/>
      <c r="I181" s="33"/>
    </row>
    <row r="182" spans="6:9" x14ac:dyDescent="0.2">
      <c r="F182" s="61"/>
      <c r="I182" s="33"/>
    </row>
    <row r="183" spans="6:9" x14ac:dyDescent="0.2">
      <c r="F183" s="61"/>
      <c r="I183" s="33"/>
    </row>
    <row r="184" spans="6:9" x14ac:dyDescent="0.2">
      <c r="F184" s="61"/>
      <c r="I184" s="33"/>
    </row>
    <row r="185" spans="6:9" x14ac:dyDescent="0.2">
      <c r="F185" s="61"/>
      <c r="I185" s="33"/>
    </row>
    <row r="186" spans="6:9" x14ac:dyDescent="0.2">
      <c r="F186" s="61"/>
      <c r="I186" s="33"/>
    </row>
    <row r="187" spans="6:9" x14ac:dyDescent="0.2">
      <c r="F187" s="61"/>
      <c r="I187" s="33"/>
    </row>
    <row r="188" spans="6:9" x14ac:dyDescent="0.2">
      <c r="F188" s="61"/>
      <c r="I188" s="33"/>
    </row>
    <row r="189" spans="6:9" x14ac:dyDescent="0.2">
      <c r="F189" s="61"/>
      <c r="I189" s="33"/>
    </row>
    <row r="190" spans="6:9" x14ac:dyDescent="0.2">
      <c r="F190" s="61"/>
      <c r="I190" s="33"/>
    </row>
    <row r="191" spans="6:9" x14ac:dyDescent="0.2">
      <c r="F191" s="61"/>
      <c r="I191" s="33"/>
    </row>
    <row r="192" spans="6:9" x14ac:dyDescent="0.2">
      <c r="F192" s="61"/>
      <c r="I192" s="33"/>
    </row>
    <row r="193" spans="6:9" x14ac:dyDescent="0.2">
      <c r="F193" s="61"/>
      <c r="I193" s="33"/>
    </row>
    <row r="194" spans="6:9" x14ac:dyDescent="0.2">
      <c r="F194" s="61"/>
      <c r="I194" s="33"/>
    </row>
    <row r="195" spans="6:9" x14ac:dyDescent="0.2">
      <c r="F195" s="61"/>
      <c r="I195" s="33"/>
    </row>
    <row r="196" spans="6:9" x14ac:dyDescent="0.2">
      <c r="F196" s="61"/>
      <c r="I196" s="33"/>
    </row>
    <row r="197" spans="6:9" x14ac:dyDescent="0.2">
      <c r="F197" s="61"/>
      <c r="I197" s="33"/>
    </row>
    <row r="198" spans="6:9" x14ac:dyDescent="0.2">
      <c r="F198" s="61"/>
      <c r="I198" s="33"/>
    </row>
    <row r="199" spans="6:9" x14ac:dyDescent="0.2">
      <c r="F199" s="61"/>
      <c r="I199" s="33"/>
    </row>
    <row r="200" spans="6:9" x14ac:dyDescent="0.2">
      <c r="F200" s="61"/>
      <c r="I200" s="33"/>
    </row>
    <row r="201" spans="6:9" x14ac:dyDescent="0.2">
      <c r="F201" s="61"/>
      <c r="I201" s="33"/>
    </row>
    <row r="202" spans="6:9" x14ac:dyDescent="0.2">
      <c r="F202" s="61"/>
      <c r="I202" s="33"/>
    </row>
    <row r="203" spans="6:9" x14ac:dyDescent="0.2">
      <c r="F203" s="61"/>
      <c r="I203" s="33"/>
    </row>
    <row r="204" spans="6:9" x14ac:dyDescent="0.2">
      <c r="F204" s="61"/>
      <c r="I204" s="33"/>
    </row>
    <row r="205" spans="6:9" x14ac:dyDescent="0.2">
      <c r="F205" s="61"/>
      <c r="I205" s="33"/>
    </row>
    <row r="206" spans="6:9" x14ac:dyDescent="0.2">
      <c r="F206" s="61"/>
      <c r="I206" s="33"/>
    </row>
    <row r="207" spans="6:9" x14ac:dyDescent="0.2">
      <c r="F207" s="61"/>
      <c r="I207" s="33"/>
    </row>
    <row r="208" spans="6:9" x14ac:dyDescent="0.2">
      <c r="F208" s="61"/>
      <c r="I208" s="33"/>
    </row>
    <row r="209" spans="6:9" x14ac:dyDescent="0.2">
      <c r="F209" s="61"/>
      <c r="I209" s="33"/>
    </row>
    <row r="210" spans="6:9" x14ac:dyDescent="0.2">
      <c r="F210" s="61"/>
      <c r="I210" s="33"/>
    </row>
    <row r="211" spans="6:9" x14ac:dyDescent="0.2">
      <c r="F211" s="61"/>
      <c r="I211" s="33"/>
    </row>
    <row r="212" spans="6:9" x14ac:dyDescent="0.2">
      <c r="F212" s="61"/>
      <c r="I212" s="33"/>
    </row>
    <row r="213" spans="6:9" x14ac:dyDescent="0.2">
      <c r="F213" s="61"/>
      <c r="I213" s="33"/>
    </row>
    <row r="214" spans="6:9" x14ac:dyDescent="0.2">
      <c r="F214" s="61"/>
      <c r="I214" s="33"/>
    </row>
    <row r="215" spans="6:9" x14ac:dyDescent="0.2">
      <c r="F215" s="61"/>
      <c r="I215" s="33"/>
    </row>
    <row r="216" spans="6:9" x14ac:dyDescent="0.2">
      <c r="F216" s="61"/>
      <c r="I216" s="33"/>
    </row>
    <row r="217" spans="6:9" x14ac:dyDescent="0.2">
      <c r="F217" s="61"/>
      <c r="I217" s="33"/>
    </row>
    <row r="218" spans="6:9" x14ac:dyDescent="0.2">
      <c r="F218" s="61"/>
      <c r="I218" s="33"/>
    </row>
    <row r="219" spans="6:9" x14ac:dyDescent="0.2">
      <c r="F219" s="61"/>
      <c r="I219" s="33"/>
    </row>
    <row r="220" spans="6:9" x14ac:dyDescent="0.2">
      <c r="F220" s="61"/>
      <c r="I220" s="33"/>
    </row>
    <row r="221" spans="6:9" x14ac:dyDescent="0.2">
      <c r="F221" s="61"/>
      <c r="I221" s="33"/>
    </row>
    <row r="222" spans="6:9" x14ac:dyDescent="0.2">
      <c r="F222" s="61"/>
      <c r="I222" s="33"/>
    </row>
    <row r="223" spans="6:9" x14ac:dyDescent="0.2">
      <c r="F223" s="61"/>
      <c r="I223" s="33"/>
    </row>
    <row r="224" spans="6:9" x14ac:dyDescent="0.2">
      <c r="F224" s="61"/>
      <c r="I224" s="33"/>
    </row>
    <row r="225" spans="6:9" x14ac:dyDescent="0.2">
      <c r="F225" s="61"/>
      <c r="I225" s="33"/>
    </row>
    <row r="226" spans="6:9" x14ac:dyDescent="0.2">
      <c r="F226" s="61"/>
      <c r="I226" s="33"/>
    </row>
    <row r="227" spans="6:9" x14ac:dyDescent="0.2">
      <c r="F227" s="61"/>
      <c r="I227" s="33"/>
    </row>
    <row r="228" spans="6:9" x14ac:dyDescent="0.2">
      <c r="F228" s="61"/>
      <c r="I228" s="33"/>
    </row>
    <row r="229" spans="6:9" x14ac:dyDescent="0.2">
      <c r="F229" s="61"/>
      <c r="I229" s="33"/>
    </row>
    <row r="230" spans="6:9" x14ac:dyDescent="0.2">
      <c r="F230" s="61"/>
      <c r="I230" s="33"/>
    </row>
    <row r="231" spans="6:9" x14ac:dyDescent="0.2">
      <c r="F231" s="61"/>
      <c r="I231" s="33"/>
    </row>
    <row r="232" spans="6:9" x14ac:dyDescent="0.2">
      <c r="F232" s="61"/>
      <c r="I232" s="33"/>
    </row>
    <row r="233" spans="6:9" x14ac:dyDescent="0.2">
      <c r="F233" s="61"/>
      <c r="I233" s="33"/>
    </row>
    <row r="234" spans="6:9" x14ac:dyDescent="0.2">
      <c r="F234" s="61"/>
      <c r="I234" s="33"/>
    </row>
    <row r="235" spans="6:9" x14ac:dyDescent="0.2">
      <c r="F235" s="61"/>
      <c r="I235" s="33"/>
    </row>
    <row r="236" spans="6:9" x14ac:dyDescent="0.2">
      <c r="F236" s="61"/>
      <c r="I236" s="33"/>
    </row>
    <row r="237" spans="6:9" x14ac:dyDescent="0.2">
      <c r="F237" s="61"/>
      <c r="I237" s="33"/>
    </row>
    <row r="238" spans="6:9" x14ac:dyDescent="0.2">
      <c r="F238" s="61"/>
      <c r="I238" s="33"/>
    </row>
    <row r="239" spans="6:9" x14ac:dyDescent="0.2">
      <c r="F239" s="61"/>
      <c r="I239" s="33"/>
    </row>
    <row r="240" spans="6:9" x14ac:dyDescent="0.2">
      <c r="F240" s="61"/>
      <c r="I240" s="33"/>
    </row>
    <row r="241" spans="6:9" x14ac:dyDescent="0.2">
      <c r="F241" s="61"/>
      <c r="I241" s="33"/>
    </row>
    <row r="242" spans="6:9" x14ac:dyDescent="0.2">
      <c r="F242" s="61"/>
      <c r="I242" s="33"/>
    </row>
    <row r="243" spans="6:9" x14ac:dyDescent="0.2">
      <c r="F243" s="61"/>
      <c r="I243" s="33"/>
    </row>
    <row r="244" spans="6:9" x14ac:dyDescent="0.2">
      <c r="F244" s="61"/>
      <c r="I244" s="33"/>
    </row>
    <row r="245" spans="6:9" x14ac:dyDescent="0.2">
      <c r="F245" s="61"/>
      <c r="I245" s="33"/>
    </row>
    <row r="246" spans="6:9" x14ac:dyDescent="0.2">
      <c r="F246" s="61"/>
      <c r="I246" s="33"/>
    </row>
    <row r="247" spans="6:9" x14ac:dyDescent="0.2">
      <c r="F247" s="61"/>
      <c r="I247" s="33"/>
    </row>
    <row r="248" spans="6:9" x14ac:dyDescent="0.2">
      <c r="F248" s="61"/>
      <c r="I248" s="33"/>
    </row>
    <row r="249" spans="6:9" x14ac:dyDescent="0.2">
      <c r="F249" s="61"/>
      <c r="I249" s="33"/>
    </row>
    <row r="250" spans="6:9" x14ac:dyDescent="0.2">
      <c r="F250" s="61"/>
      <c r="I250" s="33"/>
    </row>
    <row r="251" spans="6:9" x14ac:dyDescent="0.2">
      <c r="F251" s="61"/>
      <c r="I251" s="33"/>
    </row>
    <row r="252" spans="6:9" x14ac:dyDescent="0.2">
      <c r="F252" s="61"/>
      <c r="I252" s="33"/>
    </row>
    <row r="253" spans="6:9" x14ac:dyDescent="0.2">
      <c r="F253" s="61"/>
      <c r="I253" s="33"/>
    </row>
    <row r="254" spans="6:9" x14ac:dyDescent="0.2">
      <c r="F254" s="61"/>
      <c r="I254" s="33"/>
    </row>
    <row r="255" spans="6:9" x14ac:dyDescent="0.2">
      <c r="F255" s="61"/>
      <c r="I255" s="33"/>
    </row>
    <row r="256" spans="6:9" x14ac:dyDescent="0.2">
      <c r="F256" s="61"/>
      <c r="I256" s="33"/>
    </row>
    <row r="257" spans="6:9" x14ac:dyDescent="0.2">
      <c r="F257" s="61"/>
      <c r="I257" s="33"/>
    </row>
    <row r="258" spans="6:9" x14ac:dyDescent="0.2">
      <c r="F258" s="61"/>
      <c r="I258" s="33"/>
    </row>
    <row r="259" spans="6:9" x14ac:dyDescent="0.2">
      <c r="F259" s="61"/>
      <c r="I259" s="33"/>
    </row>
    <row r="260" spans="6:9" x14ac:dyDescent="0.2">
      <c r="F260" s="61"/>
      <c r="I260" s="33"/>
    </row>
    <row r="261" spans="6:9" x14ac:dyDescent="0.2">
      <c r="F261" s="61"/>
      <c r="I261" s="33"/>
    </row>
    <row r="262" spans="6:9" x14ac:dyDescent="0.2">
      <c r="F262" s="61"/>
      <c r="I262" s="33"/>
    </row>
    <row r="263" spans="6:9" x14ac:dyDescent="0.2">
      <c r="F263" s="61"/>
      <c r="I263" s="33"/>
    </row>
    <row r="264" spans="6:9" x14ac:dyDescent="0.2">
      <c r="F264" s="61"/>
      <c r="I264" s="33"/>
    </row>
    <row r="265" spans="6:9" x14ac:dyDescent="0.2">
      <c r="F265" s="61"/>
      <c r="I265" s="33"/>
    </row>
    <row r="266" spans="6:9" x14ac:dyDescent="0.2">
      <c r="F266" s="61"/>
      <c r="I266" s="33"/>
    </row>
    <row r="267" spans="6:9" x14ac:dyDescent="0.2">
      <c r="F267" s="61"/>
      <c r="I267" s="33"/>
    </row>
    <row r="268" spans="6:9" x14ac:dyDescent="0.2">
      <c r="F268" s="61"/>
      <c r="I268" s="33"/>
    </row>
    <row r="269" spans="6:9" x14ac:dyDescent="0.2">
      <c r="F269" s="61"/>
      <c r="I269" s="33"/>
    </row>
    <row r="270" spans="6:9" x14ac:dyDescent="0.2">
      <c r="F270" s="61"/>
      <c r="I270" s="33"/>
    </row>
    <row r="271" spans="6:9" x14ac:dyDescent="0.2">
      <c r="F271" s="61"/>
      <c r="I271" s="33"/>
    </row>
    <row r="272" spans="6:9" x14ac:dyDescent="0.2">
      <c r="F272" s="61"/>
      <c r="I272" s="33"/>
    </row>
    <row r="273" spans="6:9" x14ac:dyDescent="0.2">
      <c r="F273" s="61"/>
      <c r="I273" s="33"/>
    </row>
    <row r="274" spans="6:9" x14ac:dyDescent="0.2">
      <c r="F274" s="61"/>
      <c r="I274" s="33"/>
    </row>
    <row r="275" spans="6:9" x14ac:dyDescent="0.2">
      <c r="F275" s="61"/>
      <c r="I275" s="33"/>
    </row>
    <row r="276" spans="6:9" x14ac:dyDescent="0.2">
      <c r="F276" s="61"/>
      <c r="I276" s="33"/>
    </row>
    <row r="277" spans="6:9" x14ac:dyDescent="0.2">
      <c r="F277" s="61"/>
      <c r="I277" s="33"/>
    </row>
    <row r="278" spans="6:9" x14ac:dyDescent="0.2">
      <c r="F278" s="61"/>
      <c r="I278" s="33"/>
    </row>
    <row r="279" spans="6:9" x14ac:dyDescent="0.2">
      <c r="F279" s="61"/>
      <c r="I279" s="33"/>
    </row>
    <row r="280" spans="6:9" x14ac:dyDescent="0.2">
      <c r="F280" s="61"/>
      <c r="I280" s="33"/>
    </row>
    <row r="281" spans="6:9" x14ac:dyDescent="0.2">
      <c r="F281" s="61"/>
      <c r="I281" s="33"/>
    </row>
    <row r="282" spans="6:9" x14ac:dyDescent="0.2">
      <c r="F282" s="61"/>
      <c r="I282" s="33"/>
    </row>
    <row r="283" spans="6:9" x14ac:dyDescent="0.2">
      <c r="F283" s="61"/>
      <c r="I283" s="33"/>
    </row>
    <row r="284" spans="6:9" x14ac:dyDescent="0.2">
      <c r="F284" s="61"/>
      <c r="I284" s="33"/>
    </row>
    <row r="285" spans="6:9" x14ac:dyDescent="0.2">
      <c r="F285" s="61"/>
      <c r="I285" s="33"/>
    </row>
    <row r="286" spans="6:9" x14ac:dyDescent="0.2">
      <c r="F286" s="61"/>
      <c r="I286" s="33"/>
    </row>
    <row r="287" spans="6:9" x14ac:dyDescent="0.2">
      <c r="F287" s="61"/>
      <c r="I287" s="33"/>
    </row>
    <row r="288" spans="6:9" x14ac:dyDescent="0.2">
      <c r="F288" s="61"/>
      <c r="I288" s="33"/>
    </row>
    <row r="289" spans="6:9" x14ac:dyDescent="0.2">
      <c r="F289" s="61"/>
      <c r="I289" s="33"/>
    </row>
    <row r="290" spans="6:9" x14ac:dyDescent="0.2">
      <c r="F290" s="61"/>
      <c r="I290" s="33"/>
    </row>
    <row r="291" spans="6:9" x14ac:dyDescent="0.2">
      <c r="F291" s="61"/>
      <c r="I291" s="33"/>
    </row>
    <row r="292" spans="6:9" x14ac:dyDescent="0.2">
      <c r="F292" s="61"/>
      <c r="I292" s="33"/>
    </row>
    <row r="293" spans="6:9" x14ac:dyDescent="0.2">
      <c r="F293" s="61"/>
      <c r="I293" s="33"/>
    </row>
    <row r="294" spans="6:9" x14ac:dyDescent="0.2">
      <c r="F294" s="61"/>
      <c r="I294" s="33"/>
    </row>
    <row r="295" spans="6:9" x14ac:dyDescent="0.2">
      <c r="F295" s="61"/>
      <c r="I295" s="33"/>
    </row>
    <row r="296" spans="6:9" x14ac:dyDescent="0.2">
      <c r="F296" s="61"/>
      <c r="I296" s="33"/>
    </row>
    <row r="297" spans="6:9" x14ac:dyDescent="0.2">
      <c r="F297" s="61"/>
      <c r="I297" s="33"/>
    </row>
    <row r="298" spans="6:9" x14ac:dyDescent="0.2">
      <c r="F298" s="61"/>
      <c r="I298" s="33"/>
    </row>
    <row r="299" spans="6:9" x14ac:dyDescent="0.2">
      <c r="F299" s="61"/>
      <c r="I299" s="33"/>
    </row>
    <row r="300" spans="6:9" x14ac:dyDescent="0.2">
      <c r="F300" s="61"/>
      <c r="I300" s="33"/>
    </row>
    <row r="301" spans="6:9" x14ac:dyDescent="0.2">
      <c r="F301" s="61"/>
      <c r="I301" s="33"/>
    </row>
    <row r="302" spans="6:9" x14ac:dyDescent="0.2">
      <c r="F302" s="61"/>
      <c r="I302" s="33"/>
    </row>
    <row r="303" spans="6:9" x14ac:dyDescent="0.2">
      <c r="F303" s="61"/>
      <c r="I303" s="33"/>
    </row>
    <row r="304" spans="6:9" x14ac:dyDescent="0.2">
      <c r="F304" s="61"/>
      <c r="I304" s="33"/>
    </row>
    <row r="305" spans="6:9" x14ac:dyDescent="0.2">
      <c r="F305" s="61"/>
      <c r="I305" s="33"/>
    </row>
    <row r="306" spans="6:9" x14ac:dyDescent="0.2">
      <c r="F306" s="61"/>
      <c r="I306" s="33"/>
    </row>
    <row r="307" spans="6:9" x14ac:dyDescent="0.2">
      <c r="F307" s="61"/>
      <c r="I307" s="33"/>
    </row>
    <row r="308" spans="6:9" x14ac:dyDescent="0.2">
      <c r="F308" s="61"/>
      <c r="I308" s="33"/>
    </row>
    <row r="309" spans="6:9" x14ac:dyDescent="0.2">
      <c r="F309" s="61"/>
      <c r="I309" s="33"/>
    </row>
    <row r="310" spans="6:9" x14ac:dyDescent="0.2">
      <c r="F310" s="61"/>
      <c r="I310" s="33"/>
    </row>
    <row r="311" spans="6:9" x14ac:dyDescent="0.2">
      <c r="F311" s="61"/>
      <c r="I311" s="33"/>
    </row>
    <row r="312" spans="6:9" x14ac:dyDescent="0.2">
      <c r="F312" s="61"/>
      <c r="I312" s="33"/>
    </row>
    <row r="313" spans="6:9" x14ac:dyDescent="0.2">
      <c r="F313" s="61"/>
      <c r="I313" s="33"/>
    </row>
    <row r="314" spans="6:9" x14ac:dyDescent="0.2">
      <c r="F314" s="61"/>
      <c r="I314" s="33"/>
    </row>
    <row r="315" spans="6:9" x14ac:dyDescent="0.2">
      <c r="F315" s="61"/>
      <c r="I315" s="33"/>
    </row>
    <row r="316" spans="6:9" x14ac:dyDescent="0.2">
      <c r="F316" s="61"/>
      <c r="I316" s="33"/>
    </row>
    <row r="317" spans="6:9" x14ac:dyDescent="0.2">
      <c r="F317" s="61"/>
      <c r="I317" s="33"/>
    </row>
    <row r="318" spans="6:9" x14ac:dyDescent="0.2">
      <c r="F318" s="61"/>
      <c r="I318" s="33"/>
    </row>
    <row r="319" spans="6:9" x14ac:dyDescent="0.2">
      <c r="F319" s="61"/>
      <c r="I319" s="33"/>
    </row>
    <row r="320" spans="6:9" x14ac:dyDescent="0.2">
      <c r="F320" s="61"/>
      <c r="I320" s="33"/>
    </row>
    <row r="321" spans="6:9" x14ac:dyDescent="0.2">
      <c r="F321" s="61"/>
      <c r="I321" s="33"/>
    </row>
    <row r="322" spans="6:9" x14ac:dyDescent="0.2">
      <c r="F322" s="61"/>
      <c r="I322" s="33"/>
    </row>
    <row r="323" spans="6:9" x14ac:dyDescent="0.2">
      <c r="F323" s="61"/>
      <c r="I323" s="33"/>
    </row>
    <row r="324" spans="6:9" x14ac:dyDescent="0.2">
      <c r="F324" s="61"/>
      <c r="I324" s="33"/>
    </row>
    <row r="325" spans="6:9" x14ac:dyDescent="0.2">
      <c r="F325" s="61"/>
      <c r="I325" s="33"/>
    </row>
    <row r="326" spans="6:9" x14ac:dyDescent="0.2">
      <c r="F326" s="61"/>
      <c r="I326" s="33"/>
    </row>
    <row r="327" spans="6:9" x14ac:dyDescent="0.2">
      <c r="F327" s="61"/>
      <c r="I327" s="33"/>
    </row>
    <row r="328" spans="6:9" x14ac:dyDescent="0.2">
      <c r="F328" s="61"/>
      <c r="I328" s="33"/>
    </row>
    <row r="329" spans="6:9" x14ac:dyDescent="0.2">
      <c r="F329" s="61"/>
      <c r="I329" s="33"/>
    </row>
    <row r="330" spans="6:9" x14ac:dyDescent="0.2">
      <c r="F330" s="61"/>
      <c r="I330" s="33"/>
    </row>
    <row r="331" spans="6:9" x14ac:dyDescent="0.2">
      <c r="F331" s="61"/>
      <c r="I331" s="33"/>
    </row>
    <row r="332" spans="6:9" x14ac:dyDescent="0.2">
      <c r="F332" s="61"/>
      <c r="I332" s="33"/>
    </row>
    <row r="333" spans="6:9" x14ac:dyDescent="0.2">
      <c r="F333" s="61"/>
      <c r="I333" s="33"/>
    </row>
    <row r="334" spans="6:9" x14ac:dyDescent="0.2">
      <c r="F334" s="61"/>
      <c r="I334" s="33"/>
    </row>
    <row r="335" spans="6:9" x14ac:dyDescent="0.2">
      <c r="F335" s="61"/>
      <c r="I335" s="33"/>
    </row>
    <row r="336" spans="6:9" x14ac:dyDescent="0.2">
      <c r="F336" s="61"/>
      <c r="I336" s="33"/>
    </row>
    <row r="337" spans="6:9" x14ac:dyDescent="0.2">
      <c r="F337" s="61"/>
      <c r="I337" s="33"/>
    </row>
    <row r="338" spans="6:9" x14ac:dyDescent="0.2">
      <c r="F338" s="61"/>
      <c r="I338" s="33"/>
    </row>
    <row r="339" spans="6:9" x14ac:dyDescent="0.2">
      <c r="F339" s="61"/>
      <c r="I339" s="33"/>
    </row>
    <row r="340" spans="6:9" x14ac:dyDescent="0.2">
      <c r="F340" s="61"/>
      <c r="I340" s="33"/>
    </row>
    <row r="341" spans="6:9" x14ac:dyDescent="0.2">
      <c r="F341" s="61"/>
      <c r="I341" s="33"/>
    </row>
    <row r="342" spans="6:9" x14ac:dyDescent="0.2">
      <c r="F342" s="61"/>
      <c r="I342" s="33"/>
    </row>
    <row r="343" spans="6:9" x14ac:dyDescent="0.2">
      <c r="F343" s="61"/>
      <c r="I343" s="33"/>
    </row>
    <row r="344" spans="6:9" x14ac:dyDescent="0.2">
      <c r="F344" s="61"/>
      <c r="I344" s="33"/>
    </row>
    <row r="345" spans="6:9" x14ac:dyDescent="0.2">
      <c r="F345" s="61"/>
      <c r="I345" s="33"/>
    </row>
    <row r="346" spans="6:9" x14ac:dyDescent="0.2">
      <c r="F346" s="61"/>
      <c r="I346" s="33"/>
    </row>
    <row r="347" spans="6:9" x14ac:dyDescent="0.2">
      <c r="F347" s="61"/>
      <c r="I347" s="33"/>
    </row>
    <row r="348" spans="6:9" x14ac:dyDescent="0.2">
      <c r="F348" s="61"/>
      <c r="I348" s="33"/>
    </row>
    <row r="349" spans="6:9" x14ac:dyDescent="0.2">
      <c r="F349" s="61"/>
      <c r="I349" s="33"/>
    </row>
    <row r="350" spans="6:9" x14ac:dyDescent="0.2">
      <c r="F350" s="61"/>
      <c r="I350" s="33"/>
    </row>
    <row r="351" spans="6:9" x14ac:dyDescent="0.2">
      <c r="F351" s="61"/>
      <c r="I351" s="33"/>
    </row>
    <row r="352" spans="6:9" x14ac:dyDescent="0.2">
      <c r="F352" s="61"/>
      <c r="I352" s="33"/>
    </row>
    <row r="353" spans="6:9" x14ac:dyDescent="0.2">
      <c r="F353" s="61"/>
      <c r="I353" s="33"/>
    </row>
    <row r="354" spans="6:9" x14ac:dyDescent="0.2">
      <c r="F354" s="61"/>
      <c r="I354" s="33"/>
    </row>
    <row r="355" spans="6:9" x14ac:dyDescent="0.2">
      <c r="F355" s="61"/>
      <c r="I355" s="33"/>
    </row>
    <row r="356" spans="6:9" x14ac:dyDescent="0.2">
      <c r="F356" s="61"/>
      <c r="I356" s="33"/>
    </row>
    <row r="357" spans="6:9" x14ac:dyDescent="0.2">
      <c r="F357" s="61"/>
      <c r="I357" s="33"/>
    </row>
    <row r="358" spans="6:9" x14ac:dyDescent="0.2">
      <c r="F358" s="61"/>
      <c r="I358" s="33"/>
    </row>
    <row r="359" spans="6:9" x14ac:dyDescent="0.2">
      <c r="F359" s="61"/>
      <c r="I359" s="33"/>
    </row>
    <row r="360" spans="6:9" x14ac:dyDescent="0.2">
      <c r="F360" s="61"/>
      <c r="I360" s="33"/>
    </row>
    <row r="361" spans="6:9" x14ac:dyDescent="0.2">
      <c r="F361" s="61"/>
      <c r="I361" s="33"/>
    </row>
    <row r="362" spans="6:9" x14ac:dyDescent="0.2">
      <c r="F362" s="61"/>
      <c r="I362" s="33"/>
    </row>
    <row r="363" spans="6:9" x14ac:dyDescent="0.2">
      <c r="F363" s="61"/>
      <c r="I363" s="33"/>
    </row>
    <row r="364" spans="6:9" x14ac:dyDescent="0.2">
      <c r="F364" s="61"/>
      <c r="I364" s="33"/>
    </row>
    <row r="365" spans="6:9" x14ac:dyDescent="0.2">
      <c r="F365" s="61"/>
      <c r="I365" s="33"/>
    </row>
    <row r="366" spans="6:9" x14ac:dyDescent="0.2">
      <c r="F366" s="61"/>
      <c r="I366" s="33"/>
    </row>
    <row r="367" spans="6:9" x14ac:dyDescent="0.2">
      <c r="F367" s="61"/>
      <c r="I367" s="33"/>
    </row>
    <row r="368" spans="6:9" x14ac:dyDescent="0.2">
      <c r="F368" s="61"/>
      <c r="I368" s="33"/>
    </row>
    <row r="369" spans="6:9" x14ac:dyDescent="0.2">
      <c r="F369" s="61"/>
      <c r="I369" s="33"/>
    </row>
    <row r="370" spans="6:9" x14ac:dyDescent="0.2">
      <c r="F370" s="61"/>
      <c r="I370" s="33"/>
    </row>
    <row r="371" spans="6:9" x14ac:dyDescent="0.2">
      <c r="F371" s="61"/>
      <c r="I371" s="33"/>
    </row>
    <row r="372" spans="6:9" x14ac:dyDescent="0.2">
      <c r="F372" s="61"/>
      <c r="I372" s="33"/>
    </row>
    <row r="373" spans="6:9" x14ac:dyDescent="0.2">
      <c r="F373" s="61"/>
      <c r="I373" s="33"/>
    </row>
    <row r="374" spans="6:9" x14ac:dyDescent="0.2">
      <c r="F374" s="61"/>
      <c r="I374" s="33"/>
    </row>
    <row r="375" spans="6:9" x14ac:dyDescent="0.2">
      <c r="F375" s="61"/>
      <c r="I375" s="33"/>
    </row>
    <row r="376" spans="6:9" x14ac:dyDescent="0.2">
      <c r="F376" s="61"/>
      <c r="I376" s="33"/>
    </row>
    <row r="377" spans="6:9" x14ac:dyDescent="0.2">
      <c r="F377" s="61"/>
      <c r="I377" s="33"/>
    </row>
    <row r="378" spans="6:9" x14ac:dyDescent="0.2">
      <c r="F378" s="61"/>
      <c r="I378" s="33"/>
    </row>
    <row r="379" spans="6:9" x14ac:dyDescent="0.2">
      <c r="F379" s="61"/>
      <c r="I379" s="33"/>
    </row>
    <row r="380" spans="6:9" x14ac:dyDescent="0.2">
      <c r="F380" s="61"/>
      <c r="I380" s="33"/>
    </row>
    <row r="381" spans="6:9" x14ac:dyDescent="0.2">
      <c r="F381" s="61"/>
      <c r="I381" s="33"/>
    </row>
    <row r="382" spans="6:9" x14ac:dyDescent="0.2">
      <c r="F382" s="61"/>
      <c r="I382" s="33"/>
    </row>
    <row r="383" spans="6:9" x14ac:dyDescent="0.2">
      <c r="F383" s="61"/>
      <c r="I383" s="33"/>
    </row>
    <row r="384" spans="6:9" x14ac:dyDescent="0.2">
      <c r="F384" s="61"/>
      <c r="I384" s="33"/>
    </row>
    <row r="385" spans="6:9" x14ac:dyDescent="0.2">
      <c r="F385" s="61"/>
      <c r="I385" s="33"/>
    </row>
    <row r="386" spans="6:9" x14ac:dyDescent="0.2">
      <c r="F386" s="61"/>
      <c r="I386" s="33"/>
    </row>
    <row r="387" spans="6:9" x14ac:dyDescent="0.2">
      <c r="F387" s="61"/>
      <c r="I387" s="33"/>
    </row>
    <row r="388" spans="6:9" x14ac:dyDescent="0.2">
      <c r="F388" s="61"/>
      <c r="I388" s="33"/>
    </row>
    <row r="389" spans="6:9" x14ac:dyDescent="0.2">
      <c r="F389" s="61"/>
      <c r="I389" s="33"/>
    </row>
    <row r="390" spans="6:9" x14ac:dyDescent="0.2">
      <c r="F390" s="61"/>
      <c r="I390" s="33"/>
    </row>
    <row r="391" spans="6:9" x14ac:dyDescent="0.2">
      <c r="F391" s="61"/>
      <c r="I391" s="33"/>
    </row>
    <row r="392" spans="6:9" x14ac:dyDescent="0.2">
      <c r="F392" s="61"/>
      <c r="I392" s="33"/>
    </row>
    <row r="393" spans="6:9" x14ac:dyDescent="0.2">
      <c r="F393" s="61"/>
      <c r="I393" s="33"/>
    </row>
    <row r="394" spans="6:9" x14ac:dyDescent="0.2">
      <c r="F394" s="61"/>
      <c r="I394" s="33"/>
    </row>
    <row r="395" spans="6:9" x14ac:dyDescent="0.2">
      <c r="F395" s="61"/>
      <c r="I395" s="33"/>
    </row>
    <row r="396" spans="6:9" x14ac:dyDescent="0.2">
      <c r="F396" s="61"/>
      <c r="I396" s="33"/>
    </row>
    <row r="397" spans="6:9" x14ac:dyDescent="0.2">
      <c r="F397" s="61"/>
      <c r="I397" s="33"/>
    </row>
    <row r="398" spans="6:9" x14ac:dyDescent="0.2">
      <c r="F398" s="61"/>
      <c r="I398" s="33"/>
    </row>
    <row r="399" spans="6:9" x14ac:dyDescent="0.2">
      <c r="F399" s="61"/>
      <c r="I399" s="33"/>
    </row>
    <row r="400" spans="6:9" x14ac:dyDescent="0.2">
      <c r="F400" s="61"/>
      <c r="I400" s="33"/>
    </row>
    <row r="401" spans="6:9" x14ac:dyDescent="0.2">
      <c r="F401" s="61"/>
      <c r="I401" s="33"/>
    </row>
    <row r="402" spans="6:9" x14ac:dyDescent="0.2">
      <c r="F402" s="61"/>
      <c r="I402" s="33"/>
    </row>
    <row r="403" spans="6:9" x14ac:dyDescent="0.2">
      <c r="F403" s="61"/>
      <c r="I403" s="33"/>
    </row>
    <row r="404" spans="6:9" x14ac:dyDescent="0.2">
      <c r="F404" s="61"/>
      <c r="I404" s="33"/>
    </row>
    <row r="405" spans="6:9" x14ac:dyDescent="0.2">
      <c r="F405" s="61"/>
      <c r="I405" s="33"/>
    </row>
    <row r="406" spans="6:9" x14ac:dyDescent="0.2">
      <c r="F406" s="61"/>
      <c r="I406" s="33"/>
    </row>
    <row r="407" spans="6:9" x14ac:dyDescent="0.2">
      <c r="F407" s="61"/>
      <c r="I407" s="33"/>
    </row>
    <row r="408" spans="6:9" x14ac:dyDescent="0.2">
      <c r="F408" s="61"/>
      <c r="I408" s="33"/>
    </row>
    <row r="409" spans="6:9" x14ac:dyDescent="0.2">
      <c r="F409" s="61"/>
      <c r="I409" s="33"/>
    </row>
    <row r="410" spans="6:9" x14ac:dyDescent="0.2">
      <c r="F410" s="61"/>
      <c r="I410" s="33"/>
    </row>
    <row r="411" spans="6:9" x14ac:dyDescent="0.2">
      <c r="F411" s="61"/>
      <c r="I411" s="33"/>
    </row>
    <row r="412" spans="6:9" x14ac:dyDescent="0.2">
      <c r="F412" s="61"/>
      <c r="I412" s="33"/>
    </row>
    <row r="413" spans="6:9" x14ac:dyDescent="0.2">
      <c r="F413" s="61"/>
      <c r="I413" s="33"/>
    </row>
    <row r="414" spans="6:9" x14ac:dyDescent="0.2">
      <c r="F414" s="61"/>
      <c r="I414" s="33"/>
    </row>
    <row r="415" spans="6:9" x14ac:dyDescent="0.2">
      <c r="F415" s="61"/>
      <c r="I415" s="33"/>
    </row>
    <row r="416" spans="6:9" x14ac:dyDescent="0.2">
      <c r="F416" s="61"/>
      <c r="I416" s="33"/>
    </row>
    <row r="417" spans="6:9" x14ac:dyDescent="0.2">
      <c r="F417" s="61"/>
      <c r="I417" s="33"/>
    </row>
    <row r="418" spans="6:9" x14ac:dyDescent="0.2">
      <c r="F418" s="61"/>
      <c r="I418" s="33"/>
    </row>
    <row r="419" spans="6:9" x14ac:dyDescent="0.2">
      <c r="F419" s="61"/>
      <c r="I419" s="33"/>
    </row>
    <row r="420" spans="6:9" x14ac:dyDescent="0.2">
      <c r="F420" s="61"/>
      <c r="I420" s="33"/>
    </row>
    <row r="421" spans="6:9" x14ac:dyDescent="0.2">
      <c r="F421" s="61"/>
      <c r="I421" s="33"/>
    </row>
    <row r="422" spans="6:9" x14ac:dyDescent="0.2">
      <c r="F422" s="61"/>
      <c r="I422" s="33"/>
    </row>
    <row r="423" spans="6:9" x14ac:dyDescent="0.2">
      <c r="F423" s="61"/>
      <c r="I423" s="33"/>
    </row>
    <row r="424" spans="6:9" x14ac:dyDescent="0.2">
      <c r="F424" s="61"/>
      <c r="I424" s="33"/>
    </row>
    <row r="425" spans="6:9" x14ac:dyDescent="0.2">
      <c r="F425" s="61"/>
      <c r="I425" s="33"/>
    </row>
    <row r="426" spans="6:9" x14ac:dyDescent="0.2">
      <c r="F426" s="61"/>
      <c r="I426" s="33"/>
    </row>
    <row r="427" spans="6:9" x14ac:dyDescent="0.2">
      <c r="F427" s="61"/>
      <c r="I427" s="33"/>
    </row>
    <row r="428" spans="6:9" x14ac:dyDescent="0.2">
      <c r="F428" s="61"/>
      <c r="I428" s="33"/>
    </row>
    <row r="429" spans="6:9" x14ac:dyDescent="0.2">
      <c r="F429" s="61"/>
      <c r="I429" s="33"/>
    </row>
    <row r="430" spans="6:9" x14ac:dyDescent="0.2">
      <c r="F430" s="61"/>
      <c r="I430" s="33"/>
    </row>
    <row r="431" spans="6:9" x14ac:dyDescent="0.2">
      <c r="F431" s="61"/>
      <c r="I431" s="33"/>
    </row>
    <row r="432" spans="6:9" x14ac:dyDescent="0.2">
      <c r="F432" s="61"/>
      <c r="I432" s="33"/>
    </row>
    <row r="433" spans="6:9" x14ac:dyDescent="0.2">
      <c r="F433" s="61"/>
      <c r="I433" s="33"/>
    </row>
    <row r="434" spans="6:9" x14ac:dyDescent="0.2">
      <c r="F434" s="61"/>
      <c r="I434" s="33"/>
    </row>
    <row r="435" spans="6:9" x14ac:dyDescent="0.2">
      <c r="F435" s="61"/>
      <c r="I435" s="33"/>
    </row>
    <row r="436" spans="6:9" x14ac:dyDescent="0.2">
      <c r="F436" s="61"/>
      <c r="I436" s="33"/>
    </row>
    <row r="437" spans="6:9" x14ac:dyDescent="0.2">
      <c r="F437" s="61"/>
      <c r="I437" s="33"/>
    </row>
    <row r="438" spans="6:9" x14ac:dyDescent="0.2">
      <c r="F438" s="61"/>
      <c r="I438" s="33"/>
    </row>
    <row r="439" spans="6:9" x14ac:dyDescent="0.2">
      <c r="F439" s="61"/>
      <c r="I439" s="33"/>
    </row>
    <row r="440" spans="6:9" x14ac:dyDescent="0.2">
      <c r="F440" s="61"/>
      <c r="I440" s="33"/>
    </row>
    <row r="441" spans="6:9" x14ac:dyDescent="0.2">
      <c r="F441" s="61"/>
      <c r="I441" s="33"/>
    </row>
    <row r="442" spans="6:9" x14ac:dyDescent="0.2">
      <c r="F442" s="61"/>
      <c r="I442" s="33"/>
    </row>
    <row r="443" spans="6:9" x14ac:dyDescent="0.2">
      <c r="F443" s="61"/>
      <c r="I443" s="33"/>
    </row>
    <row r="444" spans="6:9" x14ac:dyDescent="0.2">
      <c r="F444" s="61"/>
      <c r="I444" s="33"/>
    </row>
    <row r="445" spans="6:9" x14ac:dyDescent="0.2">
      <c r="F445" s="61"/>
      <c r="I445" s="33"/>
    </row>
    <row r="446" spans="6:9" x14ac:dyDescent="0.2">
      <c r="F446" s="61"/>
      <c r="I446" s="33"/>
    </row>
    <row r="447" spans="6:9" x14ac:dyDescent="0.2">
      <c r="F447" s="61"/>
      <c r="I447" s="33"/>
    </row>
    <row r="448" spans="6:9" x14ac:dyDescent="0.2">
      <c r="F448" s="61"/>
      <c r="I448" s="33"/>
    </row>
    <row r="449" spans="6:9" x14ac:dyDescent="0.2">
      <c r="F449" s="61"/>
      <c r="I449" s="33"/>
    </row>
    <row r="450" spans="6:9" x14ac:dyDescent="0.2">
      <c r="F450" s="61"/>
      <c r="I450" s="33"/>
    </row>
    <row r="451" spans="6:9" x14ac:dyDescent="0.2">
      <c r="F451" s="61"/>
      <c r="I451" s="33"/>
    </row>
    <row r="452" spans="6:9" x14ac:dyDescent="0.2">
      <c r="F452" s="61"/>
      <c r="I452" s="33"/>
    </row>
    <row r="453" spans="6:9" x14ac:dyDescent="0.2">
      <c r="F453" s="61"/>
      <c r="I453" s="33"/>
    </row>
    <row r="454" spans="6:9" x14ac:dyDescent="0.2">
      <c r="F454" s="61"/>
      <c r="I454" s="33"/>
    </row>
    <row r="455" spans="6:9" x14ac:dyDescent="0.2">
      <c r="F455" s="61"/>
      <c r="I455" s="33"/>
    </row>
    <row r="456" spans="6:9" x14ac:dyDescent="0.2">
      <c r="F456" s="61"/>
      <c r="I456" s="33"/>
    </row>
    <row r="457" spans="6:9" x14ac:dyDescent="0.2">
      <c r="F457" s="61"/>
      <c r="I457" s="33"/>
    </row>
    <row r="458" spans="6:9" x14ac:dyDescent="0.2">
      <c r="F458" s="61"/>
      <c r="I458" s="33"/>
    </row>
    <row r="459" spans="6:9" x14ac:dyDescent="0.2">
      <c r="F459" s="61"/>
      <c r="I459" s="33"/>
    </row>
    <row r="460" spans="6:9" x14ac:dyDescent="0.2">
      <c r="F460" s="61"/>
      <c r="I460" s="33"/>
    </row>
    <row r="461" spans="6:9" x14ac:dyDescent="0.2">
      <c r="F461" s="61"/>
      <c r="I461" s="33"/>
    </row>
    <row r="462" spans="6:9" x14ac:dyDescent="0.2">
      <c r="F462" s="61"/>
      <c r="I462" s="33"/>
    </row>
    <row r="463" spans="6:9" x14ac:dyDescent="0.2">
      <c r="F463" s="61"/>
      <c r="I463" s="33"/>
    </row>
    <row r="464" spans="6:9" x14ac:dyDescent="0.2">
      <c r="F464" s="61"/>
      <c r="I464" s="33"/>
    </row>
    <row r="465" spans="6:9" x14ac:dyDescent="0.2">
      <c r="F465" s="61"/>
      <c r="I465" s="33"/>
    </row>
    <row r="466" spans="6:9" x14ac:dyDescent="0.2">
      <c r="F466" s="61"/>
      <c r="I466" s="33"/>
    </row>
    <row r="467" spans="6:9" x14ac:dyDescent="0.2">
      <c r="F467" s="61"/>
      <c r="I467" s="33"/>
    </row>
    <row r="468" spans="6:9" x14ac:dyDescent="0.2">
      <c r="F468" s="61"/>
      <c r="I468" s="33"/>
    </row>
    <row r="469" spans="6:9" x14ac:dyDescent="0.2">
      <c r="F469" s="61"/>
      <c r="I469" s="33"/>
    </row>
    <row r="470" spans="6:9" x14ac:dyDescent="0.2">
      <c r="F470" s="61"/>
      <c r="I470" s="33"/>
    </row>
    <row r="471" spans="6:9" x14ac:dyDescent="0.2">
      <c r="F471" s="61"/>
      <c r="I471" s="33"/>
    </row>
    <row r="472" spans="6:9" x14ac:dyDescent="0.2">
      <c r="F472" s="61"/>
      <c r="I472" s="33"/>
    </row>
    <row r="473" spans="6:9" x14ac:dyDescent="0.2">
      <c r="F473" s="61"/>
      <c r="I473" s="33"/>
    </row>
    <row r="474" spans="6:9" x14ac:dyDescent="0.2">
      <c r="F474" s="61"/>
      <c r="I474" s="33"/>
    </row>
    <row r="475" spans="6:9" x14ac:dyDescent="0.2">
      <c r="F475" s="61"/>
      <c r="I475" s="33"/>
    </row>
    <row r="476" spans="6:9" x14ac:dyDescent="0.2">
      <c r="F476" s="61"/>
      <c r="I476" s="33"/>
    </row>
    <row r="477" spans="6:9" x14ac:dyDescent="0.2">
      <c r="F477" s="61"/>
      <c r="I477" s="33"/>
    </row>
    <row r="478" spans="6:9" x14ac:dyDescent="0.2">
      <c r="F478" s="61"/>
      <c r="I478" s="33"/>
    </row>
    <row r="479" spans="6:9" x14ac:dyDescent="0.2">
      <c r="F479" s="61"/>
      <c r="I479" s="33"/>
    </row>
    <row r="480" spans="6:9" x14ac:dyDescent="0.2">
      <c r="F480" s="61"/>
      <c r="I480" s="33"/>
    </row>
    <row r="481" spans="6:9" x14ac:dyDescent="0.2">
      <c r="F481" s="61"/>
      <c r="I481" s="33"/>
    </row>
    <row r="482" spans="6:9" x14ac:dyDescent="0.2">
      <c r="F482" s="61"/>
      <c r="I482" s="33"/>
    </row>
    <row r="483" spans="6:9" x14ac:dyDescent="0.2">
      <c r="F483" s="61"/>
      <c r="I483" s="33"/>
    </row>
    <row r="484" spans="6:9" x14ac:dyDescent="0.2">
      <c r="F484" s="61"/>
      <c r="I484" s="33"/>
    </row>
    <row r="485" spans="6:9" x14ac:dyDescent="0.2">
      <c r="F485" s="61"/>
      <c r="I485" s="33"/>
    </row>
    <row r="486" spans="6:9" x14ac:dyDescent="0.2">
      <c r="F486" s="61"/>
      <c r="I486" s="33"/>
    </row>
    <row r="487" spans="6:9" x14ac:dyDescent="0.2">
      <c r="F487" s="61"/>
      <c r="I487" s="33"/>
    </row>
    <row r="488" spans="6:9" x14ac:dyDescent="0.2">
      <c r="F488" s="61"/>
      <c r="I488" s="33"/>
    </row>
    <row r="489" spans="6:9" x14ac:dyDescent="0.2">
      <c r="F489" s="61"/>
      <c r="I489" s="33"/>
    </row>
    <row r="490" spans="6:9" x14ac:dyDescent="0.2">
      <c r="F490" s="61"/>
      <c r="I490" s="33"/>
    </row>
    <row r="491" spans="6:9" x14ac:dyDescent="0.2">
      <c r="F491" s="61"/>
      <c r="I491" s="33"/>
    </row>
    <row r="492" spans="6:9" x14ac:dyDescent="0.2">
      <c r="F492" s="61"/>
      <c r="I492" s="33"/>
    </row>
    <row r="493" spans="6:9" x14ac:dyDescent="0.2">
      <c r="F493" s="61"/>
      <c r="I493" s="33"/>
    </row>
    <row r="494" spans="6:9" x14ac:dyDescent="0.2">
      <c r="F494" s="61"/>
      <c r="I494" s="33"/>
    </row>
    <row r="495" spans="6:9" x14ac:dyDescent="0.2">
      <c r="F495" s="61"/>
      <c r="I495" s="33"/>
    </row>
    <row r="496" spans="6:9" x14ac:dyDescent="0.2">
      <c r="F496" s="61"/>
      <c r="I496" s="33"/>
    </row>
    <row r="497" spans="6:9" x14ac:dyDescent="0.2">
      <c r="F497" s="61"/>
      <c r="I497" s="33"/>
    </row>
    <row r="498" spans="6:9" x14ac:dyDescent="0.2">
      <c r="F498" s="61"/>
      <c r="I498" s="33"/>
    </row>
    <row r="499" spans="6:9" x14ac:dyDescent="0.2">
      <c r="F499" s="61"/>
      <c r="I499" s="33"/>
    </row>
    <row r="500" spans="6:9" x14ac:dyDescent="0.2">
      <c r="F500" s="61"/>
      <c r="I500" s="33"/>
    </row>
    <row r="501" spans="6:9" x14ac:dyDescent="0.2">
      <c r="F501" s="61"/>
      <c r="I501" s="33"/>
    </row>
    <row r="502" spans="6:9" x14ac:dyDescent="0.2">
      <c r="F502" s="61"/>
      <c r="I502" s="33"/>
    </row>
    <row r="503" spans="6:9" x14ac:dyDescent="0.2">
      <c r="F503" s="61"/>
      <c r="I503" s="33"/>
    </row>
    <row r="504" spans="6:9" x14ac:dyDescent="0.2">
      <c r="F504" s="61"/>
      <c r="I504" s="33"/>
    </row>
    <row r="505" spans="6:9" x14ac:dyDescent="0.2">
      <c r="F505" s="61"/>
      <c r="I505" s="33"/>
    </row>
    <row r="506" spans="6:9" x14ac:dyDescent="0.2">
      <c r="F506" s="61"/>
      <c r="I506" s="33"/>
    </row>
    <row r="507" spans="6:9" x14ac:dyDescent="0.2">
      <c r="F507" s="61"/>
      <c r="I507" s="33"/>
    </row>
    <row r="508" spans="6:9" x14ac:dyDescent="0.2">
      <c r="F508" s="61"/>
      <c r="I508" s="33"/>
    </row>
    <row r="509" spans="6:9" x14ac:dyDescent="0.2">
      <c r="F509" s="61"/>
      <c r="I509" s="33"/>
    </row>
    <row r="510" spans="6:9" x14ac:dyDescent="0.2">
      <c r="F510" s="61"/>
      <c r="I510" s="33"/>
    </row>
    <row r="511" spans="6:9" x14ac:dyDescent="0.2">
      <c r="F511" s="61"/>
      <c r="I511" s="33"/>
    </row>
    <row r="512" spans="6:9" x14ac:dyDescent="0.2">
      <c r="F512" s="61"/>
      <c r="I512" s="33"/>
    </row>
    <row r="513" spans="6:9" x14ac:dyDescent="0.2">
      <c r="F513" s="61"/>
      <c r="I513" s="33"/>
    </row>
    <row r="514" spans="6:9" x14ac:dyDescent="0.2">
      <c r="F514" s="61"/>
      <c r="I514" s="33"/>
    </row>
    <row r="515" spans="6:9" x14ac:dyDescent="0.2">
      <c r="F515" s="61"/>
      <c r="I515" s="33"/>
    </row>
    <row r="516" spans="6:9" x14ac:dyDescent="0.2">
      <c r="F516" s="61"/>
      <c r="I516" s="33"/>
    </row>
    <row r="517" spans="6:9" x14ac:dyDescent="0.2">
      <c r="F517" s="61"/>
      <c r="I517" s="33"/>
    </row>
    <row r="518" spans="6:9" x14ac:dyDescent="0.2">
      <c r="F518" s="61"/>
      <c r="I518" s="33"/>
    </row>
    <row r="519" spans="6:9" x14ac:dyDescent="0.2">
      <c r="F519" s="61"/>
      <c r="I519" s="33"/>
    </row>
    <row r="520" spans="6:9" x14ac:dyDescent="0.2">
      <c r="F520" s="61"/>
      <c r="I520" s="33"/>
    </row>
    <row r="521" spans="6:9" x14ac:dyDescent="0.2">
      <c r="F521" s="61"/>
      <c r="I521" s="33"/>
    </row>
    <row r="522" spans="6:9" x14ac:dyDescent="0.2">
      <c r="F522" s="61"/>
      <c r="I522" s="33"/>
    </row>
    <row r="523" spans="6:9" x14ac:dyDescent="0.2">
      <c r="F523" s="61"/>
      <c r="I523" s="33"/>
    </row>
    <row r="524" spans="6:9" x14ac:dyDescent="0.2">
      <c r="F524" s="61"/>
      <c r="I524" s="33"/>
    </row>
    <row r="525" spans="6:9" x14ac:dyDescent="0.2">
      <c r="F525" s="61"/>
      <c r="I525" s="33"/>
    </row>
    <row r="526" spans="6:9" x14ac:dyDescent="0.2">
      <c r="F526" s="61"/>
      <c r="I526" s="33"/>
    </row>
    <row r="527" spans="6:9" x14ac:dyDescent="0.2">
      <c r="F527" s="61"/>
      <c r="I527" s="33"/>
    </row>
    <row r="528" spans="6:9" x14ac:dyDescent="0.2">
      <c r="F528" s="61"/>
      <c r="I528" s="33"/>
    </row>
    <row r="529" spans="6:9" x14ac:dyDescent="0.2">
      <c r="F529" s="61"/>
      <c r="I529" s="33"/>
    </row>
    <row r="530" spans="6:9" x14ac:dyDescent="0.2">
      <c r="F530" s="61"/>
      <c r="I530" s="33"/>
    </row>
    <row r="531" spans="6:9" x14ac:dyDescent="0.2">
      <c r="F531" s="61"/>
      <c r="I531" s="33"/>
    </row>
    <row r="532" spans="6:9" x14ac:dyDescent="0.2">
      <c r="F532" s="61"/>
      <c r="I532" s="33"/>
    </row>
    <row r="533" spans="6:9" x14ac:dyDescent="0.2">
      <c r="F533" s="61"/>
      <c r="I533" s="33"/>
    </row>
    <row r="534" spans="6:9" x14ac:dyDescent="0.2">
      <c r="F534" s="61"/>
      <c r="I534" s="33"/>
    </row>
    <row r="535" spans="6:9" x14ac:dyDescent="0.2">
      <c r="F535" s="61"/>
      <c r="I535" s="33"/>
    </row>
    <row r="536" spans="6:9" x14ac:dyDescent="0.2">
      <c r="F536" s="61"/>
      <c r="I536" s="33"/>
    </row>
    <row r="537" spans="6:9" x14ac:dyDescent="0.2">
      <c r="F537" s="61"/>
      <c r="I537" s="33"/>
    </row>
    <row r="538" spans="6:9" x14ac:dyDescent="0.2">
      <c r="F538" s="61"/>
      <c r="I538" s="33"/>
    </row>
    <row r="539" spans="6:9" x14ac:dyDescent="0.2">
      <c r="F539" s="61"/>
      <c r="I539" s="33"/>
    </row>
    <row r="540" spans="6:9" x14ac:dyDescent="0.2">
      <c r="F540" s="61"/>
      <c r="I540" s="33"/>
    </row>
    <row r="541" spans="6:9" x14ac:dyDescent="0.2">
      <c r="F541" s="61"/>
      <c r="I541" s="33"/>
    </row>
    <row r="542" spans="6:9" x14ac:dyDescent="0.2">
      <c r="F542" s="61"/>
      <c r="I542" s="33"/>
    </row>
    <row r="543" spans="6:9" x14ac:dyDescent="0.2">
      <c r="F543" s="61"/>
      <c r="I543" s="33"/>
    </row>
    <row r="544" spans="6:9" x14ac:dyDescent="0.2">
      <c r="F544" s="61"/>
      <c r="I544" s="33"/>
    </row>
    <row r="545" spans="6:9" x14ac:dyDescent="0.2">
      <c r="F545" s="61"/>
      <c r="I545" s="33"/>
    </row>
    <row r="546" spans="6:9" x14ac:dyDescent="0.2">
      <c r="F546" s="61"/>
      <c r="I546" s="33"/>
    </row>
    <row r="547" spans="6:9" x14ac:dyDescent="0.2">
      <c r="F547" s="61"/>
      <c r="I547" s="33"/>
    </row>
    <row r="548" spans="6:9" x14ac:dyDescent="0.2">
      <c r="F548" s="61"/>
      <c r="I548" s="33"/>
    </row>
    <row r="549" spans="6:9" x14ac:dyDescent="0.2">
      <c r="F549" s="61"/>
      <c r="I549" s="33"/>
    </row>
    <row r="550" spans="6:9" x14ac:dyDescent="0.2">
      <c r="F550" s="61"/>
      <c r="I550" s="33"/>
    </row>
    <row r="551" spans="6:9" x14ac:dyDescent="0.2">
      <c r="F551" s="61"/>
      <c r="I551" s="33"/>
    </row>
    <row r="552" spans="6:9" x14ac:dyDescent="0.2">
      <c r="F552" s="61"/>
      <c r="I552" s="33"/>
    </row>
    <row r="553" spans="6:9" x14ac:dyDescent="0.2">
      <c r="F553" s="61"/>
      <c r="I553" s="33"/>
    </row>
    <row r="554" spans="6:9" x14ac:dyDescent="0.2">
      <c r="F554" s="61"/>
      <c r="I554" s="33"/>
    </row>
    <row r="555" spans="6:9" x14ac:dyDescent="0.2">
      <c r="F555" s="61"/>
      <c r="I555" s="33"/>
    </row>
    <row r="556" spans="6:9" x14ac:dyDescent="0.2">
      <c r="F556" s="61"/>
      <c r="I556" s="33"/>
    </row>
    <row r="557" spans="6:9" x14ac:dyDescent="0.2">
      <c r="F557" s="61"/>
      <c r="I557" s="33"/>
    </row>
    <row r="558" spans="6:9" x14ac:dyDescent="0.2">
      <c r="F558" s="61"/>
      <c r="I558" s="33"/>
    </row>
    <row r="559" spans="6:9" x14ac:dyDescent="0.2">
      <c r="F559" s="61"/>
      <c r="I559" s="33"/>
    </row>
    <row r="560" spans="6:9" x14ac:dyDescent="0.2">
      <c r="F560" s="61"/>
      <c r="I560" s="33"/>
    </row>
    <row r="561" spans="6:9" x14ac:dyDescent="0.2">
      <c r="F561" s="61"/>
      <c r="I561" s="33"/>
    </row>
    <row r="562" spans="6:9" x14ac:dyDescent="0.2">
      <c r="F562" s="61"/>
      <c r="I562" s="33"/>
    </row>
    <row r="563" spans="6:9" x14ac:dyDescent="0.2">
      <c r="F563" s="61"/>
      <c r="I563" s="33"/>
    </row>
    <row r="564" spans="6:9" x14ac:dyDescent="0.2">
      <c r="F564" s="61"/>
      <c r="I564" s="33"/>
    </row>
    <row r="565" spans="6:9" x14ac:dyDescent="0.2">
      <c r="F565" s="61"/>
      <c r="I565" s="33"/>
    </row>
    <row r="566" spans="6:9" x14ac:dyDescent="0.2">
      <c r="F566" s="61"/>
      <c r="I566" s="33"/>
    </row>
    <row r="567" spans="6:9" x14ac:dyDescent="0.2">
      <c r="F567" s="61"/>
      <c r="I567" s="33"/>
    </row>
    <row r="568" spans="6:9" x14ac:dyDescent="0.2">
      <c r="F568" s="61"/>
      <c r="I568" s="33"/>
    </row>
    <row r="569" spans="6:9" x14ac:dyDescent="0.2">
      <c r="F569" s="61"/>
      <c r="I569" s="33"/>
    </row>
    <row r="570" spans="6:9" x14ac:dyDescent="0.2">
      <c r="F570" s="61"/>
      <c r="I570" s="33"/>
    </row>
    <row r="571" spans="6:9" x14ac:dyDescent="0.2">
      <c r="F571" s="61"/>
      <c r="I571" s="33"/>
    </row>
    <row r="572" spans="6:9" x14ac:dyDescent="0.2">
      <c r="F572" s="61"/>
      <c r="I572" s="33"/>
    </row>
    <row r="573" spans="6:9" x14ac:dyDescent="0.2">
      <c r="F573" s="61"/>
      <c r="I573" s="33"/>
    </row>
    <row r="574" spans="6:9" x14ac:dyDescent="0.2">
      <c r="F574" s="61"/>
      <c r="I574" s="33"/>
    </row>
    <row r="575" spans="6:9" x14ac:dyDescent="0.2">
      <c r="F575" s="61"/>
      <c r="I575" s="33"/>
    </row>
    <row r="576" spans="6:9" x14ac:dyDescent="0.2">
      <c r="F576" s="61"/>
      <c r="I576" s="33"/>
    </row>
    <row r="577" spans="6:9" x14ac:dyDescent="0.2">
      <c r="F577" s="61"/>
      <c r="I577" s="33"/>
    </row>
    <row r="578" spans="6:9" x14ac:dyDescent="0.2">
      <c r="F578" s="61"/>
      <c r="I578" s="33"/>
    </row>
    <row r="579" spans="6:9" x14ac:dyDescent="0.2">
      <c r="F579" s="61"/>
      <c r="I579" s="33"/>
    </row>
    <row r="580" spans="6:9" x14ac:dyDescent="0.2">
      <c r="F580" s="61"/>
      <c r="I580" s="33"/>
    </row>
    <row r="581" spans="6:9" x14ac:dyDescent="0.2">
      <c r="F581" s="61"/>
      <c r="I581" s="33"/>
    </row>
    <row r="582" spans="6:9" x14ac:dyDescent="0.2">
      <c r="F582" s="61"/>
      <c r="I582" s="33"/>
    </row>
    <row r="583" spans="6:9" x14ac:dyDescent="0.2">
      <c r="F583" s="61"/>
      <c r="I583" s="33"/>
    </row>
    <row r="584" spans="6:9" x14ac:dyDescent="0.2">
      <c r="F584" s="61"/>
      <c r="I584" s="33"/>
    </row>
    <row r="585" spans="6:9" x14ac:dyDescent="0.2">
      <c r="F585" s="61"/>
      <c r="I585" s="33"/>
    </row>
    <row r="586" spans="6:9" x14ac:dyDescent="0.2">
      <c r="F586" s="61"/>
      <c r="I586" s="33"/>
    </row>
    <row r="587" spans="6:9" x14ac:dyDescent="0.2">
      <c r="F587" s="61"/>
      <c r="I587" s="33"/>
    </row>
    <row r="588" spans="6:9" x14ac:dyDescent="0.2">
      <c r="F588" s="61"/>
      <c r="I588" s="33"/>
    </row>
    <row r="589" spans="6:9" x14ac:dyDescent="0.2">
      <c r="F589" s="61"/>
      <c r="I589" s="33"/>
    </row>
    <row r="590" spans="6:9" x14ac:dyDescent="0.2">
      <c r="F590" s="61"/>
      <c r="I590" s="33"/>
    </row>
    <row r="591" spans="6:9" x14ac:dyDescent="0.2">
      <c r="F591" s="61"/>
      <c r="I591" s="33"/>
    </row>
    <row r="592" spans="6:9" x14ac:dyDescent="0.2">
      <c r="F592" s="61"/>
      <c r="I592" s="33"/>
    </row>
    <row r="593" spans="6:9" x14ac:dyDescent="0.2">
      <c r="F593" s="61"/>
      <c r="I593" s="33"/>
    </row>
    <row r="594" spans="6:9" x14ac:dyDescent="0.2">
      <c r="F594" s="61"/>
      <c r="I594" s="33"/>
    </row>
    <row r="595" spans="6:9" x14ac:dyDescent="0.2">
      <c r="F595" s="61"/>
      <c r="I595" s="33"/>
    </row>
    <row r="596" spans="6:9" x14ac:dyDescent="0.2">
      <c r="F596" s="61"/>
      <c r="I596" s="33"/>
    </row>
    <row r="597" spans="6:9" x14ac:dyDescent="0.2">
      <c r="F597" s="61"/>
      <c r="I597" s="33"/>
    </row>
    <row r="598" spans="6:9" x14ac:dyDescent="0.2">
      <c r="F598" s="61"/>
      <c r="I598" s="33"/>
    </row>
    <row r="599" spans="6:9" x14ac:dyDescent="0.2">
      <c r="F599" s="61"/>
      <c r="I599" s="33"/>
    </row>
    <row r="600" spans="6:9" x14ac:dyDescent="0.2">
      <c r="F600" s="61"/>
      <c r="I600" s="33"/>
    </row>
    <row r="601" spans="6:9" x14ac:dyDescent="0.2">
      <c r="F601" s="61"/>
      <c r="I601" s="33"/>
    </row>
    <row r="602" spans="6:9" x14ac:dyDescent="0.2">
      <c r="F602" s="61"/>
      <c r="I602" s="33"/>
    </row>
    <row r="603" spans="6:9" x14ac:dyDescent="0.2">
      <c r="F603" s="61"/>
      <c r="I603" s="33"/>
    </row>
    <row r="604" spans="6:9" x14ac:dyDescent="0.2">
      <c r="F604" s="61"/>
      <c r="I604" s="33"/>
    </row>
    <row r="605" spans="6:9" x14ac:dyDescent="0.2">
      <c r="F605" s="61"/>
      <c r="I605" s="33"/>
    </row>
    <row r="606" spans="6:9" x14ac:dyDescent="0.2">
      <c r="F606" s="61"/>
      <c r="I606" s="33"/>
    </row>
    <row r="607" spans="6:9" x14ac:dyDescent="0.2">
      <c r="F607" s="61"/>
      <c r="I607" s="33"/>
    </row>
    <row r="608" spans="6:9" x14ac:dyDescent="0.2">
      <c r="F608" s="61"/>
      <c r="I608" s="33"/>
    </row>
    <row r="609" spans="6:9" x14ac:dyDescent="0.2">
      <c r="F609" s="61"/>
      <c r="I609" s="33"/>
    </row>
    <row r="610" spans="6:9" x14ac:dyDescent="0.2">
      <c r="F610" s="61"/>
      <c r="I610" s="33"/>
    </row>
    <row r="611" spans="6:9" x14ac:dyDescent="0.2">
      <c r="F611" s="61"/>
      <c r="I611" s="33"/>
    </row>
    <row r="612" spans="6:9" x14ac:dyDescent="0.2">
      <c r="F612" s="61"/>
      <c r="I612" s="33"/>
    </row>
    <row r="613" spans="6:9" x14ac:dyDescent="0.2">
      <c r="F613" s="61"/>
      <c r="I613" s="33"/>
    </row>
    <row r="614" spans="6:9" x14ac:dyDescent="0.2">
      <c r="F614" s="61"/>
      <c r="I614" s="33"/>
    </row>
    <row r="615" spans="6:9" x14ac:dyDescent="0.2">
      <c r="F615" s="61"/>
      <c r="I615" s="33"/>
    </row>
    <row r="616" spans="6:9" x14ac:dyDescent="0.2">
      <c r="F616" s="61"/>
      <c r="I616" s="33"/>
    </row>
    <row r="617" spans="6:9" x14ac:dyDescent="0.2">
      <c r="F617" s="61"/>
      <c r="I617" s="33"/>
    </row>
    <row r="618" spans="6:9" x14ac:dyDescent="0.2">
      <c r="F618" s="61"/>
      <c r="I618" s="33"/>
    </row>
    <row r="619" spans="6:9" x14ac:dyDescent="0.2">
      <c r="F619" s="61"/>
      <c r="I619" s="33"/>
    </row>
    <row r="620" spans="6:9" x14ac:dyDescent="0.2">
      <c r="F620" s="61"/>
      <c r="I620" s="33"/>
    </row>
    <row r="621" spans="6:9" x14ac:dyDescent="0.2">
      <c r="F621" s="61"/>
      <c r="I621" s="33"/>
    </row>
    <row r="622" spans="6:9" x14ac:dyDescent="0.2">
      <c r="F622" s="61"/>
      <c r="I622" s="33"/>
    </row>
    <row r="623" spans="6:9" x14ac:dyDescent="0.2">
      <c r="F623" s="61"/>
      <c r="I623" s="33"/>
    </row>
    <row r="624" spans="6:9" x14ac:dyDescent="0.2">
      <c r="F624" s="61"/>
      <c r="I624" s="33"/>
    </row>
    <row r="625" spans="6:9" x14ac:dyDescent="0.2">
      <c r="F625" s="61"/>
      <c r="I625" s="33"/>
    </row>
    <row r="626" spans="6:9" x14ac:dyDescent="0.2">
      <c r="F626" s="61"/>
      <c r="I626" s="33"/>
    </row>
    <row r="627" spans="6:9" x14ac:dyDescent="0.2">
      <c r="F627" s="61"/>
      <c r="I627" s="33"/>
    </row>
    <row r="628" spans="6:9" x14ac:dyDescent="0.2">
      <c r="F628" s="61"/>
      <c r="I628" s="33"/>
    </row>
    <row r="629" spans="6:9" x14ac:dyDescent="0.2">
      <c r="F629" s="61"/>
      <c r="I629" s="33"/>
    </row>
    <row r="630" spans="6:9" x14ac:dyDescent="0.2">
      <c r="F630" s="61"/>
      <c r="I630" s="33"/>
    </row>
    <row r="631" spans="6:9" x14ac:dyDescent="0.2">
      <c r="F631" s="61"/>
      <c r="I631" s="33"/>
    </row>
    <row r="632" spans="6:9" x14ac:dyDescent="0.2">
      <c r="F632" s="61"/>
      <c r="I632" s="33"/>
    </row>
    <row r="633" spans="6:9" x14ac:dyDescent="0.2">
      <c r="F633" s="61"/>
      <c r="I633" s="33"/>
    </row>
    <row r="634" spans="6:9" x14ac:dyDescent="0.2">
      <c r="F634" s="61"/>
      <c r="I634" s="33"/>
    </row>
    <row r="635" spans="6:9" x14ac:dyDescent="0.2">
      <c r="F635" s="61"/>
      <c r="I635" s="33"/>
    </row>
    <row r="636" spans="6:9" x14ac:dyDescent="0.2">
      <c r="F636" s="61"/>
      <c r="I636" s="33"/>
    </row>
    <row r="637" spans="6:9" x14ac:dyDescent="0.2">
      <c r="F637" s="61"/>
      <c r="I637" s="33"/>
    </row>
    <row r="638" spans="6:9" x14ac:dyDescent="0.2">
      <c r="F638" s="61"/>
      <c r="I638" s="33"/>
    </row>
    <row r="639" spans="6:9" x14ac:dyDescent="0.2">
      <c r="F639" s="61"/>
      <c r="I639" s="33"/>
    </row>
    <row r="640" spans="6:9" x14ac:dyDescent="0.2">
      <c r="F640" s="61"/>
      <c r="I640" s="33"/>
    </row>
    <row r="641" spans="6:9" x14ac:dyDescent="0.2">
      <c r="F641" s="61"/>
      <c r="I641" s="33"/>
    </row>
    <row r="642" spans="6:9" x14ac:dyDescent="0.2">
      <c r="F642" s="61"/>
      <c r="I642" s="33"/>
    </row>
    <row r="643" spans="6:9" x14ac:dyDescent="0.2">
      <c r="F643" s="61"/>
      <c r="I643" s="33"/>
    </row>
    <row r="644" spans="6:9" x14ac:dyDescent="0.2">
      <c r="F644" s="61"/>
      <c r="I644" s="33"/>
    </row>
    <row r="645" spans="6:9" x14ac:dyDescent="0.2">
      <c r="F645" s="61"/>
      <c r="I645" s="33"/>
    </row>
    <row r="646" spans="6:9" x14ac:dyDescent="0.2">
      <c r="F646" s="61"/>
      <c r="I646" s="33"/>
    </row>
    <row r="647" spans="6:9" x14ac:dyDescent="0.2">
      <c r="F647" s="61"/>
      <c r="I647" s="33"/>
    </row>
    <row r="648" spans="6:9" x14ac:dyDescent="0.2">
      <c r="F648" s="61"/>
      <c r="I648" s="33"/>
    </row>
    <row r="649" spans="6:9" x14ac:dyDescent="0.2">
      <c r="F649" s="61"/>
      <c r="I649" s="33"/>
    </row>
    <row r="650" spans="6:9" x14ac:dyDescent="0.2">
      <c r="F650" s="61"/>
      <c r="I650" s="33"/>
    </row>
    <row r="651" spans="6:9" x14ac:dyDescent="0.2">
      <c r="F651" s="61"/>
      <c r="I651" s="33"/>
    </row>
    <row r="652" spans="6:9" x14ac:dyDescent="0.2">
      <c r="F652" s="61"/>
      <c r="I652" s="33"/>
    </row>
    <row r="653" spans="6:9" x14ac:dyDescent="0.2">
      <c r="F653" s="61"/>
      <c r="I653" s="33"/>
    </row>
    <row r="654" spans="6:9" x14ac:dyDescent="0.2">
      <c r="F654" s="61"/>
      <c r="I654" s="33"/>
    </row>
    <row r="655" spans="6:9" x14ac:dyDescent="0.2">
      <c r="F655" s="61"/>
      <c r="I655" s="33"/>
    </row>
    <row r="656" spans="6:9" x14ac:dyDescent="0.2">
      <c r="F656" s="61"/>
      <c r="I656" s="33"/>
    </row>
    <row r="657" spans="6:9" x14ac:dyDescent="0.2">
      <c r="F657" s="61"/>
      <c r="I657" s="33"/>
    </row>
    <row r="658" spans="6:9" x14ac:dyDescent="0.2">
      <c r="F658" s="61"/>
      <c r="I658" s="33"/>
    </row>
    <row r="659" spans="6:9" x14ac:dyDescent="0.2">
      <c r="F659" s="61"/>
      <c r="I659" s="33"/>
    </row>
    <row r="660" spans="6:9" x14ac:dyDescent="0.2">
      <c r="F660" s="61"/>
      <c r="I660" s="33"/>
    </row>
    <row r="661" spans="6:9" x14ac:dyDescent="0.2">
      <c r="F661" s="61"/>
      <c r="I661" s="33"/>
    </row>
    <row r="662" spans="6:9" x14ac:dyDescent="0.2">
      <c r="F662" s="61"/>
      <c r="I662" s="33"/>
    </row>
    <row r="663" spans="6:9" x14ac:dyDescent="0.2">
      <c r="F663" s="61"/>
      <c r="I663" s="33"/>
    </row>
    <row r="664" spans="6:9" x14ac:dyDescent="0.2">
      <c r="F664" s="61"/>
      <c r="I664" s="33"/>
    </row>
    <row r="665" spans="6:9" x14ac:dyDescent="0.2">
      <c r="F665" s="61"/>
      <c r="I665" s="33"/>
    </row>
    <row r="666" spans="6:9" x14ac:dyDescent="0.2">
      <c r="F666" s="61"/>
      <c r="I666" s="33"/>
    </row>
    <row r="667" spans="6:9" x14ac:dyDescent="0.2">
      <c r="F667" s="61"/>
      <c r="I667" s="33"/>
    </row>
    <row r="668" spans="6:9" x14ac:dyDescent="0.2">
      <c r="F668" s="61"/>
      <c r="I668" s="33"/>
    </row>
    <row r="669" spans="6:9" x14ac:dyDescent="0.2">
      <c r="F669" s="61"/>
      <c r="I669" s="33"/>
    </row>
    <row r="670" spans="6:9" x14ac:dyDescent="0.2">
      <c r="F670" s="61"/>
      <c r="I670" s="33"/>
    </row>
    <row r="671" spans="6:9" x14ac:dyDescent="0.2">
      <c r="F671" s="61"/>
      <c r="I671" s="33"/>
    </row>
    <row r="672" spans="6:9" x14ac:dyDescent="0.2">
      <c r="F672" s="61"/>
      <c r="I672" s="33"/>
    </row>
    <row r="673" spans="6:9" x14ac:dyDescent="0.2">
      <c r="F673" s="61"/>
      <c r="I673" s="33"/>
    </row>
    <row r="674" spans="6:9" x14ac:dyDescent="0.2">
      <c r="F674" s="61"/>
      <c r="I674" s="33"/>
    </row>
    <row r="675" spans="6:9" x14ac:dyDescent="0.2">
      <c r="F675" s="61"/>
      <c r="I675" s="33"/>
    </row>
    <row r="676" spans="6:9" x14ac:dyDescent="0.2">
      <c r="F676" s="61"/>
      <c r="I676" s="33"/>
    </row>
    <row r="677" spans="6:9" x14ac:dyDescent="0.2">
      <c r="F677" s="61"/>
      <c r="I677" s="33"/>
    </row>
    <row r="678" spans="6:9" x14ac:dyDescent="0.2">
      <c r="F678" s="61"/>
      <c r="I678" s="33"/>
    </row>
    <row r="679" spans="6:9" x14ac:dyDescent="0.2">
      <c r="F679" s="61"/>
      <c r="I679" s="33"/>
    </row>
    <row r="680" spans="6:9" x14ac:dyDescent="0.2">
      <c r="F680" s="61"/>
      <c r="I680" s="33"/>
    </row>
    <row r="681" spans="6:9" x14ac:dyDescent="0.2">
      <c r="F681" s="61"/>
      <c r="I681" s="33"/>
    </row>
    <row r="682" spans="6:9" x14ac:dyDescent="0.2">
      <c r="F682" s="61"/>
      <c r="I682" s="33"/>
    </row>
    <row r="683" spans="6:9" x14ac:dyDescent="0.2">
      <c r="F683" s="61"/>
      <c r="I683" s="33"/>
    </row>
    <row r="684" spans="6:9" x14ac:dyDescent="0.2">
      <c r="F684" s="61"/>
      <c r="I684" s="33"/>
    </row>
    <row r="685" spans="6:9" x14ac:dyDescent="0.2">
      <c r="F685" s="61"/>
      <c r="I685" s="33"/>
    </row>
    <row r="686" spans="6:9" x14ac:dyDescent="0.2">
      <c r="F686" s="61"/>
      <c r="I686" s="33"/>
    </row>
    <row r="687" spans="6:9" x14ac:dyDescent="0.2">
      <c r="F687" s="61"/>
      <c r="I687" s="33"/>
    </row>
    <row r="688" spans="6:9" x14ac:dyDescent="0.2">
      <c r="F688" s="61"/>
      <c r="I688" s="33"/>
    </row>
    <row r="689" spans="6:9" x14ac:dyDescent="0.2">
      <c r="F689" s="61"/>
      <c r="I689" s="33"/>
    </row>
    <row r="690" spans="6:9" x14ac:dyDescent="0.2">
      <c r="F690" s="61"/>
      <c r="I690" s="33"/>
    </row>
    <row r="691" spans="6:9" x14ac:dyDescent="0.2">
      <c r="F691" s="61"/>
      <c r="I691" s="33"/>
    </row>
    <row r="692" spans="6:9" x14ac:dyDescent="0.2">
      <c r="F692" s="61"/>
      <c r="I692" s="33"/>
    </row>
    <row r="693" spans="6:9" x14ac:dyDescent="0.2">
      <c r="F693" s="61"/>
      <c r="I693" s="33"/>
    </row>
    <row r="694" spans="6:9" x14ac:dyDescent="0.2">
      <c r="F694" s="61"/>
      <c r="I694" s="33"/>
    </row>
    <row r="695" spans="6:9" x14ac:dyDescent="0.2">
      <c r="F695" s="61"/>
      <c r="I695" s="33"/>
    </row>
    <row r="696" spans="6:9" x14ac:dyDescent="0.2">
      <c r="F696" s="61"/>
      <c r="I696" s="33"/>
    </row>
    <row r="697" spans="6:9" x14ac:dyDescent="0.2">
      <c r="F697" s="61"/>
      <c r="I697" s="33"/>
    </row>
    <row r="698" spans="6:9" x14ac:dyDescent="0.2">
      <c r="F698" s="61"/>
      <c r="I698" s="33"/>
    </row>
    <row r="699" spans="6:9" x14ac:dyDescent="0.2">
      <c r="F699" s="61"/>
      <c r="I699" s="33"/>
    </row>
    <row r="700" spans="6:9" x14ac:dyDescent="0.2">
      <c r="F700" s="61"/>
      <c r="I700" s="33"/>
    </row>
    <row r="701" spans="6:9" x14ac:dyDescent="0.2">
      <c r="F701" s="61"/>
      <c r="I701" s="33"/>
    </row>
    <row r="702" spans="6:9" x14ac:dyDescent="0.2">
      <c r="F702" s="61"/>
      <c r="I702" s="33"/>
    </row>
    <row r="703" spans="6:9" x14ac:dyDescent="0.2">
      <c r="F703" s="61"/>
      <c r="I703" s="33"/>
    </row>
    <row r="704" spans="6:9" x14ac:dyDescent="0.2">
      <c r="F704" s="61"/>
      <c r="I704" s="33"/>
    </row>
    <row r="705" spans="6:9" x14ac:dyDescent="0.2">
      <c r="F705" s="61"/>
      <c r="I705" s="33"/>
    </row>
    <row r="706" spans="6:9" x14ac:dyDescent="0.2">
      <c r="F706" s="61"/>
      <c r="I706" s="33"/>
    </row>
    <row r="707" spans="6:9" x14ac:dyDescent="0.2">
      <c r="F707" s="61"/>
      <c r="I707" s="33"/>
    </row>
    <row r="708" spans="6:9" x14ac:dyDescent="0.2">
      <c r="F708" s="61"/>
      <c r="I708" s="33"/>
    </row>
    <row r="709" spans="6:9" x14ac:dyDescent="0.2">
      <c r="F709" s="61"/>
      <c r="I709" s="33"/>
    </row>
    <row r="710" spans="6:9" x14ac:dyDescent="0.2">
      <c r="F710" s="61"/>
      <c r="I710" s="33"/>
    </row>
    <row r="711" spans="6:9" x14ac:dyDescent="0.2">
      <c r="F711" s="61"/>
      <c r="I711" s="33"/>
    </row>
    <row r="712" spans="6:9" x14ac:dyDescent="0.2">
      <c r="F712" s="61"/>
      <c r="I712" s="33"/>
    </row>
    <row r="713" spans="6:9" x14ac:dyDescent="0.2">
      <c r="F713" s="61"/>
      <c r="I713" s="33"/>
    </row>
    <row r="714" spans="6:9" x14ac:dyDescent="0.2">
      <c r="F714" s="61"/>
      <c r="I714" s="33"/>
    </row>
    <row r="715" spans="6:9" x14ac:dyDescent="0.2">
      <c r="F715" s="61"/>
      <c r="I715" s="33"/>
    </row>
    <row r="716" spans="6:9" x14ac:dyDescent="0.2">
      <c r="F716" s="61"/>
      <c r="I716" s="33"/>
    </row>
    <row r="717" spans="6:9" x14ac:dyDescent="0.2">
      <c r="F717" s="61"/>
      <c r="I717" s="33"/>
    </row>
    <row r="718" spans="6:9" x14ac:dyDescent="0.2">
      <c r="F718" s="61"/>
      <c r="I718" s="33"/>
    </row>
    <row r="719" spans="6:9" x14ac:dyDescent="0.2">
      <c r="F719" s="61"/>
      <c r="I719" s="33"/>
    </row>
    <row r="720" spans="6:9" x14ac:dyDescent="0.2">
      <c r="F720" s="61"/>
      <c r="I720" s="33"/>
    </row>
    <row r="721" spans="6:9" x14ac:dyDescent="0.2">
      <c r="F721" s="61"/>
      <c r="I721" s="33"/>
    </row>
    <row r="722" spans="6:9" x14ac:dyDescent="0.2">
      <c r="F722" s="61"/>
      <c r="I722" s="33"/>
    </row>
    <row r="723" spans="6:9" x14ac:dyDescent="0.2">
      <c r="F723" s="61"/>
      <c r="I723" s="33"/>
    </row>
    <row r="724" spans="6:9" x14ac:dyDescent="0.2">
      <c r="F724" s="61"/>
      <c r="I724" s="33"/>
    </row>
    <row r="725" spans="6:9" x14ac:dyDescent="0.2">
      <c r="F725" s="61"/>
      <c r="I725" s="33"/>
    </row>
    <row r="726" spans="6:9" x14ac:dyDescent="0.2">
      <c r="F726" s="61"/>
      <c r="I726" s="33"/>
    </row>
    <row r="727" spans="6:9" x14ac:dyDescent="0.2">
      <c r="F727" s="61"/>
      <c r="I727" s="33"/>
    </row>
    <row r="728" spans="6:9" x14ac:dyDescent="0.2">
      <c r="F728" s="61"/>
      <c r="I728" s="33"/>
    </row>
    <row r="729" spans="6:9" x14ac:dyDescent="0.2">
      <c r="F729" s="61"/>
      <c r="I729" s="33"/>
    </row>
    <row r="730" spans="6:9" x14ac:dyDescent="0.2">
      <c r="F730" s="61"/>
      <c r="I730" s="33"/>
    </row>
    <row r="731" spans="6:9" x14ac:dyDescent="0.2">
      <c r="F731" s="61"/>
      <c r="I731" s="33"/>
    </row>
    <row r="732" spans="6:9" x14ac:dyDescent="0.2">
      <c r="F732" s="61"/>
      <c r="I732" s="33"/>
    </row>
    <row r="733" spans="6:9" x14ac:dyDescent="0.2">
      <c r="F733" s="61"/>
      <c r="I733" s="33"/>
    </row>
    <row r="734" spans="6:9" x14ac:dyDescent="0.2">
      <c r="F734" s="61"/>
      <c r="I734" s="33"/>
    </row>
    <row r="735" spans="6:9" x14ac:dyDescent="0.2">
      <c r="F735" s="61"/>
      <c r="I735" s="33"/>
    </row>
    <row r="736" spans="6:9" x14ac:dyDescent="0.2">
      <c r="F736" s="61"/>
      <c r="I736" s="33"/>
    </row>
    <row r="737" spans="6:9" x14ac:dyDescent="0.2">
      <c r="F737" s="61"/>
      <c r="I737" s="33"/>
    </row>
    <row r="738" spans="6:9" x14ac:dyDescent="0.2">
      <c r="F738" s="61"/>
      <c r="I738" s="33"/>
    </row>
    <row r="739" spans="6:9" x14ac:dyDescent="0.2">
      <c r="F739" s="61"/>
      <c r="I739" s="33"/>
    </row>
    <row r="740" spans="6:9" x14ac:dyDescent="0.2">
      <c r="F740" s="61"/>
      <c r="I740" s="33"/>
    </row>
    <row r="741" spans="6:9" x14ac:dyDescent="0.2">
      <c r="F741" s="61"/>
      <c r="I741" s="33"/>
    </row>
    <row r="742" spans="6:9" x14ac:dyDescent="0.2">
      <c r="F742" s="61"/>
      <c r="I742" s="33"/>
    </row>
    <row r="743" spans="6:9" x14ac:dyDescent="0.2">
      <c r="F743" s="61"/>
      <c r="I743" s="33"/>
    </row>
    <row r="744" spans="6:9" x14ac:dyDescent="0.2">
      <c r="F744" s="61"/>
      <c r="I744" s="33"/>
    </row>
    <row r="745" spans="6:9" x14ac:dyDescent="0.2">
      <c r="F745" s="61"/>
      <c r="I745" s="33"/>
    </row>
    <row r="746" spans="6:9" x14ac:dyDescent="0.2">
      <c r="F746" s="61"/>
      <c r="I746" s="33"/>
    </row>
    <row r="747" spans="6:9" x14ac:dyDescent="0.2">
      <c r="F747" s="61"/>
      <c r="I747" s="33"/>
    </row>
    <row r="748" spans="6:9" x14ac:dyDescent="0.2">
      <c r="F748" s="61"/>
      <c r="I748" s="33"/>
    </row>
    <row r="749" spans="6:9" x14ac:dyDescent="0.2">
      <c r="F749" s="61"/>
      <c r="I749" s="33"/>
    </row>
    <row r="750" spans="6:9" x14ac:dyDescent="0.2">
      <c r="F750" s="61"/>
      <c r="I750" s="33"/>
    </row>
    <row r="751" spans="6:9" x14ac:dyDescent="0.2">
      <c r="F751" s="61"/>
      <c r="I751" s="33"/>
    </row>
    <row r="752" spans="6:9" x14ac:dyDescent="0.2">
      <c r="F752" s="61"/>
      <c r="I752" s="33"/>
    </row>
    <row r="753" spans="6:9" x14ac:dyDescent="0.2">
      <c r="F753" s="61"/>
      <c r="I753" s="33"/>
    </row>
    <row r="754" spans="6:9" x14ac:dyDescent="0.2">
      <c r="F754" s="61"/>
      <c r="I754" s="33"/>
    </row>
    <row r="755" spans="6:9" x14ac:dyDescent="0.2">
      <c r="F755" s="61"/>
      <c r="I755" s="33"/>
    </row>
    <row r="756" spans="6:9" x14ac:dyDescent="0.2">
      <c r="F756" s="61"/>
      <c r="I756" s="33"/>
    </row>
    <row r="757" spans="6:9" x14ac:dyDescent="0.2">
      <c r="F757" s="61"/>
      <c r="I757" s="33"/>
    </row>
    <row r="758" spans="6:9" x14ac:dyDescent="0.2">
      <c r="F758" s="61"/>
      <c r="I758" s="33"/>
    </row>
    <row r="759" spans="6:9" x14ac:dyDescent="0.2">
      <c r="F759" s="61"/>
      <c r="I759" s="33"/>
    </row>
    <row r="760" spans="6:9" x14ac:dyDescent="0.2">
      <c r="F760" s="61"/>
      <c r="I760" s="33"/>
    </row>
    <row r="761" spans="6:9" x14ac:dyDescent="0.2">
      <c r="F761" s="61"/>
      <c r="I761" s="33"/>
    </row>
    <row r="762" spans="6:9" x14ac:dyDescent="0.2">
      <c r="F762" s="61"/>
      <c r="I762" s="33"/>
    </row>
    <row r="763" spans="6:9" x14ac:dyDescent="0.2">
      <c r="F763" s="61"/>
      <c r="I763" s="33"/>
    </row>
    <row r="764" spans="6:9" x14ac:dyDescent="0.2">
      <c r="F764" s="61"/>
      <c r="I764" s="33"/>
    </row>
    <row r="765" spans="6:9" x14ac:dyDescent="0.2">
      <c r="F765" s="61"/>
      <c r="I765" s="33"/>
    </row>
    <row r="766" spans="6:9" x14ac:dyDescent="0.2">
      <c r="F766" s="61"/>
      <c r="I766" s="33"/>
    </row>
    <row r="767" spans="6:9" x14ac:dyDescent="0.2">
      <c r="F767" s="61"/>
      <c r="I767" s="33"/>
    </row>
    <row r="768" spans="6:9" x14ac:dyDescent="0.2">
      <c r="F768" s="61"/>
      <c r="I768" s="33"/>
    </row>
    <row r="769" spans="6:9" x14ac:dyDescent="0.2">
      <c r="F769" s="61"/>
      <c r="I769" s="33"/>
    </row>
    <row r="770" spans="6:9" x14ac:dyDescent="0.2">
      <c r="F770" s="61"/>
      <c r="I770" s="33"/>
    </row>
    <row r="771" spans="6:9" x14ac:dyDescent="0.2">
      <c r="F771" s="61"/>
      <c r="I771" s="33"/>
    </row>
    <row r="772" spans="6:9" x14ac:dyDescent="0.2">
      <c r="F772" s="61"/>
      <c r="I772" s="33"/>
    </row>
    <row r="773" spans="6:9" x14ac:dyDescent="0.2">
      <c r="F773" s="61"/>
      <c r="I773" s="33"/>
    </row>
    <row r="774" spans="6:9" x14ac:dyDescent="0.2">
      <c r="F774" s="61"/>
      <c r="I774" s="33"/>
    </row>
    <row r="775" spans="6:9" x14ac:dyDescent="0.2">
      <c r="F775" s="61"/>
      <c r="I775" s="33"/>
    </row>
    <row r="776" spans="6:9" x14ac:dyDescent="0.2">
      <c r="F776" s="61"/>
      <c r="I776" s="33"/>
    </row>
    <row r="777" spans="6:9" x14ac:dyDescent="0.2">
      <c r="F777" s="61"/>
      <c r="I777" s="33"/>
    </row>
    <row r="778" spans="6:9" x14ac:dyDescent="0.2">
      <c r="F778" s="61"/>
      <c r="I778" s="33"/>
    </row>
    <row r="779" spans="6:9" x14ac:dyDescent="0.2">
      <c r="F779" s="61"/>
      <c r="I779" s="33"/>
    </row>
    <row r="780" spans="6:9" x14ac:dyDescent="0.2">
      <c r="F780" s="61"/>
      <c r="I780" s="33"/>
    </row>
    <row r="781" spans="6:9" x14ac:dyDescent="0.2">
      <c r="F781" s="61"/>
      <c r="I781" s="33"/>
    </row>
    <row r="782" spans="6:9" x14ac:dyDescent="0.2">
      <c r="F782" s="61"/>
      <c r="I782" s="33"/>
    </row>
    <row r="783" spans="6:9" x14ac:dyDescent="0.2">
      <c r="F783" s="61"/>
      <c r="I783" s="33"/>
    </row>
    <row r="784" spans="6:9" x14ac:dyDescent="0.2">
      <c r="F784" s="61"/>
      <c r="I784" s="33"/>
    </row>
    <row r="785" spans="6:9" x14ac:dyDescent="0.2">
      <c r="F785" s="61"/>
      <c r="I785" s="33"/>
    </row>
    <row r="786" spans="6:9" x14ac:dyDescent="0.2">
      <c r="F786" s="61"/>
      <c r="I786" s="33"/>
    </row>
    <row r="787" spans="6:9" x14ac:dyDescent="0.2">
      <c r="F787" s="61"/>
      <c r="I787" s="33"/>
    </row>
    <row r="788" spans="6:9" x14ac:dyDescent="0.2">
      <c r="F788" s="61"/>
      <c r="I788" s="33"/>
    </row>
    <row r="789" spans="6:9" x14ac:dyDescent="0.2">
      <c r="F789" s="61"/>
      <c r="I789" s="33"/>
    </row>
    <row r="790" spans="6:9" x14ac:dyDescent="0.2">
      <c r="F790" s="61"/>
      <c r="I790" s="33"/>
    </row>
    <row r="791" spans="6:9" x14ac:dyDescent="0.2">
      <c r="F791" s="61"/>
      <c r="I791" s="33"/>
    </row>
    <row r="792" spans="6:9" x14ac:dyDescent="0.2">
      <c r="F792" s="61"/>
      <c r="I792" s="33"/>
    </row>
    <row r="793" spans="6:9" x14ac:dyDescent="0.2">
      <c r="F793" s="61"/>
      <c r="I793" s="33"/>
    </row>
    <row r="794" spans="6:9" x14ac:dyDescent="0.2">
      <c r="F794" s="61"/>
      <c r="I794" s="33"/>
    </row>
    <row r="795" spans="6:9" x14ac:dyDescent="0.2">
      <c r="F795" s="61"/>
      <c r="I795" s="33"/>
    </row>
    <row r="796" spans="6:9" x14ac:dyDescent="0.2">
      <c r="F796" s="61"/>
      <c r="I796" s="33"/>
    </row>
    <row r="797" spans="6:9" x14ac:dyDescent="0.2">
      <c r="F797" s="61"/>
      <c r="I797" s="33"/>
    </row>
    <row r="798" spans="6:9" x14ac:dyDescent="0.2">
      <c r="F798" s="61"/>
      <c r="I798" s="33"/>
    </row>
    <row r="799" spans="6:9" x14ac:dyDescent="0.2">
      <c r="F799" s="61"/>
      <c r="I799" s="33"/>
    </row>
    <row r="800" spans="6:9" x14ac:dyDescent="0.2">
      <c r="F800" s="61"/>
      <c r="I800" s="33"/>
    </row>
    <row r="801" spans="6:9" x14ac:dyDescent="0.2">
      <c r="F801" s="61"/>
      <c r="I801" s="33"/>
    </row>
    <row r="802" spans="6:9" x14ac:dyDescent="0.2">
      <c r="F802" s="61"/>
      <c r="I802" s="33"/>
    </row>
    <row r="803" spans="6:9" x14ac:dyDescent="0.2">
      <c r="F803" s="61"/>
      <c r="I803" s="33"/>
    </row>
    <row r="804" spans="6:9" x14ac:dyDescent="0.2">
      <c r="F804" s="61"/>
      <c r="I804" s="33"/>
    </row>
    <row r="805" spans="6:9" x14ac:dyDescent="0.2">
      <c r="F805" s="61"/>
      <c r="I805" s="33"/>
    </row>
    <row r="806" spans="6:9" x14ac:dyDescent="0.2">
      <c r="F806" s="61"/>
      <c r="I806" s="33"/>
    </row>
    <row r="807" spans="6:9" x14ac:dyDescent="0.2">
      <c r="F807" s="61"/>
      <c r="I807" s="33"/>
    </row>
    <row r="808" spans="6:9" x14ac:dyDescent="0.2">
      <c r="F808" s="61"/>
      <c r="I808" s="33"/>
    </row>
    <row r="809" spans="6:9" x14ac:dyDescent="0.2">
      <c r="F809" s="61"/>
      <c r="I809" s="33"/>
    </row>
    <row r="810" spans="6:9" x14ac:dyDescent="0.2">
      <c r="F810" s="61"/>
      <c r="I810" s="33"/>
    </row>
    <row r="811" spans="6:9" x14ac:dyDescent="0.2">
      <c r="F811" s="61"/>
      <c r="I811" s="33"/>
    </row>
    <row r="812" spans="6:9" x14ac:dyDescent="0.2">
      <c r="F812" s="61"/>
      <c r="I812" s="33"/>
    </row>
    <row r="813" spans="6:9" x14ac:dyDescent="0.2">
      <c r="F813" s="61"/>
      <c r="I813" s="33"/>
    </row>
    <row r="814" spans="6:9" x14ac:dyDescent="0.2">
      <c r="F814" s="61"/>
      <c r="I814" s="33"/>
    </row>
    <row r="815" spans="6:9" x14ac:dyDescent="0.2">
      <c r="F815" s="61"/>
      <c r="I815" s="33"/>
    </row>
    <row r="816" spans="6:9" x14ac:dyDescent="0.2">
      <c r="F816" s="61"/>
      <c r="I816" s="33"/>
    </row>
    <row r="817" spans="6:9" x14ac:dyDescent="0.2">
      <c r="F817" s="61"/>
      <c r="I817" s="33"/>
    </row>
    <row r="818" spans="6:9" x14ac:dyDescent="0.2">
      <c r="F818" s="61"/>
      <c r="I818" s="33"/>
    </row>
    <row r="819" spans="6:9" x14ac:dyDescent="0.2">
      <c r="F819" s="61"/>
      <c r="I819" s="33"/>
    </row>
    <row r="820" spans="6:9" x14ac:dyDescent="0.2">
      <c r="F820" s="61"/>
      <c r="I820" s="33"/>
    </row>
    <row r="821" spans="6:9" x14ac:dyDescent="0.2">
      <c r="F821" s="61"/>
      <c r="I821" s="33"/>
    </row>
    <row r="822" spans="6:9" x14ac:dyDescent="0.2">
      <c r="F822" s="61"/>
      <c r="I822" s="33"/>
    </row>
    <row r="823" spans="6:9" x14ac:dyDescent="0.2">
      <c r="F823" s="61"/>
      <c r="I823" s="33"/>
    </row>
    <row r="824" spans="6:9" x14ac:dyDescent="0.2">
      <c r="F824" s="61"/>
      <c r="I824" s="33"/>
    </row>
    <row r="825" spans="6:9" x14ac:dyDescent="0.2">
      <c r="F825" s="61"/>
      <c r="I825" s="33"/>
    </row>
    <row r="826" spans="6:9" x14ac:dyDescent="0.2">
      <c r="F826" s="61"/>
      <c r="I826" s="33"/>
    </row>
    <row r="827" spans="6:9" x14ac:dyDescent="0.2">
      <c r="F827" s="61"/>
      <c r="I827" s="33"/>
    </row>
    <row r="828" spans="6:9" x14ac:dyDescent="0.2">
      <c r="F828" s="61"/>
      <c r="I828" s="33"/>
    </row>
    <row r="829" spans="6:9" x14ac:dyDescent="0.2">
      <c r="F829" s="61"/>
      <c r="I829" s="33"/>
    </row>
    <row r="830" spans="6:9" x14ac:dyDescent="0.2">
      <c r="F830" s="61"/>
      <c r="I830" s="33"/>
    </row>
    <row r="831" spans="6:9" x14ac:dyDescent="0.2">
      <c r="F831" s="61"/>
      <c r="I831" s="33"/>
    </row>
    <row r="832" spans="6:9" x14ac:dyDescent="0.2">
      <c r="F832" s="61"/>
      <c r="I832" s="33"/>
    </row>
    <row r="833" spans="6:9" x14ac:dyDescent="0.2">
      <c r="F833" s="61"/>
      <c r="I833" s="33"/>
    </row>
    <row r="834" spans="6:9" x14ac:dyDescent="0.2">
      <c r="F834" s="61"/>
      <c r="I834" s="33"/>
    </row>
    <row r="835" spans="6:9" x14ac:dyDescent="0.2">
      <c r="F835" s="61"/>
      <c r="I835" s="33"/>
    </row>
    <row r="836" spans="6:9" x14ac:dyDescent="0.2">
      <c r="F836" s="61"/>
      <c r="I836" s="33"/>
    </row>
    <row r="837" spans="6:9" x14ac:dyDescent="0.2">
      <c r="F837" s="61"/>
      <c r="I837" s="33"/>
    </row>
    <row r="838" spans="6:9" x14ac:dyDescent="0.2">
      <c r="F838" s="61"/>
      <c r="I838" s="33"/>
    </row>
    <row r="839" spans="6:9" x14ac:dyDescent="0.2">
      <c r="F839" s="61"/>
      <c r="I839" s="33"/>
    </row>
    <row r="840" spans="6:9" x14ac:dyDescent="0.2">
      <c r="F840" s="61"/>
      <c r="I840" s="33"/>
    </row>
    <row r="841" spans="6:9" x14ac:dyDescent="0.2">
      <c r="F841" s="61"/>
      <c r="I841" s="33"/>
    </row>
    <row r="842" spans="6:9" x14ac:dyDescent="0.2">
      <c r="F842" s="61"/>
      <c r="I842" s="33"/>
    </row>
    <row r="843" spans="6:9" x14ac:dyDescent="0.2">
      <c r="F843" s="61"/>
      <c r="I843" s="33"/>
    </row>
    <row r="844" spans="6:9" x14ac:dyDescent="0.2">
      <c r="F844" s="61"/>
      <c r="I844" s="33"/>
    </row>
    <row r="845" spans="6:9" x14ac:dyDescent="0.2">
      <c r="F845" s="61"/>
      <c r="I845" s="33"/>
    </row>
    <row r="846" spans="6:9" x14ac:dyDescent="0.2">
      <c r="F846" s="61"/>
      <c r="I846" s="33"/>
    </row>
    <row r="847" spans="6:9" x14ac:dyDescent="0.2">
      <c r="F847" s="61"/>
      <c r="I847" s="33"/>
    </row>
    <row r="848" spans="6:9" x14ac:dyDescent="0.2">
      <c r="F848" s="61"/>
      <c r="I848" s="33"/>
    </row>
    <row r="849" spans="6:9" x14ac:dyDescent="0.2">
      <c r="F849" s="61"/>
      <c r="I849" s="33"/>
    </row>
    <row r="850" spans="6:9" x14ac:dyDescent="0.2">
      <c r="F850" s="61"/>
      <c r="I850" s="33"/>
    </row>
    <row r="851" spans="6:9" x14ac:dyDescent="0.2">
      <c r="F851" s="61"/>
      <c r="I851" s="33"/>
    </row>
    <row r="852" spans="6:9" x14ac:dyDescent="0.2">
      <c r="F852" s="61"/>
      <c r="I852" s="33"/>
    </row>
    <row r="853" spans="6:9" x14ac:dyDescent="0.2">
      <c r="F853" s="61"/>
      <c r="I853" s="33"/>
    </row>
    <row r="854" spans="6:9" x14ac:dyDescent="0.2">
      <c r="F854" s="61"/>
      <c r="I854" s="33"/>
    </row>
    <row r="855" spans="6:9" x14ac:dyDescent="0.2">
      <c r="F855" s="61"/>
      <c r="I855" s="33"/>
    </row>
    <row r="856" spans="6:9" x14ac:dyDescent="0.2">
      <c r="F856" s="61"/>
      <c r="I856" s="33"/>
    </row>
    <row r="857" spans="6:9" x14ac:dyDescent="0.2">
      <c r="F857" s="61"/>
      <c r="I857" s="33"/>
    </row>
    <row r="858" spans="6:9" x14ac:dyDescent="0.2">
      <c r="F858" s="61"/>
      <c r="I858" s="33"/>
    </row>
    <row r="859" spans="6:9" x14ac:dyDescent="0.2">
      <c r="F859" s="61"/>
      <c r="I859" s="33"/>
    </row>
    <row r="860" spans="6:9" x14ac:dyDescent="0.2">
      <c r="F860" s="61"/>
      <c r="I860" s="33"/>
    </row>
    <row r="861" spans="6:9" x14ac:dyDescent="0.2">
      <c r="F861" s="61"/>
      <c r="I861" s="33"/>
    </row>
    <row r="862" spans="6:9" x14ac:dyDescent="0.2">
      <c r="F862" s="61"/>
      <c r="I862" s="33"/>
    </row>
    <row r="863" spans="6:9" x14ac:dyDescent="0.2">
      <c r="F863" s="61"/>
      <c r="I863" s="33"/>
    </row>
    <row r="864" spans="6:9" x14ac:dyDescent="0.2">
      <c r="F864" s="61"/>
      <c r="I864" s="33"/>
    </row>
    <row r="865" spans="6:9" x14ac:dyDescent="0.2">
      <c r="F865" s="61"/>
      <c r="I865" s="33"/>
    </row>
    <row r="866" spans="6:9" x14ac:dyDescent="0.2">
      <c r="F866" s="61"/>
      <c r="I866" s="33"/>
    </row>
    <row r="867" spans="6:9" x14ac:dyDescent="0.2">
      <c r="F867" s="61"/>
      <c r="I867" s="33"/>
    </row>
    <row r="868" spans="6:9" x14ac:dyDescent="0.2">
      <c r="F868" s="61"/>
      <c r="I868" s="33"/>
    </row>
    <row r="869" spans="6:9" x14ac:dyDescent="0.2">
      <c r="F869" s="61"/>
      <c r="I869" s="33"/>
    </row>
    <row r="870" spans="6:9" x14ac:dyDescent="0.2">
      <c r="F870" s="61"/>
      <c r="I870" s="33"/>
    </row>
    <row r="871" spans="6:9" x14ac:dyDescent="0.2">
      <c r="F871" s="61"/>
      <c r="I871" s="33"/>
    </row>
    <row r="872" spans="6:9" x14ac:dyDescent="0.2">
      <c r="F872" s="61"/>
      <c r="I872" s="33"/>
    </row>
    <row r="873" spans="6:9" x14ac:dyDescent="0.2">
      <c r="F873" s="61"/>
      <c r="I873" s="33"/>
    </row>
    <row r="874" spans="6:9" x14ac:dyDescent="0.2">
      <c r="F874" s="61"/>
      <c r="I874" s="33"/>
    </row>
    <row r="875" spans="6:9" x14ac:dyDescent="0.2">
      <c r="F875" s="61"/>
      <c r="I875" s="33"/>
    </row>
    <row r="876" spans="6:9" x14ac:dyDescent="0.2">
      <c r="F876" s="61"/>
      <c r="I876" s="33"/>
    </row>
    <row r="877" spans="6:9" x14ac:dyDescent="0.2">
      <c r="F877" s="61"/>
      <c r="I877" s="33"/>
    </row>
    <row r="878" spans="6:9" x14ac:dyDescent="0.2">
      <c r="F878" s="61"/>
      <c r="I878" s="33"/>
    </row>
    <row r="879" spans="6:9" x14ac:dyDescent="0.2">
      <c r="F879" s="61"/>
      <c r="I879" s="33"/>
    </row>
    <row r="880" spans="6:9" x14ac:dyDescent="0.2">
      <c r="F880" s="61"/>
      <c r="I880" s="33"/>
    </row>
    <row r="881" spans="6:9" x14ac:dyDescent="0.2">
      <c r="F881" s="61"/>
      <c r="I881" s="33"/>
    </row>
    <row r="882" spans="6:9" x14ac:dyDescent="0.2">
      <c r="F882" s="61"/>
      <c r="I882" s="33"/>
    </row>
    <row r="883" spans="6:9" x14ac:dyDescent="0.2">
      <c r="F883" s="61"/>
      <c r="I883" s="33"/>
    </row>
    <row r="884" spans="6:9" x14ac:dyDescent="0.2">
      <c r="F884" s="61"/>
      <c r="I884" s="33"/>
    </row>
    <row r="885" spans="6:9" x14ac:dyDescent="0.2">
      <c r="F885" s="61"/>
      <c r="I885" s="33"/>
    </row>
    <row r="886" spans="6:9" x14ac:dyDescent="0.2">
      <c r="F886" s="61"/>
      <c r="I886" s="33"/>
    </row>
    <row r="887" spans="6:9" x14ac:dyDescent="0.2">
      <c r="F887" s="61"/>
      <c r="I887" s="33"/>
    </row>
    <row r="888" spans="6:9" x14ac:dyDescent="0.2">
      <c r="F888" s="61"/>
      <c r="I888" s="33"/>
    </row>
    <row r="889" spans="6:9" x14ac:dyDescent="0.2">
      <c r="F889" s="61"/>
      <c r="I889" s="33"/>
    </row>
    <row r="890" spans="6:9" x14ac:dyDescent="0.2">
      <c r="F890" s="61"/>
      <c r="I890" s="33"/>
    </row>
    <row r="891" spans="6:9" x14ac:dyDescent="0.2">
      <c r="F891" s="61"/>
      <c r="I891" s="33"/>
    </row>
    <row r="892" spans="6:9" x14ac:dyDescent="0.2">
      <c r="F892" s="61"/>
      <c r="I892" s="33"/>
    </row>
    <row r="893" spans="6:9" x14ac:dyDescent="0.2">
      <c r="F893" s="61"/>
      <c r="I893" s="33"/>
    </row>
    <row r="894" spans="6:9" x14ac:dyDescent="0.2">
      <c r="F894" s="61"/>
      <c r="I894" s="33"/>
    </row>
    <row r="895" spans="6:9" x14ac:dyDescent="0.2">
      <c r="F895" s="61"/>
      <c r="I895" s="33"/>
    </row>
    <row r="896" spans="6:9" x14ac:dyDescent="0.2">
      <c r="F896" s="61"/>
      <c r="I896" s="33"/>
    </row>
    <row r="897" spans="6:9" x14ac:dyDescent="0.2">
      <c r="F897" s="61"/>
      <c r="I897" s="33"/>
    </row>
    <row r="898" spans="6:9" x14ac:dyDescent="0.2">
      <c r="F898" s="61"/>
      <c r="I898" s="33"/>
    </row>
    <row r="899" spans="6:9" x14ac:dyDescent="0.2">
      <c r="F899" s="61"/>
      <c r="I899" s="33"/>
    </row>
    <row r="900" spans="6:9" x14ac:dyDescent="0.2">
      <c r="F900" s="61"/>
      <c r="I900" s="33"/>
    </row>
    <row r="901" spans="6:9" x14ac:dyDescent="0.2">
      <c r="F901" s="61"/>
      <c r="I901" s="33"/>
    </row>
    <row r="902" spans="6:9" x14ac:dyDescent="0.2">
      <c r="F902" s="61"/>
      <c r="I902" s="33"/>
    </row>
    <row r="903" spans="6:9" x14ac:dyDescent="0.2">
      <c r="F903" s="61"/>
      <c r="I903" s="33"/>
    </row>
    <row r="904" spans="6:9" x14ac:dyDescent="0.2">
      <c r="F904" s="61"/>
      <c r="I904" s="33"/>
    </row>
    <row r="905" spans="6:9" x14ac:dyDescent="0.2">
      <c r="F905" s="61"/>
      <c r="I905" s="33"/>
    </row>
    <row r="906" spans="6:9" x14ac:dyDescent="0.2">
      <c r="F906" s="61"/>
      <c r="I906" s="33"/>
    </row>
    <row r="907" spans="6:9" x14ac:dyDescent="0.2">
      <c r="F907" s="61"/>
      <c r="I907" s="33"/>
    </row>
    <row r="908" spans="6:9" x14ac:dyDescent="0.2">
      <c r="F908" s="61"/>
      <c r="I908" s="33"/>
    </row>
    <row r="909" spans="6:9" x14ac:dyDescent="0.2">
      <c r="F909" s="61"/>
      <c r="I909" s="33"/>
    </row>
    <row r="910" spans="6:9" x14ac:dyDescent="0.2">
      <c r="F910" s="61"/>
      <c r="I910" s="33"/>
    </row>
    <row r="911" spans="6:9" x14ac:dyDescent="0.2">
      <c r="F911" s="61"/>
      <c r="I911" s="33"/>
    </row>
    <row r="912" spans="6:9" x14ac:dyDescent="0.2">
      <c r="F912" s="61"/>
      <c r="I912" s="33"/>
    </row>
    <row r="913" spans="6:9" x14ac:dyDescent="0.2">
      <c r="F913" s="61"/>
      <c r="I913" s="33"/>
    </row>
    <row r="914" spans="6:9" x14ac:dyDescent="0.2">
      <c r="F914" s="61"/>
      <c r="I914" s="33"/>
    </row>
    <row r="915" spans="6:9" x14ac:dyDescent="0.2">
      <c r="F915" s="61"/>
      <c r="I915" s="33"/>
    </row>
    <row r="916" spans="6:9" x14ac:dyDescent="0.2">
      <c r="F916" s="61"/>
      <c r="I916" s="33"/>
    </row>
    <row r="917" spans="6:9" x14ac:dyDescent="0.2">
      <c r="F917" s="61"/>
      <c r="I917" s="33"/>
    </row>
    <row r="918" spans="6:9" x14ac:dyDescent="0.2">
      <c r="F918" s="61"/>
      <c r="I918" s="33"/>
    </row>
    <row r="919" spans="6:9" x14ac:dyDescent="0.2">
      <c r="F919" s="61"/>
      <c r="I919" s="33"/>
    </row>
    <row r="920" spans="6:9" x14ac:dyDescent="0.2">
      <c r="F920" s="61"/>
      <c r="I920" s="33"/>
    </row>
    <row r="921" spans="6:9" x14ac:dyDescent="0.2">
      <c r="F921" s="61"/>
      <c r="I921" s="33"/>
    </row>
    <row r="922" spans="6:9" x14ac:dyDescent="0.2">
      <c r="F922" s="61"/>
      <c r="I922" s="33"/>
    </row>
    <row r="923" spans="6:9" x14ac:dyDescent="0.2">
      <c r="F923" s="61"/>
      <c r="I923" s="33"/>
    </row>
    <row r="924" spans="6:9" x14ac:dyDescent="0.2">
      <c r="F924" s="61"/>
      <c r="I924" s="33"/>
    </row>
    <row r="925" spans="6:9" x14ac:dyDescent="0.2">
      <c r="F925" s="61"/>
      <c r="I925" s="33"/>
    </row>
    <row r="926" spans="6:9" x14ac:dyDescent="0.2">
      <c r="F926" s="61"/>
      <c r="I926" s="33"/>
    </row>
    <row r="927" spans="6:9" x14ac:dyDescent="0.2">
      <c r="F927" s="61"/>
      <c r="I927" s="33"/>
    </row>
    <row r="928" spans="6:9" x14ac:dyDescent="0.2">
      <c r="F928" s="61"/>
      <c r="I928" s="33"/>
    </row>
    <row r="929" spans="6:9" x14ac:dyDescent="0.2">
      <c r="F929" s="61"/>
      <c r="I929" s="33"/>
    </row>
    <row r="930" spans="6:9" x14ac:dyDescent="0.2">
      <c r="F930" s="61"/>
      <c r="I930" s="33"/>
    </row>
    <row r="931" spans="6:9" x14ac:dyDescent="0.2">
      <c r="F931" s="61"/>
      <c r="I931" s="33"/>
    </row>
    <row r="932" spans="6:9" x14ac:dyDescent="0.2">
      <c r="F932" s="61"/>
      <c r="I932" s="33"/>
    </row>
    <row r="933" spans="6:9" x14ac:dyDescent="0.2">
      <c r="F933" s="61"/>
      <c r="I933" s="33"/>
    </row>
    <row r="934" spans="6:9" x14ac:dyDescent="0.2">
      <c r="F934" s="61"/>
      <c r="I934" s="33"/>
    </row>
    <row r="935" spans="6:9" x14ac:dyDescent="0.2">
      <c r="F935" s="61"/>
      <c r="I935" s="33"/>
    </row>
    <row r="936" spans="6:9" x14ac:dyDescent="0.2">
      <c r="F936" s="61"/>
      <c r="I936" s="33"/>
    </row>
    <row r="937" spans="6:9" x14ac:dyDescent="0.2">
      <c r="F937" s="61"/>
      <c r="I937" s="33"/>
    </row>
    <row r="938" spans="6:9" x14ac:dyDescent="0.2">
      <c r="F938" s="61"/>
      <c r="I938" s="33"/>
    </row>
    <row r="939" spans="6:9" x14ac:dyDescent="0.2">
      <c r="F939" s="61"/>
      <c r="I939" s="33"/>
    </row>
    <row r="940" spans="6:9" x14ac:dyDescent="0.2">
      <c r="F940" s="61"/>
      <c r="I940" s="33"/>
    </row>
    <row r="941" spans="6:9" x14ac:dyDescent="0.2">
      <c r="F941" s="61"/>
      <c r="I941" s="33"/>
    </row>
    <row r="942" spans="6:9" x14ac:dyDescent="0.2">
      <c r="F942" s="61"/>
      <c r="I942" s="33"/>
    </row>
    <row r="943" spans="6:9" x14ac:dyDescent="0.2">
      <c r="F943" s="61"/>
      <c r="I943" s="33"/>
    </row>
    <row r="944" spans="6:9" x14ac:dyDescent="0.2">
      <c r="F944" s="61"/>
      <c r="I944" s="33"/>
    </row>
    <row r="945" spans="6:9" x14ac:dyDescent="0.2">
      <c r="F945" s="61"/>
      <c r="I945" s="33"/>
    </row>
    <row r="946" spans="6:9" x14ac:dyDescent="0.2">
      <c r="F946" s="61"/>
      <c r="I946" s="33"/>
    </row>
    <row r="947" spans="6:9" x14ac:dyDescent="0.2">
      <c r="F947" s="61"/>
      <c r="I947" s="33"/>
    </row>
    <row r="948" spans="6:9" x14ac:dyDescent="0.2">
      <c r="F948" s="61"/>
      <c r="I948" s="33"/>
    </row>
    <row r="949" spans="6:9" x14ac:dyDescent="0.2">
      <c r="F949" s="61"/>
      <c r="I949" s="33"/>
    </row>
    <row r="950" spans="6:9" x14ac:dyDescent="0.2">
      <c r="F950" s="61"/>
      <c r="I950" s="33"/>
    </row>
    <row r="951" spans="6:9" x14ac:dyDescent="0.2">
      <c r="F951" s="61"/>
      <c r="I951" s="33"/>
    </row>
    <row r="952" spans="6:9" x14ac:dyDescent="0.2">
      <c r="F952" s="61"/>
      <c r="I952" s="33"/>
    </row>
    <row r="953" spans="6:9" x14ac:dyDescent="0.2">
      <c r="F953" s="61"/>
      <c r="I953" s="33"/>
    </row>
    <row r="954" spans="6:9" x14ac:dyDescent="0.2">
      <c r="F954" s="61"/>
      <c r="I954" s="33"/>
    </row>
    <row r="955" spans="6:9" x14ac:dyDescent="0.2">
      <c r="F955" s="61"/>
      <c r="I955" s="33"/>
    </row>
    <row r="956" spans="6:9" x14ac:dyDescent="0.2">
      <c r="F956" s="61"/>
      <c r="I956" s="33"/>
    </row>
    <row r="957" spans="6:9" x14ac:dyDescent="0.2">
      <c r="F957" s="61"/>
      <c r="I957" s="33"/>
    </row>
    <row r="958" spans="6:9" x14ac:dyDescent="0.2">
      <c r="F958" s="61"/>
      <c r="I958" s="33"/>
    </row>
    <row r="959" spans="6:9" x14ac:dyDescent="0.2">
      <c r="F959" s="61"/>
      <c r="I959" s="33"/>
    </row>
    <row r="960" spans="6:9" x14ac:dyDescent="0.2">
      <c r="F960" s="61"/>
      <c r="I960" s="33"/>
    </row>
    <row r="961" spans="6:9" x14ac:dyDescent="0.2">
      <c r="F961" s="61"/>
      <c r="I961" s="33"/>
    </row>
    <row r="962" spans="6:9" x14ac:dyDescent="0.2">
      <c r="F962" s="61"/>
      <c r="I962" s="33"/>
    </row>
    <row r="963" spans="6:9" x14ac:dyDescent="0.2">
      <c r="F963" s="61"/>
      <c r="I963" s="33"/>
    </row>
    <row r="964" spans="6:9" x14ac:dyDescent="0.2">
      <c r="F964" s="61"/>
      <c r="I964" s="33"/>
    </row>
    <row r="965" spans="6:9" x14ac:dyDescent="0.2">
      <c r="F965" s="61"/>
      <c r="I965" s="33"/>
    </row>
    <row r="966" spans="6:9" x14ac:dyDescent="0.2">
      <c r="F966" s="61"/>
      <c r="I966" s="33"/>
    </row>
    <row r="967" spans="6:9" x14ac:dyDescent="0.2">
      <c r="F967" s="61"/>
      <c r="I967" s="33"/>
    </row>
    <row r="968" spans="6:9" x14ac:dyDescent="0.2">
      <c r="F968" s="61"/>
      <c r="I968" s="33"/>
    </row>
    <row r="969" spans="6:9" x14ac:dyDescent="0.2">
      <c r="F969" s="61"/>
      <c r="I969" s="33"/>
    </row>
    <row r="970" spans="6:9" x14ac:dyDescent="0.2">
      <c r="F970" s="61"/>
      <c r="I970" s="33"/>
    </row>
    <row r="971" spans="6:9" x14ac:dyDescent="0.2">
      <c r="F971" s="61"/>
      <c r="I971" s="33"/>
    </row>
    <row r="972" spans="6:9" x14ac:dyDescent="0.2">
      <c r="F972" s="61"/>
      <c r="I972" s="33"/>
    </row>
    <row r="973" spans="6:9" x14ac:dyDescent="0.2">
      <c r="F973" s="61"/>
      <c r="I973" s="33"/>
    </row>
    <row r="974" spans="6:9" x14ac:dyDescent="0.2">
      <c r="F974" s="61"/>
      <c r="I974" s="33"/>
    </row>
    <row r="975" spans="6:9" x14ac:dyDescent="0.2">
      <c r="F975" s="61"/>
      <c r="I975" s="33"/>
    </row>
    <row r="976" spans="6:9" x14ac:dyDescent="0.2">
      <c r="F976" s="61"/>
      <c r="I976" s="33"/>
    </row>
    <row r="977" spans="6:9" x14ac:dyDescent="0.2">
      <c r="F977" s="61"/>
      <c r="I977" s="33"/>
    </row>
    <row r="978" spans="6:9" x14ac:dyDescent="0.2">
      <c r="F978" s="61"/>
      <c r="I978" s="33"/>
    </row>
    <row r="979" spans="6:9" x14ac:dyDescent="0.2">
      <c r="F979" s="61"/>
      <c r="I979" s="33"/>
    </row>
    <row r="980" spans="6:9" x14ac:dyDescent="0.2">
      <c r="F980" s="61"/>
      <c r="I980" s="33"/>
    </row>
    <row r="981" spans="6:9" x14ac:dyDescent="0.2">
      <c r="F981" s="61"/>
      <c r="I981" s="33"/>
    </row>
    <row r="982" spans="6:9" x14ac:dyDescent="0.2">
      <c r="F982" s="61"/>
      <c r="I982" s="33"/>
    </row>
    <row r="983" spans="6:9" x14ac:dyDescent="0.2">
      <c r="F983" s="61"/>
      <c r="I983" s="33"/>
    </row>
    <row r="984" spans="6:9" x14ac:dyDescent="0.2">
      <c r="F984" s="61"/>
      <c r="I984" s="33"/>
    </row>
    <row r="985" spans="6:9" x14ac:dyDescent="0.2">
      <c r="F985" s="61"/>
      <c r="I985" s="33"/>
    </row>
    <row r="986" spans="6:9" x14ac:dyDescent="0.2">
      <c r="F986" s="61"/>
      <c r="I986" s="33"/>
    </row>
    <row r="987" spans="6:9" x14ac:dyDescent="0.2">
      <c r="F987" s="61"/>
      <c r="I987" s="33"/>
    </row>
    <row r="988" spans="6:9" x14ac:dyDescent="0.2">
      <c r="F988" s="61"/>
      <c r="I988" s="33"/>
    </row>
    <row r="989" spans="6:9" x14ac:dyDescent="0.2">
      <c r="F989" s="61"/>
      <c r="I989" s="33"/>
    </row>
    <row r="990" spans="6:9" x14ac:dyDescent="0.2">
      <c r="F990" s="61"/>
      <c r="I990" s="33"/>
    </row>
    <row r="991" spans="6:9" x14ac:dyDescent="0.2">
      <c r="F991" s="61"/>
      <c r="I991" s="33"/>
    </row>
    <row r="992" spans="6:9" x14ac:dyDescent="0.2">
      <c r="F992" s="61"/>
      <c r="I992" s="33"/>
    </row>
    <row r="993" spans="1:10" x14ac:dyDescent="0.2">
      <c r="F993" s="61"/>
      <c r="I993" s="33"/>
    </row>
    <row r="994" spans="1:10" x14ac:dyDescent="0.2">
      <c r="F994" s="61"/>
      <c r="I994" s="33"/>
    </row>
    <row r="995" spans="1:10" x14ac:dyDescent="0.2">
      <c r="F995" s="61"/>
      <c r="I995" s="33"/>
    </row>
    <row r="996" spans="1:10" x14ac:dyDescent="0.2">
      <c r="F996" s="61"/>
      <c r="I996" s="33"/>
    </row>
    <row r="997" spans="1:10" x14ac:dyDescent="0.2">
      <c r="F997" s="61"/>
      <c r="I997" s="33"/>
    </row>
    <row r="998" spans="1:10" x14ac:dyDescent="0.2">
      <c r="F998" s="61"/>
      <c r="I998" s="33"/>
    </row>
    <row r="999" spans="1:10" x14ac:dyDescent="0.2">
      <c r="I999" s="33"/>
    </row>
    <row r="1000" spans="1:10" x14ac:dyDescent="0.2">
      <c r="A1000" t="s">
        <v>7</v>
      </c>
      <c r="F1000" s="61">
        <f>SUBTOTAL(109,YTD_12[Closed Sales Volume YTD])</f>
        <v>0</v>
      </c>
      <c r="J1000">
        <f>SUBTOTAL(103,YTD_12[Processed From Path])</f>
        <v>0</v>
      </c>
    </row>
  </sheetData>
  <phoneticPr fontId="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2A77-56F7-0C43-BCB4-9BE14D83D187}">
  <sheetPr>
    <tabColor theme="9" tint="0.39997558519241921"/>
  </sheetPr>
  <dimension ref="A1:J1000"/>
  <sheetViews>
    <sheetView workbookViewId="0">
      <selection activeCell="J13" sqref="J13"/>
    </sheetView>
  </sheetViews>
  <sheetFormatPr baseColWidth="10" defaultRowHeight="16" x14ac:dyDescent="0.2"/>
  <cols>
    <col min="2" max="2" width="23.83203125" bestFit="1" customWidth="1"/>
    <col min="3" max="3" width="30.83203125" bestFit="1" customWidth="1"/>
    <col min="4" max="4" width="24.83203125" customWidth="1"/>
    <col min="5" max="5" width="22.83203125" customWidth="1"/>
    <col min="6" max="6" width="24.1640625" customWidth="1"/>
    <col min="7" max="7" width="22.1640625" customWidth="1"/>
    <col min="8" max="8" width="12.5" customWidth="1"/>
    <col min="10" max="10" width="121.6640625" bestFit="1" customWidth="1"/>
  </cols>
  <sheetData>
    <row r="1" spans="1:10" x14ac:dyDescent="0.2">
      <c r="A1" t="s">
        <v>22</v>
      </c>
      <c r="B1" t="s">
        <v>14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28</v>
      </c>
      <c r="I1" t="s">
        <v>29</v>
      </c>
      <c r="J1" t="s">
        <v>30</v>
      </c>
    </row>
    <row r="2" spans="1:10" x14ac:dyDescent="0.2">
      <c r="F2" s="61"/>
      <c r="I2" s="33"/>
    </row>
    <row r="3" spans="1:10" x14ac:dyDescent="0.2">
      <c r="F3" s="61"/>
      <c r="I3" s="33"/>
    </row>
    <row r="4" spans="1:10" x14ac:dyDescent="0.2">
      <c r="F4" s="61"/>
      <c r="I4" s="33"/>
    </row>
    <row r="5" spans="1:10" x14ac:dyDescent="0.2">
      <c r="F5" s="61"/>
      <c r="I5" s="33"/>
    </row>
    <row r="6" spans="1:10" x14ac:dyDescent="0.2">
      <c r="F6" s="61"/>
      <c r="I6" s="33"/>
    </row>
    <row r="7" spans="1:10" x14ac:dyDescent="0.2">
      <c r="F7" s="61"/>
      <c r="I7" s="33"/>
    </row>
    <row r="8" spans="1:10" x14ac:dyDescent="0.2">
      <c r="F8" s="61"/>
      <c r="I8" s="33"/>
    </row>
    <row r="9" spans="1:10" x14ac:dyDescent="0.2">
      <c r="F9" s="61"/>
      <c r="I9" s="33"/>
    </row>
    <row r="10" spans="1:10" x14ac:dyDescent="0.2">
      <c r="F10" s="61"/>
      <c r="I10" s="33"/>
    </row>
    <row r="11" spans="1:10" x14ac:dyDescent="0.2">
      <c r="F11" s="61"/>
      <c r="I11" s="33"/>
    </row>
    <row r="12" spans="1:10" x14ac:dyDescent="0.2">
      <c r="F12" s="61"/>
      <c r="I12" s="33"/>
    </row>
    <row r="13" spans="1:10" x14ac:dyDescent="0.2">
      <c r="F13" s="61"/>
      <c r="I13" s="33"/>
    </row>
    <row r="14" spans="1:10" x14ac:dyDescent="0.2">
      <c r="F14" s="61"/>
      <c r="I14" s="33"/>
    </row>
    <row r="15" spans="1:10" x14ac:dyDescent="0.2">
      <c r="F15" s="61"/>
      <c r="I15" s="33"/>
    </row>
    <row r="16" spans="1:10" x14ac:dyDescent="0.2">
      <c r="F16" s="61"/>
      <c r="I16" s="33"/>
    </row>
    <row r="17" spans="6:9" x14ac:dyDescent="0.2">
      <c r="F17" s="61"/>
      <c r="I17" s="33"/>
    </row>
    <row r="18" spans="6:9" x14ac:dyDescent="0.2">
      <c r="F18" s="61"/>
      <c r="I18" s="33"/>
    </row>
    <row r="19" spans="6:9" x14ac:dyDescent="0.2">
      <c r="F19" s="61"/>
      <c r="I19" s="33"/>
    </row>
    <row r="20" spans="6:9" x14ac:dyDescent="0.2">
      <c r="F20" s="61"/>
      <c r="I20" s="33"/>
    </row>
    <row r="21" spans="6:9" x14ac:dyDescent="0.2">
      <c r="F21" s="61"/>
      <c r="I21" s="33"/>
    </row>
    <row r="22" spans="6:9" x14ac:dyDescent="0.2">
      <c r="F22" s="61"/>
      <c r="I22" s="33"/>
    </row>
    <row r="23" spans="6:9" x14ac:dyDescent="0.2">
      <c r="F23" s="61"/>
      <c r="I23" s="33"/>
    </row>
    <row r="24" spans="6:9" x14ac:dyDescent="0.2">
      <c r="F24" s="61"/>
      <c r="I24" s="33"/>
    </row>
    <row r="25" spans="6:9" x14ac:dyDescent="0.2">
      <c r="F25" s="61"/>
      <c r="I25" s="33"/>
    </row>
    <row r="26" spans="6:9" x14ac:dyDescent="0.2">
      <c r="F26" s="61"/>
      <c r="I26" s="33"/>
    </row>
    <row r="27" spans="6:9" x14ac:dyDescent="0.2">
      <c r="F27" s="61"/>
      <c r="I27" s="33"/>
    </row>
    <row r="28" spans="6:9" x14ac:dyDescent="0.2">
      <c r="F28" s="61"/>
      <c r="I28" s="33"/>
    </row>
    <row r="29" spans="6:9" x14ac:dyDescent="0.2">
      <c r="F29" s="61"/>
      <c r="I29" s="33"/>
    </row>
    <row r="30" spans="6:9" x14ac:dyDescent="0.2">
      <c r="F30" s="61"/>
      <c r="I30" s="33"/>
    </row>
    <row r="31" spans="6:9" x14ac:dyDescent="0.2">
      <c r="F31" s="61"/>
      <c r="I31" s="33"/>
    </row>
    <row r="32" spans="6:9" x14ac:dyDescent="0.2">
      <c r="F32" s="61"/>
      <c r="I32" s="33"/>
    </row>
    <row r="33" spans="6:9" x14ac:dyDescent="0.2">
      <c r="F33" s="61"/>
      <c r="I33" s="33"/>
    </row>
    <row r="34" spans="6:9" x14ac:dyDescent="0.2">
      <c r="F34" s="61"/>
      <c r="I34" s="33"/>
    </row>
    <row r="35" spans="6:9" x14ac:dyDescent="0.2">
      <c r="F35" s="61"/>
      <c r="I35" s="33"/>
    </row>
    <row r="36" spans="6:9" x14ac:dyDescent="0.2">
      <c r="F36" s="61"/>
      <c r="I36" s="33"/>
    </row>
    <row r="37" spans="6:9" x14ac:dyDescent="0.2">
      <c r="F37" s="61"/>
      <c r="I37" s="33"/>
    </row>
    <row r="38" spans="6:9" x14ac:dyDescent="0.2">
      <c r="F38" s="61"/>
      <c r="I38" s="33"/>
    </row>
    <row r="39" spans="6:9" x14ac:dyDescent="0.2">
      <c r="F39" s="61"/>
      <c r="I39" s="33"/>
    </row>
    <row r="40" spans="6:9" x14ac:dyDescent="0.2">
      <c r="F40" s="61"/>
      <c r="I40" s="33"/>
    </row>
    <row r="41" spans="6:9" x14ac:dyDescent="0.2">
      <c r="F41" s="61"/>
      <c r="I41" s="33"/>
    </row>
    <row r="42" spans="6:9" x14ac:dyDescent="0.2">
      <c r="F42" s="61"/>
      <c r="I42" s="33"/>
    </row>
    <row r="43" spans="6:9" x14ac:dyDescent="0.2">
      <c r="F43" s="61"/>
      <c r="I43" s="33"/>
    </row>
    <row r="44" spans="6:9" x14ac:dyDescent="0.2">
      <c r="F44" s="61"/>
      <c r="I44" s="33"/>
    </row>
    <row r="45" spans="6:9" x14ac:dyDescent="0.2">
      <c r="F45" s="61"/>
      <c r="I45" s="33"/>
    </row>
    <row r="46" spans="6:9" x14ac:dyDescent="0.2">
      <c r="F46" s="61"/>
      <c r="I46" s="33"/>
    </row>
    <row r="47" spans="6:9" x14ac:dyDescent="0.2">
      <c r="F47" s="61"/>
      <c r="I47" s="33"/>
    </row>
    <row r="48" spans="6:9" x14ac:dyDescent="0.2">
      <c r="F48" s="61"/>
      <c r="I48" s="33"/>
    </row>
    <row r="49" spans="6:9" x14ac:dyDescent="0.2">
      <c r="F49" s="61"/>
      <c r="I49" s="33"/>
    </row>
    <row r="50" spans="6:9" x14ac:dyDescent="0.2">
      <c r="F50" s="61"/>
      <c r="I50" s="33"/>
    </row>
    <row r="51" spans="6:9" x14ac:dyDescent="0.2">
      <c r="F51" s="61"/>
      <c r="I51" s="33"/>
    </row>
    <row r="52" spans="6:9" x14ac:dyDescent="0.2">
      <c r="F52" s="61"/>
      <c r="I52" s="33"/>
    </row>
    <row r="53" spans="6:9" x14ac:dyDescent="0.2">
      <c r="F53" s="61"/>
      <c r="I53" s="33"/>
    </row>
    <row r="54" spans="6:9" x14ac:dyDescent="0.2">
      <c r="F54" s="61"/>
      <c r="I54" s="33"/>
    </row>
    <row r="55" spans="6:9" x14ac:dyDescent="0.2">
      <c r="F55" s="61"/>
      <c r="I55" s="33"/>
    </row>
    <row r="56" spans="6:9" x14ac:dyDescent="0.2">
      <c r="F56" s="61"/>
      <c r="I56" s="33"/>
    </row>
    <row r="57" spans="6:9" x14ac:dyDescent="0.2">
      <c r="F57" s="61"/>
      <c r="I57" s="33"/>
    </row>
    <row r="58" spans="6:9" x14ac:dyDescent="0.2">
      <c r="F58" s="61"/>
      <c r="I58" s="33"/>
    </row>
    <row r="59" spans="6:9" x14ac:dyDescent="0.2">
      <c r="F59" s="61"/>
      <c r="I59" s="33"/>
    </row>
    <row r="60" spans="6:9" x14ac:dyDescent="0.2">
      <c r="F60" s="61"/>
      <c r="I60" s="33"/>
    </row>
    <row r="61" spans="6:9" x14ac:dyDescent="0.2">
      <c r="F61" s="61"/>
      <c r="I61" s="33"/>
    </row>
    <row r="62" spans="6:9" x14ac:dyDescent="0.2">
      <c r="F62" s="61"/>
      <c r="I62" s="33"/>
    </row>
    <row r="63" spans="6:9" x14ac:dyDescent="0.2">
      <c r="F63" s="61"/>
      <c r="I63" s="33"/>
    </row>
    <row r="64" spans="6:9" x14ac:dyDescent="0.2">
      <c r="F64" s="61"/>
      <c r="I64" s="33"/>
    </row>
    <row r="65" spans="6:9" x14ac:dyDescent="0.2">
      <c r="F65" s="61"/>
      <c r="I65" s="33"/>
    </row>
    <row r="66" spans="6:9" x14ac:dyDescent="0.2">
      <c r="F66" s="61"/>
      <c r="I66" s="33"/>
    </row>
    <row r="67" spans="6:9" x14ac:dyDescent="0.2">
      <c r="F67" s="61"/>
      <c r="I67" s="33"/>
    </row>
    <row r="68" spans="6:9" x14ac:dyDescent="0.2">
      <c r="F68" s="61"/>
      <c r="I68" s="33"/>
    </row>
    <row r="69" spans="6:9" x14ac:dyDescent="0.2">
      <c r="F69" s="61"/>
      <c r="I69" s="33"/>
    </row>
    <row r="70" spans="6:9" x14ac:dyDescent="0.2">
      <c r="F70" s="61"/>
      <c r="I70" s="33"/>
    </row>
    <row r="71" spans="6:9" x14ac:dyDescent="0.2">
      <c r="F71" s="61"/>
      <c r="I71" s="33"/>
    </row>
    <row r="72" spans="6:9" x14ac:dyDescent="0.2">
      <c r="F72" s="61"/>
      <c r="I72" s="33"/>
    </row>
    <row r="73" spans="6:9" x14ac:dyDescent="0.2">
      <c r="F73" s="61"/>
      <c r="I73" s="33"/>
    </row>
    <row r="74" spans="6:9" x14ac:dyDescent="0.2">
      <c r="F74" s="61"/>
      <c r="I74" s="33"/>
    </row>
    <row r="75" spans="6:9" x14ac:dyDescent="0.2">
      <c r="F75" s="61"/>
      <c r="I75" s="33"/>
    </row>
    <row r="76" spans="6:9" x14ac:dyDescent="0.2">
      <c r="F76" s="61"/>
      <c r="I76" s="33"/>
    </row>
    <row r="77" spans="6:9" x14ac:dyDescent="0.2">
      <c r="F77" s="61"/>
      <c r="I77" s="33"/>
    </row>
    <row r="78" spans="6:9" x14ac:dyDescent="0.2">
      <c r="F78" s="61"/>
      <c r="I78" s="33"/>
    </row>
    <row r="79" spans="6:9" x14ac:dyDescent="0.2">
      <c r="F79" s="61"/>
      <c r="I79" s="33"/>
    </row>
    <row r="80" spans="6:9" x14ac:dyDescent="0.2">
      <c r="F80" s="61"/>
      <c r="I80" s="33"/>
    </row>
    <row r="81" spans="6:9" x14ac:dyDescent="0.2">
      <c r="F81" s="61"/>
      <c r="I81" s="33"/>
    </row>
    <row r="82" spans="6:9" x14ac:dyDescent="0.2">
      <c r="F82" s="61"/>
      <c r="I82" s="33"/>
    </row>
    <row r="83" spans="6:9" x14ac:dyDescent="0.2">
      <c r="F83" s="61"/>
      <c r="I83" s="33"/>
    </row>
    <row r="84" spans="6:9" x14ac:dyDescent="0.2">
      <c r="F84" s="61"/>
      <c r="I84" s="33"/>
    </row>
    <row r="85" spans="6:9" x14ac:dyDescent="0.2">
      <c r="F85" s="61"/>
      <c r="I85" s="33"/>
    </row>
    <row r="86" spans="6:9" x14ac:dyDescent="0.2">
      <c r="F86" s="61"/>
      <c r="I86" s="33"/>
    </row>
    <row r="87" spans="6:9" x14ac:dyDescent="0.2">
      <c r="F87" s="61"/>
      <c r="I87" s="33"/>
    </row>
    <row r="88" spans="6:9" x14ac:dyDescent="0.2">
      <c r="F88" s="61"/>
      <c r="I88" s="33"/>
    </row>
    <row r="89" spans="6:9" x14ac:dyDescent="0.2">
      <c r="F89" s="61"/>
      <c r="I89" s="33"/>
    </row>
    <row r="90" spans="6:9" x14ac:dyDescent="0.2">
      <c r="F90" s="61"/>
      <c r="I90" s="33"/>
    </row>
    <row r="91" spans="6:9" x14ac:dyDescent="0.2">
      <c r="F91" s="61"/>
      <c r="I91" s="33"/>
    </row>
    <row r="92" spans="6:9" x14ac:dyDescent="0.2">
      <c r="F92" s="61"/>
      <c r="I92" s="33"/>
    </row>
    <row r="93" spans="6:9" x14ac:dyDescent="0.2">
      <c r="F93" s="61"/>
      <c r="I93" s="33"/>
    </row>
    <row r="94" spans="6:9" x14ac:dyDescent="0.2">
      <c r="F94" s="61"/>
      <c r="I94" s="33"/>
    </row>
    <row r="95" spans="6:9" x14ac:dyDescent="0.2">
      <c r="F95" s="61"/>
      <c r="I95" s="33"/>
    </row>
    <row r="96" spans="6:9" x14ac:dyDescent="0.2">
      <c r="F96" s="61"/>
      <c r="I96" s="33"/>
    </row>
    <row r="97" spans="6:9" x14ac:dyDescent="0.2">
      <c r="F97" s="61"/>
      <c r="I97" s="33"/>
    </row>
    <row r="98" spans="6:9" x14ac:dyDescent="0.2">
      <c r="F98" s="61"/>
      <c r="I98" s="33"/>
    </row>
    <row r="99" spans="6:9" x14ac:dyDescent="0.2">
      <c r="F99" s="61"/>
      <c r="I99" s="33"/>
    </row>
    <row r="100" spans="6:9" x14ac:dyDescent="0.2">
      <c r="F100" s="61"/>
      <c r="I100" s="33"/>
    </row>
    <row r="101" spans="6:9" x14ac:dyDescent="0.2">
      <c r="F101" s="61"/>
      <c r="I101" s="33"/>
    </row>
    <row r="102" spans="6:9" x14ac:dyDescent="0.2">
      <c r="F102" s="61"/>
      <c r="I102" s="33"/>
    </row>
    <row r="103" spans="6:9" x14ac:dyDescent="0.2">
      <c r="F103" s="61"/>
      <c r="I103" s="33"/>
    </row>
    <row r="104" spans="6:9" x14ac:dyDescent="0.2">
      <c r="F104" s="61"/>
      <c r="I104" s="33"/>
    </row>
    <row r="105" spans="6:9" x14ac:dyDescent="0.2">
      <c r="F105" s="61"/>
      <c r="I105" s="33"/>
    </row>
    <row r="106" spans="6:9" x14ac:dyDescent="0.2">
      <c r="F106" s="61"/>
      <c r="I106" s="33"/>
    </row>
    <row r="107" spans="6:9" x14ac:dyDescent="0.2">
      <c r="F107" s="61"/>
      <c r="I107" s="33"/>
    </row>
    <row r="108" spans="6:9" x14ac:dyDescent="0.2">
      <c r="F108" s="61"/>
      <c r="I108" s="33"/>
    </row>
    <row r="109" spans="6:9" x14ac:dyDescent="0.2">
      <c r="F109" s="61"/>
      <c r="I109" s="33"/>
    </row>
    <row r="110" spans="6:9" x14ac:dyDescent="0.2">
      <c r="F110" s="61"/>
      <c r="I110" s="33"/>
    </row>
    <row r="111" spans="6:9" x14ac:dyDescent="0.2">
      <c r="F111" s="61"/>
      <c r="I111" s="33"/>
    </row>
    <row r="112" spans="6:9" x14ac:dyDescent="0.2">
      <c r="F112" s="61"/>
      <c r="I112" s="33"/>
    </row>
    <row r="113" spans="6:9" x14ac:dyDescent="0.2">
      <c r="F113" s="61"/>
      <c r="I113" s="33"/>
    </row>
    <row r="114" spans="6:9" x14ac:dyDescent="0.2">
      <c r="F114" s="61"/>
      <c r="I114" s="33"/>
    </row>
    <row r="115" spans="6:9" x14ac:dyDescent="0.2">
      <c r="F115" s="61"/>
      <c r="I115" s="33"/>
    </row>
    <row r="116" spans="6:9" x14ac:dyDescent="0.2">
      <c r="F116" s="61"/>
      <c r="I116" s="33"/>
    </row>
    <row r="117" spans="6:9" x14ac:dyDescent="0.2">
      <c r="F117" s="61"/>
      <c r="I117" s="33"/>
    </row>
    <row r="118" spans="6:9" x14ac:dyDescent="0.2">
      <c r="F118" s="61"/>
      <c r="I118" s="33"/>
    </row>
    <row r="119" spans="6:9" x14ac:dyDescent="0.2">
      <c r="F119" s="61"/>
      <c r="I119" s="33"/>
    </row>
    <row r="120" spans="6:9" x14ac:dyDescent="0.2">
      <c r="F120" s="61"/>
      <c r="I120" s="33"/>
    </row>
    <row r="121" spans="6:9" x14ac:dyDescent="0.2">
      <c r="F121" s="61"/>
      <c r="I121" s="33"/>
    </row>
    <row r="122" spans="6:9" x14ac:dyDescent="0.2">
      <c r="F122" s="61"/>
      <c r="I122" s="33"/>
    </row>
    <row r="123" spans="6:9" x14ac:dyDescent="0.2">
      <c r="F123" s="61"/>
      <c r="I123" s="33"/>
    </row>
    <row r="124" spans="6:9" x14ac:dyDescent="0.2">
      <c r="F124" s="61"/>
      <c r="I124" s="33"/>
    </row>
    <row r="125" spans="6:9" x14ac:dyDescent="0.2">
      <c r="F125" s="61"/>
      <c r="I125" s="33"/>
    </row>
    <row r="126" spans="6:9" x14ac:dyDescent="0.2">
      <c r="F126" s="61"/>
      <c r="I126" s="33"/>
    </row>
    <row r="127" spans="6:9" x14ac:dyDescent="0.2">
      <c r="F127" s="61"/>
      <c r="I127" s="33"/>
    </row>
    <row r="128" spans="6:9" x14ac:dyDescent="0.2">
      <c r="F128" s="61"/>
      <c r="I128" s="33"/>
    </row>
    <row r="129" spans="6:9" x14ac:dyDescent="0.2">
      <c r="F129" s="61"/>
      <c r="I129" s="33"/>
    </row>
    <row r="130" spans="6:9" x14ac:dyDescent="0.2">
      <c r="F130" s="61"/>
      <c r="I130" s="33"/>
    </row>
    <row r="131" spans="6:9" x14ac:dyDescent="0.2">
      <c r="F131" s="61"/>
      <c r="I131" s="33"/>
    </row>
    <row r="132" spans="6:9" x14ac:dyDescent="0.2">
      <c r="F132" s="61"/>
      <c r="I132" s="33"/>
    </row>
    <row r="133" spans="6:9" x14ac:dyDescent="0.2">
      <c r="F133" s="61"/>
      <c r="I133" s="33"/>
    </row>
    <row r="134" spans="6:9" x14ac:dyDescent="0.2">
      <c r="F134" s="61"/>
      <c r="I134" s="33"/>
    </row>
    <row r="135" spans="6:9" x14ac:dyDescent="0.2">
      <c r="F135" s="61"/>
      <c r="I135" s="33"/>
    </row>
    <row r="136" spans="6:9" x14ac:dyDescent="0.2">
      <c r="F136" s="61"/>
      <c r="I136" s="33"/>
    </row>
    <row r="137" spans="6:9" x14ac:dyDescent="0.2">
      <c r="F137" s="61"/>
      <c r="I137" s="33"/>
    </row>
    <row r="138" spans="6:9" x14ac:dyDescent="0.2">
      <c r="F138" s="61"/>
      <c r="I138" s="33"/>
    </row>
    <row r="139" spans="6:9" x14ac:dyDescent="0.2">
      <c r="F139" s="61"/>
      <c r="I139" s="33"/>
    </row>
    <row r="140" spans="6:9" x14ac:dyDescent="0.2">
      <c r="F140" s="61"/>
      <c r="I140" s="33"/>
    </row>
    <row r="141" spans="6:9" x14ac:dyDescent="0.2">
      <c r="F141" s="61"/>
      <c r="I141" s="33"/>
    </row>
    <row r="142" spans="6:9" x14ac:dyDescent="0.2">
      <c r="F142" s="61"/>
      <c r="I142" s="33"/>
    </row>
    <row r="143" spans="6:9" x14ac:dyDescent="0.2">
      <c r="F143" s="61"/>
      <c r="I143" s="33"/>
    </row>
    <row r="144" spans="6:9" x14ac:dyDescent="0.2">
      <c r="F144" s="61"/>
      <c r="I144" s="33"/>
    </row>
    <row r="145" spans="6:9" x14ac:dyDescent="0.2">
      <c r="F145" s="61"/>
      <c r="I145" s="33"/>
    </row>
    <row r="146" spans="6:9" x14ac:dyDescent="0.2">
      <c r="F146" s="61"/>
      <c r="I146" s="33"/>
    </row>
    <row r="147" spans="6:9" x14ac:dyDescent="0.2">
      <c r="F147" s="61"/>
      <c r="I147" s="33"/>
    </row>
    <row r="148" spans="6:9" x14ac:dyDescent="0.2">
      <c r="F148" s="61"/>
      <c r="I148" s="33"/>
    </row>
    <row r="149" spans="6:9" x14ac:dyDescent="0.2">
      <c r="F149" s="61"/>
      <c r="I149" s="33"/>
    </row>
    <row r="150" spans="6:9" x14ac:dyDescent="0.2">
      <c r="F150" s="61"/>
      <c r="I150" s="33"/>
    </row>
    <row r="151" spans="6:9" x14ac:dyDescent="0.2">
      <c r="F151" s="61"/>
      <c r="I151" s="33"/>
    </row>
    <row r="152" spans="6:9" x14ac:dyDescent="0.2">
      <c r="F152" s="61"/>
      <c r="I152" s="33"/>
    </row>
    <row r="153" spans="6:9" x14ac:dyDescent="0.2">
      <c r="F153" s="61"/>
      <c r="I153" s="33"/>
    </row>
    <row r="154" spans="6:9" x14ac:dyDescent="0.2">
      <c r="F154" s="61"/>
      <c r="I154" s="33"/>
    </row>
    <row r="155" spans="6:9" x14ac:dyDescent="0.2">
      <c r="F155" s="61"/>
      <c r="I155" s="33"/>
    </row>
    <row r="156" spans="6:9" x14ac:dyDescent="0.2">
      <c r="F156" s="61"/>
      <c r="I156" s="33"/>
    </row>
    <row r="157" spans="6:9" x14ac:dyDescent="0.2">
      <c r="F157" s="61"/>
      <c r="I157" s="33"/>
    </row>
    <row r="158" spans="6:9" x14ac:dyDescent="0.2">
      <c r="F158" s="61"/>
      <c r="I158" s="33"/>
    </row>
    <row r="159" spans="6:9" x14ac:dyDescent="0.2">
      <c r="F159" s="61"/>
      <c r="I159" s="33"/>
    </row>
    <row r="160" spans="6:9" x14ac:dyDescent="0.2">
      <c r="F160" s="61"/>
      <c r="I160" s="33"/>
    </row>
    <row r="161" spans="6:9" x14ac:dyDescent="0.2">
      <c r="F161" s="61"/>
      <c r="I161" s="33"/>
    </row>
    <row r="162" spans="6:9" x14ac:dyDescent="0.2">
      <c r="F162" s="61"/>
      <c r="I162" s="33"/>
    </row>
    <row r="163" spans="6:9" x14ac:dyDescent="0.2">
      <c r="F163" s="61"/>
      <c r="I163" s="33"/>
    </row>
    <row r="164" spans="6:9" x14ac:dyDescent="0.2">
      <c r="F164" s="61"/>
      <c r="I164" s="33"/>
    </row>
    <row r="165" spans="6:9" x14ac:dyDescent="0.2">
      <c r="F165" s="61"/>
      <c r="I165" s="33"/>
    </row>
    <row r="166" spans="6:9" x14ac:dyDescent="0.2">
      <c r="F166" s="61"/>
      <c r="I166" s="33"/>
    </row>
    <row r="167" spans="6:9" x14ac:dyDescent="0.2">
      <c r="F167" s="61"/>
      <c r="I167" s="33"/>
    </row>
    <row r="168" spans="6:9" x14ac:dyDescent="0.2">
      <c r="F168" s="61"/>
      <c r="I168" s="33"/>
    </row>
    <row r="169" spans="6:9" x14ac:dyDescent="0.2">
      <c r="F169" s="61"/>
      <c r="I169" s="33"/>
    </row>
    <row r="170" spans="6:9" x14ac:dyDescent="0.2">
      <c r="F170" s="61"/>
      <c r="I170" s="33"/>
    </row>
    <row r="171" spans="6:9" x14ac:dyDescent="0.2">
      <c r="F171" s="61"/>
      <c r="I171" s="33"/>
    </row>
    <row r="172" spans="6:9" x14ac:dyDescent="0.2">
      <c r="F172" s="61"/>
      <c r="I172" s="33"/>
    </row>
    <row r="173" spans="6:9" x14ac:dyDescent="0.2">
      <c r="F173" s="61"/>
      <c r="I173" s="33"/>
    </row>
    <row r="174" spans="6:9" x14ac:dyDescent="0.2">
      <c r="F174" s="61"/>
      <c r="I174" s="33"/>
    </row>
    <row r="175" spans="6:9" x14ac:dyDescent="0.2">
      <c r="F175" s="61"/>
      <c r="I175" s="33"/>
    </row>
    <row r="176" spans="6:9" x14ac:dyDescent="0.2">
      <c r="F176" s="61"/>
      <c r="I176" s="33"/>
    </row>
    <row r="177" spans="6:9" x14ac:dyDescent="0.2">
      <c r="F177" s="61"/>
      <c r="I177" s="33"/>
    </row>
    <row r="178" spans="6:9" x14ac:dyDescent="0.2">
      <c r="F178" s="61"/>
      <c r="I178" s="33"/>
    </row>
    <row r="179" spans="6:9" x14ac:dyDescent="0.2">
      <c r="F179" s="61"/>
      <c r="I179" s="33"/>
    </row>
    <row r="180" spans="6:9" x14ac:dyDescent="0.2">
      <c r="F180" s="61"/>
      <c r="I180" s="33"/>
    </row>
    <row r="181" spans="6:9" x14ac:dyDescent="0.2">
      <c r="F181" s="61"/>
      <c r="I181" s="33"/>
    </row>
    <row r="182" spans="6:9" x14ac:dyDescent="0.2">
      <c r="F182" s="61"/>
      <c r="I182" s="33"/>
    </row>
    <row r="183" spans="6:9" x14ac:dyDescent="0.2">
      <c r="F183" s="61"/>
      <c r="I183" s="33"/>
    </row>
    <row r="184" spans="6:9" x14ac:dyDescent="0.2">
      <c r="F184" s="61"/>
      <c r="I184" s="33"/>
    </row>
    <row r="185" spans="6:9" x14ac:dyDescent="0.2">
      <c r="F185" s="61"/>
      <c r="I185" s="33"/>
    </row>
    <row r="186" spans="6:9" x14ac:dyDescent="0.2">
      <c r="F186" s="61"/>
      <c r="I186" s="33"/>
    </row>
    <row r="187" spans="6:9" x14ac:dyDescent="0.2">
      <c r="F187" s="61"/>
      <c r="I187" s="33"/>
    </row>
    <row r="188" spans="6:9" x14ac:dyDescent="0.2">
      <c r="F188" s="61"/>
      <c r="I188" s="33"/>
    </row>
    <row r="189" spans="6:9" x14ac:dyDescent="0.2">
      <c r="F189" s="61"/>
      <c r="I189" s="33"/>
    </row>
    <row r="190" spans="6:9" x14ac:dyDescent="0.2">
      <c r="F190" s="61"/>
      <c r="I190" s="33"/>
    </row>
    <row r="191" spans="6:9" x14ac:dyDescent="0.2">
      <c r="F191" s="61"/>
      <c r="I191" s="33"/>
    </row>
    <row r="192" spans="6:9" x14ac:dyDescent="0.2">
      <c r="F192" s="61"/>
      <c r="I192" s="33"/>
    </row>
    <row r="193" spans="6:9" x14ac:dyDescent="0.2">
      <c r="F193" s="61"/>
      <c r="I193" s="33"/>
    </row>
    <row r="194" spans="6:9" x14ac:dyDescent="0.2">
      <c r="F194" s="61"/>
      <c r="I194" s="33"/>
    </row>
    <row r="195" spans="6:9" x14ac:dyDescent="0.2">
      <c r="F195" s="61"/>
      <c r="I195" s="33"/>
    </row>
    <row r="196" spans="6:9" x14ac:dyDescent="0.2">
      <c r="F196" s="61"/>
      <c r="I196" s="33"/>
    </row>
    <row r="197" spans="6:9" x14ac:dyDescent="0.2">
      <c r="F197" s="61"/>
      <c r="I197" s="33"/>
    </row>
    <row r="198" spans="6:9" x14ac:dyDescent="0.2">
      <c r="F198" s="61"/>
      <c r="I198" s="33"/>
    </row>
    <row r="199" spans="6:9" x14ac:dyDescent="0.2">
      <c r="F199" s="61"/>
      <c r="I199" s="33"/>
    </row>
    <row r="200" spans="6:9" x14ac:dyDescent="0.2">
      <c r="F200" s="61"/>
      <c r="I200" s="33"/>
    </row>
    <row r="201" spans="6:9" x14ac:dyDescent="0.2">
      <c r="F201" s="61"/>
      <c r="I201" s="33"/>
    </row>
    <row r="202" spans="6:9" x14ac:dyDescent="0.2">
      <c r="F202" s="61"/>
      <c r="I202" s="33"/>
    </row>
    <row r="203" spans="6:9" x14ac:dyDescent="0.2">
      <c r="F203" s="61"/>
      <c r="I203" s="33"/>
    </row>
    <row r="204" spans="6:9" x14ac:dyDescent="0.2">
      <c r="F204" s="61"/>
      <c r="I204" s="33"/>
    </row>
    <row r="205" spans="6:9" x14ac:dyDescent="0.2">
      <c r="F205" s="61"/>
      <c r="I205" s="33"/>
    </row>
    <row r="206" spans="6:9" x14ac:dyDescent="0.2">
      <c r="F206" s="61"/>
      <c r="I206" s="33"/>
    </row>
    <row r="207" spans="6:9" x14ac:dyDescent="0.2">
      <c r="F207" s="61"/>
      <c r="I207" s="33"/>
    </row>
    <row r="208" spans="6:9" x14ac:dyDescent="0.2">
      <c r="F208" s="61"/>
      <c r="I208" s="33"/>
    </row>
    <row r="209" spans="6:9" x14ac:dyDescent="0.2">
      <c r="F209" s="61"/>
      <c r="I209" s="33"/>
    </row>
    <row r="210" spans="6:9" x14ac:dyDescent="0.2">
      <c r="F210" s="61"/>
      <c r="I210" s="33"/>
    </row>
    <row r="211" spans="6:9" x14ac:dyDescent="0.2">
      <c r="F211" s="61"/>
      <c r="I211" s="33"/>
    </row>
    <row r="212" spans="6:9" x14ac:dyDescent="0.2">
      <c r="F212" s="61"/>
      <c r="I212" s="33"/>
    </row>
    <row r="213" spans="6:9" x14ac:dyDescent="0.2">
      <c r="F213" s="61"/>
      <c r="I213" s="33"/>
    </row>
    <row r="214" spans="6:9" x14ac:dyDescent="0.2">
      <c r="F214" s="61"/>
      <c r="I214" s="33"/>
    </row>
    <row r="215" spans="6:9" x14ac:dyDescent="0.2">
      <c r="F215" s="61"/>
      <c r="I215" s="33"/>
    </row>
    <row r="216" spans="6:9" x14ac:dyDescent="0.2">
      <c r="F216" s="61"/>
      <c r="I216" s="33"/>
    </row>
    <row r="217" spans="6:9" x14ac:dyDescent="0.2">
      <c r="F217" s="61"/>
      <c r="I217" s="33"/>
    </row>
    <row r="218" spans="6:9" x14ac:dyDescent="0.2">
      <c r="F218" s="61"/>
      <c r="I218" s="33"/>
    </row>
    <row r="219" spans="6:9" x14ac:dyDescent="0.2">
      <c r="F219" s="61"/>
      <c r="I219" s="33"/>
    </row>
    <row r="220" spans="6:9" x14ac:dyDescent="0.2">
      <c r="F220" s="61"/>
      <c r="I220" s="33"/>
    </row>
    <row r="221" spans="6:9" x14ac:dyDescent="0.2">
      <c r="F221" s="61"/>
      <c r="I221" s="33"/>
    </row>
    <row r="222" spans="6:9" x14ac:dyDescent="0.2">
      <c r="F222" s="61"/>
      <c r="I222" s="33"/>
    </row>
    <row r="223" spans="6:9" x14ac:dyDescent="0.2">
      <c r="F223" s="61"/>
      <c r="I223" s="33"/>
    </row>
    <row r="224" spans="6:9" x14ac:dyDescent="0.2">
      <c r="F224" s="61"/>
      <c r="I224" s="33"/>
    </row>
    <row r="225" spans="6:9" x14ac:dyDescent="0.2">
      <c r="F225" s="61"/>
      <c r="I225" s="33"/>
    </row>
    <row r="226" spans="6:9" x14ac:dyDescent="0.2">
      <c r="F226" s="61"/>
      <c r="I226" s="33"/>
    </row>
    <row r="227" spans="6:9" x14ac:dyDescent="0.2">
      <c r="F227" s="61"/>
      <c r="I227" s="33"/>
    </row>
    <row r="228" spans="6:9" x14ac:dyDescent="0.2">
      <c r="F228" s="61"/>
      <c r="I228" s="33"/>
    </row>
    <row r="229" spans="6:9" x14ac:dyDescent="0.2">
      <c r="F229" s="61"/>
      <c r="I229" s="33"/>
    </row>
    <row r="230" spans="6:9" x14ac:dyDescent="0.2">
      <c r="F230" s="61"/>
      <c r="I230" s="33"/>
    </row>
    <row r="231" spans="6:9" x14ac:dyDescent="0.2">
      <c r="F231" s="61"/>
      <c r="I231" s="33"/>
    </row>
    <row r="232" spans="6:9" x14ac:dyDescent="0.2">
      <c r="F232" s="61"/>
      <c r="I232" s="33"/>
    </row>
    <row r="233" spans="6:9" x14ac:dyDescent="0.2">
      <c r="F233" s="61"/>
      <c r="I233" s="33"/>
    </row>
    <row r="234" spans="6:9" x14ac:dyDescent="0.2">
      <c r="F234" s="61"/>
      <c r="I234" s="33"/>
    </row>
    <row r="235" spans="6:9" x14ac:dyDescent="0.2">
      <c r="F235" s="61"/>
      <c r="I235" s="33"/>
    </row>
    <row r="236" spans="6:9" x14ac:dyDescent="0.2">
      <c r="F236" s="61"/>
      <c r="I236" s="33"/>
    </row>
    <row r="237" spans="6:9" x14ac:dyDescent="0.2">
      <c r="F237" s="61"/>
      <c r="I237" s="33"/>
    </row>
    <row r="238" spans="6:9" x14ac:dyDescent="0.2">
      <c r="F238" s="61"/>
      <c r="I238" s="33"/>
    </row>
    <row r="239" spans="6:9" x14ac:dyDescent="0.2">
      <c r="F239" s="61"/>
      <c r="I239" s="33"/>
    </row>
    <row r="240" spans="6:9" x14ac:dyDescent="0.2">
      <c r="F240" s="61"/>
      <c r="I240" s="33"/>
    </row>
    <row r="241" spans="6:9" x14ac:dyDescent="0.2">
      <c r="F241" s="61"/>
      <c r="I241" s="33"/>
    </row>
    <row r="242" spans="6:9" x14ac:dyDescent="0.2">
      <c r="F242" s="61"/>
      <c r="I242" s="33"/>
    </row>
    <row r="243" spans="6:9" x14ac:dyDescent="0.2">
      <c r="F243" s="61"/>
      <c r="I243" s="33"/>
    </row>
    <row r="244" spans="6:9" x14ac:dyDescent="0.2">
      <c r="F244" s="61"/>
      <c r="I244" s="33"/>
    </row>
    <row r="245" spans="6:9" x14ac:dyDescent="0.2">
      <c r="F245" s="61"/>
      <c r="I245" s="33"/>
    </row>
    <row r="246" spans="6:9" x14ac:dyDescent="0.2">
      <c r="F246" s="61"/>
      <c r="I246" s="33"/>
    </row>
    <row r="247" spans="6:9" x14ac:dyDescent="0.2">
      <c r="F247" s="61"/>
      <c r="I247" s="33"/>
    </row>
    <row r="248" spans="6:9" x14ac:dyDescent="0.2">
      <c r="F248" s="61"/>
      <c r="I248" s="33"/>
    </row>
    <row r="249" spans="6:9" x14ac:dyDescent="0.2">
      <c r="F249" s="61"/>
      <c r="I249" s="33"/>
    </row>
    <row r="250" spans="6:9" x14ac:dyDescent="0.2">
      <c r="F250" s="61"/>
      <c r="I250" s="33"/>
    </row>
    <row r="251" spans="6:9" x14ac:dyDescent="0.2">
      <c r="F251" s="61"/>
      <c r="I251" s="33"/>
    </row>
    <row r="252" spans="6:9" x14ac:dyDescent="0.2">
      <c r="F252" s="61"/>
      <c r="I252" s="33"/>
    </row>
    <row r="253" spans="6:9" x14ac:dyDescent="0.2">
      <c r="F253" s="61"/>
      <c r="I253" s="33"/>
    </row>
    <row r="254" spans="6:9" x14ac:dyDescent="0.2">
      <c r="F254" s="61"/>
      <c r="I254" s="33"/>
    </row>
    <row r="255" spans="6:9" x14ac:dyDescent="0.2">
      <c r="F255" s="61"/>
      <c r="I255" s="33"/>
    </row>
    <row r="256" spans="6:9" x14ac:dyDescent="0.2">
      <c r="F256" s="61"/>
      <c r="I256" s="33"/>
    </row>
    <row r="257" spans="6:9" x14ac:dyDescent="0.2">
      <c r="F257" s="61"/>
      <c r="I257" s="33"/>
    </row>
    <row r="258" spans="6:9" x14ac:dyDescent="0.2">
      <c r="F258" s="61"/>
      <c r="I258" s="33"/>
    </row>
    <row r="259" spans="6:9" x14ac:dyDescent="0.2">
      <c r="F259" s="61"/>
      <c r="I259" s="33"/>
    </row>
    <row r="260" spans="6:9" x14ac:dyDescent="0.2">
      <c r="F260" s="61"/>
      <c r="I260" s="33"/>
    </row>
    <row r="261" spans="6:9" x14ac:dyDescent="0.2">
      <c r="F261" s="61"/>
      <c r="I261" s="33"/>
    </row>
    <row r="262" spans="6:9" x14ac:dyDescent="0.2">
      <c r="F262" s="61"/>
      <c r="I262" s="33"/>
    </row>
    <row r="263" spans="6:9" x14ac:dyDescent="0.2">
      <c r="F263" s="61"/>
      <c r="I263" s="33"/>
    </row>
    <row r="264" spans="6:9" x14ac:dyDescent="0.2">
      <c r="F264" s="61"/>
      <c r="I264" s="33"/>
    </row>
    <row r="265" spans="6:9" x14ac:dyDescent="0.2">
      <c r="F265" s="61"/>
      <c r="I265" s="33"/>
    </row>
    <row r="266" spans="6:9" x14ac:dyDescent="0.2">
      <c r="F266" s="61"/>
      <c r="I266" s="33"/>
    </row>
    <row r="267" spans="6:9" x14ac:dyDescent="0.2">
      <c r="F267" s="61"/>
      <c r="I267" s="33"/>
    </row>
    <row r="268" spans="6:9" x14ac:dyDescent="0.2">
      <c r="F268" s="61"/>
      <c r="I268" s="33"/>
    </row>
    <row r="269" spans="6:9" x14ac:dyDescent="0.2">
      <c r="F269" s="61"/>
      <c r="I269" s="33"/>
    </row>
    <row r="270" spans="6:9" x14ac:dyDescent="0.2">
      <c r="F270" s="61"/>
      <c r="I270" s="33"/>
    </row>
    <row r="271" spans="6:9" x14ac:dyDescent="0.2">
      <c r="F271" s="61"/>
      <c r="I271" s="33"/>
    </row>
    <row r="272" spans="6:9" x14ac:dyDescent="0.2">
      <c r="F272" s="61"/>
      <c r="I272" s="33"/>
    </row>
    <row r="273" spans="6:9" x14ac:dyDescent="0.2">
      <c r="F273" s="61"/>
      <c r="I273" s="33"/>
    </row>
    <row r="274" spans="6:9" x14ac:dyDescent="0.2">
      <c r="F274" s="61"/>
      <c r="I274" s="33"/>
    </row>
    <row r="275" spans="6:9" x14ac:dyDescent="0.2">
      <c r="F275" s="61"/>
      <c r="I275" s="33"/>
    </row>
    <row r="276" spans="6:9" x14ac:dyDescent="0.2">
      <c r="F276" s="61"/>
      <c r="I276" s="33"/>
    </row>
    <row r="277" spans="6:9" x14ac:dyDescent="0.2">
      <c r="F277" s="61"/>
      <c r="I277" s="33"/>
    </row>
    <row r="278" spans="6:9" x14ac:dyDescent="0.2">
      <c r="F278" s="61"/>
      <c r="I278" s="33"/>
    </row>
    <row r="279" spans="6:9" x14ac:dyDescent="0.2">
      <c r="F279" s="61"/>
      <c r="I279" s="33"/>
    </row>
    <row r="280" spans="6:9" x14ac:dyDescent="0.2">
      <c r="F280" s="61"/>
      <c r="I280" s="33"/>
    </row>
    <row r="281" spans="6:9" x14ac:dyDescent="0.2">
      <c r="F281" s="61"/>
      <c r="I281" s="33"/>
    </row>
    <row r="282" spans="6:9" x14ac:dyDescent="0.2">
      <c r="F282" s="61"/>
      <c r="I282" s="33"/>
    </row>
    <row r="283" spans="6:9" x14ac:dyDescent="0.2">
      <c r="F283" s="61"/>
      <c r="I283" s="33"/>
    </row>
    <row r="284" spans="6:9" x14ac:dyDescent="0.2">
      <c r="F284" s="61"/>
      <c r="I284" s="33"/>
    </row>
    <row r="285" spans="6:9" x14ac:dyDescent="0.2">
      <c r="F285" s="61"/>
      <c r="I285" s="33"/>
    </row>
    <row r="286" spans="6:9" x14ac:dyDescent="0.2">
      <c r="F286" s="61"/>
      <c r="I286" s="33"/>
    </row>
    <row r="287" spans="6:9" x14ac:dyDescent="0.2">
      <c r="F287" s="61"/>
      <c r="I287" s="33"/>
    </row>
    <row r="288" spans="6:9" x14ac:dyDescent="0.2">
      <c r="F288" s="61"/>
      <c r="I288" s="33"/>
    </row>
    <row r="289" spans="6:9" x14ac:dyDescent="0.2">
      <c r="F289" s="61"/>
      <c r="I289" s="33"/>
    </row>
    <row r="290" spans="6:9" x14ac:dyDescent="0.2">
      <c r="F290" s="61"/>
      <c r="I290" s="33"/>
    </row>
    <row r="291" spans="6:9" x14ac:dyDescent="0.2">
      <c r="F291" s="61"/>
      <c r="I291" s="33"/>
    </row>
    <row r="292" spans="6:9" x14ac:dyDescent="0.2">
      <c r="F292" s="61"/>
      <c r="I292" s="33"/>
    </row>
    <row r="293" spans="6:9" x14ac:dyDescent="0.2">
      <c r="F293" s="61"/>
      <c r="I293" s="33"/>
    </row>
    <row r="294" spans="6:9" x14ac:dyDescent="0.2">
      <c r="F294" s="61"/>
      <c r="I294" s="33"/>
    </row>
    <row r="295" spans="6:9" x14ac:dyDescent="0.2">
      <c r="F295" s="61"/>
      <c r="I295" s="33"/>
    </row>
    <row r="296" spans="6:9" x14ac:dyDescent="0.2">
      <c r="F296" s="61"/>
      <c r="I296" s="33"/>
    </row>
    <row r="297" spans="6:9" x14ac:dyDescent="0.2">
      <c r="F297" s="61"/>
      <c r="I297" s="33"/>
    </row>
    <row r="298" spans="6:9" x14ac:dyDescent="0.2">
      <c r="F298" s="61"/>
      <c r="I298" s="33"/>
    </row>
    <row r="299" spans="6:9" x14ac:dyDescent="0.2">
      <c r="F299" s="61"/>
      <c r="I299" s="33"/>
    </row>
    <row r="300" spans="6:9" x14ac:dyDescent="0.2">
      <c r="F300" s="61"/>
      <c r="I300" s="33"/>
    </row>
    <row r="301" spans="6:9" x14ac:dyDescent="0.2">
      <c r="F301" s="61"/>
      <c r="I301" s="33"/>
    </row>
    <row r="302" spans="6:9" x14ac:dyDescent="0.2">
      <c r="F302" s="61"/>
      <c r="I302" s="33"/>
    </row>
    <row r="303" spans="6:9" x14ac:dyDescent="0.2">
      <c r="F303" s="61"/>
      <c r="I303" s="33"/>
    </row>
    <row r="304" spans="6:9" x14ac:dyDescent="0.2">
      <c r="F304" s="61"/>
      <c r="I304" s="33"/>
    </row>
    <row r="305" spans="6:9" x14ac:dyDescent="0.2">
      <c r="F305" s="61"/>
      <c r="I305" s="33"/>
    </row>
    <row r="306" spans="6:9" x14ac:dyDescent="0.2">
      <c r="F306" s="61"/>
      <c r="I306" s="33"/>
    </row>
    <row r="307" spans="6:9" x14ac:dyDescent="0.2">
      <c r="F307" s="61"/>
      <c r="I307" s="33"/>
    </row>
    <row r="308" spans="6:9" x14ac:dyDescent="0.2">
      <c r="F308" s="61"/>
      <c r="I308" s="33"/>
    </row>
    <row r="309" spans="6:9" x14ac:dyDescent="0.2">
      <c r="F309" s="61"/>
      <c r="I309" s="33"/>
    </row>
    <row r="310" spans="6:9" x14ac:dyDescent="0.2">
      <c r="F310" s="61"/>
      <c r="I310" s="33"/>
    </row>
    <row r="311" spans="6:9" x14ac:dyDescent="0.2">
      <c r="F311" s="61"/>
      <c r="I311" s="33"/>
    </row>
    <row r="312" spans="6:9" x14ac:dyDescent="0.2">
      <c r="F312" s="61"/>
      <c r="I312" s="33"/>
    </row>
    <row r="313" spans="6:9" x14ac:dyDescent="0.2">
      <c r="F313" s="61"/>
      <c r="I313" s="33"/>
    </row>
    <row r="314" spans="6:9" x14ac:dyDescent="0.2">
      <c r="F314" s="61"/>
      <c r="I314" s="33"/>
    </row>
    <row r="315" spans="6:9" x14ac:dyDescent="0.2">
      <c r="F315" s="61"/>
      <c r="I315" s="33"/>
    </row>
    <row r="316" spans="6:9" x14ac:dyDescent="0.2">
      <c r="F316" s="61"/>
      <c r="I316" s="33"/>
    </row>
    <row r="317" spans="6:9" x14ac:dyDescent="0.2">
      <c r="F317" s="61"/>
      <c r="I317" s="33"/>
    </row>
    <row r="318" spans="6:9" x14ac:dyDescent="0.2">
      <c r="F318" s="61"/>
      <c r="I318" s="33"/>
    </row>
    <row r="319" spans="6:9" x14ac:dyDescent="0.2">
      <c r="F319" s="61"/>
      <c r="I319" s="33"/>
    </row>
    <row r="320" spans="6:9" x14ac:dyDescent="0.2">
      <c r="F320" s="61"/>
      <c r="I320" s="33"/>
    </row>
    <row r="321" spans="6:9" x14ac:dyDescent="0.2">
      <c r="F321" s="61"/>
      <c r="I321" s="33"/>
    </row>
    <row r="322" spans="6:9" x14ac:dyDescent="0.2">
      <c r="F322" s="61"/>
      <c r="I322" s="33"/>
    </row>
    <row r="323" spans="6:9" x14ac:dyDescent="0.2">
      <c r="F323" s="61"/>
      <c r="I323" s="33"/>
    </row>
    <row r="324" spans="6:9" x14ac:dyDescent="0.2">
      <c r="F324" s="61"/>
      <c r="I324" s="33"/>
    </row>
    <row r="325" spans="6:9" x14ac:dyDescent="0.2">
      <c r="F325" s="61"/>
      <c r="I325" s="33"/>
    </row>
    <row r="326" spans="6:9" x14ac:dyDescent="0.2">
      <c r="F326" s="61"/>
      <c r="I326" s="33"/>
    </row>
    <row r="327" spans="6:9" x14ac:dyDescent="0.2">
      <c r="F327" s="61"/>
      <c r="I327" s="33"/>
    </row>
    <row r="328" spans="6:9" x14ac:dyDescent="0.2">
      <c r="F328" s="61"/>
      <c r="I328" s="33"/>
    </row>
    <row r="329" spans="6:9" x14ac:dyDescent="0.2">
      <c r="F329" s="61"/>
      <c r="I329" s="33"/>
    </row>
    <row r="330" spans="6:9" x14ac:dyDescent="0.2">
      <c r="F330" s="61"/>
      <c r="I330" s="33"/>
    </row>
    <row r="331" spans="6:9" x14ac:dyDescent="0.2">
      <c r="F331" s="61"/>
      <c r="I331" s="33"/>
    </row>
    <row r="332" spans="6:9" x14ac:dyDescent="0.2">
      <c r="F332" s="61"/>
      <c r="I332" s="33"/>
    </row>
    <row r="333" spans="6:9" x14ac:dyDescent="0.2">
      <c r="F333" s="61"/>
      <c r="I333" s="33"/>
    </row>
    <row r="334" spans="6:9" x14ac:dyDescent="0.2">
      <c r="F334" s="61"/>
      <c r="I334" s="33"/>
    </row>
    <row r="335" spans="6:9" x14ac:dyDescent="0.2">
      <c r="F335" s="61"/>
      <c r="I335" s="33"/>
    </row>
    <row r="336" spans="6:9" x14ac:dyDescent="0.2">
      <c r="F336" s="61"/>
      <c r="I336" s="33"/>
    </row>
    <row r="337" spans="6:9" x14ac:dyDescent="0.2">
      <c r="F337" s="61"/>
      <c r="I337" s="33"/>
    </row>
    <row r="338" spans="6:9" x14ac:dyDescent="0.2">
      <c r="F338" s="61"/>
      <c r="I338" s="33"/>
    </row>
    <row r="339" spans="6:9" x14ac:dyDescent="0.2">
      <c r="F339" s="61"/>
      <c r="I339" s="33"/>
    </row>
    <row r="340" spans="6:9" x14ac:dyDescent="0.2">
      <c r="F340" s="61"/>
      <c r="I340" s="33"/>
    </row>
    <row r="341" spans="6:9" x14ac:dyDescent="0.2">
      <c r="F341" s="61"/>
      <c r="I341" s="33"/>
    </row>
    <row r="342" spans="6:9" x14ac:dyDescent="0.2">
      <c r="F342" s="61"/>
      <c r="I342" s="33"/>
    </row>
    <row r="343" spans="6:9" x14ac:dyDescent="0.2">
      <c r="F343" s="61"/>
      <c r="I343" s="33"/>
    </row>
    <row r="344" spans="6:9" x14ac:dyDescent="0.2">
      <c r="F344" s="61"/>
      <c r="I344" s="33"/>
    </row>
    <row r="345" spans="6:9" x14ac:dyDescent="0.2">
      <c r="F345" s="61"/>
      <c r="I345" s="33"/>
    </row>
    <row r="346" spans="6:9" x14ac:dyDescent="0.2">
      <c r="F346" s="61"/>
      <c r="I346" s="33"/>
    </row>
    <row r="347" spans="6:9" x14ac:dyDescent="0.2">
      <c r="F347" s="61"/>
      <c r="I347" s="33"/>
    </row>
    <row r="348" spans="6:9" x14ac:dyDescent="0.2">
      <c r="F348" s="61"/>
      <c r="I348" s="33"/>
    </row>
    <row r="349" spans="6:9" x14ac:dyDescent="0.2">
      <c r="F349" s="61"/>
      <c r="I349" s="33"/>
    </row>
    <row r="350" spans="6:9" x14ac:dyDescent="0.2">
      <c r="F350" s="61"/>
      <c r="I350" s="33"/>
    </row>
    <row r="351" spans="6:9" x14ac:dyDescent="0.2">
      <c r="F351" s="61"/>
      <c r="I351" s="33"/>
    </row>
    <row r="352" spans="6:9" x14ac:dyDescent="0.2">
      <c r="F352" s="61"/>
      <c r="I352" s="33"/>
    </row>
    <row r="353" spans="6:9" x14ac:dyDescent="0.2">
      <c r="F353" s="61"/>
      <c r="I353" s="33"/>
    </row>
    <row r="354" spans="6:9" x14ac:dyDescent="0.2">
      <c r="F354" s="61"/>
      <c r="I354" s="33"/>
    </row>
    <row r="355" spans="6:9" x14ac:dyDescent="0.2">
      <c r="F355" s="61"/>
      <c r="I355" s="33"/>
    </row>
    <row r="356" spans="6:9" x14ac:dyDescent="0.2">
      <c r="F356" s="61"/>
      <c r="I356" s="33"/>
    </row>
    <row r="357" spans="6:9" x14ac:dyDescent="0.2">
      <c r="F357" s="61"/>
      <c r="I357" s="33"/>
    </row>
    <row r="358" spans="6:9" x14ac:dyDescent="0.2">
      <c r="F358" s="61"/>
      <c r="I358" s="33"/>
    </row>
    <row r="359" spans="6:9" x14ac:dyDescent="0.2">
      <c r="F359" s="61"/>
      <c r="I359" s="33"/>
    </row>
    <row r="360" spans="6:9" x14ac:dyDescent="0.2">
      <c r="F360" s="61"/>
      <c r="I360" s="33"/>
    </row>
    <row r="361" spans="6:9" x14ac:dyDescent="0.2">
      <c r="F361" s="61"/>
      <c r="I361" s="33"/>
    </row>
    <row r="362" spans="6:9" x14ac:dyDescent="0.2">
      <c r="F362" s="61"/>
      <c r="I362" s="33"/>
    </row>
    <row r="363" spans="6:9" x14ac:dyDescent="0.2">
      <c r="F363" s="61"/>
      <c r="I363" s="33"/>
    </row>
    <row r="364" spans="6:9" x14ac:dyDescent="0.2">
      <c r="F364" s="61"/>
      <c r="I364" s="33"/>
    </row>
    <row r="365" spans="6:9" x14ac:dyDescent="0.2">
      <c r="F365" s="61"/>
      <c r="I365" s="33"/>
    </row>
    <row r="366" spans="6:9" x14ac:dyDescent="0.2">
      <c r="F366" s="61"/>
      <c r="I366" s="33"/>
    </row>
    <row r="367" spans="6:9" x14ac:dyDescent="0.2">
      <c r="F367" s="61"/>
      <c r="I367" s="33"/>
    </row>
    <row r="368" spans="6:9" x14ac:dyDescent="0.2">
      <c r="F368" s="61"/>
      <c r="I368" s="33"/>
    </row>
    <row r="369" spans="6:9" x14ac:dyDescent="0.2">
      <c r="F369" s="61"/>
      <c r="I369" s="33"/>
    </row>
    <row r="370" spans="6:9" x14ac:dyDescent="0.2">
      <c r="F370" s="61"/>
      <c r="I370" s="33"/>
    </row>
    <row r="371" spans="6:9" x14ac:dyDescent="0.2">
      <c r="F371" s="61"/>
      <c r="I371" s="33"/>
    </row>
    <row r="372" spans="6:9" x14ac:dyDescent="0.2">
      <c r="F372" s="61"/>
      <c r="I372" s="33"/>
    </row>
    <row r="373" spans="6:9" x14ac:dyDescent="0.2">
      <c r="F373" s="61"/>
      <c r="I373" s="33"/>
    </row>
    <row r="374" spans="6:9" x14ac:dyDescent="0.2">
      <c r="F374" s="61"/>
      <c r="I374" s="33"/>
    </row>
    <row r="375" spans="6:9" x14ac:dyDescent="0.2">
      <c r="F375" s="61"/>
      <c r="I375" s="33"/>
    </row>
    <row r="376" spans="6:9" x14ac:dyDescent="0.2">
      <c r="F376" s="61"/>
      <c r="I376" s="33"/>
    </row>
    <row r="377" spans="6:9" x14ac:dyDescent="0.2">
      <c r="F377" s="61"/>
      <c r="I377" s="33"/>
    </row>
    <row r="378" spans="6:9" x14ac:dyDescent="0.2">
      <c r="F378" s="61"/>
      <c r="I378" s="33"/>
    </row>
    <row r="379" spans="6:9" x14ac:dyDescent="0.2">
      <c r="F379" s="61"/>
      <c r="I379" s="33"/>
    </row>
    <row r="380" spans="6:9" x14ac:dyDescent="0.2">
      <c r="F380" s="61"/>
      <c r="I380" s="33"/>
    </row>
    <row r="381" spans="6:9" x14ac:dyDescent="0.2">
      <c r="F381" s="61"/>
      <c r="I381" s="33"/>
    </row>
    <row r="382" spans="6:9" x14ac:dyDescent="0.2">
      <c r="F382" s="61"/>
      <c r="I382" s="33"/>
    </row>
    <row r="383" spans="6:9" x14ac:dyDescent="0.2">
      <c r="F383" s="61"/>
      <c r="I383" s="33"/>
    </row>
    <row r="384" spans="6:9" x14ac:dyDescent="0.2">
      <c r="F384" s="61"/>
      <c r="I384" s="33"/>
    </row>
    <row r="385" spans="6:9" x14ac:dyDescent="0.2">
      <c r="F385" s="61"/>
      <c r="I385" s="33"/>
    </row>
    <row r="386" spans="6:9" x14ac:dyDescent="0.2">
      <c r="F386" s="61"/>
      <c r="I386" s="33"/>
    </row>
    <row r="387" spans="6:9" x14ac:dyDescent="0.2">
      <c r="F387" s="61"/>
      <c r="I387" s="33"/>
    </row>
    <row r="388" spans="6:9" x14ac:dyDescent="0.2">
      <c r="F388" s="61"/>
      <c r="I388" s="33"/>
    </row>
    <row r="389" spans="6:9" x14ac:dyDescent="0.2">
      <c r="F389" s="61"/>
      <c r="I389" s="33"/>
    </row>
    <row r="390" spans="6:9" x14ac:dyDescent="0.2">
      <c r="F390" s="61"/>
      <c r="I390" s="33"/>
    </row>
    <row r="391" spans="6:9" x14ac:dyDescent="0.2">
      <c r="F391" s="61"/>
      <c r="I391" s="33"/>
    </row>
    <row r="392" spans="6:9" x14ac:dyDescent="0.2">
      <c r="F392" s="61"/>
      <c r="I392" s="33"/>
    </row>
    <row r="393" spans="6:9" x14ac:dyDescent="0.2">
      <c r="F393" s="61"/>
      <c r="I393" s="33"/>
    </row>
    <row r="394" spans="6:9" x14ac:dyDescent="0.2">
      <c r="F394" s="61"/>
      <c r="I394" s="33"/>
    </row>
    <row r="395" spans="6:9" x14ac:dyDescent="0.2">
      <c r="F395" s="61"/>
      <c r="I395" s="33"/>
    </row>
    <row r="396" spans="6:9" x14ac:dyDescent="0.2">
      <c r="F396" s="61"/>
      <c r="I396" s="33"/>
    </row>
    <row r="397" spans="6:9" x14ac:dyDescent="0.2">
      <c r="F397" s="61"/>
      <c r="I397" s="33"/>
    </row>
    <row r="398" spans="6:9" x14ac:dyDescent="0.2">
      <c r="F398" s="61"/>
      <c r="I398" s="33"/>
    </row>
    <row r="399" spans="6:9" x14ac:dyDescent="0.2">
      <c r="F399" s="61"/>
      <c r="I399" s="33"/>
    </row>
    <row r="400" spans="6:9" x14ac:dyDescent="0.2">
      <c r="F400" s="61"/>
      <c r="I400" s="33"/>
    </row>
    <row r="401" spans="6:9" x14ac:dyDescent="0.2">
      <c r="F401" s="61"/>
      <c r="I401" s="33"/>
    </row>
    <row r="402" spans="6:9" x14ac:dyDescent="0.2">
      <c r="F402" s="61"/>
      <c r="I402" s="33"/>
    </row>
    <row r="403" spans="6:9" x14ac:dyDescent="0.2">
      <c r="F403" s="61"/>
      <c r="I403" s="33"/>
    </row>
    <row r="404" spans="6:9" x14ac:dyDescent="0.2">
      <c r="F404" s="61"/>
      <c r="I404" s="33"/>
    </row>
    <row r="405" spans="6:9" x14ac:dyDescent="0.2">
      <c r="F405" s="61"/>
      <c r="I405" s="33"/>
    </row>
    <row r="406" spans="6:9" x14ac:dyDescent="0.2">
      <c r="F406" s="61"/>
      <c r="I406" s="33"/>
    </row>
    <row r="407" spans="6:9" x14ac:dyDescent="0.2">
      <c r="F407" s="61"/>
      <c r="I407" s="33"/>
    </row>
    <row r="408" spans="6:9" x14ac:dyDescent="0.2">
      <c r="F408" s="61"/>
      <c r="I408" s="33"/>
    </row>
    <row r="409" spans="6:9" x14ac:dyDescent="0.2">
      <c r="F409" s="61"/>
      <c r="I409" s="33"/>
    </row>
    <row r="410" spans="6:9" x14ac:dyDescent="0.2">
      <c r="F410" s="61"/>
      <c r="I410" s="33"/>
    </row>
    <row r="411" spans="6:9" x14ac:dyDescent="0.2">
      <c r="F411" s="61"/>
      <c r="I411" s="33"/>
    </row>
    <row r="412" spans="6:9" x14ac:dyDescent="0.2">
      <c r="F412" s="61"/>
      <c r="I412" s="33"/>
    </row>
    <row r="413" spans="6:9" x14ac:dyDescent="0.2">
      <c r="F413" s="61"/>
      <c r="I413" s="33"/>
    </row>
    <row r="414" spans="6:9" x14ac:dyDescent="0.2">
      <c r="F414" s="61"/>
      <c r="I414" s="33"/>
    </row>
    <row r="415" spans="6:9" x14ac:dyDescent="0.2">
      <c r="F415" s="61"/>
      <c r="I415" s="33"/>
    </row>
    <row r="416" spans="6:9" x14ac:dyDescent="0.2">
      <c r="F416" s="61"/>
      <c r="I416" s="33"/>
    </row>
    <row r="417" spans="6:9" x14ac:dyDescent="0.2">
      <c r="F417" s="61"/>
      <c r="I417" s="33"/>
    </row>
    <row r="418" spans="6:9" x14ac:dyDescent="0.2">
      <c r="F418" s="61"/>
      <c r="I418" s="33"/>
    </row>
    <row r="419" spans="6:9" x14ac:dyDescent="0.2">
      <c r="F419" s="61"/>
      <c r="I419" s="33"/>
    </row>
    <row r="420" spans="6:9" x14ac:dyDescent="0.2">
      <c r="F420" s="61"/>
      <c r="I420" s="33"/>
    </row>
    <row r="421" spans="6:9" x14ac:dyDescent="0.2">
      <c r="F421" s="61"/>
      <c r="I421" s="33"/>
    </row>
    <row r="422" spans="6:9" x14ac:dyDescent="0.2">
      <c r="F422" s="61"/>
      <c r="I422" s="33"/>
    </row>
    <row r="423" spans="6:9" x14ac:dyDescent="0.2">
      <c r="F423" s="61"/>
      <c r="I423" s="33"/>
    </row>
    <row r="424" spans="6:9" x14ac:dyDescent="0.2">
      <c r="F424" s="61"/>
      <c r="I424" s="33"/>
    </row>
    <row r="425" spans="6:9" x14ac:dyDescent="0.2">
      <c r="F425" s="61"/>
      <c r="I425" s="33"/>
    </row>
    <row r="426" spans="6:9" x14ac:dyDescent="0.2">
      <c r="F426" s="61"/>
      <c r="I426" s="33"/>
    </row>
    <row r="427" spans="6:9" x14ac:dyDescent="0.2">
      <c r="F427" s="61"/>
      <c r="I427" s="33"/>
    </row>
    <row r="428" spans="6:9" x14ac:dyDescent="0.2">
      <c r="F428" s="61"/>
      <c r="I428" s="33"/>
    </row>
    <row r="429" spans="6:9" x14ac:dyDescent="0.2">
      <c r="F429" s="61"/>
      <c r="I429" s="33"/>
    </row>
    <row r="430" spans="6:9" x14ac:dyDescent="0.2">
      <c r="F430" s="61"/>
      <c r="I430" s="33"/>
    </row>
    <row r="431" spans="6:9" x14ac:dyDescent="0.2">
      <c r="F431" s="61"/>
      <c r="I431" s="33"/>
    </row>
    <row r="432" spans="6:9" x14ac:dyDescent="0.2">
      <c r="F432" s="61"/>
      <c r="I432" s="33"/>
    </row>
    <row r="433" spans="6:9" x14ac:dyDescent="0.2">
      <c r="F433" s="61"/>
      <c r="I433" s="33"/>
    </row>
    <row r="434" spans="6:9" x14ac:dyDescent="0.2">
      <c r="F434" s="61"/>
      <c r="I434" s="33"/>
    </row>
    <row r="435" spans="6:9" x14ac:dyDescent="0.2">
      <c r="F435" s="61"/>
      <c r="I435" s="33"/>
    </row>
    <row r="436" spans="6:9" x14ac:dyDescent="0.2">
      <c r="F436" s="61"/>
      <c r="I436" s="33"/>
    </row>
    <row r="437" spans="6:9" x14ac:dyDescent="0.2">
      <c r="F437" s="61"/>
      <c r="I437" s="33"/>
    </row>
    <row r="438" spans="6:9" x14ac:dyDescent="0.2">
      <c r="F438" s="61"/>
      <c r="I438" s="33"/>
    </row>
    <row r="439" spans="6:9" x14ac:dyDescent="0.2">
      <c r="F439" s="61"/>
      <c r="I439" s="33"/>
    </row>
    <row r="440" spans="6:9" x14ac:dyDescent="0.2">
      <c r="F440" s="61"/>
      <c r="I440" s="33"/>
    </row>
    <row r="441" spans="6:9" x14ac:dyDescent="0.2">
      <c r="F441" s="61"/>
      <c r="I441" s="33"/>
    </row>
    <row r="442" spans="6:9" x14ac:dyDescent="0.2">
      <c r="F442" s="61"/>
      <c r="I442" s="33"/>
    </row>
    <row r="443" spans="6:9" x14ac:dyDescent="0.2">
      <c r="F443" s="61"/>
      <c r="I443" s="33"/>
    </row>
    <row r="444" spans="6:9" x14ac:dyDescent="0.2">
      <c r="F444" s="61"/>
      <c r="I444" s="33"/>
    </row>
    <row r="445" spans="6:9" x14ac:dyDescent="0.2">
      <c r="F445" s="61"/>
      <c r="I445" s="33"/>
    </row>
    <row r="446" spans="6:9" x14ac:dyDescent="0.2">
      <c r="F446" s="61"/>
      <c r="I446" s="33"/>
    </row>
    <row r="447" spans="6:9" x14ac:dyDescent="0.2">
      <c r="F447" s="61"/>
      <c r="I447" s="33"/>
    </row>
    <row r="448" spans="6:9" x14ac:dyDescent="0.2">
      <c r="F448" s="61"/>
      <c r="I448" s="33"/>
    </row>
    <row r="449" spans="6:9" x14ac:dyDescent="0.2">
      <c r="F449" s="61"/>
      <c r="I449" s="33"/>
    </row>
    <row r="450" spans="6:9" x14ac:dyDescent="0.2">
      <c r="F450" s="61"/>
      <c r="I450" s="33"/>
    </row>
    <row r="451" spans="6:9" x14ac:dyDescent="0.2">
      <c r="F451" s="61"/>
      <c r="I451" s="33"/>
    </row>
    <row r="452" spans="6:9" x14ac:dyDescent="0.2">
      <c r="F452" s="61"/>
      <c r="I452" s="33"/>
    </row>
    <row r="453" spans="6:9" x14ac:dyDescent="0.2">
      <c r="F453" s="61"/>
      <c r="I453" s="33"/>
    </row>
    <row r="454" spans="6:9" x14ac:dyDescent="0.2">
      <c r="F454" s="61"/>
      <c r="I454" s="33"/>
    </row>
    <row r="455" spans="6:9" x14ac:dyDescent="0.2">
      <c r="F455" s="61"/>
      <c r="I455" s="33"/>
    </row>
    <row r="456" spans="6:9" x14ac:dyDescent="0.2">
      <c r="F456" s="61"/>
      <c r="I456" s="33"/>
    </row>
    <row r="457" spans="6:9" x14ac:dyDescent="0.2">
      <c r="F457" s="61"/>
      <c r="I457" s="33"/>
    </row>
    <row r="458" spans="6:9" x14ac:dyDescent="0.2">
      <c r="F458" s="61"/>
      <c r="I458" s="33"/>
    </row>
    <row r="459" spans="6:9" x14ac:dyDescent="0.2">
      <c r="F459" s="61"/>
      <c r="I459" s="33"/>
    </row>
    <row r="460" spans="6:9" x14ac:dyDescent="0.2">
      <c r="F460" s="61"/>
      <c r="I460" s="33"/>
    </row>
    <row r="461" spans="6:9" x14ac:dyDescent="0.2">
      <c r="F461" s="61"/>
      <c r="I461" s="33"/>
    </row>
    <row r="462" spans="6:9" x14ac:dyDescent="0.2">
      <c r="F462" s="61"/>
      <c r="I462" s="33"/>
    </row>
    <row r="463" spans="6:9" x14ac:dyDescent="0.2">
      <c r="F463" s="61"/>
      <c r="I463" s="33"/>
    </row>
    <row r="464" spans="6:9" x14ac:dyDescent="0.2">
      <c r="F464" s="61"/>
      <c r="I464" s="33"/>
    </row>
    <row r="465" spans="6:9" x14ac:dyDescent="0.2">
      <c r="F465" s="61"/>
      <c r="I465" s="33"/>
    </row>
    <row r="466" spans="6:9" x14ac:dyDescent="0.2">
      <c r="F466" s="61"/>
      <c r="I466" s="33"/>
    </row>
    <row r="467" spans="6:9" x14ac:dyDescent="0.2">
      <c r="F467" s="61"/>
      <c r="I467" s="33"/>
    </row>
    <row r="468" spans="6:9" x14ac:dyDescent="0.2">
      <c r="F468" s="61"/>
      <c r="I468" s="33"/>
    </row>
    <row r="469" spans="6:9" x14ac:dyDescent="0.2">
      <c r="F469" s="61"/>
      <c r="I469" s="33"/>
    </row>
    <row r="470" spans="6:9" x14ac:dyDescent="0.2">
      <c r="F470" s="61"/>
      <c r="I470" s="33"/>
    </row>
    <row r="471" spans="6:9" x14ac:dyDescent="0.2">
      <c r="F471" s="61"/>
      <c r="I471" s="33"/>
    </row>
    <row r="472" spans="6:9" x14ac:dyDescent="0.2">
      <c r="F472" s="61"/>
      <c r="I472" s="33"/>
    </row>
    <row r="473" spans="6:9" x14ac:dyDescent="0.2">
      <c r="F473" s="61"/>
      <c r="I473" s="33"/>
    </row>
    <row r="474" spans="6:9" x14ac:dyDescent="0.2">
      <c r="F474" s="61"/>
      <c r="I474" s="33"/>
    </row>
    <row r="475" spans="6:9" x14ac:dyDescent="0.2">
      <c r="F475" s="61"/>
      <c r="I475" s="33"/>
    </row>
    <row r="476" spans="6:9" x14ac:dyDescent="0.2">
      <c r="F476" s="61"/>
      <c r="I476" s="33"/>
    </row>
    <row r="477" spans="6:9" x14ac:dyDescent="0.2">
      <c r="F477" s="61"/>
      <c r="I477" s="33"/>
    </row>
    <row r="478" spans="6:9" x14ac:dyDescent="0.2">
      <c r="F478" s="61"/>
      <c r="I478" s="33"/>
    </row>
    <row r="479" spans="6:9" x14ac:dyDescent="0.2">
      <c r="F479" s="61"/>
      <c r="I479" s="33"/>
    </row>
    <row r="480" spans="6:9" x14ac:dyDescent="0.2">
      <c r="F480" s="61"/>
      <c r="I480" s="33"/>
    </row>
    <row r="481" spans="6:9" x14ac:dyDescent="0.2">
      <c r="F481" s="61"/>
      <c r="I481" s="33"/>
    </row>
    <row r="482" spans="6:9" x14ac:dyDescent="0.2">
      <c r="F482" s="61"/>
      <c r="I482" s="33"/>
    </row>
    <row r="483" spans="6:9" x14ac:dyDescent="0.2">
      <c r="F483" s="61"/>
      <c r="I483" s="33"/>
    </row>
    <row r="484" spans="6:9" x14ac:dyDescent="0.2">
      <c r="F484" s="61"/>
      <c r="I484" s="33"/>
    </row>
    <row r="485" spans="6:9" x14ac:dyDescent="0.2">
      <c r="F485" s="61"/>
      <c r="I485" s="33"/>
    </row>
    <row r="486" spans="6:9" x14ac:dyDescent="0.2">
      <c r="F486" s="61"/>
      <c r="I486" s="33"/>
    </row>
    <row r="487" spans="6:9" x14ac:dyDescent="0.2">
      <c r="F487" s="61"/>
      <c r="I487" s="33"/>
    </row>
    <row r="488" spans="6:9" x14ac:dyDescent="0.2">
      <c r="F488" s="61"/>
      <c r="I488" s="33"/>
    </row>
    <row r="489" spans="6:9" x14ac:dyDescent="0.2">
      <c r="F489" s="61"/>
      <c r="I489" s="33"/>
    </row>
    <row r="490" spans="6:9" x14ac:dyDescent="0.2">
      <c r="F490" s="61"/>
      <c r="I490" s="33"/>
    </row>
    <row r="491" spans="6:9" x14ac:dyDescent="0.2">
      <c r="F491" s="61"/>
      <c r="I491" s="33"/>
    </row>
    <row r="492" spans="6:9" x14ac:dyDescent="0.2">
      <c r="F492" s="61"/>
      <c r="I492" s="33"/>
    </row>
    <row r="493" spans="6:9" x14ac:dyDescent="0.2">
      <c r="F493" s="61"/>
      <c r="I493" s="33"/>
    </row>
    <row r="494" spans="6:9" x14ac:dyDescent="0.2">
      <c r="F494" s="61"/>
      <c r="I494" s="33"/>
    </row>
    <row r="495" spans="6:9" x14ac:dyDescent="0.2">
      <c r="F495" s="61"/>
      <c r="I495" s="33"/>
    </row>
    <row r="496" spans="6:9" x14ac:dyDescent="0.2">
      <c r="F496" s="61"/>
      <c r="I496" s="33"/>
    </row>
    <row r="497" spans="6:9" x14ac:dyDescent="0.2">
      <c r="F497" s="61"/>
      <c r="I497" s="33"/>
    </row>
    <row r="498" spans="6:9" x14ac:dyDescent="0.2">
      <c r="F498" s="61"/>
      <c r="I498" s="33"/>
    </row>
    <row r="499" spans="6:9" x14ac:dyDescent="0.2">
      <c r="F499" s="61"/>
      <c r="I499" s="33"/>
    </row>
    <row r="500" spans="6:9" x14ac:dyDescent="0.2">
      <c r="F500" s="61"/>
      <c r="I500" s="33"/>
    </row>
    <row r="501" spans="6:9" x14ac:dyDescent="0.2">
      <c r="F501" s="61"/>
      <c r="I501" s="33"/>
    </row>
    <row r="502" spans="6:9" x14ac:dyDescent="0.2">
      <c r="F502" s="61"/>
      <c r="I502" s="33"/>
    </row>
    <row r="503" spans="6:9" x14ac:dyDescent="0.2">
      <c r="F503" s="61"/>
      <c r="I503" s="33"/>
    </row>
    <row r="504" spans="6:9" x14ac:dyDescent="0.2">
      <c r="F504" s="61"/>
      <c r="I504" s="33"/>
    </row>
    <row r="505" spans="6:9" x14ac:dyDescent="0.2">
      <c r="F505" s="61"/>
      <c r="I505" s="33"/>
    </row>
    <row r="506" spans="6:9" x14ac:dyDescent="0.2">
      <c r="F506" s="61"/>
      <c r="I506" s="33"/>
    </row>
    <row r="507" spans="6:9" x14ac:dyDescent="0.2">
      <c r="F507" s="61"/>
      <c r="I507" s="33"/>
    </row>
    <row r="508" spans="6:9" x14ac:dyDescent="0.2">
      <c r="F508" s="61"/>
      <c r="I508" s="33"/>
    </row>
    <row r="509" spans="6:9" x14ac:dyDescent="0.2">
      <c r="F509" s="61"/>
      <c r="I509" s="33"/>
    </row>
    <row r="510" spans="6:9" x14ac:dyDescent="0.2">
      <c r="F510" s="61"/>
      <c r="I510" s="33"/>
    </row>
    <row r="511" spans="6:9" x14ac:dyDescent="0.2">
      <c r="F511" s="61"/>
      <c r="I511" s="33"/>
    </row>
    <row r="512" spans="6:9" x14ac:dyDescent="0.2">
      <c r="F512" s="61"/>
      <c r="I512" s="33"/>
    </row>
    <row r="513" spans="6:9" x14ac:dyDescent="0.2">
      <c r="F513" s="61"/>
      <c r="I513" s="33"/>
    </row>
    <row r="514" spans="6:9" x14ac:dyDescent="0.2">
      <c r="F514" s="61"/>
      <c r="I514" s="33"/>
    </row>
    <row r="515" spans="6:9" x14ac:dyDescent="0.2">
      <c r="F515" s="61"/>
      <c r="I515" s="33"/>
    </row>
    <row r="516" spans="6:9" x14ac:dyDescent="0.2">
      <c r="F516" s="61"/>
      <c r="I516" s="33"/>
    </row>
    <row r="517" spans="6:9" x14ac:dyDescent="0.2">
      <c r="F517" s="61"/>
      <c r="I517" s="33"/>
    </row>
    <row r="518" spans="6:9" x14ac:dyDescent="0.2">
      <c r="F518" s="61"/>
      <c r="I518" s="33"/>
    </row>
    <row r="519" spans="6:9" x14ac:dyDescent="0.2">
      <c r="F519" s="61"/>
      <c r="I519" s="33"/>
    </row>
    <row r="520" spans="6:9" x14ac:dyDescent="0.2">
      <c r="F520" s="61"/>
      <c r="I520" s="33"/>
    </row>
    <row r="521" spans="6:9" x14ac:dyDescent="0.2">
      <c r="F521" s="61"/>
      <c r="I521" s="33"/>
    </row>
    <row r="522" spans="6:9" x14ac:dyDescent="0.2">
      <c r="F522" s="61"/>
      <c r="I522" s="33"/>
    </row>
    <row r="523" spans="6:9" x14ac:dyDescent="0.2">
      <c r="F523" s="61"/>
      <c r="I523" s="33"/>
    </row>
    <row r="524" spans="6:9" x14ac:dyDescent="0.2">
      <c r="F524" s="61"/>
      <c r="I524" s="33"/>
    </row>
    <row r="525" spans="6:9" x14ac:dyDescent="0.2">
      <c r="F525" s="61"/>
      <c r="I525" s="33"/>
    </row>
    <row r="526" spans="6:9" x14ac:dyDescent="0.2">
      <c r="F526" s="61"/>
      <c r="I526" s="33"/>
    </row>
    <row r="527" spans="6:9" x14ac:dyDescent="0.2">
      <c r="F527" s="61"/>
      <c r="I527" s="33"/>
    </row>
    <row r="528" spans="6:9" x14ac:dyDescent="0.2">
      <c r="F528" s="61"/>
      <c r="I528" s="33"/>
    </row>
    <row r="529" spans="6:9" x14ac:dyDescent="0.2">
      <c r="F529" s="61"/>
      <c r="I529" s="33"/>
    </row>
    <row r="530" spans="6:9" x14ac:dyDescent="0.2">
      <c r="F530" s="61"/>
      <c r="I530" s="33"/>
    </row>
    <row r="531" spans="6:9" x14ac:dyDescent="0.2">
      <c r="F531" s="61"/>
      <c r="I531" s="33"/>
    </row>
    <row r="532" spans="6:9" x14ac:dyDescent="0.2">
      <c r="F532" s="61"/>
      <c r="I532" s="33"/>
    </row>
    <row r="533" spans="6:9" x14ac:dyDescent="0.2">
      <c r="F533" s="61"/>
      <c r="I533" s="33"/>
    </row>
    <row r="534" spans="6:9" x14ac:dyDescent="0.2">
      <c r="F534" s="61"/>
      <c r="I534" s="33"/>
    </row>
    <row r="535" spans="6:9" x14ac:dyDescent="0.2">
      <c r="F535" s="61"/>
      <c r="I535" s="33"/>
    </row>
    <row r="536" spans="6:9" x14ac:dyDescent="0.2">
      <c r="F536" s="61"/>
      <c r="I536" s="33"/>
    </row>
    <row r="537" spans="6:9" x14ac:dyDescent="0.2">
      <c r="F537" s="61"/>
      <c r="I537" s="33"/>
    </row>
    <row r="538" spans="6:9" x14ac:dyDescent="0.2">
      <c r="F538" s="61"/>
      <c r="I538" s="33"/>
    </row>
    <row r="539" spans="6:9" x14ac:dyDescent="0.2">
      <c r="F539" s="61"/>
      <c r="I539" s="33"/>
    </row>
    <row r="540" spans="6:9" x14ac:dyDescent="0.2">
      <c r="F540" s="61"/>
      <c r="I540" s="33"/>
    </row>
    <row r="541" spans="6:9" x14ac:dyDescent="0.2">
      <c r="F541" s="61"/>
      <c r="I541" s="33"/>
    </row>
    <row r="542" spans="6:9" x14ac:dyDescent="0.2">
      <c r="F542" s="61"/>
      <c r="I542" s="33"/>
    </row>
    <row r="543" spans="6:9" x14ac:dyDescent="0.2">
      <c r="F543" s="61"/>
      <c r="I543" s="33"/>
    </row>
    <row r="544" spans="6:9" x14ac:dyDescent="0.2">
      <c r="F544" s="61"/>
      <c r="I544" s="33"/>
    </row>
    <row r="545" spans="6:9" x14ac:dyDescent="0.2">
      <c r="F545" s="61"/>
      <c r="I545" s="33"/>
    </row>
    <row r="546" spans="6:9" x14ac:dyDescent="0.2">
      <c r="F546" s="61"/>
      <c r="I546" s="33"/>
    </row>
    <row r="547" spans="6:9" x14ac:dyDescent="0.2">
      <c r="F547" s="61"/>
      <c r="I547" s="33"/>
    </row>
    <row r="548" spans="6:9" x14ac:dyDescent="0.2">
      <c r="F548" s="61"/>
      <c r="I548" s="33"/>
    </row>
    <row r="549" spans="6:9" x14ac:dyDescent="0.2">
      <c r="F549" s="61"/>
      <c r="I549" s="33"/>
    </row>
    <row r="550" spans="6:9" x14ac:dyDescent="0.2">
      <c r="F550" s="61"/>
      <c r="I550" s="33"/>
    </row>
    <row r="551" spans="6:9" x14ac:dyDescent="0.2">
      <c r="F551" s="61"/>
      <c r="I551" s="33"/>
    </row>
    <row r="552" spans="6:9" x14ac:dyDescent="0.2">
      <c r="F552" s="61"/>
      <c r="I552" s="33"/>
    </row>
    <row r="553" spans="6:9" x14ac:dyDescent="0.2">
      <c r="F553" s="61"/>
      <c r="I553" s="33"/>
    </row>
    <row r="554" spans="6:9" x14ac:dyDescent="0.2">
      <c r="F554" s="61"/>
      <c r="I554" s="33"/>
    </row>
    <row r="555" spans="6:9" x14ac:dyDescent="0.2">
      <c r="F555" s="61"/>
      <c r="I555" s="33"/>
    </row>
    <row r="556" spans="6:9" x14ac:dyDescent="0.2">
      <c r="F556" s="61"/>
      <c r="I556" s="33"/>
    </row>
    <row r="557" spans="6:9" x14ac:dyDescent="0.2">
      <c r="F557" s="61"/>
      <c r="I557" s="33"/>
    </row>
    <row r="558" spans="6:9" x14ac:dyDescent="0.2">
      <c r="F558" s="61"/>
      <c r="I558" s="33"/>
    </row>
    <row r="559" spans="6:9" x14ac:dyDescent="0.2">
      <c r="F559" s="61"/>
      <c r="I559" s="33"/>
    </row>
    <row r="560" spans="6:9" x14ac:dyDescent="0.2">
      <c r="F560" s="61"/>
      <c r="I560" s="33"/>
    </row>
    <row r="561" spans="6:9" x14ac:dyDescent="0.2">
      <c r="F561" s="61"/>
      <c r="I561" s="33"/>
    </row>
    <row r="562" spans="6:9" x14ac:dyDescent="0.2">
      <c r="F562" s="61"/>
      <c r="I562" s="33"/>
    </row>
    <row r="563" spans="6:9" x14ac:dyDescent="0.2">
      <c r="F563" s="61"/>
      <c r="I563" s="33"/>
    </row>
    <row r="564" spans="6:9" x14ac:dyDescent="0.2">
      <c r="F564" s="61"/>
      <c r="I564" s="33"/>
    </row>
    <row r="565" spans="6:9" x14ac:dyDescent="0.2">
      <c r="F565" s="61"/>
      <c r="I565" s="33"/>
    </row>
    <row r="566" spans="6:9" x14ac:dyDescent="0.2">
      <c r="F566" s="61"/>
      <c r="I566" s="33"/>
    </row>
    <row r="567" spans="6:9" x14ac:dyDescent="0.2">
      <c r="F567" s="61"/>
      <c r="I567" s="33"/>
    </row>
    <row r="568" spans="6:9" x14ac:dyDescent="0.2">
      <c r="F568" s="61"/>
      <c r="I568" s="33"/>
    </row>
    <row r="569" spans="6:9" x14ac:dyDescent="0.2">
      <c r="F569" s="61"/>
      <c r="I569" s="33"/>
    </row>
    <row r="570" spans="6:9" x14ac:dyDescent="0.2">
      <c r="F570" s="61"/>
      <c r="I570" s="33"/>
    </row>
    <row r="571" spans="6:9" x14ac:dyDescent="0.2">
      <c r="F571" s="61"/>
      <c r="I571" s="33"/>
    </row>
    <row r="572" spans="6:9" x14ac:dyDescent="0.2">
      <c r="F572" s="61"/>
      <c r="I572" s="33"/>
    </row>
    <row r="573" spans="6:9" x14ac:dyDescent="0.2">
      <c r="F573" s="61"/>
      <c r="I573" s="33"/>
    </row>
    <row r="574" spans="6:9" x14ac:dyDescent="0.2">
      <c r="F574" s="61"/>
      <c r="I574" s="33"/>
    </row>
    <row r="575" spans="6:9" x14ac:dyDescent="0.2">
      <c r="F575" s="61"/>
      <c r="I575" s="33"/>
    </row>
    <row r="576" spans="6:9" x14ac:dyDescent="0.2">
      <c r="F576" s="61"/>
      <c r="I576" s="33"/>
    </row>
    <row r="577" spans="6:9" x14ac:dyDescent="0.2">
      <c r="F577" s="61"/>
      <c r="I577" s="33"/>
    </row>
    <row r="578" spans="6:9" x14ac:dyDescent="0.2">
      <c r="F578" s="61"/>
      <c r="I578" s="33"/>
    </row>
    <row r="579" spans="6:9" x14ac:dyDescent="0.2">
      <c r="F579" s="61"/>
      <c r="I579" s="33"/>
    </row>
    <row r="580" spans="6:9" x14ac:dyDescent="0.2">
      <c r="F580" s="61"/>
      <c r="I580" s="33"/>
    </row>
    <row r="581" spans="6:9" x14ac:dyDescent="0.2">
      <c r="F581" s="61"/>
      <c r="I581" s="33"/>
    </row>
    <row r="582" spans="6:9" x14ac:dyDescent="0.2">
      <c r="F582" s="61"/>
      <c r="I582" s="33"/>
    </row>
    <row r="583" spans="6:9" x14ac:dyDescent="0.2">
      <c r="F583" s="61"/>
      <c r="I583" s="33"/>
    </row>
    <row r="584" spans="6:9" x14ac:dyDescent="0.2">
      <c r="F584" s="61"/>
      <c r="I584" s="33"/>
    </row>
    <row r="585" spans="6:9" x14ac:dyDescent="0.2">
      <c r="F585" s="61"/>
      <c r="I585" s="33"/>
    </row>
    <row r="586" spans="6:9" x14ac:dyDescent="0.2">
      <c r="F586" s="61"/>
      <c r="I586" s="33"/>
    </row>
    <row r="587" spans="6:9" x14ac:dyDescent="0.2">
      <c r="F587" s="61"/>
      <c r="I587" s="33"/>
    </row>
    <row r="588" spans="6:9" x14ac:dyDescent="0.2">
      <c r="F588" s="61"/>
      <c r="I588" s="33"/>
    </row>
    <row r="589" spans="6:9" x14ac:dyDescent="0.2">
      <c r="F589" s="61"/>
      <c r="I589" s="33"/>
    </row>
    <row r="590" spans="6:9" x14ac:dyDescent="0.2">
      <c r="F590" s="61"/>
      <c r="I590" s="33"/>
    </row>
    <row r="591" spans="6:9" x14ac:dyDescent="0.2">
      <c r="F591" s="61"/>
      <c r="I591" s="33"/>
    </row>
    <row r="592" spans="6:9" x14ac:dyDescent="0.2">
      <c r="F592" s="61"/>
      <c r="I592" s="33"/>
    </row>
    <row r="593" spans="6:9" x14ac:dyDescent="0.2">
      <c r="F593" s="61"/>
      <c r="I593" s="33"/>
    </row>
    <row r="594" spans="6:9" x14ac:dyDescent="0.2">
      <c r="F594" s="61"/>
      <c r="I594" s="33"/>
    </row>
    <row r="595" spans="6:9" x14ac:dyDescent="0.2">
      <c r="F595" s="61"/>
      <c r="I595" s="33"/>
    </row>
    <row r="596" spans="6:9" x14ac:dyDescent="0.2">
      <c r="F596" s="61"/>
      <c r="I596" s="33"/>
    </row>
    <row r="597" spans="6:9" x14ac:dyDescent="0.2">
      <c r="F597" s="61"/>
      <c r="I597" s="33"/>
    </row>
    <row r="598" spans="6:9" x14ac:dyDescent="0.2">
      <c r="F598" s="61"/>
      <c r="I598" s="33"/>
    </row>
    <row r="599" spans="6:9" x14ac:dyDescent="0.2">
      <c r="F599" s="61"/>
      <c r="I599" s="33"/>
    </row>
    <row r="600" spans="6:9" x14ac:dyDescent="0.2">
      <c r="F600" s="61"/>
      <c r="I600" s="33"/>
    </row>
    <row r="601" spans="6:9" x14ac:dyDescent="0.2">
      <c r="F601" s="61"/>
      <c r="I601" s="33"/>
    </row>
    <row r="602" spans="6:9" x14ac:dyDescent="0.2">
      <c r="F602" s="61"/>
      <c r="I602" s="33"/>
    </row>
    <row r="603" spans="6:9" x14ac:dyDescent="0.2">
      <c r="F603" s="61"/>
      <c r="I603" s="33"/>
    </row>
    <row r="604" spans="6:9" x14ac:dyDescent="0.2">
      <c r="F604" s="61"/>
      <c r="I604" s="33"/>
    </row>
    <row r="605" spans="6:9" x14ac:dyDescent="0.2">
      <c r="F605" s="61"/>
      <c r="I605" s="33"/>
    </row>
    <row r="606" spans="6:9" x14ac:dyDescent="0.2">
      <c r="F606" s="61"/>
      <c r="I606" s="33"/>
    </row>
    <row r="607" spans="6:9" x14ac:dyDescent="0.2">
      <c r="F607" s="61"/>
      <c r="I607" s="33"/>
    </row>
    <row r="608" spans="6:9" x14ac:dyDescent="0.2">
      <c r="F608" s="61"/>
      <c r="I608" s="33"/>
    </row>
    <row r="609" spans="6:9" x14ac:dyDescent="0.2">
      <c r="F609" s="61"/>
      <c r="I609" s="33"/>
    </row>
    <row r="610" spans="6:9" x14ac:dyDescent="0.2">
      <c r="F610" s="61"/>
      <c r="I610" s="33"/>
    </row>
    <row r="611" spans="6:9" x14ac:dyDescent="0.2">
      <c r="F611" s="61"/>
      <c r="I611" s="33"/>
    </row>
    <row r="612" spans="6:9" x14ac:dyDescent="0.2">
      <c r="F612" s="61"/>
      <c r="I612" s="33"/>
    </row>
    <row r="613" spans="6:9" x14ac:dyDescent="0.2">
      <c r="F613" s="61"/>
      <c r="I613" s="33"/>
    </row>
    <row r="614" spans="6:9" x14ac:dyDescent="0.2">
      <c r="F614" s="61"/>
      <c r="I614" s="33"/>
    </row>
    <row r="615" spans="6:9" x14ac:dyDescent="0.2">
      <c r="F615" s="61"/>
      <c r="I615" s="33"/>
    </row>
    <row r="616" spans="6:9" x14ac:dyDescent="0.2">
      <c r="F616" s="61"/>
      <c r="I616" s="33"/>
    </row>
    <row r="617" spans="6:9" x14ac:dyDescent="0.2">
      <c r="F617" s="61"/>
      <c r="I617" s="33"/>
    </row>
    <row r="618" spans="6:9" x14ac:dyDescent="0.2">
      <c r="F618" s="61"/>
      <c r="I618" s="33"/>
    </row>
    <row r="619" spans="6:9" x14ac:dyDescent="0.2">
      <c r="F619" s="61"/>
      <c r="I619" s="33"/>
    </row>
    <row r="620" spans="6:9" x14ac:dyDescent="0.2">
      <c r="F620" s="61"/>
      <c r="I620" s="33"/>
    </row>
    <row r="621" spans="6:9" x14ac:dyDescent="0.2">
      <c r="F621" s="61"/>
      <c r="I621" s="33"/>
    </row>
    <row r="622" spans="6:9" x14ac:dyDescent="0.2">
      <c r="F622" s="61"/>
      <c r="I622" s="33"/>
    </row>
    <row r="623" spans="6:9" x14ac:dyDescent="0.2">
      <c r="F623" s="61"/>
      <c r="I623" s="33"/>
    </row>
    <row r="624" spans="6:9" x14ac:dyDescent="0.2">
      <c r="F624" s="61"/>
      <c r="I624" s="33"/>
    </row>
    <row r="625" spans="6:9" x14ac:dyDescent="0.2">
      <c r="F625" s="61"/>
      <c r="I625" s="33"/>
    </row>
    <row r="626" spans="6:9" x14ac:dyDescent="0.2">
      <c r="F626" s="61"/>
      <c r="I626" s="33"/>
    </row>
    <row r="627" spans="6:9" x14ac:dyDescent="0.2">
      <c r="F627" s="61"/>
      <c r="I627" s="33"/>
    </row>
    <row r="628" spans="6:9" x14ac:dyDescent="0.2">
      <c r="F628" s="61"/>
      <c r="I628" s="33"/>
    </row>
    <row r="629" spans="6:9" x14ac:dyDescent="0.2">
      <c r="F629" s="61"/>
      <c r="I629" s="33"/>
    </row>
    <row r="630" spans="6:9" x14ac:dyDescent="0.2">
      <c r="F630" s="61"/>
      <c r="I630" s="33"/>
    </row>
    <row r="631" spans="6:9" x14ac:dyDescent="0.2">
      <c r="F631" s="61"/>
      <c r="I631" s="33"/>
    </row>
    <row r="632" spans="6:9" x14ac:dyDescent="0.2">
      <c r="F632" s="61"/>
      <c r="I632" s="33"/>
    </row>
    <row r="633" spans="6:9" x14ac:dyDescent="0.2">
      <c r="F633" s="61"/>
      <c r="I633" s="33"/>
    </row>
    <row r="634" spans="6:9" x14ac:dyDescent="0.2">
      <c r="F634" s="61"/>
      <c r="I634" s="33"/>
    </row>
    <row r="635" spans="6:9" x14ac:dyDescent="0.2">
      <c r="F635" s="61"/>
      <c r="I635" s="33"/>
    </row>
    <row r="636" spans="6:9" x14ac:dyDescent="0.2">
      <c r="F636" s="61"/>
      <c r="I636" s="33"/>
    </row>
    <row r="637" spans="6:9" x14ac:dyDescent="0.2">
      <c r="F637" s="61"/>
      <c r="I637" s="33"/>
    </row>
    <row r="638" spans="6:9" x14ac:dyDescent="0.2">
      <c r="F638" s="61"/>
      <c r="I638" s="33"/>
    </row>
    <row r="639" spans="6:9" x14ac:dyDescent="0.2">
      <c r="F639" s="61"/>
      <c r="I639" s="33"/>
    </row>
    <row r="640" spans="6:9" x14ac:dyDescent="0.2">
      <c r="F640" s="61"/>
      <c r="I640" s="33"/>
    </row>
    <row r="641" spans="6:9" x14ac:dyDescent="0.2">
      <c r="F641" s="61"/>
      <c r="I641" s="33"/>
    </row>
    <row r="642" spans="6:9" x14ac:dyDescent="0.2">
      <c r="F642" s="61"/>
      <c r="I642" s="33"/>
    </row>
    <row r="643" spans="6:9" x14ac:dyDescent="0.2">
      <c r="F643" s="61"/>
      <c r="I643" s="33"/>
    </row>
    <row r="644" spans="6:9" x14ac:dyDescent="0.2">
      <c r="F644" s="61"/>
      <c r="I644" s="33"/>
    </row>
    <row r="645" spans="6:9" x14ac:dyDescent="0.2">
      <c r="F645" s="61"/>
      <c r="I645" s="33"/>
    </row>
    <row r="646" spans="6:9" x14ac:dyDescent="0.2">
      <c r="F646" s="61"/>
      <c r="I646" s="33"/>
    </row>
    <row r="647" spans="6:9" x14ac:dyDescent="0.2">
      <c r="F647" s="61"/>
      <c r="I647" s="33"/>
    </row>
    <row r="648" spans="6:9" x14ac:dyDescent="0.2">
      <c r="F648" s="61"/>
      <c r="I648" s="33"/>
    </row>
    <row r="649" spans="6:9" x14ac:dyDescent="0.2">
      <c r="F649" s="61"/>
      <c r="I649" s="33"/>
    </row>
    <row r="650" spans="6:9" x14ac:dyDescent="0.2">
      <c r="F650" s="61"/>
      <c r="I650" s="33"/>
    </row>
    <row r="651" spans="6:9" x14ac:dyDescent="0.2">
      <c r="F651" s="61"/>
      <c r="I651" s="33"/>
    </row>
    <row r="652" spans="6:9" x14ac:dyDescent="0.2">
      <c r="F652" s="61"/>
      <c r="I652" s="33"/>
    </row>
    <row r="653" spans="6:9" x14ac:dyDescent="0.2">
      <c r="F653" s="61"/>
      <c r="I653" s="33"/>
    </row>
    <row r="654" spans="6:9" x14ac:dyDescent="0.2">
      <c r="F654" s="61"/>
      <c r="I654" s="33"/>
    </row>
    <row r="655" spans="6:9" x14ac:dyDescent="0.2">
      <c r="F655" s="61"/>
      <c r="I655" s="33"/>
    </row>
    <row r="656" spans="6:9" x14ac:dyDescent="0.2">
      <c r="F656" s="61"/>
      <c r="I656" s="33"/>
    </row>
    <row r="657" spans="6:9" x14ac:dyDescent="0.2">
      <c r="F657" s="61"/>
      <c r="I657" s="33"/>
    </row>
    <row r="658" spans="6:9" x14ac:dyDescent="0.2">
      <c r="F658" s="61"/>
      <c r="I658" s="33"/>
    </row>
    <row r="659" spans="6:9" x14ac:dyDescent="0.2">
      <c r="F659" s="61"/>
      <c r="I659" s="33"/>
    </row>
    <row r="660" spans="6:9" x14ac:dyDescent="0.2">
      <c r="F660" s="61"/>
      <c r="I660" s="33"/>
    </row>
    <row r="661" spans="6:9" x14ac:dyDescent="0.2">
      <c r="F661" s="61"/>
      <c r="I661" s="33"/>
    </row>
    <row r="662" spans="6:9" x14ac:dyDescent="0.2">
      <c r="F662" s="61"/>
      <c r="I662" s="33"/>
    </row>
    <row r="663" spans="6:9" x14ac:dyDescent="0.2">
      <c r="F663" s="61"/>
      <c r="I663" s="33"/>
    </row>
    <row r="664" spans="6:9" x14ac:dyDescent="0.2">
      <c r="F664" s="61"/>
      <c r="I664" s="33"/>
    </row>
    <row r="665" spans="6:9" x14ac:dyDescent="0.2">
      <c r="F665" s="61"/>
      <c r="I665" s="33"/>
    </row>
    <row r="666" spans="6:9" x14ac:dyDescent="0.2">
      <c r="F666" s="61"/>
      <c r="I666" s="33"/>
    </row>
    <row r="667" spans="6:9" x14ac:dyDescent="0.2">
      <c r="F667" s="61"/>
      <c r="I667" s="33"/>
    </row>
    <row r="668" spans="6:9" x14ac:dyDescent="0.2">
      <c r="F668" s="61"/>
      <c r="I668" s="33"/>
    </row>
    <row r="669" spans="6:9" x14ac:dyDescent="0.2">
      <c r="F669" s="61"/>
      <c r="I669" s="33"/>
    </row>
    <row r="670" spans="6:9" x14ac:dyDescent="0.2">
      <c r="F670" s="61"/>
      <c r="I670" s="33"/>
    </row>
    <row r="671" spans="6:9" x14ac:dyDescent="0.2">
      <c r="F671" s="61"/>
      <c r="I671" s="33"/>
    </row>
    <row r="672" spans="6:9" x14ac:dyDescent="0.2">
      <c r="F672" s="61"/>
      <c r="I672" s="33"/>
    </row>
    <row r="673" spans="6:9" x14ac:dyDescent="0.2">
      <c r="F673" s="61"/>
      <c r="I673" s="33"/>
    </row>
    <row r="674" spans="6:9" x14ac:dyDescent="0.2">
      <c r="F674" s="61"/>
      <c r="I674" s="33"/>
    </row>
    <row r="675" spans="6:9" x14ac:dyDescent="0.2">
      <c r="F675" s="61"/>
      <c r="I675" s="33"/>
    </row>
    <row r="676" spans="6:9" x14ac:dyDescent="0.2">
      <c r="F676" s="61"/>
      <c r="I676" s="33"/>
    </row>
    <row r="677" spans="6:9" x14ac:dyDescent="0.2">
      <c r="F677" s="61"/>
      <c r="I677" s="33"/>
    </row>
    <row r="678" spans="6:9" x14ac:dyDescent="0.2">
      <c r="F678" s="61"/>
      <c r="I678" s="33"/>
    </row>
    <row r="679" spans="6:9" x14ac:dyDescent="0.2">
      <c r="F679" s="61"/>
      <c r="I679" s="33"/>
    </row>
    <row r="680" spans="6:9" x14ac:dyDescent="0.2">
      <c r="F680" s="61"/>
      <c r="I680" s="33"/>
    </row>
    <row r="681" spans="6:9" x14ac:dyDescent="0.2">
      <c r="F681" s="61"/>
      <c r="I681" s="33"/>
    </row>
    <row r="682" spans="6:9" x14ac:dyDescent="0.2">
      <c r="F682" s="61"/>
      <c r="I682" s="33"/>
    </row>
    <row r="683" spans="6:9" x14ac:dyDescent="0.2">
      <c r="F683" s="61"/>
      <c r="I683" s="33"/>
    </row>
    <row r="684" spans="6:9" x14ac:dyDescent="0.2">
      <c r="F684" s="61"/>
      <c r="I684" s="33"/>
    </row>
    <row r="685" spans="6:9" x14ac:dyDescent="0.2">
      <c r="F685" s="61"/>
      <c r="I685" s="33"/>
    </row>
    <row r="686" spans="6:9" x14ac:dyDescent="0.2">
      <c r="F686" s="61"/>
      <c r="I686" s="33"/>
    </row>
    <row r="687" spans="6:9" x14ac:dyDescent="0.2">
      <c r="F687" s="61"/>
      <c r="I687" s="33"/>
    </row>
    <row r="688" spans="6:9" x14ac:dyDescent="0.2">
      <c r="F688" s="61"/>
      <c r="I688" s="33"/>
    </row>
    <row r="689" spans="6:9" x14ac:dyDescent="0.2">
      <c r="F689" s="61"/>
      <c r="I689" s="33"/>
    </row>
    <row r="690" spans="6:9" x14ac:dyDescent="0.2">
      <c r="F690" s="61"/>
      <c r="I690" s="33"/>
    </row>
    <row r="691" spans="6:9" x14ac:dyDescent="0.2">
      <c r="F691" s="61"/>
      <c r="I691" s="33"/>
    </row>
    <row r="692" spans="6:9" x14ac:dyDescent="0.2">
      <c r="F692" s="61"/>
      <c r="I692" s="33"/>
    </row>
    <row r="693" spans="6:9" x14ac:dyDescent="0.2">
      <c r="F693" s="61"/>
      <c r="I693" s="33"/>
    </row>
    <row r="694" spans="6:9" x14ac:dyDescent="0.2">
      <c r="F694" s="61"/>
      <c r="I694" s="33"/>
    </row>
    <row r="695" spans="6:9" x14ac:dyDescent="0.2">
      <c r="F695" s="61"/>
      <c r="I695" s="33"/>
    </row>
    <row r="696" spans="6:9" x14ac:dyDescent="0.2">
      <c r="F696" s="61"/>
      <c r="I696" s="33"/>
    </row>
    <row r="697" spans="6:9" x14ac:dyDescent="0.2">
      <c r="F697" s="61"/>
      <c r="I697" s="33"/>
    </row>
    <row r="698" spans="6:9" x14ac:dyDescent="0.2">
      <c r="F698" s="61"/>
      <c r="I698" s="33"/>
    </row>
    <row r="699" spans="6:9" x14ac:dyDescent="0.2">
      <c r="F699" s="61"/>
      <c r="I699" s="33"/>
    </row>
    <row r="700" spans="6:9" x14ac:dyDescent="0.2">
      <c r="F700" s="61"/>
      <c r="I700" s="33"/>
    </row>
    <row r="701" spans="6:9" x14ac:dyDescent="0.2">
      <c r="F701" s="61"/>
      <c r="I701" s="33"/>
    </row>
    <row r="702" spans="6:9" x14ac:dyDescent="0.2">
      <c r="F702" s="61"/>
      <c r="I702" s="33"/>
    </row>
    <row r="703" spans="6:9" x14ac:dyDescent="0.2">
      <c r="F703" s="61"/>
      <c r="I703" s="33"/>
    </row>
    <row r="704" spans="6:9" x14ac:dyDescent="0.2">
      <c r="F704" s="61"/>
      <c r="I704" s="33"/>
    </row>
    <row r="705" spans="6:9" x14ac:dyDescent="0.2">
      <c r="F705" s="61"/>
      <c r="I705" s="33"/>
    </row>
    <row r="706" spans="6:9" x14ac:dyDescent="0.2">
      <c r="F706" s="61"/>
      <c r="I706" s="33"/>
    </row>
    <row r="707" spans="6:9" x14ac:dyDescent="0.2">
      <c r="F707" s="61"/>
      <c r="I707" s="33"/>
    </row>
    <row r="708" spans="6:9" x14ac:dyDescent="0.2">
      <c r="F708" s="61"/>
      <c r="I708" s="33"/>
    </row>
    <row r="709" spans="6:9" x14ac:dyDescent="0.2">
      <c r="F709" s="61"/>
      <c r="I709" s="33"/>
    </row>
    <row r="710" spans="6:9" x14ac:dyDescent="0.2">
      <c r="F710" s="61"/>
      <c r="I710" s="33"/>
    </row>
    <row r="711" spans="6:9" x14ac:dyDescent="0.2">
      <c r="F711" s="61"/>
      <c r="I711" s="33"/>
    </row>
    <row r="712" spans="6:9" x14ac:dyDescent="0.2">
      <c r="F712" s="61"/>
      <c r="I712" s="33"/>
    </row>
    <row r="713" spans="6:9" x14ac:dyDescent="0.2">
      <c r="F713" s="61"/>
      <c r="I713" s="33"/>
    </row>
    <row r="714" spans="6:9" x14ac:dyDescent="0.2">
      <c r="F714" s="61"/>
      <c r="I714" s="33"/>
    </row>
    <row r="715" spans="6:9" x14ac:dyDescent="0.2">
      <c r="F715" s="61"/>
      <c r="I715" s="33"/>
    </row>
    <row r="716" spans="6:9" x14ac:dyDescent="0.2">
      <c r="F716" s="61"/>
      <c r="I716" s="33"/>
    </row>
    <row r="717" spans="6:9" x14ac:dyDescent="0.2">
      <c r="F717" s="61"/>
      <c r="I717" s="33"/>
    </row>
    <row r="718" spans="6:9" x14ac:dyDescent="0.2">
      <c r="F718" s="61"/>
      <c r="I718" s="33"/>
    </row>
    <row r="719" spans="6:9" x14ac:dyDescent="0.2">
      <c r="F719" s="61"/>
      <c r="I719" s="33"/>
    </row>
    <row r="720" spans="6:9" x14ac:dyDescent="0.2">
      <c r="F720" s="61"/>
      <c r="I720" s="33"/>
    </row>
    <row r="721" spans="6:9" x14ac:dyDescent="0.2">
      <c r="F721" s="61"/>
      <c r="I721" s="33"/>
    </row>
    <row r="722" spans="6:9" x14ac:dyDescent="0.2">
      <c r="F722" s="61"/>
      <c r="I722" s="33"/>
    </row>
    <row r="723" spans="6:9" x14ac:dyDescent="0.2">
      <c r="F723" s="61"/>
      <c r="I723" s="33"/>
    </row>
    <row r="724" spans="6:9" x14ac:dyDescent="0.2">
      <c r="F724" s="61"/>
      <c r="I724" s="33"/>
    </row>
    <row r="725" spans="6:9" x14ac:dyDescent="0.2">
      <c r="F725" s="61"/>
      <c r="I725" s="33"/>
    </row>
    <row r="726" spans="6:9" x14ac:dyDescent="0.2">
      <c r="F726" s="61"/>
      <c r="I726" s="33"/>
    </row>
    <row r="727" spans="6:9" x14ac:dyDescent="0.2">
      <c r="F727" s="61"/>
      <c r="I727" s="33"/>
    </row>
    <row r="728" spans="6:9" x14ac:dyDescent="0.2">
      <c r="F728" s="61"/>
      <c r="I728" s="33"/>
    </row>
    <row r="729" spans="6:9" x14ac:dyDescent="0.2">
      <c r="F729" s="61"/>
      <c r="I729" s="33"/>
    </row>
    <row r="730" spans="6:9" x14ac:dyDescent="0.2">
      <c r="F730" s="61"/>
      <c r="I730" s="33"/>
    </row>
    <row r="731" spans="6:9" x14ac:dyDescent="0.2">
      <c r="F731" s="61"/>
      <c r="I731" s="33"/>
    </row>
    <row r="732" spans="6:9" x14ac:dyDescent="0.2">
      <c r="F732" s="61"/>
      <c r="I732" s="33"/>
    </row>
    <row r="733" spans="6:9" x14ac:dyDescent="0.2">
      <c r="F733" s="61"/>
      <c r="I733" s="33"/>
    </row>
    <row r="734" spans="6:9" x14ac:dyDescent="0.2">
      <c r="F734" s="61"/>
      <c r="I734" s="33"/>
    </row>
    <row r="735" spans="6:9" x14ac:dyDescent="0.2">
      <c r="F735" s="61"/>
      <c r="I735" s="33"/>
    </row>
    <row r="736" spans="6:9" x14ac:dyDescent="0.2">
      <c r="F736" s="61"/>
      <c r="I736" s="33"/>
    </row>
    <row r="737" spans="6:9" x14ac:dyDescent="0.2">
      <c r="F737" s="61"/>
      <c r="I737" s="33"/>
    </row>
    <row r="738" spans="6:9" x14ac:dyDescent="0.2">
      <c r="F738" s="61"/>
      <c r="I738" s="33"/>
    </row>
    <row r="739" spans="6:9" x14ac:dyDescent="0.2">
      <c r="F739" s="61"/>
      <c r="I739" s="33"/>
    </row>
    <row r="740" spans="6:9" x14ac:dyDescent="0.2">
      <c r="F740" s="61"/>
      <c r="I740" s="33"/>
    </row>
    <row r="741" spans="6:9" x14ac:dyDescent="0.2">
      <c r="F741" s="61"/>
      <c r="I741" s="33"/>
    </row>
    <row r="742" spans="6:9" x14ac:dyDescent="0.2">
      <c r="F742" s="61"/>
      <c r="I742" s="33"/>
    </row>
    <row r="743" spans="6:9" x14ac:dyDescent="0.2">
      <c r="F743" s="61"/>
      <c r="I743" s="33"/>
    </row>
    <row r="744" spans="6:9" x14ac:dyDescent="0.2">
      <c r="F744" s="61"/>
      <c r="I744" s="33"/>
    </row>
    <row r="745" spans="6:9" x14ac:dyDescent="0.2">
      <c r="F745" s="61"/>
      <c r="I745" s="33"/>
    </row>
    <row r="746" spans="6:9" x14ac:dyDescent="0.2">
      <c r="F746" s="61"/>
      <c r="I746" s="33"/>
    </row>
    <row r="747" spans="6:9" x14ac:dyDescent="0.2">
      <c r="F747" s="61"/>
      <c r="I747" s="33"/>
    </row>
    <row r="748" spans="6:9" x14ac:dyDescent="0.2">
      <c r="F748" s="61"/>
      <c r="I748" s="33"/>
    </row>
    <row r="749" spans="6:9" x14ac:dyDescent="0.2">
      <c r="F749" s="61"/>
      <c r="I749" s="33"/>
    </row>
    <row r="750" spans="6:9" x14ac:dyDescent="0.2">
      <c r="F750" s="61"/>
      <c r="I750" s="33"/>
    </row>
    <row r="751" spans="6:9" x14ac:dyDescent="0.2">
      <c r="F751" s="61"/>
      <c r="I751" s="33"/>
    </row>
    <row r="752" spans="6:9" x14ac:dyDescent="0.2">
      <c r="F752" s="61"/>
      <c r="I752" s="33"/>
    </row>
    <row r="753" spans="6:9" x14ac:dyDescent="0.2">
      <c r="F753" s="61"/>
      <c r="I753" s="33"/>
    </row>
    <row r="754" spans="6:9" x14ac:dyDescent="0.2">
      <c r="F754" s="61"/>
      <c r="I754" s="33"/>
    </row>
    <row r="755" spans="6:9" x14ac:dyDescent="0.2">
      <c r="F755" s="61"/>
      <c r="I755" s="33"/>
    </row>
    <row r="756" spans="6:9" x14ac:dyDescent="0.2">
      <c r="F756" s="61"/>
      <c r="I756" s="33"/>
    </row>
    <row r="757" spans="6:9" x14ac:dyDescent="0.2">
      <c r="F757" s="61"/>
      <c r="I757" s="33"/>
    </row>
    <row r="758" spans="6:9" x14ac:dyDescent="0.2">
      <c r="F758" s="61"/>
      <c r="I758" s="33"/>
    </row>
    <row r="759" spans="6:9" x14ac:dyDescent="0.2">
      <c r="F759" s="61"/>
      <c r="I759" s="33"/>
    </row>
    <row r="760" spans="6:9" x14ac:dyDescent="0.2">
      <c r="F760" s="61"/>
      <c r="I760" s="33"/>
    </row>
    <row r="761" spans="6:9" x14ac:dyDescent="0.2">
      <c r="F761" s="61"/>
      <c r="I761" s="33"/>
    </row>
    <row r="762" spans="6:9" x14ac:dyDescent="0.2">
      <c r="F762" s="61"/>
      <c r="I762" s="33"/>
    </row>
    <row r="763" spans="6:9" x14ac:dyDescent="0.2">
      <c r="F763" s="61"/>
      <c r="I763" s="33"/>
    </row>
    <row r="764" spans="6:9" x14ac:dyDescent="0.2">
      <c r="F764" s="61"/>
      <c r="I764" s="33"/>
    </row>
    <row r="765" spans="6:9" x14ac:dyDescent="0.2">
      <c r="F765" s="61"/>
      <c r="I765" s="33"/>
    </row>
    <row r="766" spans="6:9" x14ac:dyDescent="0.2">
      <c r="F766" s="61"/>
      <c r="I766" s="33"/>
    </row>
    <row r="767" spans="6:9" x14ac:dyDescent="0.2">
      <c r="F767" s="61"/>
      <c r="I767" s="33"/>
    </row>
    <row r="768" spans="6:9" x14ac:dyDescent="0.2">
      <c r="F768" s="61"/>
      <c r="I768" s="33"/>
    </row>
    <row r="769" spans="6:9" x14ac:dyDescent="0.2">
      <c r="F769" s="61"/>
      <c r="I769" s="33"/>
    </row>
    <row r="770" spans="6:9" x14ac:dyDescent="0.2">
      <c r="F770" s="61"/>
      <c r="I770" s="33"/>
    </row>
    <row r="771" spans="6:9" x14ac:dyDescent="0.2">
      <c r="F771" s="61"/>
      <c r="I771" s="33"/>
    </row>
    <row r="772" spans="6:9" x14ac:dyDescent="0.2">
      <c r="F772" s="61"/>
      <c r="I772" s="33"/>
    </row>
    <row r="773" spans="6:9" x14ac:dyDescent="0.2">
      <c r="F773" s="61"/>
      <c r="I773" s="33"/>
    </row>
    <row r="774" spans="6:9" x14ac:dyDescent="0.2">
      <c r="F774" s="61"/>
      <c r="I774" s="33"/>
    </row>
    <row r="775" spans="6:9" x14ac:dyDescent="0.2">
      <c r="F775" s="61"/>
      <c r="I775" s="33"/>
    </row>
    <row r="776" spans="6:9" x14ac:dyDescent="0.2">
      <c r="F776" s="61"/>
      <c r="I776" s="33"/>
    </row>
    <row r="777" spans="6:9" x14ac:dyDescent="0.2">
      <c r="F777" s="61"/>
      <c r="I777" s="33"/>
    </row>
    <row r="778" spans="6:9" x14ac:dyDescent="0.2">
      <c r="F778" s="61"/>
      <c r="I778" s="33"/>
    </row>
    <row r="779" spans="6:9" x14ac:dyDescent="0.2">
      <c r="F779" s="61"/>
      <c r="I779" s="33"/>
    </row>
    <row r="780" spans="6:9" x14ac:dyDescent="0.2">
      <c r="F780" s="61"/>
      <c r="I780" s="33"/>
    </row>
    <row r="781" spans="6:9" x14ac:dyDescent="0.2">
      <c r="F781" s="61"/>
      <c r="I781" s="33"/>
    </row>
    <row r="782" spans="6:9" x14ac:dyDescent="0.2">
      <c r="F782" s="61"/>
      <c r="I782" s="33"/>
    </row>
    <row r="783" spans="6:9" x14ac:dyDescent="0.2">
      <c r="F783" s="61"/>
      <c r="I783" s="33"/>
    </row>
    <row r="784" spans="6:9" x14ac:dyDescent="0.2">
      <c r="F784" s="61"/>
      <c r="I784" s="33"/>
    </row>
    <row r="785" spans="6:9" x14ac:dyDescent="0.2">
      <c r="F785" s="61"/>
      <c r="I785" s="33"/>
    </row>
    <row r="786" spans="6:9" x14ac:dyDescent="0.2">
      <c r="F786" s="61"/>
      <c r="I786" s="33"/>
    </row>
    <row r="787" spans="6:9" x14ac:dyDescent="0.2">
      <c r="F787" s="61"/>
      <c r="I787" s="33"/>
    </row>
    <row r="788" spans="6:9" x14ac:dyDescent="0.2">
      <c r="F788" s="61"/>
      <c r="I788" s="33"/>
    </row>
    <row r="789" spans="6:9" x14ac:dyDescent="0.2">
      <c r="F789" s="61"/>
      <c r="I789" s="33"/>
    </row>
    <row r="790" spans="6:9" x14ac:dyDescent="0.2">
      <c r="F790" s="61"/>
      <c r="I790" s="33"/>
    </row>
    <row r="791" spans="6:9" x14ac:dyDescent="0.2">
      <c r="F791" s="61"/>
      <c r="I791" s="33"/>
    </row>
    <row r="792" spans="6:9" x14ac:dyDescent="0.2">
      <c r="F792" s="61"/>
      <c r="I792" s="33"/>
    </row>
    <row r="793" spans="6:9" x14ac:dyDescent="0.2">
      <c r="F793" s="61"/>
      <c r="I793" s="33"/>
    </row>
    <row r="794" spans="6:9" x14ac:dyDescent="0.2">
      <c r="F794" s="61"/>
      <c r="I794" s="33"/>
    </row>
    <row r="795" spans="6:9" x14ac:dyDescent="0.2">
      <c r="F795" s="61"/>
      <c r="I795" s="33"/>
    </row>
    <row r="796" spans="6:9" x14ac:dyDescent="0.2">
      <c r="F796" s="61"/>
      <c r="I796" s="33"/>
    </row>
    <row r="797" spans="6:9" x14ac:dyDescent="0.2">
      <c r="F797" s="61"/>
      <c r="I797" s="33"/>
    </row>
    <row r="798" spans="6:9" x14ac:dyDescent="0.2">
      <c r="F798" s="61"/>
      <c r="I798" s="33"/>
    </row>
    <row r="799" spans="6:9" x14ac:dyDescent="0.2">
      <c r="F799" s="61"/>
      <c r="I799" s="33"/>
    </row>
    <row r="800" spans="6:9" x14ac:dyDescent="0.2">
      <c r="F800" s="61"/>
      <c r="I800" s="33"/>
    </row>
    <row r="801" spans="6:9" x14ac:dyDescent="0.2">
      <c r="F801" s="61"/>
      <c r="I801" s="33"/>
    </row>
    <row r="802" spans="6:9" x14ac:dyDescent="0.2">
      <c r="F802" s="61"/>
      <c r="I802" s="33"/>
    </row>
    <row r="803" spans="6:9" x14ac:dyDescent="0.2">
      <c r="F803" s="61"/>
      <c r="I803" s="33"/>
    </row>
    <row r="804" spans="6:9" x14ac:dyDescent="0.2">
      <c r="F804" s="61"/>
      <c r="I804" s="33"/>
    </row>
    <row r="805" spans="6:9" x14ac:dyDescent="0.2">
      <c r="F805" s="61"/>
      <c r="I805" s="33"/>
    </row>
    <row r="806" spans="6:9" x14ac:dyDescent="0.2">
      <c r="F806" s="61"/>
      <c r="I806" s="33"/>
    </row>
    <row r="807" spans="6:9" x14ac:dyDescent="0.2">
      <c r="F807" s="61"/>
      <c r="I807" s="33"/>
    </row>
    <row r="808" spans="6:9" x14ac:dyDescent="0.2">
      <c r="F808" s="61"/>
      <c r="I808" s="33"/>
    </row>
    <row r="809" spans="6:9" x14ac:dyDescent="0.2">
      <c r="F809" s="61"/>
      <c r="I809" s="33"/>
    </row>
    <row r="810" spans="6:9" x14ac:dyDescent="0.2">
      <c r="F810" s="61"/>
      <c r="I810" s="33"/>
    </row>
    <row r="811" spans="6:9" x14ac:dyDescent="0.2">
      <c r="F811" s="61"/>
      <c r="I811" s="33"/>
    </row>
    <row r="812" spans="6:9" x14ac:dyDescent="0.2">
      <c r="F812" s="61"/>
      <c r="I812" s="33"/>
    </row>
    <row r="813" spans="6:9" x14ac:dyDescent="0.2">
      <c r="F813" s="61"/>
      <c r="I813" s="33"/>
    </row>
    <row r="814" spans="6:9" x14ac:dyDescent="0.2">
      <c r="F814" s="61"/>
      <c r="I814" s="33"/>
    </row>
    <row r="815" spans="6:9" x14ac:dyDescent="0.2">
      <c r="F815" s="61"/>
      <c r="I815" s="33"/>
    </row>
    <row r="816" spans="6:9" x14ac:dyDescent="0.2">
      <c r="F816" s="61"/>
      <c r="I816" s="33"/>
    </row>
    <row r="817" spans="6:9" x14ac:dyDescent="0.2">
      <c r="F817" s="61"/>
      <c r="I817" s="33"/>
    </row>
    <row r="818" spans="6:9" x14ac:dyDescent="0.2">
      <c r="F818" s="61"/>
      <c r="I818" s="33"/>
    </row>
    <row r="819" spans="6:9" x14ac:dyDescent="0.2">
      <c r="F819" s="61"/>
      <c r="I819" s="33"/>
    </row>
    <row r="820" spans="6:9" x14ac:dyDescent="0.2">
      <c r="F820" s="61"/>
      <c r="I820" s="33"/>
    </row>
    <row r="821" spans="6:9" x14ac:dyDescent="0.2">
      <c r="F821" s="61"/>
      <c r="I821" s="33"/>
    </row>
    <row r="822" spans="6:9" x14ac:dyDescent="0.2">
      <c r="F822" s="61"/>
      <c r="I822" s="33"/>
    </row>
    <row r="823" spans="6:9" x14ac:dyDescent="0.2">
      <c r="F823" s="61"/>
      <c r="I823" s="33"/>
    </row>
    <row r="824" spans="6:9" x14ac:dyDescent="0.2">
      <c r="F824" s="61"/>
      <c r="I824" s="33"/>
    </row>
    <row r="825" spans="6:9" x14ac:dyDescent="0.2">
      <c r="F825" s="61"/>
      <c r="I825" s="33"/>
    </row>
    <row r="826" spans="6:9" x14ac:dyDescent="0.2">
      <c r="F826" s="61"/>
      <c r="I826" s="33"/>
    </row>
    <row r="827" spans="6:9" x14ac:dyDescent="0.2">
      <c r="F827" s="61"/>
      <c r="I827" s="33"/>
    </row>
    <row r="828" spans="6:9" x14ac:dyDescent="0.2">
      <c r="F828" s="61"/>
      <c r="I828" s="33"/>
    </row>
    <row r="829" spans="6:9" x14ac:dyDescent="0.2">
      <c r="F829" s="61"/>
      <c r="I829" s="33"/>
    </row>
    <row r="830" spans="6:9" x14ac:dyDescent="0.2">
      <c r="F830" s="61"/>
      <c r="I830" s="33"/>
    </row>
    <row r="831" spans="6:9" x14ac:dyDescent="0.2">
      <c r="F831" s="61"/>
      <c r="I831" s="33"/>
    </row>
    <row r="832" spans="6:9" x14ac:dyDescent="0.2">
      <c r="F832" s="61"/>
      <c r="I832" s="33"/>
    </row>
    <row r="833" spans="6:9" x14ac:dyDescent="0.2">
      <c r="F833" s="61"/>
      <c r="I833" s="33"/>
    </row>
    <row r="834" spans="6:9" x14ac:dyDescent="0.2">
      <c r="F834" s="61"/>
      <c r="I834" s="33"/>
    </row>
    <row r="835" spans="6:9" x14ac:dyDescent="0.2">
      <c r="F835" s="61"/>
      <c r="I835" s="33"/>
    </row>
    <row r="836" spans="6:9" x14ac:dyDescent="0.2">
      <c r="F836" s="61"/>
      <c r="I836" s="33"/>
    </row>
    <row r="837" spans="6:9" x14ac:dyDescent="0.2">
      <c r="F837" s="61"/>
      <c r="I837" s="33"/>
    </row>
    <row r="838" spans="6:9" x14ac:dyDescent="0.2">
      <c r="F838" s="61"/>
      <c r="I838" s="33"/>
    </row>
    <row r="839" spans="6:9" x14ac:dyDescent="0.2">
      <c r="F839" s="61"/>
      <c r="I839" s="33"/>
    </row>
    <row r="840" spans="6:9" x14ac:dyDescent="0.2">
      <c r="F840" s="61"/>
      <c r="I840" s="33"/>
    </row>
    <row r="841" spans="6:9" x14ac:dyDescent="0.2">
      <c r="F841" s="61"/>
      <c r="I841" s="33"/>
    </row>
    <row r="842" spans="6:9" x14ac:dyDescent="0.2">
      <c r="F842" s="61"/>
      <c r="I842" s="33"/>
    </row>
    <row r="843" spans="6:9" x14ac:dyDescent="0.2">
      <c r="F843" s="61"/>
      <c r="I843" s="33"/>
    </row>
    <row r="844" spans="6:9" x14ac:dyDescent="0.2">
      <c r="F844" s="61"/>
      <c r="I844" s="33"/>
    </row>
    <row r="845" spans="6:9" x14ac:dyDescent="0.2">
      <c r="F845" s="61"/>
      <c r="I845" s="33"/>
    </row>
    <row r="846" spans="6:9" x14ac:dyDescent="0.2">
      <c r="F846" s="61"/>
      <c r="I846" s="33"/>
    </row>
    <row r="847" spans="6:9" x14ac:dyDescent="0.2">
      <c r="F847" s="61"/>
      <c r="I847" s="33"/>
    </row>
    <row r="848" spans="6:9" x14ac:dyDescent="0.2">
      <c r="F848" s="61"/>
      <c r="I848" s="33"/>
    </row>
    <row r="849" spans="6:9" x14ac:dyDescent="0.2">
      <c r="F849" s="61"/>
      <c r="I849" s="33"/>
    </row>
    <row r="850" spans="6:9" x14ac:dyDescent="0.2">
      <c r="F850" s="61"/>
      <c r="I850" s="33"/>
    </row>
    <row r="851" spans="6:9" x14ac:dyDescent="0.2">
      <c r="F851" s="61"/>
      <c r="I851" s="33"/>
    </row>
    <row r="852" spans="6:9" x14ac:dyDescent="0.2">
      <c r="F852" s="61"/>
      <c r="I852" s="33"/>
    </row>
    <row r="853" spans="6:9" x14ac:dyDescent="0.2">
      <c r="F853" s="61"/>
      <c r="I853" s="33"/>
    </row>
    <row r="854" spans="6:9" x14ac:dyDescent="0.2">
      <c r="F854" s="61"/>
      <c r="I854" s="33"/>
    </row>
    <row r="855" spans="6:9" x14ac:dyDescent="0.2">
      <c r="F855" s="61"/>
      <c r="I855" s="33"/>
    </row>
    <row r="856" spans="6:9" x14ac:dyDescent="0.2">
      <c r="F856" s="61"/>
      <c r="I856" s="33"/>
    </row>
    <row r="857" spans="6:9" x14ac:dyDescent="0.2">
      <c r="F857" s="61"/>
      <c r="I857" s="33"/>
    </row>
    <row r="858" spans="6:9" x14ac:dyDescent="0.2">
      <c r="F858" s="61"/>
      <c r="I858" s="33"/>
    </row>
    <row r="859" spans="6:9" x14ac:dyDescent="0.2">
      <c r="F859" s="61"/>
      <c r="I859" s="33"/>
    </row>
    <row r="860" spans="6:9" x14ac:dyDescent="0.2">
      <c r="F860" s="61"/>
      <c r="I860" s="33"/>
    </row>
    <row r="861" spans="6:9" x14ac:dyDescent="0.2">
      <c r="F861" s="61"/>
      <c r="I861" s="33"/>
    </row>
    <row r="862" spans="6:9" x14ac:dyDescent="0.2">
      <c r="F862" s="61"/>
      <c r="I862" s="33"/>
    </row>
    <row r="863" spans="6:9" x14ac:dyDescent="0.2">
      <c r="F863" s="61"/>
      <c r="I863" s="33"/>
    </row>
    <row r="864" spans="6:9" x14ac:dyDescent="0.2">
      <c r="F864" s="61"/>
      <c r="I864" s="33"/>
    </row>
    <row r="865" spans="6:9" x14ac:dyDescent="0.2">
      <c r="F865" s="61"/>
      <c r="I865" s="33"/>
    </row>
    <row r="866" spans="6:9" x14ac:dyDescent="0.2">
      <c r="F866" s="61"/>
      <c r="I866" s="33"/>
    </row>
    <row r="867" spans="6:9" x14ac:dyDescent="0.2">
      <c r="F867" s="61"/>
      <c r="I867" s="33"/>
    </row>
    <row r="868" spans="6:9" x14ac:dyDescent="0.2">
      <c r="F868" s="61"/>
      <c r="I868" s="33"/>
    </row>
    <row r="869" spans="6:9" x14ac:dyDescent="0.2">
      <c r="F869" s="61"/>
      <c r="I869" s="33"/>
    </row>
    <row r="870" spans="6:9" x14ac:dyDescent="0.2">
      <c r="F870" s="61"/>
      <c r="I870" s="33"/>
    </row>
    <row r="871" spans="6:9" x14ac:dyDescent="0.2">
      <c r="F871" s="61"/>
      <c r="I871" s="33"/>
    </row>
    <row r="872" spans="6:9" x14ac:dyDescent="0.2">
      <c r="F872" s="61"/>
      <c r="I872" s="33"/>
    </row>
    <row r="873" spans="6:9" x14ac:dyDescent="0.2">
      <c r="F873" s="61"/>
      <c r="I873" s="33"/>
    </row>
    <row r="874" spans="6:9" x14ac:dyDescent="0.2">
      <c r="F874" s="61"/>
      <c r="I874" s="33"/>
    </row>
    <row r="875" spans="6:9" x14ac:dyDescent="0.2">
      <c r="F875" s="61"/>
      <c r="I875" s="33"/>
    </row>
    <row r="876" spans="6:9" x14ac:dyDescent="0.2">
      <c r="F876" s="61"/>
      <c r="I876" s="33"/>
    </row>
    <row r="877" spans="6:9" x14ac:dyDescent="0.2">
      <c r="F877" s="61"/>
      <c r="I877" s="33"/>
    </row>
    <row r="878" spans="6:9" x14ac:dyDescent="0.2">
      <c r="F878" s="61"/>
      <c r="I878" s="33"/>
    </row>
    <row r="879" spans="6:9" x14ac:dyDescent="0.2">
      <c r="F879" s="61"/>
      <c r="I879" s="33"/>
    </row>
    <row r="880" spans="6:9" x14ac:dyDescent="0.2">
      <c r="F880" s="61"/>
      <c r="I880" s="33"/>
    </row>
    <row r="881" spans="6:9" x14ac:dyDescent="0.2">
      <c r="F881" s="61"/>
      <c r="I881" s="33"/>
    </row>
    <row r="882" spans="6:9" x14ac:dyDescent="0.2">
      <c r="F882" s="61"/>
      <c r="I882" s="33"/>
    </row>
    <row r="883" spans="6:9" x14ac:dyDescent="0.2">
      <c r="F883" s="61"/>
      <c r="I883" s="33"/>
    </row>
    <row r="884" spans="6:9" x14ac:dyDescent="0.2">
      <c r="F884" s="61"/>
      <c r="I884" s="33"/>
    </row>
    <row r="885" spans="6:9" x14ac:dyDescent="0.2">
      <c r="F885" s="61"/>
      <c r="I885" s="33"/>
    </row>
    <row r="886" spans="6:9" x14ac:dyDescent="0.2">
      <c r="F886" s="61"/>
      <c r="I886" s="33"/>
    </row>
    <row r="887" spans="6:9" x14ac:dyDescent="0.2">
      <c r="F887" s="61"/>
      <c r="I887" s="33"/>
    </row>
    <row r="888" spans="6:9" x14ac:dyDescent="0.2">
      <c r="F888" s="61"/>
      <c r="I888" s="33"/>
    </row>
    <row r="889" spans="6:9" x14ac:dyDescent="0.2">
      <c r="F889" s="61"/>
      <c r="I889" s="33"/>
    </row>
    <row r="890" spans="6:9" x14ac:dyDescent="0.2">
      <c r="F890" s="61"/>
      <c r="I890" s="33"/>
    </row>
    <row r="891" spans="6:9" x14ac:dyDescent="0.2">
      <c r="F891" s="61"/>
      <c r="I891" s="33"/>
    </row>
    <row r="892" spans="6:9" x14ac:dyDescent="0.2">
      <c r="F892" s="61"/>
      <c r="I892" s="33"/>
    </row>
    <row r="893" spans="6:9" x14ac:dyDescent="0.2">
      <c r="F893" s="61"/>
      <c r="I893" s="33"/>
    </row>
    <row r="894" spans="6:9" x14ac:dyDescent="0.2">
      <c r="F894" s="61"/>
      <c r="I894" s="33"/>
    </row>
    <row r="895" spans="6:9" x14ac:dyDescent="0.2">
      <c r="F895" s="61"/>
      <c r="I895" s="33"/>
    </row>
    <row r="896" spans="6:9" x14ac:dyDescent="0.2">
      <c r="F896" s="61"/>
      <c r="I896" s="33"/>
    </row>
    <row r="897" spans="6:9" x14ac:dyDescent="0.2">
      <c r="F897" s="61"/>
      <c r="I897" s="33"/>
    </row>
    <row r="898" spans="6:9" x14ac:dyDescent="0.2">
      <c r="F898" s="61"/>
      <c r="I898" s="33"/>
    </row>
    <row r="899" spans="6:9" x14ac:dyDescent="0.2">
      <c r="F899" s="61"/>
      <c r="I899" s="33"/>
    </row>
    <row r="900" spans="6:9" x14ac:dyDescent="0.2">
      <c r="F900" s="61"/>
      <c r="I900" s="33"/>
    </row>
    <row r="901" spans="6:9" x14ac:dyDescent="0.2">
      <c r="F901" s="61"/>
      <c r="I901" s="33"/>
    </row>
    <row r="902" spans="6:9" x14ac:dyDescent="0.2">
      <c r="F902" s="61"/>
      <c r="I902" s="33"/>
    </row>
    <row r="903" spans="6:9" x14ac:dyDescent="0.2">
      <c r="F903" s="61"/>
      <c r="I903" s="33"/>
    </row>
    <row r="904" spans="6:9" x14ac:dyDescent="0.2">
      <c r="F904" s="61"/>
      <c r="I904" s="33"/>
    </row>
    <row r="905" spans="6:9" x14ac:dyDescent="0.2">
      <c r="F905" s="61"/>
      <c r="I905" s="33"/>
    </row>
    <row r="906" spans="6:9" x14ac:dyDescent="0.2">
      <c r="F906" s="61"/>
      <c r="I906" s="33"/>
    </row>
    <row r="907" spans="6:9" x14ac:dyDescent="0.2">
      <c r="F907" s="61"/>
      <c r="I907" s="33"/>
    </row>
    <row r="908" spans="6:9" x14ac:dyDescent="0.2">
      <c r="F908" s="61"/>
      <c r="I908" s="33"/>
    </row>
    <row r="909" spans="6:9" x14ac:dyDescent="0.2">
      <c r="F909" s="61"/>
      <c r="I909" s="33"/>
    </row>
    <row r="910" spans="6:9" x14ac:dyDescent="0.2">
      <c r="F910" s="61"/>
      <c r="I910" s="33"/>
    </row>
    <row r="911" spans="6:9" x14ac:dyDescent="0.2">
      <c r="F911" s="61"/>
      <c r="I911" s="33"/>
    </row>
    <row r="912" spans="6:9" x14ac:dyDescent="0.2">
      <c r="F912" s="61"/>
      <c r="I912" s="33"/>
    </row>
    <row r="913" spans="6:9" x14ac:dyDescent="0.2">
      <c r="F913" s="61"/>
      <c r="I913" s="33"/>
    </row>
    <row r="914" spans="6:9" x14ac:dyDescent="0.2">
      <c r="F914" s="61"/>
      <c r="I914" s="33"/>
    </row>
    <row r="915" spans="6:9" x14ac:dyDescent="0.2">
      <c r="F915" s="61"/>
      <c r="I915" s="33"/>
    </row>
    <row r="916" spans="6:9" x14ac:dyDescent="0.2">
      <c r="F916" s="61"/>
      <c r="I916" s="33"/>
    </row>
    <row r="917" spans="6:9" x14ac:dyDescent="0.2">
      <c r="F917" s="61"/>
      <c r="I917" s="33"/>
    </row>
    <row r="918" spans="6:9" x14ac:dyDescent="0.2">
      <c r="F918" s="61"/>
      <c r="I918" s="33"/>
    </row>
    <row r="919" spans="6:9" x14ac:dyDescent="0.2">
      <c r="F919" s="61"/>
      <c r="I919" s="33"/>
    </row>
    <row r="920" spans="6:9" x14ac:dyDescent="0.2">
      <c r="F920" s="61"/>
      <c r="I920" s="33"/>
    </row>
    <row r="921" spans="6:9" x14ac:dyDescent="0.2">
      <c r="F921" s="61"/>
      <c r="I921" s="33"/>
    </row>
    <row r="922" spans="6:9" x14ac:dyDescent="0.2">
      <c r="F922" s="61"/>
      <c r="I922" s="33"/>
    </row>
    <row r="923" spans="6:9" x14ac:dyDescent="0.2">
      <c r="F923" s="61"/>
      <c r="I923" s="33"/>
    </row>
    <row r="924" spans="6:9" x14ac:dyDescent="0.2">
      <c r="F924" s="61"/>
      <c r="I924" s="33"/>
    </row>
    <row r="925" spans="6:9" x14ac:dyDescent="0.2">
      <c r="F925" s="61"/>
      <c r="I925" s="33"/>
    </row>
    <row r="926" spans="6:9" x14ac:dyDescent="0.2">
      <c r="F926" s="61"/>
      <c r="I926" s="33"/>
    </row>
    <row r="927" spans="6:9" x14ac:dyDescent="0.2">
      <c r="F927" s="61"/>
      <c r="I927" s="33"/>
    </row>
    <row r="928" spans="6:9" x14ac:dyDescent="0.2">
      <c r="F928" s="61"/>
      <c r="I928" s="33"/>
    </row>
    <row r="929" spans="6:9" x14ac:dyDescent="0.2">
      <c r="F929" s="61"/>
      <c r="I929" s="33"/>
    </row>
    <row r="930" spans="6:9" x14ac:dyDescent="0.2">
      <c r="F930" s="61"/>
      <c r="I930" s="33"/>
    </row>
    <row r="931" spans="6:9" x14ac:dyDescent="0.2">
      <c r="F931" s="61"/>
      <c r="I931" s="33"/>
    </row>
    <row r="932" spans="6:9" x14ac:dyDescent="0.2">
      <c r="F932" s="61"/>
      <c r="I932" s="33"/>
    </row>
    <row r="933" spans="6:9" x14ac:dyDescent="0.2">
      <c r="F933" s="61"/>
      <c r="I933" s="33"/>
    </row>
    <row r="934" spans="6:9" x14ac:dyDescent="0.2">
      <c r="F934" s="61"/>
      <c r="I934" s="33"/>
    </row>
    <row r="935" spans="6:9" x14ac:dyDescent="0.2">
      <c r="F935" s="61"/>
      <c r="I935" s="33"/>
    </row>
    <row r="936" spans="6:9" x14ac:dyDescent="0.2">
      <c r="F936" s="61"/>
      <c r="I936" s="33"/>
    </row>
    <row r="937" spans="6:9" x14ac:dyDescent="0.2">
      <c r="F937" s="61"/>
      <c r="I937" s="33"/>
    </row>
    <row r="938" spans="6:9" x14ac:dyDescent="0.2">
      <c r="F938" s="61"/>
      <c r="I938" s="33"/>
    </row>
    <row r="939" spans="6:9" x14ac:dyDescent="0.2">
      <c r="F939" s="61"/>
      <c r="I939" s="33"/>
    </row>
    <row r="940" spans="6:9" x14ac:dyDescent="0.2">
      <c r="F940" s="61"/>
      <c r="I940" s="33"/>
    </row>
    <row r="941" spans="6:9" x14ac:dyDescent="0.2">
      <c r="F941" s="61"/>
      <c r="I941" s="33"/>
    </row>
    <row r="942" spans="6:9" x14ac:dyDescent="0.2">
      <c r="F942" s="61"/>
      <c r="I942" s="33"/>
    </row>
    <row r="943" spans="6:9" x14ac:dyDescent="0.2">
      <c r="F943" s="61"/>
      <c r="I943" s="33"/>
    </row>
    <row r="944" spans="6:9" x14ac:dyDescent="0.2">
      <c r="F944" s="61"/>
      <c r="I944" s="33"/>
    </row>
    <row r="945" spans="6:9" x14ac:dyDescent="0.2">
      <c r="F945" s="61"/>
      <c r="I945" s="33"/>
    </row>
    <row r="946" spans="6:9" x14ac:dyDescent="0.2">
      <c r="F946" s="61"/>
      <c r="I946" s="33"/>
    </row>
    <row r="947" spans="6:9" x14ac:dyDescent="0.2">
      <c r="F947" s="61"/>
      <c r="I947" s="33"/>
    </row>
    <row r="948" spans="6:9" x14ac:dyDescent="0.2">
      <c r="F948" s="61"/>
      <c r="I948" s="33"/>
    </row>
    <row r="949" spans="6:9" x14ac:dyDescent="0.2">
      <c r="F949" s="61"/>
      <c r="I949" s="33"/>
    </row>
    <row r="950" spans="6:9" x14ac:dyDescent="0.2">
      <c r="F950" s="61"/>
      <c r="I950" s="33"/>
    </row>
    <row r="951" spans="6:9" x14ac:dyDescent="0.2">
      <c r="F951" s="61"/>
      <c r="I951" s="33"/>
    </row>
    <row r="952" spans="6:9" x14ac:dyDescent="0.2">
      <c r="F952" s="61"/>
      <c r="I952" s="33"/>
    </row>
    <row r="953" spans="6:9" x14ac:dyDescent="0.2">
      <c r="F953" s="61"/>
      <c r="I953" s="33"/>
    </row>
    <row r="954" spans="6:9" x14ac:dyDescent="0.2">
      <c r="F954" s="61"/>
      <c r="I954" s="33"/>
    </row>
    <row r="955" spans="6:9" x14ac:dyDescent="0.2">
      <c r="F955" s="61"/>
      <c r="I955" s="33"/>
    </row>
    <row r="956" spans="6:9" x14ac:dyDescent="0.2">
      <c r="F956" s="61"/>
      <c r="I956" s="33"/>
    </row>
    <row r="957" spans="6:9" x14ac:dyDescent="0.2">
      <c r="F957" s="61"/>
      <c r="I957" s="33"/>
    </row>
    <row r="958" spans="6:9" x14ac:dyDescent="0.2">
      <c r="F958" s="61"/>
      <c r="I958" s="33"/>
    </row>
    <row r="959" spans="6:9" x14ac:dyDescent="0.2">
      <c r="F959" s="61"/>
      <c r="I959" s="33"/>
    </row>
    <row r="960" spans="6:9" x14ac:dyDescent="0.2">
      <c r="F960" s="61"/>
      <c r="I960" s="33"/>
    </row>
    <row r="961" spans="6:9" x14ac:dyDescent="0.2">
      <c r="F961" s="61"/>
      <c r="I961" s="33"/>
    </row>
    <row r="962" spans="6:9" x14ac:dyDescent="0.2">
      <c r="F962" s="61"/>
      <c r="I962" s="33"/>
    </row>
    <row r="963" spans="6:9" x14ac:dyDescent="0.2">
      <c r="F963" s="61"/>
      <c r="I963" s="33"/>
    </row>
    <row r="964" spans="6:9" x14ac:dyDescent="0.2">
      <c r="F964" s="61"/>
      <c r="I964" s="33"/>
    </row>
    <row r="965" spans="6:9" x14ac:dyDescent="0.2">
      <c r="F965" s="61"/>
      <c r="I965" s="33"/>
    </row>
    <row r="966" spans="6:9" x14ac:dyDescent="0.2">
      <c r="F966" s="61"/>
      <c r="I966" s="33"/>
    </row>
    <row r="967" spans="6:9" x14ac:dyDescent="0.2">
      <c r="F967" s="61"/>
      <c r="I967" s="33"/>
    </row>
    <row r="968" spans="6:9" x14ac:dyDescent="0.2">
      <c r="F968" s="61"/>
      <c r="I968" s="33"/>
    </row>
    <row r="969" spans="6:9" x14ac:dyDescent="0.2">
      <c r="F969" s="61"/>
      <c r="I969" s="33"/>
    </row>
    <row r="970" spans="6:9" x14ac:dyDescent="0.2">
      <c r="F970" s="61"/>
      <c r="I970" s="33"/>
    </row>
    <row r="971" spans="6:9" x14ac:dyDescent="0.2">
      <c r="F971" s="61"/>
      <c r="I971" s="33"/>
    </row>
    <row r="972" spans="6:9" x14ac:dyDescent="0.2">
      <c r="F972" s="61"/>
      <c r="I972" s="33"/>
    </row>
    <row r="973" spans="6:9" x14ac:dyDescent="0.2">
      <c r="F973" s="61"/>
      <c r="I973" s="33"/>
    </row>
    <row r="974" spans="6:9" x14ac:dyDescent="0.2">
      <c r="F974" s="61"/>
      <c r="I974" s="33"/>
    </row>
    <row r="975" spans="6:9" x14ac:dyDescent="0.2">
      <c r="F975" s="61"/>
      <c r="I975" s="33"/>
    </row>
    <row r="976" spans="6:9" x14ac:dyDescent="0.2">
      <c r="F976" s="61"/>
      <c r="I976" s="33"/>
    </row>
    <row r="977" spans="6:9" x14ac:dyDescent="0.2">
      <c r="F977" s="61"/>
      <c r="I977" s="33"/>
    </row>
    <row r="978" spans="6:9" x14ac:dyDescent="0.2">
      <c r="F978" s="61"/>
      <c r="I978" s="33"/>
    </row>
    <row r="979" spans="6:9" x14ac:dyDescent="0.2">
      <c r="F979" s="61"/>
      <c r="I979" s="33"/>
    </row>
    <row r="980" spans="6:9" x14ac:dyDescent="0.2">
      <c r="F980" s="61"/>
      <c r="I980" s="33"/>
    </row>
    <row r="981" spans="6:9" x14ac:dyDescent="0.2">
      <c r="F981" s="61"/>
      <c r="I981" s="33"/>
    </row>
    <row r="982" spans="6:9" x14ac:dyDescent="0.2">
      <c r="F982" s="61"/>
      <c r="I982" s="33"/>
    </row>
    <row r="983" spans="6:9" x14ac:dyDescent="0.2">
      <c r="F983" s="61"/>
      <c r="I983" s="33"/>
    </row>
    <row r="984" spans="6:9" x14ac:dyDescent="0.2">
      <c r="F984" s="61"/>
      <c r="I984" s="33"/>
    </row>
    <row r="985" spans="6:9" x14ac:dyDescent="0.2">
      <c r="F985" s="61"/>
      <c r="I985" s="33"/>
    </row>
    <row r="986" spans="6:9" x14ac:dyDescent="0.2">
      <c r="F986" s="61"/>
      <c r="I986" s="33"/>
    </row>
    <row r="987" spans="6:9" x14ac:dyDescent="0.2">
      <c r="F987" s="61"/>
      <c r="I987" s="33"/>
    </row>
    <row r="988" spans="6:9" x14ac:dyDescent="0.2">
      <c r="F988" s="61"/>
      <c r="I988" s="33"/>
    </row>
    <row r="989" spans="6:9" x14ac:dyDescent="0.2">
      <c r="F989" s="61"/>
      <c r="I989" s="33"/>
    </row>
    <row r="990" spans="6:9" x14ac:dyDescent="0.2">
      <c r="F990" s="61"/>
      <c r="I990" s="33"/>
    </row>
    <row r="991" spans="6:9" x14ac:dyDescent="0.2">
      <c r="F991" s="61"/>
      <c r="I991" s="33"/>
    </row>
    <row r="992" spans="6:9" x14ac:dyDescent="0.2">
      <c r="F992" s="61"/>
      <c r="I992" s="33"/>
    </row>
    <row r="993" spans="1:10" x14ac:dyDescent="0.2">
      <c r="F993" s="61"/>
      <c r="I993" s="33"/>
    </row>
    <row r="994" spans="1:10" x14ac:dyDescent="0.2">
      <c r="F994" s="61"/>
      <c r="I994" s="33"/>
    </row>
    <row r="995" spans="1:10" x14ac:dyDescent="0.2">
      <c r="F995" s="61"/>
      <c r="I995" s="33"/>
    </row>
    <row r="996" spans="1:10" x14ac:dyDescent="0.2">
      <c r="F996" s="61"/>
      <c r="I996" s="33"/>
    </row>
    <row r="997" spans="1:10" x14ac:dyDescent="0.2">
      <c r="F997" s="61"/>
      <c r="I997" s="33"/>
    </row>
    <row r="998" spans="1:10" x14ac:dyDescent="0.2">
      <c r="F998" s="61"/>
      <c r="I998" s="33"/>
    </row>
    <row r="999" spans="1:10" x14ac:dyDescent="0.2">
      <c r="F999" s="61"/>
      <c r="I999" s="33"/>
    </row>
    <row r="1000" spans="1:10" x14ac:dyDescent="0.2">
      <c r="A1000" t="s">
        <v>7</v>
      </c>
      <c r="F1000" s="60">
        <f>SUBTOTAL(109,LY_12[Closed Sales Volume YTD])</f>
        <v>0</v>
      </c>
      <c r="J1000">
        <f>SUBTOTAL(103,LY_12[Processed From Path])</f>
        <v>0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E04F-2FB5-2043-B848-4820280E0AD2}">
  <dimension ref="B2:J37"/>
  <sheetViews>
    <sheetView zoomScale="125" workbookViewId="0">
      <selection activeCell="C8" sqref="C8"/>
    </sheetView>
  </sheetViews>
  <sheetFormatPr baseColWidth="10" defaultColWidth="11.1640625" defaultRowHeight="16" x14ac:dyDescent="0.2"/>
  <cols>
    <col min="1" max="1" width="4.33203125" customWidth="1"/>
    <col min="2" max="2" width="8" customWidth="1"/>
    <col min="3" max="3" width="29.83203125" bestFit="1" customWidth="1"/>
    <col min="4" max="4" width="17.5" customWidth="1"/>
    <col min="5" max="5" width="10.1640625" customWidth="1"/>
    <col min="6" max="6" width="8.5" style="3" customWidth="1"/>
    <col min="7" max="7" width="8" style="3" customWidth="1"/>
    <col min="8" max="8" width="29.83203125" bestFit="1" customWidth="1"/>
    <col min="9" max="9" width="17.5" customWidth="1"/>
    <col min="10" max="10" width="10.1640625" customWidth="1"/>
  </cols>
  <sheetData>
    <row r="2" spans="2:10" x14ac:dyDescent="0.2">
      <c r="B2" s="66" t="str">
        <f>Scratch!$B$2&amp;" 2023"</f>
        <v>Account Name 2023</v>
      </c>
      <c r="C2" s="66"/>
      <c r="F2"/>
      <c r="G2" s="66" t="str">
        <f>Scratch!$B$2&amp;" 2022"</f>
        <v>Account Name 2022</v>
      </c>
      <c r="H2" s="66"/>
      <c r="J2" s="3"/>
    </row>
    <row r="3" spans="2:10" x14ac:dyDescent="0.2">
      <c r="B3" s="67" t="str">
        <f>"BSNC Volume 2023 Jan - "&amp;Scratch!$B$3</f>
        <v>BSNC Volume 2023 Jan - ex. January</v>
      </c>
      <c r="C3" s="67"/>
      <c r="D3" s="4">
        <f>YTD_12[[#Totals],[Closed Sales Volume YTD]]</f>
        <v>0</v>
      </c>
      <c r="G3" s="67" t="s">
        <v>45</v>
      </c>
      <c r="H3" s="67"/>
      <c r="I3" s="4">
        <f>LY_12[[#Totals],[Closed Sales Volume YTD]]</f>
        <v>0</v>
      </c>
      <c r="J3" s="3"/>
    </row>
    <row r="4" spans="2:10" x14ac:dyDescent="0.2">
      <c r="B4" s="65"/>
      <c r="C4" s="65"/>
      <c r="G4"/>
      <c r="J4" s="3"/>
    </row>
    <row r="5" spans="2:10" x14ac:dyDescent="0.2">
      <c r="G5"/>
      <c r="J5" s="3"/>
    </row>
    <row r="6" spans="2:10" x14ac:dyDescent="0.2">
      <c r="B6" s="68">
        <v>2023</v>
      </c>
      <c r="C6" s="69"/>
      <c r="D6" s="69"/>
      <c r="E6" s="70"/>
      <c r="F6"/>
      <c r="G6" s="68">
        <v>2022</v>
      </c>
      <c r="H6" s="69"/>
      <c r="I6" s="69"/>
      <c r="J6" s="70"/>
    </row>
    <row r="7" spans="2:10" ht="33" customHeight="1" x14ac:dyDescent="0.2">
      <c r="B7" s="57" t="s">
        <v>5</v>
      </c>
      <c r="C7" s="57" t="s">
        <v>0</v>
      </c>
      <c r="D7" s="57" t="s">
        <v>3</v>
      </c>
      <c r="E7" s="57" t="s">
        <v>6</v>
      </c>
      <c r="F7"/>
      <c r="G7" s="54" t="s">
        <v>5</v>
      </c>
      <c r="H7" s="55" t="s">
        <v>0</v>
      </c>
      <c r="I7" s="55" t="s">
        <v>3</v>
      </c>
      <c r="J7" s="56" t="s">
        <v>6</v>
      </c>
    </row>
    <row r="8" spans="2:10" x14ac:dyDescent="0.2">
      <c r="B8" s="3">
        <v>1</v>
      </c>
      <c r="C8" cm="1">
        <f t="array" ref="C8">IFERROR(INDEX(YTD_Vendor[Vendor Name], Table2[[#This Row],[Rank]]), "")</f>
        <v>0</v>
      </c>
      <c r="D8" s="10">
        <f>SUMIFS(YTD_12[Closed Sales Volume YTD], YTD_12[Vendor Name], C8)</f>
        <v>0</v>
      </c>
      <c r="E8" s="11" t="e">
        <f t="shared" ref="E8:E25" si="0">D8/$D$3</f>
        <v>#DIV/0!</v>
      </c>
      <c r="F8"/>
      <c r="G8" s="3">
        <v>1</v>
      </c>
      <c r="H8" cm="1">
        <f t="array" ref="H8">IFERROR(INDEX(LY_Vendor[Vendor Name], Table11[[#This Row],[Rank]]), "")</f>
        <v>0</v>
      </c>
      <c r="I8" s="10">
        <f>SUMIFS(LY_12[Closed Sales Volume YTD], LY_12[Vendor Name], H8)</f>
        <v>0</v>
      </c>
      <c r="J8" s="11" t="e">
        <f>I8/$I$3</f>
        <v>#DIV/0!</v>
      </c>
    </row>
    <row r="9" spans="2:10" x14ac:dyDescent="0.2">
      <c r="B9" s="3">
        <f>B8+1</f>
        <v>2</v>
      </c>
      <c r="C9" t="str" cm="1">
        <f t="array" ref="C9">IFERROR(INDEX(YTD_Vendor[Vendor Name], Table2[[#This Row],[Rank]]), "")</f>
        <v/>
      </c>
      <c r="D9" s="10">
        <f>SUMIFS(YTD_12[Closed Sales Volume YTD], YTD_12[Vendor Name], C9)</f>
        <v>0</v>
      </c>
      <c r="E9" s="11" t="e">
        <f t="shared" si="0"/>
        <v>#DIV/0!</v>
      </c>
      <c r="F9"/>
      <c r="G9" s="3">
        <f>G8+1</f>
        <v>2</v>
      </c>
      <c r="H9" t="str" cm="1">
        <f t="array" ref="H9">IFERROR(INDEX(LY_Vendor[Vendor Name], Table11[[#This Row],[Rank]]), "")</f>
        <v/>
      </c>
      <c r="I9" s="10">
        <f>SUMIFS(LY_12[Closed Sales Volume YTD], LY_12[Vendor Name], H9)</f>
        <v>0</v>
      </c>
      <c r="J9" s="11" t="e">
        <f t="shared" ref="J9:J37" si="1">I9/$I$3</f>
        <v>#DIV/0!</v>
      </c>
    </row>
    <row r="10" spans="2:10" x14ac:dyDescent="0.2">
      <c r="B10" s="3">
        <f t="shared" ref="B10:B27" si="2">B9+1</f>
        <v>3</v>
      </c>
      <c r="C10" t="str" cm="1">
        <f t="array" ref="C10">IFERROR(INDEX(YTD_Vendor[Vendor Name], Table2[[#This Row],[Rank]]), "")</f>
        <v/>
      </c>
      <c r="D10" s="10">
        <f>SUMIFS(YTD_12[Closed Sales Volume YTD], YTD_12[Vendor Name], C10)</f>
        <v>0</v>
      </c>
      <c r="E10" s="11" t="e">
        <f t="shared" si="0"/>
        <v>#DIV/0!</v>
      </c>
      <c r="F10"/>
      <c r="G10" s="3">
        <f t="shared" ref="G10:G37" si="3">G9+1</f>
        <v>3</v>
      </c>
      <c r="H10" t="str" cm="1">
        <f t="array" ref="H10">IFERROR(INDEX(LY_Vendor[Vendor Name], Table11[[#This Row],[Rank]]), "")</f>
        <v/>
      </c>
      <c r="I10" s="10">
        <f>SUMIFS(LY_12[Closed Sales Volume YTD], LY_12[Vendor Name], H10)</f>
        <v>0</v>
      </c>
      <c r="J10" s="11" t="e">
        <f t="shared" si="1"/>
        <v>#DIV/0!</v>
      </c>
    </row>
    <row r="11" spans="2:10" x14ac:dyDescent="0.2">
      <c r="B11" s="3">
        <f t="shared" si="2"/>
        <v>4</v>
      </c>
      <c r="C11" t="str" cm="1">
        <f t="array" ref="C11">IFERROR(INDEX(YTD_Vendor[Vendor Name], Table2[[#This Row],[Rank]]), "")</f>
        <v/>
      </c>
      <c r="D11" s="10">
        <f>SUMIFS(YTD_12[Closed Sales Volume YTD], YTD_12[Vendor Name], C11)</f>
        <v>0</v>
      </c>
      <c r="E11" s="11" t="e">
        <f t="shared" si="0"/>
        <v>#DIV/0!</v>
      </c>
      <c r="F11"/>
      <c r="G11" s="3">
        <f t="shared" si="3"/>
        <v>4</v>
      </c>
      <c r="H11" t="str" cm="1">
        <f t="array" ref="H11">IFERROR(INDEX(LY_Vendor[Vendor Name], Table11[[#This Row],[Rank]]), "")</f>
        <v/>
      </c>
      <c r="I11" s="10">
        <f>SUMIFS(LY_12[Closed Sales Volume YTD], LY_12[Vendor Name], H11)</f>
        <v>0</v>
      </c>
      <c r="J11" s="11" t="e">
        <f t="shared" si="1"/>
        <v>#DIV/0!</v>
      </c>
    </row>
    <row r="12" spans="2:10" x14ac:dyDescent="0.2">
      <c r="B12" s="3">
        <f t="shared" si="2"/>
        <v>5</v>
      </c>
      <c r="C12" t="str" cm="1">
        <f t="array" ref="C12">IFERROR(INDEX(YTD_Vendor[Vendor Name], Table2[[#This Row],[Rank]]), "")</f>
        <v/>
      </c>
      <c r="D12" s="10">
        <f>SUMIFS(YTD_12[Closed Sales Volume YTD], YTD_12[Vendor Name], C12)</f>
        <v>0</v>
      </c>
      <c r="E12" s="11" t="e">
        <f t="shared" si="0"/>
        <v>#DIV/0!</v>
      </c>
      <c r="F12"/>
      <c r="G12" s="3">
        <f t="shared" si="3"/>
        <v>5</v>
      </c>
      <c r="H12" t="str" cm="1">
        <f t="array" ref="H12">IFERROR(INDEX(LY_Vendor[Vendor Name], Table11[[#This Row],[Rank]]), "")</f>
        <v/>
      </c>
      <c r="I12" s="10">
        <f>SUMIFS(LY_12[Closed Sales Volume YTD], LY_12[Vendor Name], H12)</f>
        <v>0</v>
      </c>
      <c r="J12" s="11" t="e">
        <f t="shared" si="1"/>
        <v>#DIV/0!</v>
      </c>
    </row>
    <row r="13" spans="2:10" x14ac:dyDescent="0.2">
      <c r="B13" s="3">
        <f t="shared" si="2"/>
        <v>6</v>
      </c>
      <c r="C13" t="str" cm="1">
        <f t="array" ref="C13">IFERROR(INDEX(YTD_Vendor[Vendor Name], Table2[[#This Row],[Rank]]), "")</f>
        <v/>
      </c>
      <c r="D13" s="10">
        <f>SUMIFS(YTD_12[Closed Sales Volume YTD], YTD_12[Vendor Name], C13)</f>
        <v>0</v>
      </c>
      <c r="E13" s="11" t="e">
        <f t="shared" si="0"/>
        <v>#DIV/0!</v>
      </c>
      <c r="F13"/>
      <c r="G13" s="3">
        <f t="shared" si="3"/>
        <v>6</v>
      </c>
      <c r="H13" t="str" cm="1">
        <f t="array" ref="H13">IFERROR(INDEX(LY_Vendor[Vendor Name], Table11[[#This Row],[Rank]]), "")</f>
        <v/>
      </c>
      <c r="I13" s="10">
        <f>SUMIFS(LY_12[Closed Sales Volume YTD], LY_12[Vendor Name], H13)</f>
        <v>0</v>
      </c>
      <c r="J13" s="11" t="e">
        <f t="shared" si="1"/>
        <v>#DIV/0!</v>
      </c>
    </row>
    <row r="14" spans="2:10" x14ac:dyDescent="0.2">
      <c r="B14" s="3">
        <f t="shared" si="2"/>
        <v>7</v>
      </c>
      <c r="C14" t="str" cm="1">
        <f t="array" ref="C14">IFERROR(INDEX(YTD_Vendor[Vendor Name], Table2[[#This Row],[Rank]]), "")</f>
        <v/>
      </c>
      <c r="D14" s="10">
        <f>SUMIFS(YTD_12[Closed Sales Volume YTD], YTD_12[Vendor Name], C14)</f>
        <v>0</v>
      </c>
      <c r="E14" s="11" t="e">
        <f t="shared" si="0"/>
        <v>#DIV/0!</v>
      </c>
      <c r="F14"/>
      <c r="G14" s="3">
        <f t="shared" si="3"/>
        <v>7</v>
      </c>
      <c r="H14" t="str" cm="1">
        <f t="array" ref="H14">IFERROR(INDEX(LY_Vendor[Vendor Name], Table11[[#This Row],[Rank]]), "")</f>
        <v/>
      </c>
      <c r="I14" s="10">
        <f>SUMIFS(LY_12[Closed Sales Volume YTD], LY_12[Vendor Name], H14)</f>
        <v>0</v>
      </c>
      <c r="J14" s="11" t="e">
        <f t="shared" si="1"/>
        <v>#DIV/0!</v>
      </c>
    </row>
    <row r="15" spans="2:10" x14ac:dyDescent="0.2">
      <c r="B15" s="3">
        <f t="shared" si="2"/>
        <v>8</v>
      </c>
      <c r="C15" t="str" cm="1">
        <f t="array" ref="C15">IFERROR(INDEX(YTD_Vendor[Vendor Name], Table2[[#This Row],[Rank]]), "")</f>
        <v/>
      </c>
      <c r="D15" s="10">
        <f>SUMIFS(YTD_12[Closed Sales Volume YTD], YTD_12[Vendor Name], C15)</f>
        <v>0</v>
      </c>
      <c r="E15" s="11" t="e">
        <f t="shared" si="0"/>
        <v>#DIV/0!</v>
      </c>
      <c r="F15"/>
      <c r="G15" s="3">
        <f t="shared" si="3"/>
        <v>8</v>
      </c>
      <c r="H15" t="str" cm="1">
        <f t="array" ref="H15">IFERROR(INDEX(LY_Vendor[Vendor Name], Table11[[#This Row],[Rank]]), "")</f>
        <v/>
      </c>
      <c r="I15" s="10">
        <f>SUMIFS(LY_12[Closed Sales Volume YTD], LY_12[Vendor Name], H15)</f>
        <v>0</v>
      </c>
      <c r="J15" s="11" t="e">
        <f t="shared" si="1"/>
        <v>#DIV/0!</v>
      </c>
    </row>
    <row r="16" spans="2:10" x14ac:dyDescent="0.2">
      <c r="B16" s="3">
        <f t="shared" si="2"/>
        <v>9</v>
      </c>
      <c r="C16" t="str" cm="1">
        <f t="array" ref="C16">IFERROR(INDEX(YTD_Vendor[Vendor Name], Table2[[#This Row],[Rank]]), "")</f>
        <v/>
      </c>
      <c r="D16" s="10">
        <f>SUMIFS(YTD_12[Closed Sales Volume YTD], YTD_12[Vendor Name], C16)</f>
        <v>0</v>
      </c>
      <c r="E16" s="11" t="e">
        <f t="shared" si="0"/>
        <v>#DIV/0!</v>
      </c>
      <c r="F16"/>
      <c r="G16" s="3">
        <f t="shared" si="3"/>
        <v>9</v>
      </c>
      <c r="H16" t="str" cm="1">
        <f t="array" ref="H16">IFERROR(INDEX(LY_Vendor[Vendor Name], Table11[[#This Row],[Rank]]), "")</f>
        <v/>
      </c>
      <c r="I16" s="10">
        <f>SUMIFS(LY_12[Closed Sales Volume YTD], LY_12[Vendor Name], H16)</f>
        <v>0</v>
      </c>
      <c r="J16" s="11" t="e">
        <f t="shared" si="1"/>
        <v>#DIV/0!</v>
      </c>
    </row>
    <row r="17" spans="2:10" x14ac:dyDescent="0.2">
      <c r="B17" s="3">
        <f t="shared" si="2"/>
        <v>10</v>
      </c>
      <c r="C17" t="str" cm="1">
        <f t="array" ref="C17">IFERROR(INDEX(YTD_Vendor[Vendor Name], Table2[[#This Row],[Rank]]), "")</f>
        <v/>
      </c>
      <c r="D17" s="10">
        <f>SUMIFS(YTD_12[Closed Sales Volume YTD], YTD_12[Vendor Name], C17)</f>
        <v>0</v>
      </c>
      <c r="E17" s="11" t="e">
        <f t="shared" si="0"/>
        <v>#DIV/0!</v>
      </c>
      <c r="F17"/>
      <c r="G17" s="3">
        <f t="shared" si="3"/>
        <v>10</v>
      </c>
      <c r="H17" t="str" cm="1">
        <f t="array" ref="H17">IFERROR(INDEX(LY_Vendor[Vendor Name], Table11[[#This Row],[Rank]]), "")</f>
        <v/>
      </c>
      <c r="I17" s="10">
        <f>SUMIFS(LY_12[Closed Sales Volume YTD], LY_12[Vendor Name], H17)</f>
        <v>0</v>
      </c>
      <c r="J17" s="11" t="e">
        <f t="shared" si="1"/>
        <v>#DIV/0!</v>
      </c>
    </row>
    <row r="18" spans="2:10" x14ac:dyDescent="0.2">
      <c r="B18" s="3">
        <f t="shared" si="2"/>
        <v>11</v>
      </c>
      <c r="C18" t="str" cm="1">
        <f t="array" ref="C18">IFERROR(INDEX(YTD_Vendor[Vendor Name], Table2[[#This Row],[Rank]]), "")</f>
        <v/>
      </c>
      <c r="D18" s="10">
        <f>SUMIFS(YTD_12[Closed Sales Volume YTD], YTD_12[Vendor Name], C18)</f>
        <v>0</v>
      </c>
      <c r="E18" s="11" t="e">
        <f t="shared" si="0"/>
        <v>#DIV/0!</v>
      </c>
      <c r="F18"/>
      <c r="G18" s="3">
        <f t="shared" si="3"/>
        <v>11</v>
      </c>
      <c r="H18" t="str" cm="1">
        <f t="array" ref="H18">IFERROR(INDEX(LY_Vendor[Vendor Name], Table11[[#This Row],[Rank]]), "")</f>
        <v/>
      </c>
      <c r="I18" s="10">
        <f>SUMIFS(LY_12[Closed Sales Volume YTD], LY_12[Vendor Name], H18)</f>
        <v>0</v>
      </c>
      <c r="J18" s="11" t="e">
        <f t="shared" si="1"/>
        <v>#DIV/0!</v>
      </c>
    </row>
    <row r="19" spans="2:10" x14ac:dyDescent="0.2">
      <c r="B19" s="3">
        <f t="shared" si="2"/>
        <v>12</v>
      </c>
      <c r="C19" t="str" cm="1">
        <f t="array" ref="C19">IFERROR(INDEX(YTD_Vendor[Vendor Name], Table2[[#This Row],[Rank]]), "")</f>
        <v/>
      </c>
      <c r="D19" s="10">
        <f>SUMIFS(YTD_12[Closed Sales Volume YTD], YTD_12[Vendor Name], C19)</f>
        <v>0</v>
      </c>
      <c r="E19" s="11" t="e">
        <f t="shared" si="0"/>
        <v>#DIV/0!</v>
      </c>
      <c r="F19"/>
      <c r="G19" s="3">
        <f t="shared" si="3"/>
        <v>12</v>
      </c>
      <c r="H19" t="str" cm="1">
        <f t="array" ref="H19">IFERROR(INDEX(LY_Vendor[Vendor Name], Table11[[#This Row],[Rank]]), "")</f>
        <v/>
      </c>
      <c r="I19" s="10">
        <f>SUMIFS(LY_12[Closed Sales Volume YTD], LY_12[Vendor Name], H19)</f>
        <v>0</v>
      </c>
      <c r="J19" s="11" t="e">
        <f t="shared" si="1"/>
        <v>#DIV/0!</v>
      </c>
    </row>
    <row r="20" spans="2:10" x14ac:dyDescent="0.2">
      <c r="B20" s="3">
        <f t="shared" si="2"/>
        <v>13</v>
      </c>
      <c r="C20" t="str" cm="1">
        <f t="array" ref="C20">IFERROR(INDEX(YTD_Vendor[Vendor Name], Table2[[#This Row],[Rank]]), "")</f>
        <v/>
      </c>
      <c r="D20" s="10">
        <f>SUMIFS(YTD_12[Closed Sales Volume YTD], YTD_12[Vendor Name], C20)</f>
        <v>0</v>
      </c>
      <c r="E20" s="11" t="e">
        <f t="shared" si="0"/>
        <v>#DIV/0!</v>
      </c>
      <c r="F20"/>
      <c r="G20" s="3">
        <f t="shared" si="3"/>
        <v>13</v>
      </c>
      <c r="H20" t="str" cm="1">
        <f t="array" ref="H20">IFERROR(INDEX(LY_Vendor[Vendor Name], Table11[[#This Row],[Rank]]), "")</f>
        <v/>
      </c>
      <c r="I20" s="10">
        <f>SUMIFS(LY_12[Closed Sales Volume YTD], LY_12[Vendor Name], H20)</f>
        <v>0</v>
      </c>
      <c r="J20" s="11" t="e">
        <f t="shared" si="1"/>
        <v>#DIV/0!</v>
      </c>
    </row>
    <row r="21" spans="2:10" x14ac:dyDescent="0.2">
      <c r="B21" s="3">
        <f t="shared" si="2"/>
        <v>14</v>
      </c>
      <c r="C21" t="str" cm="1">
        <f t="array" ref="C21">IFERROR(INDEX(YTD_Vendor[Vendor Name], Table2[[#This Row],[Rank]]), "")</f>
        <v/>
      </c>
      <c r="D21" s="10">
        <f>SUMIFS(YTD_12[Closed Sales Volume YTD], YTD_12[Vendor Name], C21)</f>
        <v>0</v>
      </c>
      <c r="E21" s="11" t="e">
        <f t="shared" si="0"/>
        <v>#DIV/0!</v>
      </c>
      <c r="F21"/>
      <c r="G21" s="3">
        <f t="shared" si="3"/>
        <v>14</v>
      </c>
      <c r="H21" t="str" cm="1">
        <f t="array" ref="H21">IFERROR(INDEX(LY_Vendor[Vendor Name], Table11[[#This Row],[Rank]]), "")</f>
        <v/>
      </c>
      <c r="I21" s="10">
        <f>SUMIFS(LY_12[Closed Sales Volume YTD], LY_12[Vendor Name], H21)</f>
        <v>0</v>
      </c>
      <c r="J21" s="11" t="e">
        <f t="shared" si="1"/>
        <v>#DIV/0!</v>
      </c>
    </row>
    <row r="22" spans="2:10" x14ac:dyDescent="0.2">
      <c r="B22" s="3">
        <f t="shared" si="2"/>
        <v>15</v>
      </c>
      <c r="C22" t="str" cm="1">
        <f t="array" ref="C22">IFERROR(INDEX(YTD_Vendor[Vendor Name], Table2[[#This Row],[Rank]]), "")</f>
        <v/>
      </c>
      <c r="D22" s="10">
        <f>SUMIFS(YTD_12[Closed Sales Volume YTD], YTD_12[Vendor Name], C22)</f>
        <v>0</v>
      </c>
      <c r="E22" s="11" t="e">
        <f t="shared" si="0"/>
        <v>#DIV/0!</v>
      </c>
      <c r="F22"/>
      <c r="G22" s="3">
        <f t="shared" si="3"/>
        <v>15</v>
      </c>
      <c r="H22" t="str" cm="1">
        <f t="array" ref="H22">IFERROR(INDEX(LY_Vendor[Vendor Name], Table11[[#This Row],[Rank]]), "")</f>
        <v/>
      </c>
      <c r="I22" s="10">
        <f>SUMIFS(LY_12[Closed Sales Volume YTD], LY_12[Vendor Name], H22)</f>
        <v>0</v>
      </c>
      <c r="J22" s="11" t="e">
        <f t="shared" si="1"/>
        <v>#DIV/0!</v>
      </c>
    </row>
    <row r="23" spans="2:10" x14ac:dyDescent="0.2">
      <c r="B23" s="3">
        <f t="shared" si="2"/>
        <v>16</v>
      </c>
      <c r="C23" t="str" cm="1">
        <f t="array" ref="C23">IFERROR(INDEX(YTD_Vendor[Vendor Name], Table2[[#This Row],[Rank]]), "")</f>
        <v/>
      </c>
      <c r="D23" s="10">
        <f>SUMIFS(YTD_12[Closed Sales Volume YTD], YTD_12[Vendor Name], C23)</f>
        <v>0</v>
      </c>
      <c r="E23" s="11" t="e">
        <f t="shared" si="0"/>
        <v>#DIV/0!</v>
      </c>
      <c r="F23"/>
      <c r="G23" s="3">
        <f t="shared" si="3"/>
        <v>16</v>
      </c>
      <c r="H23" t="str" cm="1">
        <f t="array" ref="H23">IFERROR(INDEX(LY_Vendor[Vendor Name], Table11[[#This Row],[Rank]]), "")</f>
        <v/>
      </c>
      <c r="I23" s="10">
        <f>SUMIFS(LY_12[Closed Sales Volume YTD], LY_12[Vendor Name], H23)</f>
        <v>0</v>
      </c>
      <c r="J23" s="11" t="e">
        <f t="shared" si="1"/>
        <v>#DIV/0!</v>
      </c>
    </row>
    <row r="24" spans="2:10" x14ac:dyDescent="0.2">
      <c r="B24" s="3">
        <f t="shared" si="2"/>
        <v>17</v>
      </c>
      <c r="C24" t="str" cm="1">
        <f t="array" ref="C24">IFERROR(INDEX(YTD_Vendor[Vendor Name], Table2[[#This Row],[Rank]]), "")</f>
        <v/>
      </c>
      <c r="D24" s="10">
        <f>SUMIFS(YTD_12[Closed Sales Volume YTD], YTD_12[Vendor Name], C24)</f>
        <v>0</v>
      </c>
      <c r="E24" s="11" t="e">
        <f t="shared" si="0"/>
        <v>#DIV/0!</v>
      </c>
      <c r="F24"/>
      <c r="G24" s="3">
        <f t="shared" si="3"/>
        <v>17</v>
      </c>
      <c r="H24" t="str" cm="1">
        <f t="array" ref="H24">IFERROR(INDEX(LY_Vendor[Vendor Name], Table11[[#This Row],[Rank]]), "")</f>
        <v/>
      </c>
      <c r="I24" s="10">
        <f>SUMIFS(LY_12[Closed Sales Volume YTD], LY_12[Vendor Name], H24)</f>
        <v>0</v>
      </c>
      <c r="J24" s="11" t="e">
        <f t="shared" si="1"/>
        <v>#DIV/0!</v>
      </c>
    </row>
    <row r="25" spans="2:10" x14ac:dyDescent="0.2">
      <c r="B25" s="3">
        <f t="shared" si="2"/>
        <v>18</v>
      </c>
      <c r="C25" t="str" cm="1">
        <f t="array" ref="C25">IFERROR(INDEX(YTD_Vendor[Vendor Name], Table2[[#This Row],[Rank]]), "")</f>
        <v/>
      </c>
      <c r="D25" s="10">
        <f>SUMIFS(YTD_12[Closed Sales Volume YTD], YTD_12[Vendor Name], C25)</f>
        <v>0</v>
      </c>
      <c r="E25" s="11" t="e">
        <f t="shared" si="0"/>
        <v>#DIV/0!</v>
      </c>
      <c r="F25"/>
      <c r="G25" s="3">
        <f t="shared" si="3"/>
        <v>18</v>
      </c>
      <c r="H25" t="str" cm="1">
        <f t="array" ref="H25">IFERROR(INDEX(LY_Vendor[Vendor Name], Table11[[#This Row],[Rank]]), "")</f>
        <v/>
      </c>
      <c r="I25" s="10">
        <f>SUMIFS(LY_12[Closed Sales Volume YTD], LY_12[Vendor Name], H25)</f>
        <v>0</v>
      </c>
      <c r="J25" s="11" t="e">
        <f t="shared" si="1"/>
        <v>#DIV/0!</v>
      </c>
    </row>
    <row r="26" spans="2:10" x14ac:dyDescent="0.2">
      <c r="B26" s="3">
        <f t="shared" si="2"/>
        <v>19</v>
      </c>
      <c r="C26" t="str" cm="1">
        <f t="array" ref="C26">IFERROR(INDEX(YTD_Vendor[Vendor Name], Table2[[#This Row],[Rank]]), "")</f>
        <v/>
      </c>
      <c r="D26" s="10">
        <f>SUMIFS(YTD_12[Closed Sales Volume YTD], YTD_12[Vendor Name], C26)</f>
        <v>0</v>
      </c>
      <c r="E26" s="11" t="e">
        <f t="shared" ref="E26:E37" si="4">D26/$D$3</f>
        <v>#DIV/0!</v>
      </c>
      <c r="F26"/>
      <c r="G26" s="3">
        <f t="shared" si="3"/>
        <v>19</v>
      </c>
      <c r="H26" t="str" cm="1">
        <f t="array" ref="H26">IFERROR(INDEX(LY_Vendor[Vendor Name], Table11[[#This Row],[Rank]]), "")</f>
        <v/>
      </c>
      <c r="I26" s="10">
        <f>SUMIFS(LY_12[Closed Sales Volume YTD], LY_12[Vendor Name], H26)</f>
        <v>0</v>
      </c>
      <c r="J26" s="11" t="e">
        <f t="shared" si="1"/>
        <v>#DIV/0!</v>
      </c>
    </row>
    <row r="27" spans="2:10" x14ac:dyDescent="0.2">
      <c r="B27" s="3">
        <f t="shared" si="2"/>
        <v>20</v>
      </c>
      <c r="C27" t="str" cm="1">
        <f t="array" ref="C27">IFERROR(INDEX(YTD_Vendor[Vendor Name], Table2[[#This Row],[Rank]]), "")</f>
        <v/>
      </c>
      <c r="D27" s="10">
        <f>SUMIFS(YTD_12[Closed Sales Volume YTD], YTD_12[Vendor Name], C27)</f>
        <v>0</v>
      </c>
      <c r="E27" s="11" t="e">
        <f t="shared" si="4"/>
        <v>#DIV/0!</v>
      </c>
      <c r="F27"/>
      <c r="G27" s="3">
        <f t="shared" si="3"/>
        <v>20</v>
      </c>
      <c r="H27" t="str" cm="1">
        <f t="array" ref="H27">IFERROR(INDEX(LY_Vendor[Vendor Name], Table11[[#This Row],[Rank]]), "")</f>
        <v/>
      </c>
      <c r="I27" s="10">
        <f>SUMIFS(LY_12[Closed Sales Volume YTD], LY_12[Vendor Name], H27)</f>
        <v>0</v>
      </c>
      <c r="J27" s="11" t="e">
        <f t="shared" si="1"/>
        <v>#DIV/0!</v>
      </c>
    </row>
    <row r="28" spans="2:10" x14ac:dyDescent="0.2">
      <c r="B28" s="3">
        <f t="shared" ref="B28:B37" si="5">B27+1</f>
        <v>21</v>
      </c>
      <c r="C28" t="str" cm="1">
        <f t="array" ref="C28">IFERROR(INDEX(YTD_Vendor[Vendor Name], Table2[[#This Row],[Rank]]), "")</f>
        <v/>
      </c>
      <c r="D28" s="10">
        <f>SUMIFS(YTD_12[Closed Sales Volume YTD], YTD_12[Vendor Name], C28)</f>
        <v>0</v>
      </c>
      <c r="E28" s="11" t="e">
        <f t="shared" si="4"/>
        <v>#DIV/0!</v>
      </c>
      <c r="F28"/>
      <c r="G28" s="3">
        <f t="shared" si="3"/>
        <v>21</v>
      </c>
      <c r="H28" t="str" cm="1">
        <f t="array" ref="H28">IFERROR(INDEX(LY_Vendor[Vendor Name], Table11[[#This Row],[Rank]]), "")</f>
        <v/>
      </c>
      <c r="I28" s="10">
        <f>SUMIFS(LY_12[Closed Sales Volume YTD], LY_12[Vendor Name], H28)</f>
        <v>0</v>
      </c>
      <c r="J28" s="11" t="e">
        <f t="shared" si="1"/>
        <v>#DIV/0!</v>
      </c>
    </row>
    <row r="29" spans="2:10" x14ac:dyDescent="0.2">
      <c r="B29" s="3">
        <f t="shared" si="5"/>
        <v>22</v>
      </c>
      <c r="C29" t="str" cm="1">
        <f t="array" ref="C29">IFERROR(INDEX(YTD_Vendor[Vendor Name], Table2[[#This Row],[Rank]]), "")</f>
        <v/>
      </c>
      <c r="D29" s="10">
        <f>SUMIFS(YTD_12[Closed Sales Volume YTD], YTD_12[Vendor Name], C29)</f>
        <v>0</v>
      </c>
      <c r="E29" s="11" t="e">
        <f t="shared" si="4"/>
        <v>#DIV/0!</v>
      </c>
      <c r="F29"/>
      <c r="G29" s="3">
        <f t="shared" si="3"/>
        <v>22</v>
      </c>
      <c r="H29" t="str" cm="1">
        <f t="array" ref="H29">IFERROR(INDEX(LY_Vendor[Vendor Name], Table11[[#This Row],[Rank]]), "")</f>
        <v/>
      </c>
      <c r="I29" s="10">
        <f>SUMIFS(LY_12[Closed Sales Volume YTD], LY_12[Vendor Name], H29)</f>
        <v>0</v>
      </c>
      <c r="J29" s="11" t="e">
        <f t="shared" si="1"/>
        <v>#DIV/0!</v>
      </c>
    </row>
    <row r="30" spans="2:10" x14ac:dyDescent="0.2">
      <c r="B30" s="3">
        <f t="shared" si="5"/>
        <v>23</v>
      </c>
      <c r="C30" t="str" cm="1">
        <f t="array" ref="C30">IFERROR(INDEX(YTD_Vendor[Vendor Name], Table2[[#This Row],[Rank]]), "")</f>
        <v/>
      </c>
      <c r="D30" s="10">
        <f>SUMIFS(YTD_12[Closed Sales Volume YTD], YTD_12[Vendor Name], C30)</f>
        <v>0</v>
      </c>
      <c r="E30" s="11" t="e">
        <f t="shared" si="4"/>
        <v>#DIV/0!</v>
      </c>
      <c r="F30"/>
      <c r="G30" s="3">
        <f t="shared" si="3"/>
        <v>23</v>
      </c>
      <c r="H30" t="str" cm="1">
        <f t="array" ref="H30">IFERROR(INDEX(LY_Vendor[Vendor Name], Table11[[#This Row],[Rank]]), "")</f>
        <v/>
      </c>
      <c r="I30" s="10">
        <f>SUMIFS(LY_12[Closed Sales Volume YTD], LY_12[Vendor Name], H30)</f>
        <v>0</v>
      </c>
      <c r="J30" s="11" t="e">
        <f t="shared" si="1"/>
        <v>#DIV/0!</v>
      </c>
    </row>
    <row r="31" spans="2:10" x14ac:dyDescent="0.2">
      <c r="B31" s="3">
        <f t="shared" si="5"/>
        <v>24</v>
      </c>
      <c r="C31" t="str" cm="1">
        <f t="array" ref="C31">IFERROR(INDEX(YTD_Vendor[Vendor Name], Table2[[#This Row],[Rank]]), "")</f>
        <v/>
      </c>
      <c r="D31" s="10">
        <f>SUMIFS(YTD_12[Closed Sales Volume YTD], YTD_12[Vendor Name], C31)</f>
        <v>0</v>
      </c>
      <c r="E31" s="11" t="e">
        <f t="shared" si="4"/>
        <v>#DIV/0!</v>
      </c>
      <c r="F31"/>
      <c r="G31" s="3">
        <f t="shared" si="3"/>
        <v>24</v>
      </c>
      <c r="H31" t="str" cm="1">
        <f t="array" ref="H31">IFERROR(INDEX(LY_Vendor[Vendor Name], Table11[[#This Row],[Rank]]), "")</f>
        <v/>
      </c>
      <c r="I31" s="10">
        <f>SUMIFS(LY_12[Closed Sales Volume YTD], LY_12[Vendor Name], H31)</f>
        <v>0</v>
      </c>
      <c r="J31" s="11" t="e">
        <f t="shared" si="1"/>
        <v>#DIV/0!</v>
      </c>
    </row>
    <row r="32" spans="2:10" x14ac:dyDescent="0.2">
      <c r="B32" s="3">
        <f t="shared" si="5"/>
        <v>25</v>
      </c>
      <c r="C32" t="str" cm="1">
        <f t="array" ref="C32">IFERROR(INDEX(YTD_Vendor[Vendor Name], Table2[[#This Row],[Rank]]), "")</f>
        <v/>
      </c>
      <c r="D32" s="10">
        <f>SUMIFS(YTD_12[Closed Sales Volume YTD], YTD_12[Vendor Name], C32)</f>
        <v>0</v>
      </c>
      <c r="E32" s="11" t="e">
        <f t="shared" si="4"/>
        <v>#DIV/0!</v>
      </c>
      <c r="F32"/>
      <c r="G32" s="3">
        <f t="shared" si="3"/>
        <v>25</v>
      </c>
      <c r="H32" t="str" cm="1">
        <f t="array" ref="H32">IFERROR(INDEX(LY_Vendor[Vendor Name], Table11[[#This Row],[Rank]]), "")</f>
        <v/>
      </c>
      <c r="I32" s="10">
        <f>SUMIFS(LY_12[Closed Sales Volume YTD], LY_12[Vendor Name], H32)</f>
        <v>0</v>
      </c>
      <c r="J32" s="11" t="e">
        <f t="shared" si="1"/>
        <v>#DIV/0!</v>
      </c>
    </row>
    <row r="33" spans="2:10" x14ac:dyDescent="0.2">
      <c r="B33" s="3">
        <f t="shared" si="5"/>
        <v>26</v>
      </c>
      <c r="C33" t="str" cm="1">
        <f t="array" ref="C33">IFERROR(INDEX(YTD_Vendor[Vendor Name], Table2[[#This Row],[Rank]]), "")</f>
        <v/>
      </c>
      <c r="D33" s="10">
        <f>SUMIFS(YTD_12[Closed Sales Volume YTD], YTD_12[Vendor Name], C33)</f>
        <v>0</v>
      </c>
      <c r="E33" s="11" t="e">
        <f t="shared" si="4"/>
        <v>#DIV/0!</v>
      </c>
      <c r="F33"/>
      <c r="G33" s="3">
        <f t="shared" si="3"/>
        <v>26</v>
      </c>
      <c r="H33" t="str" cm="1">
        <f t="array" ref="H33">IFERROR(INDEX(LY_Vendor[Vendor Name], Table11[[#This Row],[Rank]]), "")</f>
        <v/>
      </c>
      <c r="I33" s="10">
        <f>SUMIFS(LY_12[Closed Sales Volume YTD], LY_12[Vendor Name], H33)</f>
        <v>0</v>
      </c>
      <c r="J33" s="11" t="e">
        <f t="shared" si="1"/>
        <v>#DIV/0!</v>
      </c>
    </row>
    <row r="34" spans="2:10" x14ac:dyDescent="0.2">
      <c r="B34" s="3">
        <f t="shared" si="5"/>
        <v>27</v>
      </c>
      <c r="C34" t="str" cm="1">
        <f t="array" ref="C34">IFERROR(INDEX(YTD_Vendor[Vendor Name], Table2[[#This Row],[Rank]]), "")</f>
        <v/>
      </c>
      <c r="D34" s="10">
        <f>SUMIFS(YTD_12[Closed Sales Volume YTD], YTD_12[Vendor Name], C34)</f>
        <v>0</v>
      </c>
      <c r="E34" s="11" t="e">
        <f t="shared" si="4"/>
        <v>#DIV/0!</v>
      </c>
      <c r="F34"/>
      <c r="G34" s="3">
        <f t="shared" si="3"/>
        <v>27</v>
      </c>
      <c r="H34" t="str" cm="1">
        <f t="array" ref="H34">IFERROR(INDEX(LY_Vendor[Vendor Name], Table11[[#This Row],[Rank]]), "")</f>
        <v/>
      </c>
      <c r="I34" s="10">
        <f>SUMIFS(LY_12[Closed Sales Volume YTD], LY_12[Vendor Name], H34)</f>
        <v>0</v>
      </c>
      <c r="J34" s="11" t="e">
        <f t="shared" si="1"/>
        <v>#DIV/0!</v>
      </c>
    </row>
    <row r="35" spans="2:10" x14ac:dyDescent="0.2">
      <c r="B35" s="3">
        <f t="shared" si="5"/>
        <v>28</v>
      </c>
      <c r="C35" t="str" cm="1">
        <f t="array" ref="C35">IFERROR(INDEX(YTD_Vendor[Vendor Name], Table2[[#This Row],[Rank]]), "")</f>
        <v/>
      </c>
      <c r="D35" s="10">
        <f>SUMIFS(YTD_12[Closed Sales Volume YTD], YTD_12[Vendor Name], C35)</f>
        <v>0</v>
      </c>
      <c r="E35" s="11" t="e">
        <f t="shared" si="4"/>
        <v>#DIV/0!</v>
      </c>
      <c r="F35"/>
      <c r="G35" s="3">
        <f t="shared" si="3"/>
        <v>28</v>
      </c>
      <c r="H35" t="str" cm="1">
        <f t="array" ref="H35">IFERROR(INDEX(LY_Vendor[Vendor Name], Table11[[#This Row],[Rank]]), "")</f>
        <v/>
      </c>
      <c r="I35" s="10">
        <f>SUMIFS(LY_12[Closed Sales Volume YTD], LY_12[Vendor Name], H35)</f>
        <v>0</v>
      </c>
      <c r="J35" s="11" t="e">
        <f t="shared" si="1"/>
        <v>#DIV/0!</v>
      </c>
    </row>
    <row r="36" spans="2:10" x14ac:dyDescent="0.2">
      <c r="B36" s="3">
        <f t="shared" si="5"/>
        <v>29</v>
      </c>
      <c r="C36" t="str" cm="1">
        <f t="array" ref="C36">IFERROR(INDEX(YTD_Vendor[Vendor Name], Table2[[#This Row],[Rank]]), "")</f>
        <v/>
      </c>
      <c r="D36" s="10">
        <f>SUMIFS(YTD_12[Closed Sales Volume YTD], YTD_12[Vendor Name], C36)</f>
        <v>0</v>
      </c>
      <c r="E36" s="11" t="e">
        <f t="shared" si="4"/>
        <v>#DIV/0!</v>
      </c>
      <c r="F36"/>
      <c r="G36" s="3">
        <f t="shared" si="3"/>
        <v>29</v>
      </c>
      <c r="H36" t="str" cm="1">
        <f t="array" ref="H36">IFERROR(INDEX(LY_Vendor[Vendor Name], Table11[[#This Row],[Rank]]), "")</f>
        <v/>
      </c>
      <c r="I36" s="10">
        <f>SUMIFS(LY_12[Closed Sales Volume YTD], LY_12[Vendor Name], H36)</f>
        <v>0</v>
      </c>
      <c r="J36" s="11" t="e">
        <f t="shared" si="1"/>
        <v>#DIV/0!</v>
      </c>
    </row>
    <row r="37" spans="2:10" x14ac:dyDescent="0.2">
      <c r="B37" s="3">
        <f t="shared" si="5"/>
        <v>30</v>
      </c>
      <c r="C37" t="str" cm="1">
        <f t="array" ref="C37">IFERROR(INDEX(YTD_Vendor[Vendor Name], Table2[[#This Row],[Rank]]), "")</f>
        <v/>
      </c>
      <c r="D37" s="10">
        <f>SUMIFS(YTD_12[Closed Sales Volume YTD], YTD_12[Vendor Name], C37)</f>
        <v>0</v>
      </c>
      <c r="E37" s="11" t="e">
        <f t="shared" si="4"/>
        <v>#DIV/0!</v>
      </c>
      <c r="F37"/>
      <c r="G37" s="3">
        <f t="shared" si="3"/>
        <v>30</v>
      </c>
      <c r="H37" t="str" cm="1">
        <f t="array" ref="H37">IFERROR(INDEX(LY_Vendor[Vendor Name], Table11[[#This Row],[Rank]]), "")</f>
        <v/>
      </c>
      <c r="I37" s="10">
        <f>SUMIFS(LY_12[Closed Sales Volume YTD], LY_12[Vendor Name], H37)</f>
        <v>0</v>
      </c>
      <c r="J37" s="11" t="e">
        <f t="shared" si="1"/>
        <v>#DIV/0!</v>
      </c>
    </row>
  </sheetData>
  <mergeCells count="7">
    <mergeCell ref="G2:H2"/>
    <mergeCell ref="G3:H3"/>
    <mergeCell ref="G6:J6"/>
    <mergeCell ref="B2:C2"/>
    <mergeCell ref="B3:C3"/>
    <mergeCell ref="B4:C4"/>
    <mergeCell ref="B6:E6"/>
  </mergeCells>
  <conditionalFormatting sqref="B8:E37">
    <cfRule type="expression" dxfId="137" priority="1">
      <formula>$C8="Supreme Lending"</formula>
    </cfRule>
  </conditionalFormatting>
  <conditionalFormatting sqref="G8:J37">
    <cfRule type="expression" dxfId="136" priority="3">
      <formula>$H8="Supreme Lending"</formula>
    </cfRule>
  </conditionalFormatting>
  <pageMargins left="0.7" right="0.7" top="0.75" bottom="0.75" header="0.3" footer="0.3"/>
  <pageSetup orientation="portrait" horizontalDpi="0" verticalDpi="0"/>
  <ignoredErrors>
    <ignoredError sqref="B8 D8:D25 D26:D37 G8" calculatedColumn="1"/>
  </ignoredErrors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9434-0AA0-1F4F-8E98-7651C3641291}">
  <dimension ref="B2:N50"/>
  <sheetViews>
    <sheetView zoomScale="125" workbookViewId="0">
      <selection activeCell="C7" sqref="C7"/>
    </sheetView>
  </sheetViews>
  <sheetFormatPr baseColWidth="10" defaultColWidth="11.1640625" defaultRowHeight="16" x14ac:dyDescent="0.2"/>
  <cols>
    <col min="1" max="1" width="5" customWidth="1"/>
    <col min="2" max="2" width="8.83203125" customWidth="1"/>
    <col min="3" max="3" width="21.5" customWidth="1"/>
    <col min="4" max="4" width="14.33203125" customWidth="1"/>
    <col min="5" max="5" width="11.1640625" customWidth="1"/>
    <col min="6" max="6" width="12.83203125" customWidth="1"/>
    <col min="7" max="7" width="17" customWidth="1"/>
    <col min="8" max="8" width="6.83203125" customWidth="1"/>
    <col min="9" max="9" width="8.83203125" customWidth="1"/>
    <col min="10" max="10" width="21.5" customWidth="1"/>
    <col min="11" max="11" width="14.33203125" customWidth="1"/>
    <col min="12" max="12" width="11.1640625" customWidth="1"/>
    <col min="13" max="13" width="12.83203125" customWidth="1"/>
    <col min="14" max="14" width="17" customWidth="1"/>
  </cols>
  <sheetData>
    <row r="2" spans="2:14" x14ac:dyDescent="0.2">
      <c r="B2" s="66" t="str">
        <f>Scratch!$B$2&amp;" 2023"</f>
        <v>Account Name 2023</v>
      </c>
      <c r="C2" s="66"/>
      <c r="I2" s="66" t="str">
        <f>Scratch!$B$2&amp;" 2022"</f>
        <v>Account Name 2022</v>
      </c>
      <c r="J2" s="66"/>
    </row>
    <row r="3" spans="2:14" x14ac:dyDescent="0.2">
      <c r="B3" s="67" t="str">
        <f>"BSNC Volume 2023 Jan - "&amp;Scratch!$B$3</f>
        <v>BSNC Volume 2023 Jan - ex. January</v>
      </c>
      <c r="C3" s="67"/>
      <c r="D3" s="4">
        <f>YTD_12[[#Totals],[Closed Sales Volume YTD]]</f>
        <v>0</v>
      </c>
      <c r="I3" s="67" t="s">
        <v>45</v>
      </c>
      <c r="J3" s="67"/>
      <c r="K3" s="4">
        <f>LY_12[[#Totals],[Closed Sales Volume YTD]]</f>
        <v>0</v>
      </c>
    </row>
    <row r="5" spans="2:14" ht="19" x14ac:dyDescent="0.25">
      <c r="B5" s="71">
        <v>2023</v>
      </c>
      <c r="C5" s="71"/>
      <c r="D5" s="71"/>
      <c r="E5" s="71"/>
      <c r="F5" s="71"/>
      <c r="G5" s="71"/>
      <c r="I5" s="71">
        <v>2022</v>
      </c>
      <c r="J5" s="71"/>
      <c r="K5" s="71"/>
      <c r="L5" s="71"/>
      <c r="M5" s="71"/>
      <c r="N5" s="71"/>
    </row>
    <row r="6" spans="2:14" ht="51" customHeight="1" x14ac:dyDescent="0.2">
      <c r="B6" s="17" t="s">
        <v>5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I6" s="51" t="s">
        <v>5</v>
      </c>
      <c r="J6" s="52" t="s">
        <v>8</v>
      </c>
      <c r="K6" s="52" t="s">
        <v>9</v>
      </c>
      <c r="L6" s="52" t="s">
        <v>10</v>
      </c>
      <c r="M6" s="52" t="s">
        <v>11</v>
      </c>
      <c r="N6" s="53" t="s">
        <v>12</v>
      </c>
    </row>
    <row r="7" spans="2:14" x14ac:dyDescent="0.2">
      <c r="B7" s="3">
        <v>1</v>
      </c>
      <c r="C7" cm="1">
        <f t="array" ref="C7">IFERROR(INDEX(YTD_Associate[Associate Name], Table7[[#This Row],[Rank]]), "")</f>
        <v>0</v>
      </c>
      <c r="D7" s="2">
        <f>SUMIFS(YTD_12[Closed Sales Volume YTD], YTD_12[Associate Name], C7)</f>
        <v>0</v>
      </c>
      <c r="E7" s="6" t="e">
        <f>D7/$D$3</f>
        <v>#DIV/0!</v>
      </c>
      <c r="F7" s="2">
        <f>SUMIFS(YTD_12[Closed Sales Volume YTD], YTD_12[Associate Name], C7, YTD_12[Vendor Name], "Supreme Lending")</f>
        <v>0</v>
      </c>
      <c r="G7" s="8" t="e">
        <f>F7/D7</f>
        <v>#DIV/0!</v>
      </c>
      <c r="I7" s="50">
        <v>1</v>
      </c>
      <c r="J7" cm="1">
        <f t="array" ref="J7">IFERROR(INDEX(LY_Associate[Associate Name], Table13[[#This Row],[Rank]]), "")</f>
        <v>0</v>
      </c>
      <c r="K7" s="34">
        <f>SUMIFS(LY_12[Closed Sales Volume YTD], LY_12[Associate Name], J7)</f>
        <v>0</v>
      </c>
      <c r="L7" s="35" t="e">
        <f>K7/$K$3</f>
        <v>#DIV/0!</v>
      </c>
      <c r="M7" s="34">
        <f>SUMIFS(LY_12[Closed Sales Volume YTD], LY_12[Associate Name], J7, LY_12[Vendor Name], "Supreme Lending")</f>
        <v>0</v>
      </c>
      <c r="N7" s="59" t="e">
        <f>M7/K7</f>
        <v>#DIV/0!</v>
      </c>
    </row>
    <row r="8" spans="2:14" x14ac:dyDescent="0.2">
      <c r="B8" s="3">
        <v>2</v>
      </c>
      <c r="C8" t="str" cm="1">
        <f t="array" ref="C8">IFERROR(INDEX(YTD_Associate[Associate Name], Table7[[#This Row],[Rank]]), "")</f>
        <v/>
      </c>
      <c r="D8" s="2">
        <f>SUMIFS(YTD_12[Closed Sales Volume YTD], YTD_12[Associate Name], C8)</f>
        <v>0</v>
      </c>
      <c r="E8" s="6" t="e">
        <f t="shared" ref="E8:E26" si="0">D8/$D$3</f>
        <v>#DIV/0!</v>
      </c>
      <c r="F8" s="2">
        <f>SUMIFS(YTD_12[Closed Sales Volume YTD], YTD_12[Associate Name], C8, YTD_12[Vendor Name], "Supreme Lending")</f>
        <v>0</v>
      </c>
      <c r="G8" s="8" t="e">
        <f t="shared" ref="G8:G26" si="1">F8/D8</f>
        <v>#DIV/0!</v>
      </c>
      <c r="I8" s="50">
        <v>2</v>
      </c>
      <c r="J8" s="36" t="str" cm="1">
        <f t="array" ref="J8">IFERROR(INDEX(LY_Associate[Associate Name], Table13[[#This Row],[Rank]]), "")</f>
        <v/>
      </c>
      <c r="K8" s="34">
        <f>SUMIFS(LY_12[Closed Sales Volume YTD], LY_12[Associate Name], J8)</f>
        <v>0</v>
      </c>
      <c r="L8" s="35" t="e">
        <f t="shared" ref="L8:L26" si="2">K8/$K$3</f>
        <v>#DIV/0!</v>
      </c>
      <c r="M8" s="34">
        <f>SUMIFS(LY_12[Closed Sales Volume YTD], LY_12[Associate Name], J8, LY_12[Vendor Name], "Supreme Lending")</f>
        <v>0</v>
      </c>
      <c r="N8" s="59" t="e">
        <f t="shared" ref="N8:N26" si="3">M8/K8</f>
        <v>#DIV/0!</v>
      </c>
    </row>
    <row r="9" spans="2:14" x14ac:dyDescent="0.2">
      <c r="B9" s="3">
        <v>3</v>
      </c>
      <c r="C9" t="str" cm="1">
        <f t="array" ref="C9">IFERROR(INDEX(YTD_Associate[Associate Name], Table7[[#This Row],[Rank]]), "")</f>
        <v/>
      </c>
      <c r="D9" s="2">
        <f>SUMIFS(YTD_12[Closed Sales Volume YTD], YTD_12[Associate Name], C9)</f>
        <v>0</v>
      </c>
      <c r="E9" s="6" t="e">
        <f t="shared" si="0"/>
        <v>#DIV/0!</v>
      </c>
      <c r="F9" s="2">
        <f>SUMIFS(YTD_12[Closed Sales Volume YTD], YTD_12[Associate Name], C9, YTD_12[Vendor Name], "Supreme Lending")</f>
        <v>0</v>
      </c>
      <c r="G9" s="8" t="e">
        <f t="shared" si="1"/>
        <v>#DIV/0!</v>
      </c>
      <c r="I9" s="50">
        <v>3</v>
      </c>
      <c r="J9" s="36" t="str" cm="1">
        <f t="array" ref="J9">IFERROR(INDEX(LY_Associate[Associate Name], Table13[[#This Row],[Rank]]), "")</f>
        <v/>
      </c>
      <c r="K9" s="34">
        <f>SUMIFS(LY_12[Closed Sales Volume YTD], LY_12[Associate Name], J9)</f>
        <v>0</v>
      </c>
      <c r="L9" s="35" t="e">
        <f t="shared" si="2"/>
        <v>#DIV/0!</v>
      </c>
      <c r="M9" s="34">
        <f>SUMIFS(LY_12[Closed Sales Volume YTD], LY_12[Associate Name], J9, LY_12[Vendor Name], "Supreme Lending")</f>
        <v>0</v>
      </c>
      <c r="N9" s="59" t="e">
        <f t="shared" si="3"/>
        <v>#DIV/0!</v>
      </c>
    </row>
    <row r="10" spans="2:14" x14ac:dyDescent="0.2">
      <c r="B10" s="3">
        <v>4</v>
      </c>
      <c r="C10" t="str" cm="1">
        <f t="array" ref="C10">IFERROR(INDEX(YTD_Associate[Associate Name], Table7[[#This Row],[Rank]]), "")</f>
        <v/>
      </c>
      <c r="D10" s="2">
        <f>SUMIFS(YTD_12[Closed Sales Volume YTD], YTD_12[Associate Name], C10)</f>
        <v>0</v>
      </c>
      <c r="E10" s="6" t="e">
        <f t="shared" si="0"/>
        <v>#DIV/0!</v>
      </c>
      <c r="F10" s="2">
        <f>SUMIFS(YTD_12[Closed Sales Volume YTD], YTD_12[Associate Name], C10, YTD_12[Vendor Name], "Supreme Lending")</f>
        <v>0</v>
      </c>
      <c r="G10" s="8" t="e">
        <f t="shared" si="1"/>
        <v>#DIV/0!</v>
      </c>
      <c r="I10" s="50">
        <v>4</v>
      </c>
      <c r="J10" s="36" t="str" cm="1">
        <f t="array" ref="J10">IFERROR(INDEX(LY_Associate[Associate Name], Table13[[#This Row],[Rank]]), "")</f>
        <v/>
      </c>
      <c r="K10" s="34">
        <f>SUMIFS(LY_12[Closed Sales Volume YTD], LY_12[Associate Name], J10)</f>
        <v>0</v>
      </c>
      <c r="L10" s="35" t="e">
        <f t="shared" si="2"/>
        <v>#DIV/0!</v>
      </c>
      <c r="M10" s="34">
        <f>SUMIFS(LY_12[Closed Sales Volume YTD], LY_12[Associate Name], J10, LY_12[Vendor Name], "Supreme Lending")</f>
        <v>0</v>
      </c>
      <c r="N10" s="59" t="e">
        <f t="shared" si="3"/>
        <v>#DIV/0!</v>
      </c>
    </row>
    <row r="11" spans="2:14" x14ac:dyDescent="0.2">
      <c r="B11" s="3">
        <v>5</v>
      </c>
      <c r="C11" t="str" cm="1">
        <f t="array" ref="C11">IFERROR(INDEX(YTD_Associate[Associate Name], Table7[[#This Row],[Rank]]), "")</f>
        <v/>
      </c>
      <c r="D11" s="2">
        <f>SUMIFS(YTD_12[Closed Sales Volume YTD], YTD_12[Associate Name], C11)</f>
        <v>0</v>
      </c>
      <c r="E11" s="6" t="e">
        <f t="shared" si="0"/>
        <v>#DIV/0!</v>
      </c>
      <c r="F11" s="2">
        <f>SUMIFS(YTD_12[Closed Sales Volume YTD], YTD_12[Associate Name], C11, YTD_12[Vendor Name], "Supreme Lending")</f>
        <v>0</v>
      </c>
      <c r="G11" s="8" t="e">
        <f t="shared" si="1"/>
        <v>#DIV/0!</v>
      </c>
      <c r="I11" s="50">
        <v>5</v>
      </c>
      <c r="J11" s="36" t="str" cm="1">
        <f t="array" ref="J11">IFERROR(INDEX(LY_Associate[Associate Name], Table13[[#This Row],[Rank]]), "")</f>
        <v/>
      </c>
      <c r="K11" s="34">
        <f>SUMIFS(LY_12[Closed Sales Volume YTD], LY_12[Associate Name], J11)</f>
        <v>0</v>
      </c>
      <c r="L11" s="35" t="e">
        <f t="shared" si="2"/>
        <v>#DIV/0!</v>
      </c>
      <c r="M11" s="34">
        <f>SUMIFS(LY_12[Closed Sales Volume YTD], LY_12[Associate Name], J11, LY_12[Vendor Name], "Supreme Lending")</f>
        <v>0</v>
      </c>
      <c r="N11" s="59" t="e">
        <f t="shared" si="3"/>
        <v>#DIV/0!</v>
      </c>
    </row>
    <row r="12" spans="2:14" x14ac:dyDescent="0.2">
      <c r="B12" s="3">
        <v>6</v>
      </c>
      <c r="C12" t="str" cm="1">
        <f t="array" ref="C12">IFERROR(INDEX(YTD_Associate[Associate Name], Table7[[#This Row],[Rank]]), "")</f>
        <v/>
      </c>
      <c r="D12" s="2">
        <f>SUMIFS(YTD_12[Closed Sales Volume YTD], YTD_12[Associate Name], C12)</f>
        <v>0</v>
      </c>
      <c r="E12" s="6" t="e">
        <f t="shared" si="0"/>
        <v>#DIV/0!</v>
      </c>
      <c r="F12" s="2">
        <f>SUMIFS(YTD_12[Closed Sales Volume YTD], YTD_12[Associate Name], C12, YTD_12[Vendor Name], "Supreme Lending")</f>
        <v>0</v>
      </c>
      <c r="G12" s="8" t="e">
        <f t="shared" si="1"/>
        <v>#DIV/0!</v>
      </c>
      <c r="I12" s="50">
        <v>6</v>
      </c>
      <c r="J12" s="36" t="str" cm="1">
        <f t="array" ref="J12">IFERROR(INDEX(LY_Associate[Associate Name], Table13[[#This Row],[Rank]]), "")</f>
        <v/>
      </c>
      <c r="K12" s="34">
        <f>SUMIFS(LY_12[Closed Sales Volume YTD], LY_12[Associate Name], J12)</f>
        <v>0</v>
      </c>
      <c r="L12" s="35" t="e">
        <f t="shared" si="2"/>
        <v>#DIV/0!</v>
      </c>
      <c r="M12" s="34">
        <f>SUMIFS(LY_12[Closed Sales Volume YTD], LY_12[Associate Name], J12, LY_12[Vendor Name], "Supreme Lending")</f>
        <v>0</v>
      </c>
      <c r="N12" s="59" t="e">
        <f t="shared" si="3"/>
        <v>#DIV/0!</v>
      </c>
    </row>
    <row r="13" spans="2:14" x14ac:dyDescent="0.2">
      <c r="B13" s="3">
        <v>7</v>
      </c>
      <c r="C13" t="str" cm="1">
        <f t="array" ref="C13">IFERROR(INDEX(YTD_Associate[Associate Name], Table7[[#This Row],[Rank]]), "")</f>
        <v/>
      </c>
      <c r="D13" s="2">
        <f>SUMIFS(YTD_12[Closed Sales Volume YTD], YTD_12[Associate Name], C13)</f>
        <v>0</v>
      </c>
      <c r="E13" s="6" t="e">
        <f t="shared" si="0"/>
        <v>#DIV/0!</v>
      </c>
      <c r="F13" s="2">
        <f>SUMIFS(YTD_12[Closed Sales Volume YTD], YTD_12[Associate Name], C13, YTD_12[Vendor Name], "Supreme Lending")</f>
        <v>0</v>
      </c>
      <c r="G13" s="8" t="e">
        <f t="shared" si="1"/>
        <v>#DIV/0!</v>
      </c>
      <c r="I13" s="50">
        <v>7</v>
      </c>
      <c r="J13" s="36" t="str" cm="1">
        <f t="array" ref="J13">IFERROR(INDEX(LY_Associate[Associate Name], Table13[[#This Row],[Rank]]), "")</f>
        <v/>
      </c>
      <c r="K13" s="34">
        <f>SUMIFS(LY_12[Closed Sales Volume YTD], LY_12[Associate Name], J13)</f>
        <v>0</v>
      </c>
      <c r="L13" s="35" t="e">
        <f t="shared" si="2"/>
        <v>#DIV/0!</v>
      </c>
      <c r="M13" s="34">
        <f>SUMIFS(LY_12[Closed Sales Volume YTD], LY_12[Associate Name], J13, LY_12[Vendor Name], "Supreme Lending")</f>
        <v>0</v>
      </c>
      <c r="N13" s="59" t="e">
        <f t="shared" si="3"/>
        <v>#DIV/0!</v>
      </c>
    </row>
    <row r="14" spans="2:14" x14ac:dyDescent="0.2">
      <c r="B14" s="3">
        <v>8</v>
      </c>
      <c r="C14" t="str" cm="1">
        <f t="array" ref="C14">IFERROR(INDEX(YTD_Associate[Associate Name], Table7[[#This Row],[Rank]]), "")</f>
        <v/>
      </c>
      <c r="D14" s="2">
        <f>SUMIFS(YTD_12[Closed Sales Volume YTD], YTD_12[Associate Name], C14)</f>
        <v>0</v>
      </c>
      <c r="E14" s="6" t="e">
        <f t="shared" si="0"/>
        <v>#DIV/0!</v>
      </c>
      <c r="F14" s="2">
        <f>SUMIFS(YTD_12[Closed Sales Volume YTD], YTD_12[Associate Name], C14, YTD_12[Vendor Name], "Supreme Lending")</f>
        <v>0</v>
      </c>
      <c r="G14" s="8" t="e">
        <f t="shared" si="1"/>
        <v>#DIV/0!</v>
      </c>
      <c r="I14" s="50">
        <v>8</v>
      </c>
      <c r="J14" s="36" t="str" cm="1">
        <f t="array" ref="J14">IFERROR(INDEX(LY_Associate[Associate Name], Table13[[#This Row],[Rank]]), "")</f>
        <v/>
      </c>
      <c r="K14" s="34">
        <f>SUMIFS(LY_12[Closed Sales Volume YTD], LY_12[Associate Name], J14)</f>
        <v>0</v>
      </c>
      <c r="L14" s="35" t="e">
        <f t="shared" si="2"/>
        <v>#DIV/0!</v>
      </c>
      <c r="M14" s="34">
        <f>SUMIFS(LY_12[Closed Sales Volume YTD], LY_12[Associate Name], J14, LY_12[Vendor Name], "Supreme Lending")</f>
        <v>0</v>
      </c>
      <c r="N14" s="59" t="e">
        <f t="shared" si="3"/>
        <v>#DIV/0!</v>
      </c>
    </row>
    <row r="15" spans="2:14" x14ac:dyDescent="0.2">
      <c r="B15" s="3">
        <v>9</v>
      </c>
      <c r="C15" t="str" cm="1">
        <f t="array" ref="C15">IFERROR(INDEX(YTD_Associate[Associate Name], Table7[[#This Row],[Rank]]), "")</f>
        <v/>
      </c>
      <c r="D15" s="2">
        <f>SUMIFS(YTD_12[Closed Sales Volume YTD], YTD_12[Associate Name], C15)</f>
        <v>0</v>
      </c>
      <c r="E15" s="6" t="e">
        <f t="shared" si="0"/>
        <v>#DIV/0!</v>
      </c>
      <c r="F15" s="2">
        <f>SUMIFS(YTD_12[Closed Sales Volume YTD], YTD_12[Associate Name], C15, YTD_12[Vendor Name], "Supreme Lending")</f>
        <v>0</v>
      </c>
      <c r="G15" s="8" t="e">
        <f t="shared" si="1"/>
        <v>#DIV/0!</v>
      </c>
      <c r="I15" s="50">
        <v>9</v>
      </c>
      <c r="J15" s="36" t="str" cm="1">
        <f t="array" ref="J15">IFERROR(INDEX(LY_Associate[Associate Name], Table13[[#This Row],[Rank]]), "")</f>
        <v/>
      </c>
      <c r="K15" s="34">
        <f>SUMIFS(LY_12[Closed Sales Volume YTD], LY_12[Associate Name], J15)</f>
        <v>0</v>
      </c>
      <c r="L15" s="35" t="e">
        <f t="shared" si="2"/>
        <v>#DIV/0!</v>
      </c>
      <c r="M15" s="34">
        <f>SUMIFS(LY_12[Closed Sales Volume YTD], LY_12[Associate Name], J15, LY_12[Vendor Name], "Supreme Lending")</f>
        <v>0</v>
      </c>
      <c r="N15" s="59" t="e">
        <f t="shared" si="3"/>
        <v>#DIV/0!</v>
      </c>
    </row>
    <row r="16" spans="2:14" x14ac:dyDescent="0.2">
      <c r="B16" s="3">
        <v>10</v>
      </c>
      <c r="C16" t="str" cm="1">
        <f t="array" ref="C16">IFERROR(INDEX(YTD_Associate[Associate Name], Table7[[#This Row],[Rank]]), "")</f>
        <v/>
      </c>
      <c r="D16" s="2">
        <f>SUMIFS(YTD_12[Closed Sales Volume YTD], YTD_12[Associate Name], C16)</f>
        <v>0</v>
      </c>
      <c r="E16" s="6" t="e">
        <f t="shared" si="0"/>
        <v>#DIV/0!</v>
      </c>
      <c r="F16" s="2">
        <f>SUMIFS(YTD_12[Closed Sales Volume YTD], YTD_12[Associate Name], C16, YTD_12[Vendor Name], "Supreme Lending")</f>
        <v>0</v>
      </c>
      <c r="G16" s="8" t="e">
        <f t="shared" si="1"/>
        <v>#DIV/0!</v>
      </c>
      <c r="I16" s="50">
        <v>10</v>
      </c>
      <c r="J16" s="36" t="str" cm="1">
        <f t="array" ref="J16">IFERROR(INDEX(LY_Associate[Associate Name], Table13[[#This Row],[Rank]]), "")</f>
        <v/>
      </c>
      <c r="K16" s="34">
        <f>SUMIFS(LY_12[Closed Sales Volume YTD], LY_12[Associate Name], J16)</f>
        <v>0</v>
      </c>
      <c r="L16" s="35" t="e">
        <f t="shared" si="2"/>
        <v>#DIV/0!</v>
      </c>
      <c r="M16" s="34">
        <f>SUMIFS(LY_12[Closed Sales Volume YTD], LY_12[Associate Name], J16, LY_12[Vendor Name], "Supreme Lending")</f>
        <v>0</v>
      </c>
      <c r="N16" s="59" t="e">
        <f t="shared" si="3"/>
        <v>#DIV/0!</v>
      </c>
    </row>
    <row r="17" spans="2:14" x14ac:dyDescent="0.2">
      <c r="B17" s="3">
        <v>11</v>
      </c>
      <c r="C17" t="str" cm="1">
        <f t="array" ref="C17">IFERROR(INDEX(YTD_Associate[Associate Name], Table7[[#This Row],[Rank]]), "")</f>
        <v/>
      </c>
      <c r="D17" s="2">
        <f>SUMIFS(YTD_12[Closed Sales Volume YTD], YTD_12[Associate Name], C17)</f>
        <v>0</v>
      </c>
      <c r="E17" s="6" t="e">
        <f t="shared" si="0"/>
        <v>#DIV/0!</v>
      </c>
      <c r="F17" s="2">
        <f>SUMIFS(YTD_12[Closed Sales Volume YTD], YTD_12[Associate Name], C17, YTD_12[Vendor Name], "Supreme Lending")</f>
        <v>0</v>
      </c>
      <c r="G17" s="8" t="e">
        <f t="shared" si="1"/>
        <v>#DIV/0!</v>
      </c>
      <c r="I17" s="50">
        <v>11</v>
      </c>
      <c r="J17" s="36" t="str" cm="1">
        <f t="array" ref="J17">IFERROR(INDEX(LY_Associate[Associate Name], Table13[[#This Row],[Rank]]), "")</f>
        <v/>
      </c>
      <c r="K17" s="34">
        <f>SUMIFS(LY_12[Closed Sales Volume YTD], LY_12[Associate Name], J17)</f>
        <v>0</v>
      </c>
      <c r="L17" s="35" t="e">
        <f t="shared" si="2"/>
        <v>#DIV/0!</v>
      </c>
      <c r="M17" s="34">
        <f>SUMIFS(LY_12[Closed Sales Volume YTD], LY_12[Associate Name], J17, LY_12[Vendor Name], "Supreme Lending")</f>
        <v>0</v>
      </c>
      <c r="N17" s="59" t="e">
        <f t="shared" si="3"/>
        <v>#DIV/0!</v>
      </c>
    </row>
    <row r="18" spans="2:14" x14ac:dyDescent="0.2">
      <c r="B18" s="3">
        <v>12</v>
      </c>
      <c r="C18" t="str" cm="1">
        <f t="array" ref="C18">IFERROR(INDEX(YTD_Associate[Associate Name], Table7[[#This Row],[Rank]]), "")</f>
        <v/>
      </c>
      <c r="D18" s="2">
        <f>SUMIFS(YTD_12[Closed Sales Volume YTD], YTD_12[Associate Name], C18)</f>
        <v>0</v>
      </c>
      <c r="E18" s="6" t="e">
        <f t="shared" si="0"/>
        <v>#DIV/0!</v>
      </c>
      <c r="F18" s="2">
        <f>SUMIFS(YTD_12[Closed Sales Volume YTD], YTD_12[Associate Name], C18, YTD_12[Vendor Name], "Supreme Lending")</f>
        <v>0</v>
      </c>
      <c r="G18" s="8" t="e">
        <f t="shared" si="1"/>
        <v>#DIV/0!</v>
      </c>
      <c r="I18" s="50">
        <v>12</v>
      </c>
      <c r="J18" s="36" t="str" cm="1">
        <f t="array" ref="J18">IFERROR(INDEX(LY_Associate[Associate Name], Table13[[#This Row],[Rank]]), "")</f>
        <v/>
      </c>
      <c r="K18" s="34">
        <f>SUMIFS(LY_12[Closed Sales Volume YTD], LY_12[Associate Name], J18)</f>
        <v>0</v>
      </c>
      <c r="L18" s="35" t="e">
        <f t="shared" si="2"/>
        <v>#DIV/0!</v>
      </c>
      <c r="M18" s="34">
        <f>SUMIFS(LY_12[Closed Sales Volume YTD], LY_12[Associate Name], J18, LY_12[Vendor Name], "Supreme Lending")</f>
        <v>0</v>
      </c>
      <c r="N18" s="59" t="e">
        <f t="shared" si="3"/>
        <v>#DIV/0!</v>
      </c>
    </row>
    <row r="19" spans="2:14" x14ac:dyDescent="0.2">
      <c r="B19" s="3">
        <v>13</v>
      </c>
      <c r="C19" t="str" cm="1">
        <f t="array" ref="C19">IFERROR(INDEX(YTD_Associate[Associate Name], Table7[[#This Row],[Rank]]), "")</f>
        <v/>
      </c>
      <c r="D19" s="2">
        <f>SUMIFS(YTD_12[Closed Sales Volume YTD], YTD_12[Associate Name], C19)</f>
        <v>0</v>
      </c>
      <c r="E19" s="6" t="e">
        <f t="shared" si="0"/>
        <v>#DIV/0!</v>
      </c>
      <c r="F19" s="2">
        <f>SUMIFS(YTD_12[Closed Sales Volume YTD], YTD_12[Associate Name], C19, YTD_12[Vendor Name], "Supreme Lending")</f>
        <v>0</v>
      </c>
      <c r="G19" s="8" t="e">
        <f t="shared" si="1"/>
        <v>#DIV/0!</v>
      </c>
      <c r="I19" s="50">
        <v>13</v>
      </c>
      <c r="J19" s="36" t="str" cm="1">
        <f t="array" ref="J19">IFERROR(INDEX(LY_Associate[Associate Name], Table13[[#This Row],[Rank]]), "")</f>
        <v/>
      </c>
      <c r="K19" s="34">
        <f>SUMIFS(LY_12[Closed Sales Volume YTD], LY_12[Associate Name], J19)</f>
        <v>0</v>
      </c>
      <c r="L19" s="35" t="e">
        <f t="shared" si="2"/>
        <v>#DIV/0!</v>
      </c>
      <c r="M19" s="34">
        <f>SUMIFS(LY_12[Closed Sales Volume YTD], LY_12[Associate Name], J19, LY_12[Vendor Name], "Supreme Lending")</f>
        <v>0</v>
      </c>
      <c r="N19" s="59" t="e">
        <f t="shared" si="3"/>
        <v>#DIV/0!</v>
      </c>
    </row>
    <row r="20" spans="2:14" x14ac:dyDescent="0.2">
      <c r="B20" s="3">
        <v>14</v>
      </c>
      <c r="C20" t="str" cm="1">
        <f t="array" ref="C20">IFERROR(INDEX(YTD_Associate[Associate Name], Table7[[#This Row],[Rank]]), "")</f>
        <v/>
      </c>
      <c r="D20" s="2">
        <f>SUMIFS(YTD_12[Closed Sales Volume YTD], YTD_12[Associate Name], C20)</f>
        <v>0</v>
      </c>
      <c r="E20" s="6" t="e">
        <f t="shared" si="0"/>
        <v>#DIV/0!</v>
      </c>
      <c r="F20" s="2">
        <f>SUMIFS(YTD_12[Closed Sales Volume YTD], YTD_12[Associate Name], C20, YTD_12[Vendor Name], "Supreme Lending")</f>
        <v>0</v>
      </c>
      <c r="G20" s="8" t="e">
        <f t="shared" si="1"/>
        <v>#DIV/0!</v>
      </c>
      <c r="I20" s="50">
        <v>14</v>
      </c>
      <c r="J20" s="36" t="str" cm="1">
        <f t="array" ref="J20">IFERROR(INDEX(LY_Associate[Associate Name], Table13[[#This Row],[Rank]]), "")</f>
        <v/>
      </c>
      <c r="K20" s="34">
        <f>SUMIFS(LY_12[Closed Sales Volume YTD], LY_12[Associate Name], J20)</f>
        <v>0</v>
      </c>
      <c r="L20" s="35" t="e">
        <f t="shared" si="2"/>
        <v>#DIV/0!</v>
      </c>
      <c r="M20" s="34">
        <f>SUMIFS(LY_12[Closed Sales Volume YTD], LY_12[Associate Name], J20, LY_12[Vendor Name], "Supreme Lending")</f>
        <v>0</v>
      </c>
      <c r="N20" s="59" t="e">
        <f t="shared" si="3"/>
        <v>#DIV/0!</v>
      </c>
    </row>
    <row r="21" spans="2:14" x14ac:dyDescent="0.2">
      <c r="B21" s="3">
        <v>15</v>
      </c>
      <c r="C21" t="str" cm="1">
        <f t="array" ref="C21">IFERROR(INDEX(YTD_Associate[Associate Name], Table7[[#This Row],[Rank]]), "")</f>
        <v/>
      </c>
      <c r="D21" s="2">
        <f>SUMIFS(YTD_12[Closed Sales Volume YTD], YTD_12[Associate Name], C21)</f>
        <v>0</v>
      </c>
      <c r="E21" s="6" t="e">
        <f t="shared" si="0"/>
        <v>#DIV/0!</v>
      </c>
      <c r="F21" s="2">
        <f>SUMIFS(YTD_12[Closed Sales Volume YTD], YTD_12[Associate Name], C21, YTD_12[Vendor Name], "Supreme Lending")</f>
        <v>0</v>
      </c>
      <c r="G21" s="8" t="e">
        <f t="shared" si="1"/>
        <v>#DIV/0!</v>
      </c>
      <c r="I21" s="50">
        <v>15</v>
      </c>
      <c r="J21" s="36" t="str" cm="1">
        <f t="array" ref="J21">IFERROR(INDEX(LY_Associate[Associate Name], Table13[[#This Row],[Rank]]), "")</f>
        <v/>
      </c>
      <c r="K21" s="34">
        <f>SUMIFS(LY_12[Closed Sales Volume YTD], LY_12[Associate Name], J21)</f>
        <v>0</v>
      </c>
      <c r="L21" s="35" t="e">
        <f t="shared" si="2"/>
        <v>#DIV/0!</v>
      </c>
      <c r="M21" s="34">
        <f>SUMIFS(LY_12[Closed Sales Volume YTD], LY_12[Associate Name], J21, LY_12[Vendor Name], "Supreme Lending")</f>
        <v>0</v>
      </c>
      <c r="N21" s="59" t="e">
        <f t="shared" si="3"/>
        <v>#DIV/0!</v>
      </c>
    </row>
    <row r="22" spans="2:14" x14ac:dyDescent="0.2">
      <c r="B22" s="3">
        <v>16</v>
      </c>
      <c r="C22" t="str" cm="1">
        <f t="array" ref="C22">IFERROR(INDEX(YTD_Associate[Associate Name], Table7[[#This Row],[Rank]]), "")</f>
        <v/>
      </c>
      <c r="D22" s="2">
        <f>SUMIFS(YTD_12[Closed Sales Volume YTD], YTD_12[Associate Name], C22)</f>
        <v>0</v>
      </c>
      <c r="E22" s="6" t="e">
        <f t="shared" si="0"/>
        <v>#DIV/0!</v>
      </c>
      <c r="F22" s="2">
        <f>SUMIFS(YTD_12[Closed Sales Volume YTD], YTD_12[Associate Name], C22, YTD_12[Vendor Name], "Supreme Lending")</f>
        <v>0</v>
      </c>
      <c r="G22" s="8" t="e">
        <f t="shared" si="1"/>
        <v>#DIV/0!</v>
      </c>
      <c r="I22" s="50">
        <v>16</v>
      </c>
      <c r="J22" s="36" t="str" cm="1">
        <f t="array" ref="J22">IFERROR(INDEX(LY_Associate[Associate Name], Table13[[#This Row],[Rank]]), "")</f>
        <v/>
      </c>
      <c r="K22" s="34">
        <f>SUMIFS(LY_12[Closed Sales Volume YTD], LY_12[Associate Name], J22)</f>
        <v>0</v>
      </c>
      <c r="L22" s="35" t="e">
        <f t="shared" si="2"/>
        <v>#DIV/0!</v>
      </c>
      <c r="M22" s="34">
        <f>SUMIFS(LY_12[Closed Sales Volume YTD], LY_12[Associate Name], J22, LY_12[Vendor Name], "Supreme Lending")</f>
        <v>0</v>
      </c>
      <c r="N22" s="59" t="e">
        <f t="shared" si="3"/>
        <v>#DIV/0!</v>
      </c>
    </row>
    <row r="23" spans="2:14" x14ac:dyDescent="0.2">
      <c r="B23" s="3">
        <v>17</v>
      </c>
      <c r="C23" t="str" cm="1">
        <f t="array" ref="C23">IFERROR(INDEX(YTD_Associate[Associate Name], Table7[[#This Row],[Rank]]), "")</f>
        <v/>
      </c>
      <c r="D23" s="2">
        <f>SUMIFS(YTD_12[Closed Sales Volume YTD], YTD_12[Associate Name], C23)</f>
        <v>0</v>
      </c>
      <c r="E23" s="6" t="e">
        <f t="shared" si="0"/>
        <v>#DIV/0!</v>
      </c>
      <c r="F23" s="2">
        <f>SUMIFS(YTD_12[Closed Sales Volume YTD], YTD_12[Associate Name], C23, YTD_12[Vendor Name], "Supreme Lending")</f>
        <v>0</v>
      </c>
      <c r="G23" s="8" t="e">
        <f t="shared" si="1"/>
        <v>#DIV/0!</v>
      </c>
      <c r="I23" s="50">
        <v>17</v>
      </c>
      <c r="J23" s="36" t="str" cm="1">
        <f t="array" ref="J23">IFERROR(INDEX(LY_Associate[Associate Name], Table13[[#This Row],[Rank]]), "")</f>
        <v/>
      </c>
      <c r="K23" s="34">
        <f>SUMIFS(LY_12[Closed Sales Volume YTD], LY_12[Associate Name], J23)</f>
        <v>0</v>
      </c>
      <c r="L23" s="35" t="e">
        <f t="shared" si="2"/>
        <v>#DIV/0!</v>
      </c>
      <c r="M23" s="34">
        <f>SUMIFS(LY_12[Closed Sales Volume YTD], LY_12[Associate Name], J23, LY_12[Vendor Name], "Supreme Lending")</f>
        <v>0</v>
      </c>
      <c r="N23" s="59" t="e">
        <f t="shared" si="3"/>
        <v>#DIV/0!</v>
      </c>
    </row>
    <row r="24" spans="2:14" x14ac:dyDescent="0.2">
      <c r="B24" s="3">
        <v>18</v>
      </c>
      <c r="C24" t="str" cm="1">
        <f t="array" ref="C24">IFERROR(INDEX(YTD_Associate[Associate Name], Table7[[#This Row],[Rank]]), "")</f>
        <v/>
      </c>
      <c r="D24" s="2">
        <f>SUMIFS(YTD_12[Closed Sales Volume YTD], YTD_12[Associate Name], C24)</f>
        <v>0</v>
      </c>
      <c r="E24" s="6" t="e">
        <f t="shared" si="0"/>
        <v>#DIV/0!</v>
      </c>
      <c r="F24" s="2">
        <f>SUMIFS(YTD_12[Closed Sales Volume YTD], YTD_12[Associate Name], C24, YTD_12[Vendor Name], "Supreme Lending")</f>
        <v>0</v>
      </c>
      <c r="G24" s="8" t="e">
        <f t="shared" si="1"/>
        <v>#DIV/0!</v>
      </c>
      <c r="I24" s="50">
        <v>18</v>
      </c>
      <c r="J24" s="36" t="str" cm="1">
        <f t="array" ref="J24">IFERROR(INDEX(LY_Associate[Associate Name], Table13[[#This Row],[Rank]]), "")</f>
        <v/>
      </c>
      <c r="K24" s="34">
        <f>SUMIFS(LY_12[Closed Sales Volume YTD], LY_12[Associate Name], J24)</f>
        <v>0</v>
      </c>
      <c r="L24" s="35" t="e">
        <f t="shared" si="2"/>
        <v>#DIV/0!</v>
      </c>
      <c r="M24" s="34">
        <f>SUMIFS(LY_12[Closed Sales Volume YTD], LY_12[Associate Name], J24, LY_12[Vendor Name], "Supreme Lending")</f>
        <v>0</v>
      </c>
      <c r="N24" s="59" t="e">
        <f t="shared" si="3"/>
        <v>#DIV/0!</v>
      </c>
    </row>
    <row r="25" spans="2:14" x14ac:dyDescent="0.2">
      <c r="B25" s="3">
        <v>19</v>
      </c>
      <c r="C25" t="str" cm="1">
        <f t="array" ref="C25">IFERROR(INDEX(YTD_Associate[Associate Name], Table7[[#This Row],[Rank]]), "")</f>
        <v/>
      </c>
      <c r="D25" s="2">
        <f>SUMIFS(YTD_12[Closed Sales Volume YTD], YTD_12[Associate Name], C25)</f>
        <v>0</v>
      </c>
      <c r="E25" s="6" t="e">
        <f t="shared" si="0"/>
        <v>#DIV/0!</v>
      </c>
      <c r="F25" s="2">
        <f>SUMIFS(YTD_12[Closed Sales Volume YTD], YTD_12[Associate Name], C25, YTD_12[Vendor Name], "Supreme Lending")</f>
        <v>0</v>
      </c>
      <c r="G25" s="8" t="e">
        <f t="shared" si="1"/>
        <v>#DIV/0!</v>
      </c>
      <c r="I25" s="50">
        <v>19</v>
      </c>
      <c r="J25" s="36" t="str" cm="1">
        <f t="array" ref="J25">IFERROR(INDEX(LY_Associate[Associate Name], Table13[[#This Row],[Rank]]), "")</f>
        <v/>
      </c>
      <c r="K25" s="34">
        <f>SUMIFS(LY_12[Closed Sales Volume YTD], LY_12[Associate Name], J25)</f>
        <v>0</v>
      </c>
      <c r="L25" s="35" t="e">
        <f t="shared" si="2"/>
        <v>#DIV/0!</v>
      </c>
      <c r="M25" s="34">
        <f>SUMIFS(LY_12[Closed Sales Volume YTD], LY_12[Associate Name], J25, LY_12[Vendor Name], "Supreme Lending")</f>
        <v>0</v>
      </c>
      <c r="N25" s="59" t="e">
        <f t="shared" si="3"/>
        <v>#DIV/0!</v>
      </c>
    </row>
    <row r="26" spans="2:14" x14ac:dyDescent="0.2">
      <c r="B26" s="3">
        <v>20</v>
      </c>
      <c r="C26" t="str" cm="1">
        <f t="array" ref="C26">IFERROR(INDEX(YTD_Associate[Associate Name], Table7[[#This Row],[Rank]]), "")</f>
        <v/>
      </c>
      <c r="D26" s="2">
        <f>SUMIFS(YTD_12[Closed Sales Volume YTD], YTD_12[Associate Name], C26)</f>
        <v>0</v>
      </c>
      <c r="E26" s="6" t="e">
        <f t="shared" si="0"/>
        <v>#DIV/0!</v>
      </c>
      <c r="F26" s="2">
        <f>SUMIFS(YTD_12[Closed Sales Volume YTD], YTD_12[Associate Name], C26, YTD_12[Vendor Name], "Supreme Lending")</f>
        <v>0</v>
      </c>
      <c r="G26" s="8" t="e">
        <f t="shared" si="1"/>
        <v>#DIV/0!</v>
      </c>
      <c r="I26" s="50">
        <v>20</v>
      </c>
      <c r="J26" s="36" t="str" cm="1">
        <f t="array" ref="J26">IFERROR(INDEX(LY_Associate[Associate Name], Table13[[#This Row],[Rank]]), "")</f>
        <v/>
      </c>
      <c r="K26" s="34">
        <f>SUMIFS(LY_12[Closed Sales Volume YTD], LY_12[Associate Name], J26)</f>
        <v>0</v>
      </c>
      <c r="L26" s="35" t="e">
        <f t="shared" si="2"/>
        <v>#DIV/0!</v>
      </c>
      <c r="M26" s="34">
        <f>SUMIFS(LY_12[Closed Sales Volume YTD], LY_12[Associate Name], J26, LY_12[Vendor Name], "Supreme Lending")</f>
        <v>0</v>
      </c>
      <c r="N26" s="59" t="e">
        <f t="shared" si="3"/>
        <v>#DIV/0!</v>
      </c>
    </row>
    <row r="27" spans="2:14" x14ac:dyDescent="0.2">
      <c r="B27" s="3">
        <v>21</v>
      </c>
      <c r="C27" t="str" cm="1">
        <f t="array" ref="C27">IFERROR(INDEX(YTD_Associate[Associate Name], Table7[[#This Row],[Rank]]), "")</f>
        <v/>
      </c>
      <c r="D27" s="12">
        <f>SUMIFS(YTD_12[Closed Sales Volume YTD], YTD_12[Associate Name], C27)</f>
        <v>0</v>
      </c>
      <c r="E27" s="13" t="e">
        <f t="shared" ref="E27:E35" si="4">D27/$D$3</f>
        <v>#DIV/0!</v>
      </c>
      <c r="F27" s="12">
        <f>SUMIFS(YTD_12[Closed Sales Volume YTD], YTD_12[Associate Name], C27, YTD_12[Vendor Name], "Supreme Lending")</f>
        <v>0</v>
      </c>
      <c r="G27" s="14" t="e">
        <f t="shared" ref="G27:G35" si="5">F27/D27</f>
        <v>#DIV/0!</v>
      </c>
      <c r="I27" s="50">
        <v>21</v>
      </c>
      <c r="J27" s="36" t="str" cm="1">
        <f t="array" ref="J27">IFERROR(INDEX(LY_Associate[Associate Name], Table13[[#This Row],[Rank]]), "")</f>
        <v/>
      </c>
      <c r="K27" s="34">
        <f>SUMIFS(LY_12[Closed Sales Volume YTD], LY_12[Associate Name], J27)</f>
        <v>0</v>
      </c>
      <c r="L27" s="35" t="e">
        <f t="shared" ref="L27:L36" si="6">K27/$K$3</f>
        <v>#DIV/0!</v>
      </c>
      <c r="M27" s="34">
        <f>SUMIFS(LY_12[Closed Sales Volume YTD], LY_12[Associate Name], J27, LY_12[Vendor Name], "Supreme Lending")</f>
        <v>0</v>
      </c>
      <c r="N27" s="59" t="e">
        <f t="shared" ref="N27:N36" si="7">M27/K27</f>
        <v>#DIV/0!</v>
      </c>
    </row>
    <row r="28" spans="2:14" x14ac:dyDescent="0.2">
      <c r="B28" s="3">
        <v>22</v>
      </c>
      <c r="C28" t="str" cm="1">
        <f t="array" ref="C28">IFERROR(INDEX(YTD_Associate[Associate Name], Table7[[#This Row],[Rank]]), "")</f>
        <v/>
      </c>
      <c r="D28" s="12">
        <f>SUMIFS(YTD_12[Closed Sales Volume YTD], YTD_12[Associate Name], C28)</f>
        <v>0</v>
      </c>
      <c r="E28" s="13" t="e">
        <f t="shared" si="4"/>
        <v>#DIV/0!</v>
      </c>
      <c r="F28" s="12">
        <f>SUMIFS(YTD_12[Closed Sales Volume YTD], YTD_12[Associate Name], C28, YTD_12[Vendor Name], "Supreme Lending")</f>
        <v>0</v>
      </c>
      <c r="G28" s="14" t="e">
        <f t="shared" si="5"/>
        <v>#DIV/0!</v>
      </c>
      <c r="I28" s="50">
        <v>22</v>
      </c>
      <c r="J28" s="36" t="str" cm="1">
        <f t="array" ref="J28">IFERROR(INDEX(LY_Associate[Associate Name], Table13[[#This Row],[Rank]]), "")</f>
        <v/>
      </c>
      <c r="K28" s="34">
        <f>SUMIFS(LY_12[Closed Sales Volume YTD], LY_12[Associate Name], J28)</f>
        <v>0</v>
      </c>
      <c r="L28" s="35" t="e">
        <f t="shared" si="6"/>
        <v>#DIV/0!</v>
      </c>
      <c r="M28" s="34">
        <f>SUMIFS(LY_12[Closed Sales Volume YTD], LY_12[Associate Name], J28, LY_12[Vendor Name], "Supreme Lending")</f>
        <v>0</v>
      </c>
      <c r="N28" s="59" t="e">
        <f t="shared" si="7"/>
        <v>#DIV/0!</v>
      </c>
    </row>
    <row r="29" spans="2:14" x14ac:dyDescent="0.2">
      <c r="B29" s="3">
        <v>23</v>
      </c>
      <c r="C29" t="str" cm="1">
        <f t="array" ref="C29">IFERROR(INDEX(YTD_Associate[Associate Name], Table7[[#This Row],[Rank]]), "")</f>
        <v/>
      </c>
      <c r="D29" s="12">
        <f>SUMIFS(YTD_12[Closed Sales Volume YTD], YTD_12[Associate Name], C29)</f>
        <v>0</v>
      </c>
      <c r="E29" s="13" t="e">
        <f t="shared" si="4"/>
        <v>#DIV/0!</v>
      </c>
      <c r="F29" s="12">
        <f>SUMIFS(YTD_12[Closed Sales Volume YTD], YTD_12[Associate Name], C29, YTD_12[Vendor Name], "Supreme Lending")</f>
        <v>0</v>
      </c>
      <c r="G29" s="14" t="e">
        <f t="shared" si="5"/>
        <v>#DIV/0!</v>
      </c>
      <c r="I29" s="50">
        <v>23</v>
      </c>
      <c r="J29" s="36" t="str" cm="1">
        <f t="array" ref="J29">IFERROR(INDEX(LY_Associate[Associate Name], Table13[[#This Row],[Rank]]), "")</f>
        <v/>
      </c>
      <c r="K29" s="34">
        <f>SUMIFS(LY_12[Closed Sales Volume YTD], LY_12[Associate Name], J29)</f>
        <v>0</v>
      </c>
      <c r="L29" s="35" t="e">
        <f t="shared" si="6"/>
        <v>#DIV/0!</v>
      </c>
      <c r="M29" s="34">
        <f>SUMIFS(LY_12[Closed Sales Volume YTD], LY_12[Associate Name], J29, LY_12[Vendor Name], "Supreme Lending")</f>
        <v>0</v>
      </c>
      <c r="N29" s="59" t="e">
        <f t="shared" si="7"/>
        <v>#DIV/0!</v>
      </c>
    </row>
    <row r="30" spans="2:14" x14ac:dyDescent="0.2">
      <c r="B30" s="3">
        <v>24</v>
      </c>
      <c r="C30" t="str" cm="1">
        <f t="array" ref="C30">IFERROR(INDEX(YTD_Associate[Associate Name], Table7[[#This Row],[Rank]]), "")</f>
        <v/>
      </c>
      <c r="D30" s="12">
        <f>SUMIFS(YTD_12[Closed Sales Volume YTD], YTD_12[Associate Name], C30)</f>
        <v>0</v>
      </c>
      <c r="E30" s="13" t="e">
        <f t="shared" si="4"/>
        <v>#DIV/0!</v>
      </c>
      <c r="F30" s="12">
        <f>SUMIFS(YTD_12[Closed Sales Volume YTD], YTD_12[Associate Name], C30, YTD_12[Vendor Name], "Supreme Lending")</f>
        <v>0</v>
      </c>
      <c r="G30" s="14" t="e">
        <f t="shared" si="5"/>
        <v>#DIV/0!</v>
      </c>
      <c r="I30" s="50">
        <v>24</v>
      </c>
      <c r="J30" s="36" t="str" cm="1">
        <f t="array" ref="J30">IFERROR(INDEX(LY_Associate[Associate Name], Table13[[#This Row],[Rank]]), "")</f>
        <v/>
      </c>
      <c r="K30" s="34">
        <f>SUMIFS(LY_12[Closed Sales Volume YTD], LY_12[Associate Name], J30)</f>
        <v>0</v>
      </c>
      <c r="L30" s="35" t="e">
        <f t="shared" si="6"/>
        <v>#DIV/0!</v>
      </c>
      <c r="M30" s="34">
        <f>SUMIFS(LY_12[Closed Sales Volume YTD], LY_12[Associate Name], J30, LY_12[Vendor Name], "Supreme Lending")</f>
        <v>0</v>
      </c>
      <c r="N30" s="59" t="e">
        <f t="shared" si="7"/>
        <v>#DIV/0!</v>
      </c>
    </row>
    <row r="31" spans="2:14" x14ac:dyDescent="0.2">
      <c r="B31" s="3">
        <v>25</v>
      </c>
      <c r="C31" t="str" cm="1">
        <f t="array" ref="C31">IFERROR(INDEX(YTD_Associate[Associate Name], Table7[[#This Row],[Rank]]), "")</f>
        <v/>
      </c>
      <c r="D31" s="12">
        <f>SUMIFS(YTD_12[Closed Sales Volume YTD], YTD_12[Associate Name], C31)</f>
        <v>0</v>
      </c>
      <c r="E31" s="13" t="e">
        <f t="shared" si="4"/>
        <v>#DIV/0!</v>
      </c>
      <c r="F31" s="12">
        <f>SUMIFS(YTD_12[Closed Sales Volume YTD], YTD_12[Associate Name], C31, YTD_12[Vendor Name], "Supreme Lending")</f>
        <v>0</v>
      </c>
      <c r="G31" s="14" t="e">
        <f t="shared" si="5"/>
        <v>#DIV/0!</v>
      </c>
      <c r="I31" s="50">
        <v>25</v>
      </c>
      <c r="J31" s="36" t="str" cm="1">
        <f t="array" ref="J31">IFERROR(INDEX(LY_Associate[Associate Name], Table13[[#This Row],[Rank]]), "")</f>
        <v/>
      </c>
      <c r="K31" s="34">
        <f>SUMIFS(LY_12[Closed Sales Volume YTD], LY_12[Associate Name], J31)</f>
        <v>0</v>
      </c>
      <c r="L31" s="35" t="e">
        <f t="shared" si="6"/>
        <v>#DIV/0!</v>
      </c>
      <c r="M31" s="34">
        <f>SUMIFS(LY_12[Closed Sales Volume YTD], LY_12[Associate Name], J31, LY_12[Vendor Name], "Supreme Lending")</f>
        <v>0</v>
      </c>
      <c r="N31" s="59" t="e">
        <f t="shared" si="7"/>
        <v>#DIV/0!</v>
      </c>
    </row>
    <row r="32" spans="2:14" x14ac:dyDescent="0.2">
      <c r="B32" s="3">
        <v>26</v>
      </c>
      <c r="C32" t="str" cm="1">
        <f t="array" ref="C32">IFERROR(INDEX(YTD_Associate[Associate Name], Table7[[#This Row],[Rank]]), "")</f>
        <v/>
      </c>
      <c r="D32" s="12">
        <f>SUMIFS(YTD_12[Closed Sales Volume YTD], YTD_12[Associate Name], C32)</f>
        <v>0</v>
      </c>
      <c r="E32" s="13" t="e">
        <f t="shared" si="4"/>
        <v>#DIV/0!</v>
      </c>
      <c r="F32" s="12">
        <f>SUMIFS(YTD_12[Closed Sales Volume YTD], YTD_12[Associate Name], C32, YTD_12[Vendor Name], "Supreme Lending")</f>
        <v>0</v>
      </c>
      <c r="G32" s="14" t="e">
        <f t="shared" si="5"/>
        <v>#DIV/0!</v>
      </c>
      <c r="I32" s="50">
        <v>26</v>
      </c>
      <c r="J32" s="36" t="str" cm="1">
        <f t="array" ref="J32">IFERROR(INDEX(LY_Associate[Associate Name], Table13[[#This Row],[Rank]]), "")</f>
        <v/>
      </c>
      <c r="K32" s="34">
        <f>SUMIFS(LY_12[Closed Sales Volume YTD], LY_12[Associate Name], J32)</f>
        <v>0</v>
      </c>
      <c r="L32" s="35" t="e">
        <f t="shared" si="6"/>
        <v>#DIV/0!</v>
      </c>
      <c r="M32" s="34">
        <f>SUMIFS(LY_12[Closed Sales Volume YTD], LY_12[Associate Name], J32, LY_12[Vendor Name], "Supreme Lending")</f>
        <v>0</v>
      </c>
      <c r="N32" s="59" t="e">
        <f t="shared" si="7"/>
        <v>#DIV/0!</v>
      </c>
    </row>
    <row r="33" spans="2:14" x14ac:dyDescent="0.2">
      <c r="B33" s="3">
        <v>27</v>
      </c>
      <c r="C33" t="str" cm="1">
        <f t="array" ref="C33">IFERROR(INDEX(YTD_Associate[Associate Name], Table7[[#This Row],[Rank]]), "")</f>
        <v/>
      </c>
      <c r="D33" s="12">
        <f>SUMIFS(YTD_12[Closed Sales Volume YTD], YTD_12[Associate Name], C33)</f>
        <v>0</v>
      </c>
      <c r="E33" s="13" t="e">
        <f t="shared" si="4"/>
        <v>#DIV/0!</v>
      </c>
      <c r="F33" s="12">
        <f>SUMIFS(YTD_12[Closed Sales Volume YTD], YTD_12[Associate Name], C33, YTD_12[Vendor Name], "Supreme Lending")</f>
        <v>0</v>
      </c>
      <c r="G33" s="14" t="e">
        <f t="shared" si="5"/>
        <v>#DIV/0!</v>
      </c>
      <c r="I33" s="50">
        <v>27</v>
      </c>
      <c r="J33" s="36" t="str" cm="1">
        <f t="array" ref="J33">IFERROR(INDEX(LY_Associate[Associate Name], Table13[[#This Row],[Rank]]), "")</f>
        <v/>
      </c>
      <c r="K33" s="34">
        <f>SUMIFS(LY_12[Closed Sales Volume YTD], LY_12[Associate Name], J33)</f>
        <v>0</v>
      </c>
      <c r="L33" s="35" t="e">
        <f t="shared" si="6"/>
        <v>#DIV/0!</v>
      </c>
      <c r="M33" s="34">
        <f>SUMIFS(LY_12[Closed Sales Volume YTD], LY_12[Associate Name], J33, LY_12[Vendor Name], "Supreme Lending")</f>
        <v>0</v>
      </c>
      <c r="N33" s="59" t="e">
        <f t="shared" si="7"/>
        <v>#DIV/0!</v>
      </c>
    </row>
    <row r="34" spans="2:14" x14ac:dyDescent="0.2">
      <c r="B34" s="3">
        <v>28</v>
      </c>
      <c r="C34" t="str" cm="1">
        <f t="array" ref="C34">IFERROR(INDEX(YTD_Associate[Associate Name], Table7[[#This Row],[Rank]]), "")</f>
        <v/>
      </c>
      <c r="D34" s="12">
        <f>SUMIFS(YTD_12[Closed Sales Volume YTD], YTD_12[Associate Name], C34)</f>
        <v>0</v>
      </c>
      <c r="E34" s="13" t="e">
        <f t="shared" si="4"/>
        <v>#DIV/0!</v>
      </c>
      <c r="F34" s="12">
        <f>SUMIFS(YTD_12[Closed Sales Volume YTD], YTD_12[Associate Name], C34, YTD_12[Vendor Name], "Supreme Lending")</f>
        <v>0</v>
      </c>
      <c r="G34" s="14" t="e">
        <f t="shared" si="5"/>
        <v>#DIV/0!</v>
      </c>
      <c r="I34" s="50">
        <v>28</v>
      </c>
      <c r="J34" s="36" t="str" cm="1">
        <f t="array" ref="J34">IFERROR(INDEX(LY_Associate[Associate Name], Table13[[#This Row],[Rank]]), "")</f>
        <v/>
      </c>
      <c r="K34" s="34">
        <f>SUMIFS(LY_12[Closed Sales Volume YTD], LY_12[Associate Name], J34)</f>
        <v>0</v>
      </c>
      <c r="L34" s="35" t="e">
        <f t="shared" si="6"/>
        <v>#DIV/0!</v>
      </c>
      <c r="M34" s="34">
        <f>SUMIFS(LY_12[Closed Sales Volume YTD], LY_12[Associate Name], J34, LY_12[Vendor Name], "Supreme Lending")</f>
        <v>0</v>
      </c>
      <c r="N34" s="59" t="e">
        <f t="shared" si="7"/>
        <v>#DIV/0!</v>
      </c>
    </row>
    <row r="35" spans="2:14" x14ac:dyDescent="0.2">
      <c r="B35" s="3">
        <v>29</v>
      </c>
      <c r="C35" t="str" cm="1">
        <f t="array" ref="C35">IFERROR(INDEX(YTD_Associate[Associate Name], Table7[[#This Row],[Rank]]), "")</f>
        <v/>
      </c>
      <c r="D35" s="12">
        <f>SUMIFS(YTD_12[Closed Sales Volume YTD], YTD_12[Associate Name], C35)</f>
        <v>0</v>
      </c>
      <c r="E35" s="13" t="e">
        <f t="shared" si="4"/>
        <v>#DIV/0!</v>
      </c>
      <c r="F35" s="12">
        <f>SUMIFS(YTD_12[Closed Sales Volume YTD], YTD_12[Associate Name], C35, YTD_12[Vendor Name], "Supreme Lending")</f>
        <v>0</v>
      </c>
      <c r="G35" s="14" t="e">
        <f t="shared" si="5"/>
        <v>#DIV/0!</v>
      </c>
      <c r="I35" s="50">
        <v>29</v>
      </c>
      <c r="J35" s="36" t="str" cm="1">
        <f t="array" ref="J35">IFERROR(INDEX(LY_Associate[Associate Name], Table13[[#This Row],[Rank]]), "")</f>
        <v/>
      </c>
      <c r="K35" s="34">
        <f>SUMIFS(LY_12[Closed Sales Volume YTD], LY_12[Associate Name], J35)</f>
        <v>0</v>
      </c>
      <c r="L35" s="35" t="e">
        <f t="shared" si="6"/>
        <v>#DIV/0!</v>
      </c>
      <c r="M35" s="34">
        <f>SUMIFS(LY_12[Closed Sales Volume YTD], LY_12[Associate Name], J35, LY_12[Vendor Name], "Supreme Lending")</f>
        <v>0</v>
      </c>
      <c r="N35" s="59" t="e">
        <f t="shared" si="7"/>
        <v>#DIV/0!</v>
      </c>
    </row>
    <row r="36" spans="2:14" x14ac:dyDescent="0.2">
      <c r="B36" s="3">
        <v>30</v>
      </c>
      <c r="C36" t="str" cm="1">
        <f t="array" ref="C36">IFERROR(INDEX(YTD_Associate[Associate Name], Table7[[#This Row],[Rank]]), "")</f>
        <v/>
      </c>
      <c r="D36" s="12">
        <f>SUMIFS(YTD_12[Closed Sales Volume YTD], YTD_12[Associate Name], C36)</f>
        <v>0</v>
      </c>
      <c r="E36" s="13" t="e">
        <f>D36/$D$3</f>
        <v>#DIV/0!</v>
      </c>
      <c r="F36" s="12">
        <f>SUMIFS(YTD_12[Closed Sales Volume YTD], YTD_12[Associate Name], C36, YTD_12[Vendor Name], "Supreme Lending")</f>
        <v>0</v>
      </c>
      <c r="G36" s="14" t="e">
        <f>F36/D36</f>
        <v>#DIV/0!</v>
      </c>
      <c r="I36" s="50">
        <v>30</v>
      </c>
      <c r="J36" s="36" t="str" cm="1">
        <f t="array" ref="J36">IFERROR(INDEX(LY_Associate[Associate Name], Table13[[#This Row],[Rank]]), "")</f>
        <v/>
      </c>
      <c r="K36" s="34">
        <f>SUMIFS(LY_12[Closed Sales Volume YTD], LY_12[Associate Name], J36)</f>
        <v>0</v>
      </c>
      <c r="L36" s="35" t="e">
        <f t="shared" si="6"/>
        <v>#DIV/0!</v>
      </c>
      <c r="M36" s="34">
        <f>SUMIFS(LY_12[Closed Sales Volume YTD], LY_12[Associate Name], J36, LY_12[Vendor Name], "Supreme Lending")</f>
        <v>0</v>
      </c>
      <c r="N36" s="59" t="e">
        <f t="shared" si="7"/>
        <v>#DIV/0!</v>
      </c>
    </row>
    <row r="37" spans="2:14" x14ac:dyDescent="0.2">
      <c r="B37" s="3"/>
      <c r="D37" s="12"/>
      <c r="E37" s="13"/>
      <c r="F37" s="12"/>
      <c r="G37" s="14"/>
      <c r="I37" s="3"/>
      <c r="K37" s="12"/>
      <c r="L37" s="13"/>
      <c r="M37" s="12"/>
      <c r="N37" s="14"/>
    </row>
    <row r="38" spans="2:14" hidden="1" x14ac:dyDescent="0.2"/>
    <row r="39" spans="2:14" ht="19" hidden="1" x14ac:dyDescent="0.25">
      <c r="B39" s="71" t="s">
        <v>31</v>
      </c>
      <c r="C39" s="71"/>
      <c r="D39" s="71"/>
      <c r="E39" s="71"/>
      <c r="F39" s="71"/>
      <c r="G39" s="71"/>
      <c r="I39" s="71" t="s">
        <v>24</v>
      </c>
      <c r="J39" s="71"/>
      <c r="K39" s="71"/>
      <c r="L39" s="71"/>
      <c r="M39" s="71"/>
      <c r="N39" s="71"/>
    </row>
    <row r="40" spans="2:14" ht="60" hidden="1" customHeight="1" x14ac:dyDescent="0.2">
      <c r="B40" s="17" t="s">
        <v>27</v>
      </c>
      <c r="C40" s="17" t="s">
        <v>8</v>
      </c>
      <c r="D40" s="17" t="s">
        <v>9</v>
      </c>
      <c r="E40" s="17" t="s">
        <v>10</v>
      </c>
      <c r="F40" s="17" t="s">
        <v>11</v>
      </c>
      <c r="G40" s="17" t="s">
        <v>12</v>
      </c>
      <c r="I40" s="22" t="s">
        <v>27</v>
      </c>
      <c r="J40" s="22" t="s">
        <v>8</v>
      </c>
      <c r="K40" s="22" t="s">
        <v>9</v>
      </c>
      <c r="L40" s="22" t="s">
        <v>10</v>
      </c>
      <c r="M40" s="22" t="s">
        <v>11</v>
      </c>
      <c r="N40" s="22" t="s">
        <v>12</v>
      </c>
    </row>
    <row r="41" spans="2:14" hidden="1" x14ac:dyDescent="0.2">
      <c r="B41" s="9">
        <v>1</v>
      </c>
      <c r="C41" s="15" t="s">
        <v>15</v>
      </c>
      <c r="D41" s="1" t="e">
        <f>SUMIFS(#REF!,#REF!, C41)</f>
        <v>#REF!</v>
      </c>
      <c r="E41" s="5" t="e">
        <f t="shared" ref="E41:E47" si="8">D41/$D$3</f>
        <v>#REF!</v>
      </c>
      <c r="F41" s="1" t="e">
        <f>SUMIFS(#REF!,#REF!, C41,#REF!, "Supreme Lending")</f>
        <v>#REF!</v>
      </c>
      <c r="G41" s="7" t="e">
        <f t="shared" ref="G41:G47" si="9">F41/D41</f>
        <v>#REF!</v>
      </c>
      <c r="I41" s="25">
        <v>1</v>
      </c>
      <c r="J41" s="15" t="s">
        <v>16</v>
      </c>
      <c r="K41" s="1">
        <v>1583450</v>
      </c>
      <c r="L41" s="5">
        <v>1.3607241793314462E-2</v>
      </c>
      <c r="M41" s="1">
        <v>977000</v>
      </c>
      <c r="N41" s="26">
        <v>0.61700716789289212</v>
      </c>
    </row>
    <row r="42" spans="2:14" hidden="1" x14ac:dyDescent="0.2">
      <c r="B42" s="3">
        <v>2</v>
      </c>
      <c r="C42" t="s">
        <v>16</v>
      </c>
      <c r="D42" s="10" t="e">
        <f>SUMIFS(#REF!,#REF!, C42)</f>
        <v>#REF!</v>
      </c>
      <c r="E42" s="11" t="e">
        <f t="shared" si="8"/>
        <v>#REF!</v>
      </c>
      <c r="F42" s="10" t="e">
        <f>SUMIFS(#REF!,#REF!, C42,#REF!, "Supreme Lending")</f>
        <v>#REF!</v>
      </c>
      <c r="G42" s="16" t="e">
        <f t="shared" si="9"/>
        <v>#REF!</v>
      </c>
      <c r="I42" s="23">
        <v>2</v>
      </c>
      <c r="J42" t="s">
        <v>25</v>
      </c>
      <c r="K42" s="10">
        <v>1165715</v>
      </c>
      <c r="L42" s="11">
        <v>1.0017471891814435E-2</v>
      </c>
      <c r="M42" s="10">
        <v>200000</v>
      </c>
      <c r="N42" s="27">
        <v>0.17156852232320935</v>
      </c>
    </row>
    <row r="43" spans="2:14" hidden="1" x14ac:dyDescent="0.2">
      <c r="B43" s="3">
        <v>3</v>
      </c>
      <c r="C43" t="s">
        <v>18</v>
      </c>
      <c r="D43" s="10" t="e">
        <f>SUMIFS(#REF!,#REF!, C43)</f>
        <v>#REF!</v>
      </c>
      <c r="E43" s="11" t="e">
        <f t="shared" si="8"/>
        <v>#REF!</v>
      </c>
      <c r="F43" s="10" t="e">
        <f>SUMIFS(#REF!,#REF!, C43,#REF!, "Supreme Lending")</f>
        <v>#REF!</v>
      </c>
      <c r="G43" s="16" t="e">
        <f t="shared" si="9"/>
        <v>#REF!</v>
      </c>
      <c r="I43" s="23">
        <v>3</v>
      </c>
      <c r="J43" t="s">
        <v>19</v>
      </c>
      <c r="K43" s="10">
        <v>165000</v>
      </c>
      <c r="L43" s="11">
        <v>1.4179133511616319E-3</v>
      </c>
      <c r="M43" s="10">
        <v>165000</v>
      </c>
      <c r="N43" s="27">
        <v>1</v>
      </c>
    </row>
    <row r="44" spans="2:14" ht="18" hidden="1" customHeight="1" x14ac:dyDescent="0.2">
      <c r="B44" s="3">
        <v>4</v>
      </c>
      <c r="C44" t="s">
        <v>21</v>
      </c>
      <c r="D44" s="10" t="e">
        <f>SUMIFS(#REF!,#REF!, C44)</f>
        <v>#REF!</v>
      </c>
      <c r="E44" s="11" t="e">
        <f t="shared" si="8"/>
        <v>#REF!</v>
      </c>
      <c r="F44" s="10" t="e">
        <f>SUMIFS(#REF!,#REF!, C44,#REF!, "Supreme Lending")</f>
        <v>#REF!</v>
      </c>
      <c r="G44" s="16" t="e">
        <f t="shared" si="9"/>
        <v>#REF!</v>
      </c>
      <c r="I44" s="23">
        <v>4</v>
      </c>
      <c r="J44" t="s">
        <v>26</v>
      </c>
      <c r="K44" s="10">
        <v>385000</v>
      </c>
      <c r="L44" s="11">
        <v>3.3084644860438082E-3</v>
      </c>
      <c r="M44" s="10">
        <v>130000</v>
      </c>
      <c r="N44" s="27">
        <v>0.33766233766233766</v>
      </c>
    </row>
    <row r="45" spans="2:14" hidden="1" x14ac:dyDescent="0.2">
      <c r="B45" s="3">
        <v>5</v>
      </c>
      <c r="C45" t="s">
        <v>19</v>
      </c>
      <c r="D45" s="10" t="e">
        <f>SUMIFS(#REF!,#REF!, C45)</f>
        <v>#REF!</v>
      </c>
      <c r="E45" s="11" t="e">
        <f t="shared" si="8"/>
        <v>#REF!</v>
      </c>
      <c r="F45" s="10" t="e">
        <f>SUMIFS(#REF!,#REF!, C45,#REF!, "Supreme Lending")</f>
        <v>#REF!</v>
      </c>
      <c r="G45" s="16" t="e">
        <f t="shared" si="9"/>
        <v>#REF!</v>
      </c>
      <c r="I45" s="23">
        <v>5</v>
      </c>
      <c r="J45" s="18"/>
      <c r="K45" s="19">
        <v>0</v>
      </c>
      <c r="L45" s="20">
        <v>0</v>
      </c>
      <c r="M45" s="19">
        <v>0</v>
      </c>
      <c r="N45" s="28" t="s">
        <v>13</v>
      </c>
    </row>
    <row r="46" spans="2:14" hidden="1" x14ac:dyDescent="0.2">
      <c r="B46" s="3">
        <v>6</v>
      </c>
      <c r="C46" t="s">
        <v>17</v>
      </c>
      <c r="D46" s="10" t="e">
        <f>SUMIFS(#REF!,#REF!, C46)</f>
        <v>#REF!</v>
      </c>
      <c r="E46" s="11" t="e">
        <f t="shared" si="8"/>
        <v>#REF!</v>
      </c>
      <c r="F46" s="10" t="e">
        <f>SUMIFS(#REF!,#REF!, C46,#REF!, "Supreme Lending")</f>
        <v>#REF!</v>
      </c>
      <c r="G46" s="16" t="e">
        <f t="shared" si="9"/>
        <v>#REF!</v>
      </c>
      <c r="I46" s="23">
        <v>6</v>
      </c>
      <c r="J46" s="18"/>
      <c r="K46" s="19">
        <v>0</v>
      </c>
      <c r="L46" s="20">
        <v>0</v>
      </c>
      <c r="M46" s="19">
        <v>0</v>
      </c>
      <c r="N46" s="28" t="s">
        <v>13</v>
      </c>
    </row>
    <row r="47" spans="2:14" hidden="1" x14ac:dyDescent="0.2">
      <c r="B47" s="3">
        <v>7</v>
      </c>
      <c r="C47" t="s">
        <v>20</v>
      </c>
      <c r="D47" s="10" t="e">
        <f>SUMIFS(#REF!,#REF!, C47)</f>
        <v>#REF!</v>
      </c>
      <c r="E47" s="11" t="e">
        <f t="shared" si="8"/>
        <v>#REF!</v>
      </c>
      <c r="F47" s="10" t="e">
        <f>SUMIFS(#REF!,#REF!, C47,#REF!, "Supreme Lending")</f>
        <v>#REF!</v>
      </c>
      <c r="G47" s="16" t="e">
        <f t="shared" si="9"/>
        <v>#REF!</v>
      </c>
      <c r="I47" s="23">
        <v>7</v>
      </c>
      <c r="J47" s="18"/>
      <c r="K47" s="19">
        <v>0</v>
      </c>
      <c r="L47" s="20">
        <v>0</v>
      </c>
      <c r="M47" s="19">
        <v>0</v>
      </c>
      <c r="N47" s="28" t="s">
        <v>13</v>
      </c>
    </row>
    <row r="48" spans="2:14" hidden="1" x14ac:dyDescent="0.2">
      <c r="B48" s="3">
        <v>8</v>
      </c>
      <c r="C48" s="18"/>
      <c r="D48" s="19"/>
      <c r="E48" s="20"/>
      <c r="F48" s="19"/>
      <c r="G48" s="21"/>
      <c r="I48" s="23">
        <v>8</v>
      </c>
      <c r="J48" s="18"/>
      <c r="K48" s="19">
        <v>0</v>
      </c>
      <c r="L48" s="20">
        <v>0</v>
      </c>
      <c r="M48" s="19">
        <v>0</v>
      </c>
      <c r="N48" s="28" t="s">
        <v>13</v>
      </c>
    </row>
    <row r="49" spans="2:14" hidden="1" x14ac:dyDescent="0.2">
      <c r="B49" s="3">
        <v>9</v>
      </c>
      <c r="C49" s="18"/>
      <c r="D49" s="19"/>
      <c r="E49" s="20"/>
      <c r="F49" s="19"/>
      <c r="G49" s="21"/>
      <c r="I49" s="23">
        <v>9</v>
      </c>
      <c r="J49" s="18"/>
      <c r="K49" s="19">
        <v>0</v>
      </c>
      <c r="L49" s="20">
        <v>0</v>
      </c>
      <c r="M49" s="19">
        <v>0</v>
      </c>
      <c r="N49" s="28" t="s">
        <v>13</v>
      </c>
    </row>
    <row r="50" spans="2:14" hidden="1" x14ac:dyDescent="0.2">
      <c r="B50" s="3">
        <v>10</v>
      </c>
      <c r="C50" s="18"/>
      <c r="D50" s="19"/>
      <c r="E50" s="20"/>
      <c r="F50" s="19"/>
      <c r="G50" s="21"/>
      <c r="I50" s="24">
        <v>10</v>
      </c>
      <c r="J50" s="29"/>
      <c r="K50" s="30">
        <v>0</v>
      </c>
      <c r="L50" s="31">
        <v>0</v>
      </c>
      <c r="M50" s="30">
        <v>0</v>
      </c>
      <c r="N50" s="32" t="s">
        <v>13</v>
      </c>
    </row>
  </sheetData>
  <mergeCells count="8">
    <mergeCell ref="I2:J2"/>
    <mergeCell ref="I3:J3"/>
    <mergeCell ref="B39:G39"/>
    <mergeCell ref="B2:C2"/>
    <mergeCell ref="B3:C3"/>
    <mergeCell ref="B5:G5"/>
    <mergeCell ref="I5:N5"/>
    <mergeCell ref="I39:N39"/>
  </mergeCells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6317-9F60-024D-ADE7-E722205281CF}">
  <dimension ref="A2:AD320"/>
  <sheetViews>
    <sheetView zoomScale="106" zoomScaleNormal="115" workbookViewId="0">
      <selection activeCell="P35" sqref="P35"/>
    </sheetView>
  </sheetViews>
  <sheetFormatPr baseColWidth="10" defaultRowHeight="16" x14ac:dyDescent="0.2"/>
  <cols>
    <col min="1" max="1" width="3.6640625" bestFit="1" customWidth="1"/>
    <col min="2" max="2" width="12.1640625" hidden="1" customWidth="1"/>
    <col min="3" max="3" width="18" hidden="1" customWidth="1"/>
    <col min="4" max="4" width="28.1640625" bestFit="1" customWidth="1"/>
    <col min="7" max="7" width="4.33203125" customWidth="1"/>
    <col min="8" max="9" width="0" hidden="1" customWidth="1"/>
    <col min="10" max="10" width="28.1640625" bestFit="1" customWidth="1"/>
    <col min="13" max="13" width="4.33203125" customWidth="1"/>
    <col min="14" max="15" width="0" hidden="1" customWidth="1"/>
    <col min="16" max="16" width="28.1640625" bestFit="1" customWidth="1"/>
    <col min="19" max="19" width="4.33203125" customWidth="1"/>
    <col min="20" max="20" width="0" hidden="1" customWidth="1"/>
    <col min="21" max="21" width="11" hidden="1" customWidth="1"/>
    <col min="22" max="22" width="28.1640625" bestFit="1" customWidth="1"/>
    <col min="24" max="24" width="11" customWidth="1"/>
    <col min="25" max="25" width="4.33203125" customWidth="1"/>
    <col min="26" max="27" width="0" hidden="1" customWidth="1"/>
    <col min="28" max="28" width="28.1640625" bestFit="1" customWidth="1"/>
    <col min="31" max="31" width="4.5" customWidth="1"/>
  </cols>
  <sheetData>
    <row r="2" spans="1:30" ht="16" customHeight="1" x14ac:dyDescent="0.2">
      <c r="A2" s="81">
        <v>1</v>
      </c>
      <c r="B2" s="3"/>
      <c r="C2" s="3"/>
      <c r="D2" s="76" cm="1">
        <f t="array" ref="D2">IFERROR(INDEX(YTD_Associate[Associate Name], A2), "")</f>
        <v>0</v>
      </c>
      <c r="E2" s="77"/>
      <c r="F2" s="78"/>
      <c r="G2" s="81">
        <v>2</v>
      </c>
      <c r="H2" s="3"/>
      <c r="I2" s="3"/>
      <c r="J2" s="76" t="str" cm="1">
        <f t="array" ref="J2">IFERROR(INDEX(YTD_Associate[Associate Name], G2), "")</f>
        <v/>
      </c>
      <c r="K2" s="77"/>
      <c r="L2" s="78"/>
      <c r="M2" s="81">
        <v>3</v>
      </c>
      <c r="N2" s="3"/>
      <c r="O2" s="3"/>
      <c r="P2" s="76" t="str" cm="1">
        <f t="array" ref="P2">IFERROR(INDEX(YTD_Associate[Associate Name], M2), "")</f>
        <v/>
      </c>
      <c r="Q2" s="77"/>
      <c r="R2" s="78"/>
      <c r="S2" s="81">
        <v>4</v>
      </c>
      <c r="T2" s="3"/>
      <c r="U2" s="3"/>
      <c r="V2" s="76" t="str" cm="1">
        <f t="array" ref="V2">IFERROR(INDEX(YTD_Associate[Associate Name], S2), "")</f>
        <v/>
      </c>
      <c r="W2" s="77"/>
      <c r="X2" s="78"/>
      <c r="Y2" s="81">
        <v>5</v>
      </c>
      <c r="Z2" s="3"/>
      <c r="AA2" s="3"/>
      <c r="AB2" s="76" t="str" cm="1">
        <f t="array" ref="AB2">IFERROR(INDEX(YTD_Associate[Associate Name], Y2), "")</f>
        <v/>
      </c>
      <c r="AC2" s="77"/>
      <c r="AD2" s="78"/>
    </row>
    <row r="3" spans="1:30" ht="16" customHeight="1" x14ac:dyDescent="0.2">
      <c r="A3" s="81"/>
      <c r="B3" s="3"/>
      <c r="C3" s="3"/>
      <c r="D3" s="37" t="s">
        <v>36</v>
      </c>
      <c r="E3" s="79">
        <f>SUMIFS(YTD_12[Closed Sales Volume YTD], YTD_12[Associate Name], D2)</f>
        <v>0</v>
      </c>
      <c r="F3" s="80"/>
      <c r="G3" s="81"/>
      <c r="H3" s="3"/>
      <c r="I3" s="3"/>
      <c r="J3" s="37" t="s">
        <v>36</v>
      </c>
      <c r="K3" s="79">
        <f>SUMIFS(YTD_12[Closed Sales Volume YTD], YTD_12[Associate Name], J2)</f>
        <v>0</v>
      </c>
      <c r="L3" s="80"/>
      <c r="M3" s="81"/>
      <c r="N3" s="3"/>
      <c r="O3" s="3"/>
      <c r="P3" s="37" t="s">
        <v>36</v>
      </c>
      <c r="Q3" s="79">
        <f>SUMIFS(YTD_12[Closed Sales Volume YTD], YTD_12[Associate Name], P2)</f>
        <v>0</v>
      </c>
      <c r="R3" s="80"/>
      <c r="S3" s="81"/>
      <c r="T3" s="3"/>
      <c r="U3" s="3"/>
      <c r="V3" s="37" t="s">
        <v>36</v>
      </c>
      <c r="W3" s="79">
        <f>SUMIFS(YTD_12[Closed Sales Volume YTD], YTD_12[Associate Name], V2)</f>
        <v>0</v>
      </c>
      <c r="X3" s="80"/>
      <c r="Y3" s="81"/>
      <c r="Z3" s="3"/>
      <c r="AA3" s="3"/>
      <c r="AB3" s="37" t="s">
        <v>36</v>
      </c>
      <c r="AC3" s="79">
        <f>SUMIFS(YTD_12[Closed Sales Volume YTD], YTD_12[Associate Name], AB2)</f>
        <v>0</v>
      </c>
      <c r="AD3" s="80"/>
    </row>
    <row r="4" spans="1:30" ht="16" customHeight="1" x14ac:dyDescent="0.2">
      <c r="A4" s="81"/>
      <c r="B4" s="3"/>
      <c r="C4" s="3"/>
      <c r="D4" s="37" t="s">
        <v>37</v>
      </c>
      <c r="E4" s="72" t="e">
        <f>E3/YTD_12[[#Totals],[Closed Sales Volume YTD]]</f>
        <v>#DIV/0!</v>
      </c>
      <c r="F4" s="73"/>
      <c r="G4" s="81"/>
      <c r="H4" s="3"/>
      <c r="I4" s="3"/>
      <c r="J4" s="37" t="s">
        <v>37</v>
      </c>
      <c r="K4" s="72" t="e">
        <f>K3/YTD_12[[#Totals],[Closed Sales Volume YTD]]</f>
        <v>#DIV/0!</v>
      </c>
      <c r="L4" s="73"/>
      <c r="M4" s="81"/>
      <c r="N4" s="3"/>
      <c r="O4" s="3"/>
      <c r="P4" s="37" t="s">
        <v>37</v>
      </c>
      <c r="Q4" s="72" t="e">
        <f>Q3/YTD_12[[#Totals],[Closed Sales Volume YTD]]</f>
        <v>#DIV/0!</v>
      </c>
      <c r="R4" s="73"/>
      <c r="S4" s="81"/>
      <c r="T4" s="3"/>
      <c r="U4" s="3"/>
      <c r="V4" s="37" t="s">
        <v>37</v>
      </c>
      <c r="W4" s="72" t="e">
        <f>W3/YTD_12[[#Totals],[Closed Sales Volume YTD]]</f>
        <v>#DIV/0!</v>
      </c>
      <c r="X4" s="73"/>
      <c r="Y4" s="81"/>
      <c r="Z4" s="3"/>
      <c r="AA4" s="3"/>
      <c r="AB4" s="37" t="s">
        <v>37</v>
      </c>
      <c r="AC4" s="72" t="e">
        <f>AC3/YTD_12[[#Totals],[Closed Sales Volume YTD]]</f>
        <v>#DIV/0!</v>
      </c>
      <c r="AD4" s="73"/>
    </row>
    <row r="5" spans="1:30" ht="16" hidden="1" customHeight="1" x14ac:dyDescent="0.2">
      <c r="B5" s="38" t="s">
        <v>38</v>
      </c>
      <c r="C5" s="39" t="s">
        <v>39</v>
      </c>
      <c r="D5" s="74">
        <f>D2</f>
        <v>0</v>
      </c>
      <c r="E5" s="75"/>
      <c r="H5" s="38" t="s">
        <v>38</v>
      </c>
      <c r="I5" s="39" t="s">
        <v>39</v>
      </c>
      <c r="J5" s="74" t="str">
        <f t="shared" ref="J5" si="0">J2</f>
        <v/>
      </c>
      <c r="K5" s="75"/>
      <c r="N5" s="38" t="s">
        <v>38</v>
      </c>
      <c r="O5" s="39" t="s">
        <v>39</v>
      </c>
      <c r="P5" s="74" t="str">
        <f t="shared" ref="P5" si="1">P2</f>
        <v/>
      </c>
      <c r="Q5" s="75"/>
      <c r="T5" s="38" t="s">
        <v>38</v>
      </c>
      <c r="U5" s="39" t="s">
        <v>39</v>
      </c>
      <c r="V5" s="74" t="str">
        <f t="shared" ref="V5" si="2">V2</f>
        <v/>
      </c>
      <c r="W5" s="75"/>
      <c r="Z5" s="38" t="s">
        <v>38</v>
      </c>
      <c r="AA5" s="39" t="s">
        <v>39</v>
      </c>
      <c r="AB5" s="74" t="str">
        <f t="shared" ref="AB5" si="3">AB2</f>
        <v/>
      </c>
      <c r="AC5" s="75"/>
    </row>
    <row r="6" spans="1:30" x14ac:dyDescent="0.2">
      <c r="B6" s="40"/>
      <c r="C6" s="40"/>
      <c r="D6" s="41" t="s">
        <v>40</v>
      </c>
      <c r="E6" s="41" t="s">
        <v>41</v>
      </c>
      <c r="F6" s="42" t="s">
        <v>42</v>
      </c>
      <c r="H6" s="40"/>
      <c r="I6" s="40"/>
      <c r="J6" s="41" t="s">
        <v>40</v>
      </c>
      <c r="K6" s="41" t="s">
        <v>41</v>
      </c>
      <c r="L6" s="42" t="s">
        <v>42</v>
      </c>
      <c r="N6" s="40"/>
      <c r="O6" s="40"/>
      <c r="P6" s="41" t="s">
        <v>40</v>
      </c>
      <c r="Q6" s="41" t="s">
        <v>41</v>
      </c>
      <c r="R6" s="42" t="s">
        <v>42</v>
      </c>
      <c r="T6" s="40"/>
      <c r="U6" s="40"/>
      <c r="V6" s="41" t="s">
        <v>40</v>
      </c>
      <c r="W6" s="41" t="s">
        <v>41</v>
      </c>
      <c r="X6" s="42" t="s">
        <v>42</v>
      </c>
      <c r="Z6" s="40"/>
      <c r="AA6" s="40"/>
      <c r="AB6" s="41" t="s">
        <v>40</v>
      </c>
      <c r="AC6" s="41" t="s">
        <v>41</v>
      </c>
      <c r="AD6" s="42" t="s">
        <v>42</v>
      </c>
    </row>
    <row r="7" spans="1:30" x14ac:dyDescent="0.2">
      <c r="B7" s="3">
        <v>1</v>
      </c>
      <c r="C7" s="3" cm="1">
        <f t="array" ref="C7">_xlfn.AGGREGATE(15, 3, (YTD_12[Associate Name]=D5)/(YTD_12[Associate Name]=D5)*ROW(YTD_12[Associate Name]), B7) - 1</f>
        <v>1</v>
      </c>
      <c r="D7" s="43" cm="1">
        <f t="array" ref="D7">IFERROR(INDEX(YTD_12[Vendor Name], C7), "")</f>
        <v>0</v>
      </c>
      <c r="E7" s="44">
        <f>SUMIFS(YTD_12[Closed Sales Volume YTD], YTD_12[Associate Name], D5, YTD_12[Vendor Name], D7)</f>
        <v>0</v>
      </c>
      <c r="F7" s="46" t="e">
        <f>E7/E3</f>
        <v>#DIV/0!</v>
      </c>
      <c r="H7" s="3">
        <v>1</v>
      </c>
      <c r="I7" s="3" cm="1">
        <f t="array" ref="I7">_xlfn.AGGREGATE(15, 3, (YTD_12[Associate Name]=J5)/(YTD_12[Associate Name]=J5)*ROW(YTD_12[Associate Name]), H7) - 1</f>
        <v>1</v>
      </c>
      <c r="J7" s="43" cm="1">
        <f t="array" ref="J7">IFERROR(INDEX(YTD_12[Vendor Name], I7), "")</f>
        <v>0</v>
      </c>
      <c r="K7" s="44">
        <f>SUMIFS(YTD_12[Closed Sales Volume YTD], YTD_12[Associate Name], J5, YTD_12[Vendor Name], J7)</f>
        <v>0</v>
      </c>
      <c r="L7" s="46" t="e">
        <f t="shared" ref="L7" si="4">K7/K3</f>
        <v>#DIV/0!</v>
      </c>
      <c r="N7" s="3">
        <v>1</v>
      </c>
      <c r="O7" s="3" cm="1">
        <f t="array" ref="O7">_xlfn.AGGREGATE(15, 3, (YTD_12[Associate Name]=P5)/(YTD_12[Associate Name]=P5)*ROW(YTD_12[Associate Name]), N7) - 1</f>
        <v>1</v>
      </c>
      <c r="P7" s="43" cm="1">
        <f t="array" ref="P7">IFERROR(INDEX(YTD_12[Vendor Name], O7), "")</f>
        <v>0</v>
      </c>
      <c r="Q7" s="44">
        <f>SUMIFS(YTD_12[Closed Sales Volume YTD], YTD_12[Associate Name], P5, YTD_12[Vendor Name], P7)</f>
        <v>0</v>
      </c>
      <c r="R7" s="46" t="e">
        <f t="shared" ref="R7" si="5">Q7/Q3</f>
        <v>#DIV/0!</v>
      </c>
      <c r="T7" s="3">
        <v>1</v>
      </c>
      <c r="U7" s="3" cm="1">
        <f t="array" ref="U7">_xlfn.AGGREGATE(15, 3, (YTD_12[Associate Name]=V5)/(YTD_12[Associate Name]=V5)*ROW(YTD_12[Associate Name]), T7) - 1</f>
        <v>1</v>
      </c>
      <c r="V7" s="43" cm="1">
        <f t="array" ref="V7">IFERROR(INDEX(YTD_12[Vendor Name], U7), "")</f>
        <v>0</v>
      </c>
      <c r="W7" s="44">
        <f>SUMIFS(YTD_12[Closed Sales Volume YTD], YTD_12[Associate Name], V5, YTD_12[Vendor Name], V7)</f>
        <v>0</v>
      </c>
      <c r="X7" s="46" t="e">
        <f t="shared" ref="X7" si="6">W7/W3</f>
        <v>#DIV/0!</v>
      </c>
      <c r="Z7" s="3">
        <v>1</v>
      </c>
      <c r="AA7" s="3" cm="1">
        <f t="array" ref="AA7">_xlfn.AGGREGATE(15, 3, (YTD_12[Associate Name]=AB5)/(YTD_12[Associate Name]=AB5)*ROW(YTD_12[Associate Name]), Z7) - 1</f>
        <v>1</v>
      </c>
      <c r="AB7" s="43" cm="1">
        <f t="array" ref="AB7">IFERROR(INDEX(YTD_12[Vendor Name], AA7), "")</f>
        <v>0</v>
      </c>
      <c r="AC7" s="44">
        <f>SUMIFS(YTD_12[Closed Sales Volume YTD], YTD_12[Associate Name], AB5, YTD_12[Vendor Name], AB7)</f>
        <v>0</v>
      </c>
      <c r="AD7" s="46" t="e">
        <f t="shared" ref="AD7" si="7">AC7/AC3</f>
        <v>#DIV/0!</v>
      </c>
    </row>
    <row r="8" spans="1:30" x14ac:dyDescent="0.2">
      <c r="B8" s="3">
        <v>2</v>
      </c>
      <c r="C8" s="3" cm="1">
        <f t="array" ref="C8">_xlfn.AGGREGATE(15, 3, (YTD_12[Associate Name]=D5)/(YTD_12[Associate Name]=D5)*ROW(YTD_12[Associate Name]), B8) - 1</f>
        <v>2</v>
      </c>
      <c r="D8" s="43" cm="1">
        <f t="array" ref="D8">IFERROR(INDEX(YTD_12[Vendor Name], C8), "")</f>
        <v>0</v>
      </c>
      <c r="E8" s="44">
        <f>SUMIFS(YTD_12[Closed Sales Volume YTD], YTD_12[Associate Name], D5, YTD_12[Vendor Name], D8)</f>
        <v>0</v>
      </c>
      <c r="F8" s="46" t="e">
        <f>E8/E3</f>
        <v>#DIV/0!</v>
      </c>
      <c r="H8" s="3">
        <v>2</v>
      </c>
      <c r="I8" s="3" cm="1">
        <f t="array" ref="I8">_xlfn.AGGREGATE(15, 3, (YTD_12[Associate Name]=J5)/(YTD_12[Associate Name]=J5)*ROW(YTD_12[Associate Name]), H8) - 1</f>
        <v>2</v>
      </c>
      <c r="J8" s="43" cm="1">
        <f t="array" ref="J8">IFERROR(INDEX(YTD_12[Vendor Name], I8), "")</f>
        <v>0</v>
      </c>
      <c r="K8" s="44">
        <f>SUMIFS(YTD_12[Closed Sales Volume YTD], YTD_12[Associate Name], J5, YTD_12[Vendor Name], J8)</f>
        <v>0</v>
      </c>
      <c r="L8" s="46" t="e">
        <f t="shared" ref="L8" si="8">K8/K3</f>
        <v>#DIV/0!</v>
      </c>
      <c r="N8" s="3">
        <v>2</v>
      </c>
      <c r="O8" s="3" cm="1">
        <f t="array" ref="O8">_xlfn.AGGREGATE(15, 3, (YTD_12[Associate Name]=P5)/(YTD_12[Associate Name]=P5)*ROW(YTD_12[Associate Name]), N8) - 1</f>
        <v>2</v>
      </c>
      <c r="P8" s="43" cm="1">
        <f t="array" ref="P8">IFERROR(INDEX(YTD_12[Vendor Name], O8), "")</f>
        <v>0</v>
      </c>
      <c r="Q8" s="44">
        <f>SUMIFS(YTD_12[Closed Sales Volume YTD], YTD_12[Associate Name], P5, YTD_12[Vendor Name], P8)</f>
        <v>0</v>
      </c>
      <c r="R8" s="46" t="e">
        <f t="shared" ref="R8" si="9">Q8/Q3</f>
        <v>#DIV/0!</v>
      </c>
      <c r="T8" s="3">
        <v>2</v>
      </c>
      <c r="U8" s="3" cm="1">
        <f t="array" ref="U8">_xlfn.AGGREGATE(15, 3, (YTD_12[Associate Name]=V5)/(YTD_12[Associate Name]=V5)*ROW(YTD_12[Associate Name]), T8) - 1</f>
        <v>2</v>
      </c>
      <c r="V8" s="43" cm="1">
        <f t="array" ref="V8">IFERROR(INDEX(YTD_12[Vendor Name], U8), "")</f>
        <v>0</v>
      </c>
      <c r="W8" s="44">
        <f>SUMIFS(YTD_12[Closed Sales Volume YTD], YTD_12[Associate Name], V5, YTD_12[Vendor Name], V8)</f>
        <v>0</v>
      </c>
      <c r="X8" s="46" t="e">
        <f t="shared" ref="X8" si="10">W8/W3</f>
        <v>#DIV/0!</v>
      </c>
      <c r="Z8" s="3">
        <v>2</v>
      </c>
      <c r="AA8" s="3" cm="1">
        <f t="array" ref="AA8">_xlfn.AGGREGATE(15, 3, (YTD_12[Associate Name]=AB5)/(YTD_12[Associate Name]=AB5)*ROW(YTD_12[Associate Name]), Z8) - 1</f>
        <v>2</v>
      </c>
      <c r="AB8" s="43" cm="1">
        <f t="array" ref="AB8">IFERROR(INDEX(YTD_12[Vendor Name], AA8), "")</f>
        <v>0</v>
      </c>
      <c r="AC8" s="44">
        <f>SUMIFS(YTD_12[Closed Sales Volume YTD], YTD_12[Associate Name], AB5, YTD_12[Vendor Name], AB8)</f>
        <v>0</v>
      </c>
      <c r="AD8" s="46" t="e">
        <f t="shared" ref="AD8" si="11">AC8/AC3</f>
        <v>#DIV/0!</v>
      </c>
    </row>
    <row r="9" spans="1:30" x14ac:dyDescent="0.2">
      <c r="B9" s="3">
        <v>3</v>
      </c>
      <c r="C9" s="3" cm="1">
        <f t="array" ref="C9">_xlfn.AGGREGATE(15, 3, (YTD_12[Associate Name]=D5)/(YTD_12[Associate Name]=D5)*ROW(YTD_12[Associate Name]), B9) - 1</f>
        <v>3</v>
      </c>
      <c r="D9" s="43" cm="1">
        <f t="array" ref="D9">IFERROR(INDEX(YTD_12[Vendor Name], C9), "")</f>
        <v>0</v>
      </c>
      <c r="E9" s="44">
        <f>SUMIFS(YTD_12[Closed Sales Volume YTD], YTD_12[Associate Name], D5, YTD_12[Vendor Name], D9)</f>
        <v>0</v>
      </c>
      <c r="F9" s="45" t="e">
        <f>E9/E3</f>
        <v>#DIV/0!</v>
      </c>
      <c r="H9" s="3">
        <v>3</v>
      </c>
      <c r="I9" s="3" cm="1">
        <f t="array" ref="I9">_xlfn.AGGREGATE(15, 3, (YTD_12[Associate Name]=J5)/(YTD_12[Associate Name]=J5)*ROW(YTD_12[Associate Name]), H9) - 1</f>
        <v>3</v>
      </c>
      <c r="J9" s="43" cm="1">
        <f t="array" ref="J9">IFERROR(INDEX(YTD_12[Vendor Name], I9), "")</f>
        <v>0</v>
      </c>
      <c r="K9" s="44">
        <f>SUMIFS(YTD_12[Closed Sales Volume YTD], YTD_12[Associate Name], J5, YTD_12[Vendor Name], J9)</f>
        <v>0</v>
      </c>
      <c r="L9" s="45" t="e">
        <f t="shared" ref="L9" si="12">K9/K3</f>
        <v>#DIV/0!</v>
      </c>
      <c r="N9" s="3">
        <v>3</v>
      </c>
      <c r="O9" s="3" cm="1">
        <f t="array" ref="O9">_xlfn.AGGREGATE(15, 3, (YTD_12[Associate Name]=P5)/(YTD_12[Associate Name]=P5)*ROW(YTD_12[Associate Name]), N9) - 1</f>
        <v>3</v>
      </c>
      <c r="P9" s="43" cm="1">
        <f t="array" ref="P9">IFERROR(INDEX(YTD_12[Vendor Name], O9), "")</f>
        <v>0</v>
      </c>
      <c r="Q9" s="44">
        <f>SUMIFS(YTD_12[Closed Sales Volume YTD], YTD_12[Associate Name], P5, YTD_12[Vendor Name], P9)</f>
        <v>0</v>
      </c>
      <c r="R9" s="45" t="e">
        <f t="shared" ref="R9" si="13">Q9/Q3</f>
        <v>#DIV/0!</v>
      </c>
      <c r="T9" s="3">
        <v>3</v>
      </c>
      <c r="U9" s="3" cm="1">
        <f t="array" ref="U9">_xlfn.AGGREGATE(15, 3, (YTD_12[Associate Name]=V5)/(YTD_12[Associate Name]=V5)*ROW(YTD_12[Associate Name]), T9) - 1</f>
        <v>3</v>
      </c>
      <c r="V9" s="43" cm="1">
        <f t="array" ref="V9">IFERROR(INDEX(YTD_12[Vendor Name], U9), "")</f>
        <v>0</v>
      </c>
      <c r="W9" s="44">
        <f>SUMIFS(YTD_12[Closed Sales Volume YTD], YTD_12[Associate Name], V5, YTD_12[Vendor Name], V9)</f>
        <v>0</v>
      </c>
      <c r="X9" s="45" t="e">
        <f t="shared" ref="X9" si="14">W9/W3</f>
        <v>#DIV/0!</v>
      </c>
      <c r="Z9" s="3">
        <v>3</v>
      </c>
      <c r="AA9" s="3" cm="1">
        <f t="array" ref="AA9">_xlfn.AGGREGATE(15, 3, (YTD_12[Associate Name]=AB5)/(YTD_12[Associate Name]=AB5)*ROW(YTD_12[Associate Name]), Z9) - 1</f>
        <v>3</v>
      </c>
      <c r="AB9" s="43" cm="1">
        <f t="array" ref="AB9">IFERROR(INDEX(YTD_12[Vendor Name], AA9), "")</f>
        <v>0</v>
      </c>
      <c r="AC9" s="44">
        <f>SUMIFS(YTD_12[Closed Sales Volume YTD], YTD_12[Associate Name], AB5, YTD_12[Vendor Name], AB9)</f>
        <v>0</v>
      </c>
      <c r="AD9" s="45" t="e">
        <f t="shared" ref="AD9" si="15">AC9/AC3</f>
        <v>#DIV/0!</v>
      </c>
    </row>
    <row r="10" spans="1:30" x14ac:dyDescent="0.2">
      <c r="B10" s="3">
        <v>4</v>
      </c>
      <c r="C10" s="3" cm="1">
        <f t="array" ref="C10">_xlfn.AGGREGATE(15, 3, (YTD_12[Associate Name]=D5)/(YTD_12[Associate Name]=D5)*ROW(YTD_12[Associate Name]), B10) - 1</f>
        <v>4</v>
      </c>
      <c r="D10" s="43" cm="1">
        <f t="array" ref="D10">IFERROR(INDEX(YTD_12[Vendor Name], C10), "")</f>
        <v>0</v>
      </c>
      <c r="E10" s="44">
        <f>SUMIFS(YTD_12[Closed Sales Volume YTD], YTD_12[Associate Name], D5, YTD_12[Vendor Name], D10)</f>
        <v>0</v>
      </c>
      <c r="F10" s="45" t="e">
        <f>E10/E3</f>
        <v>#DIV/0!</v>
      </c>
      <c r="H10" s="3">
        <v>4</v>
      </c>
      <c r="I10" s="3" cm="1">
        <f t="array" ref="I10">_xlfn.AGGREGATE(15, 3, (YTD_12[Associate Name]=J5)/(YTD_12[Associate Name]=J5)*ROW(YTD_12[Associate Name]), H10) - 1</f>
        <v>4</v>
      </c>
      <c r="J10" s="43" cm="1">
        <f t="array" ref="J10">IFERROR(INDEX(YTD_12[Vendor Name], I10), "")</f>
        <v>0</v>
      </c>
      <c r="K10" s="44">
        <f>SUMIFS(YTD_12[Closed Sales Volume YTD], YTD_12[Associate Name], J5, YTD_12[Vendor Name], J10)</f>
        <v>0</v>
      </c>
      <c r="L10" s="45" t="e">
        <f t="shared" ref="L10" si="16">K10/K3</f>
        <v>#DIV/0!</v>
      </c>
      <c r="N10" s="3">
        <v>4</v>
      </c>
      <c r="O10" s="3" cm="1">
        <f t="array" ref="O10">_xlfn.AGGREGATE(15, 3, (YTD_12[Associate Name]=P5)/(YTD_12[Associate Name]=P5)*ROW(YTD_12[Associate Name]), N10) - 1</f>
        <v>4</v>
      </c>
      <c r="P10" s="43" cm="1">
        <f t="array" ref="P10">IFERROR(INDEX(YTD_12[Vendor Name], O10), "")</f>
        <v>0</v>
      </c>
      <c r="Q10" s="44">
        <f>SUMIFS(YTD_12[Closed Sales Volume YTD], YTD_12[Associate Name], P5, YTD_12[Vendor Name], P10)</f>
        <v>0</v>
      </c>
      <c r="R10" s="45" t="e">
        <f t="shared" ref="R10" si="17">Q10/Q3</f>
        <v>#DIV/0!</v>
      </c>
      <c r="T10" s="3">
        <v>4</v>
      </c>
      <c r="U10" s="3" cm="1">
        <f t="array" ref="U10">_xlfn.AGGREGATE(15, 3, (YTD_12[Associate Name]=V5)/(YTD_12[Associate Name]=V5)*ROW(YTD_12[Associate Name]), T10) - 1</f>
        <v>4</v>
      </c>
      <c r="V10" s="43" cm="1">
        <f t="array" ref="V10">IFERROR(INDEX(YTD_12[Vendor Name], U10), "")</f>
        <v>0</v>
      </c>
      <c r="W10" s="44">
        <f>SUMIFS(YTD_12[Closed Sales Volume YTD], YTD_12[Associate Name], V5, YTD_12[Vendor Name], V10)</f>
        <v>0</v>
      </c>
      <c r="X10" s="45" t="e">
        <f t="shared" ref="X10" si="18">W10/W3</f>
        <v>#DIV/0!</v>
      </c>
      <c r="Z10" s="3">
        <v>4</v>
      </c>
      <c r="AA10" s="3" cm="1">
        <f t="array" ref="AA10">_xlfn.AGGREGATE(15, 3, (YTD_12[Associate Name]=AB5)/(YTD_12[Associate Name]=AB5)*ROW(YTD_12[Associate Name]), Z10) - 1</f>
        <v>4</v>
      </c>
      <c r="AB10" s="43" cm="1">
        <f t="array" ref="AB10">IFERROR(INDEX(YTD_12[Vendor Name], AA10), "")</f>
        <v>0</v>
      </c>
      <c r="AC10" s="44">
        <f>SUMIFS(YTD_12[Closed Sales Volume YTD], YTD_12[Associate Name], AB5, YTD_12[Vendor Name], AB10)</f>
        <v>0</v>
      </c>
      <c r="AD10" s="45" t="e">
        <f t="shared" ref="AD10" si="19">AC10/AC3</f>
        <v>#DIV/0!</v>
      </c>
    </row>
    <row r="11" spans="1:30" x14ac:dyDescent="0.2">
      <c r="B11" s="3">
        <v>5</v>
      </c>
      <c r="C11" s="3" cm="1">
        <f t="array" ref="C11">_xlfn.AGGREGATE(15, 3, (YTD_12[Associate Name]=D5)/(YTD_12[Associate Name]=D5)*ROW(YTD_12[Associate Name]), B11) - 1</f>
        <v>5</v>
      </c>
      <c r="D11" s="43" cm="1">
        <f t="array" ref="D11">IFERROR(INDEX(YTD_12[Vendor Name], C11), "")</f>
        <v>0</v>
      </c>
      <c r="E11" s="44">
        <f>SUMIFS(YTD_12[Closed Sales Volume YTD], YTD_12[Associate Name], D5, YTD_12[Vendor Name], D11)</f>
        <v>0</v>
      </c>
      <c r="F11" s="45" t="e">
        <f>E11/E3</f>
        <v>#DIV/0!</v>
      </c>
      <c r="H11" s="3">
        <v>5</v>
      </c>
      <c r="I11" s="3" cm="1">
        <f t="array" ref="I11">_xlfn.AGGREGATE(15, 3, (YTD_12[Associate Name]=J5)/(YTD_12[Associate Name]=J5)*ROW(YTD_12[Associate Name]), H11) - 1</f>
        <v>5</v>
      </c>
      <c r="J11" s="43" cm="1">
        <f t="array" ref="J11">IFERROR(INDEX(YTD_12[Vendor Name], I11), "")</f>
        <v>0</v>
      </c>
      <c r="K11" s="44">
        <f>SUMIFS(YTD_12[Closed Sales Volume YTD], YTD_12[Associate Name], J5, YTD_12[Vendor Name], J11)</f>
        <v>0</v>
      </c>
      <c r="L11" s="45" t="e">
        <f t="shared" ref="L11" si="20">K11/K3</f>
        <v>#DIV/0!</v>
      </c>
      <c r="N11" s="3">
        <v>5</v>
      </c>
      <c r="O11" s="3" cm="1">
        <f t="array" ref="O11">_xlfn.AGGREGATE(15, 3, (YTD_12[Associate Name]=P5)/(YTD_12[Associate Name]=P5)*ROW(YTD_12[Associate Name]), N11) - 1</f>
        <v>5</v>
      </c>
      <c r="P11" s="43" cm="1">
        <f t="array" ref="P11">IFERROR(INDEX(YTD_12[Vendor Name], O11), "")</f>
        <v>0</v>
      </c>
      <c r="Q11" s="44">
        <f>SUMIFS(YTD_12[Closed Sales Volume YTD], YTD_12[Associate Name], P5, YTD_12[Vendor Name], P11)</f>
        <v>0</v>
      </c>
      <c r="R11" s="45" t="e">
        <f t="shared" ref="R11" si="21">Q11/Q3</f>
        <v>#DIV/0!</v>
      </c>
      <c r="T11" s="3">
        <v>5</v>
      </c>
      <c r="U11" s="3" cm="1">
        <f t="array" ref="U11">_xlfn.AGGREGATE(15, 3, (YTD_12[Associate Name]=V5)/(YTD_12[Associate Name]=V5)*ROW(YTD_12[Associate Name]), T11) - 1</f>
        <v>5</v>
      </c>
      <c r="V11" s="43" cm="1">
        <f t="array" ref="V11">IFERROR(INDEX(YTD_12[Vendor Name], U11), "")</f>
        <v>0</v>
      </c>
      <c r="W11" s="44">
        <f>SUMIFS(YTD_12[Closed Sales Volume YTD], YTD_12[Associate Name], V5, YTD_12[Vendor Name], V11)</f>
        <v>0</v>
      </c>
      <c r="X11" s="45" t="e">
        <f t="shared" ref="X11" si="22">W11/W3</f>
        <v>#DIV/0!</v>
      </c>
      <c r="Z11" s="3">
        <v>5</v>
      </c>
      <c r="AA11" s="3" cm="1">
        <f t="array" ref="AA11">_xlfn.AGGREGATE(15, 3, (YTD_12[Associate Name]=AB5)/(YTD_12[Associate Name]=AB5)*ROW(YTD_12[Associate Name]), Z11) - 1</f>
        <v>5</v>
      </c>
      <c r="AB11" s="43" cm="1">
        <f t="array" ref="AB11">IFERROR(INDEX(YTD_12[Vendor Name], AA11), "")</f>
        <v>0</v>
      </c>
      <c r="AC11" s="44">
        <f>SUMIFS(YTD_12[Closed Sales Volume YTD], YTD_12[Associate Name], AB5, YTD_12[Vendor Name], AB11)</f>
        <v>0</v>
      </c>
      <c r="AD11" s="45" t="e">
        <f t="shared" ref="AD11" si="23">AC11/AC3</f>
        <v>#DIV/0!</v>
      </c>
    </row>
    <row r="12" spans="1:30" x14ac:dyDescent="0.2">
      <c r="B12" s="3">
        <v>6</v>
      </c>
      <c r="C12" s="3" cm="1">
        <f t="array" ref="C12">_xlfn.AGGREGATE(15, 3, (YTD_12[Associate Name]=D5)/(YTD_12[Associate Name]=D5)*ROW(YTD_12[Associate Name]), B12) - 1</f>
        <v>6</v>
      </c>
      <c r="D12" s="43" cm="1">
        <f t="array" ref="D12">IFERROR(INDEX(YTD_12[Vendor Name], C12), "")</f>
        <v>0</v>
      </c>
      <c r="E12" s="44">
        <f>SUMIFS(YTD_12[Closed Sales Volume YTD], YTD_12[Associate Name], D5, YTD_12[Vendor Name], D12)</f>
        <v>0</v>
      </c>
      <c r="F12" s="45" t="e">
        <f>E12/E3</f>
        <v>#DIV/0!</v>
      </c>
      <c r="H12" s="3">
        <v>6</v>
      </c>
      <c r="I12" s="3" cm="1">
        <f t="array" ref="I12">_xlfn.AGGREGATE(15, 3, (YTD_12[Associate Name]=J5)/(YTD_12[Associate Name]=J5)*ROW(YTD_12[Associate Name]), H12) - 1</f>
        <v>6</v>
      </c>
      <c r="J12" s="43" cm="1">
        <f t="array" ref="J12">IFERROR(INDEX(YTD_12[Vendor Name], I12), "")</f>
        <v>0</v>
      </c>
      <c r="K12" s="44">
        <f>SUMIFS(YTD_12[Closed Sales Volume YTD], YTD_12[Associate Name], J5, YTD_12[Vendor Name], J12)</f>
        <v>0</v>
      </c>
      <c r="L12" s="45" t="e">
        <f t="shared" ref="L12" si="24">K12/K3</f>
        <v>#DIV/0!</v>
      </c>
      <c r="N12" s="3">
        <v>6</v>
      </c>
      <c r="O12" s="3" cm="1">
        <f t="array" ref="O12">_xlfn.AGGREGATE(15, 3, (YTD_12[Associate Name]=P5)/(YTD_12[Associate Name]=P5)*ROW(YTD_12[Associate Name]), N12) - 1</f>
        <v>6</v>
      </c>
      <c r="P12" s="43" cm="1">
        <f t="array" ref="P12">IFERROR(INDEX(YTD_12[Vendor Name], O12), "")</f>
        <v>0</v>
      </c>
      <c r="Q12" s="44">
        <f>SUMIFS(YTD_12[Closed Sales Volume YTD], YTD_12[Associate Name], P5, YTD_12[Vendor Name], P12)</f>
        <v>0</v>
      </c>
      <c r="R12" s="45" t="e">
        <f t="shared" ref="R12" si="25">Q12/Q3</f>
        <v>#DIV/0!</v>
      </c>
      <c r="T12" s="3">
        <v>6</v>
      </c>
      <c r="U12" s="3" cm="1">
        <f t="array" ref="U12">_xlfn.AGGREGATE(15, 3, (YTD_12[Associate Name]=V5)/(YTD_12[Associate Name]=V5)*ROW(YTD_12[Associate Name]), T12) - 1</f>
        <v>6</v>
      </c>
      <c r="V12" s="43" cm="1">
        <f t="array" ref="V12">IFERROR(INDEX(YTD_12[Vendor Name], U12), "")</f>
        <v>0</v>
      </c>
      <c r="W12" s="44">
        <f>SUMIFS(YTD_12[Closed Sales Volume YTD], YTD_12[Associate Name], V5, YTD_12[Vendor Name], V12)</f>
        <v>0</v>
      </c>
      <c r="X12" s="45" t="e">
        <f t="shared" ref="X12" si="26">W12/W3</f>
        <v>#DIV/0!</v>
      </c>
      <c r="Z12" s="3">
        <v>6</v>
      </c>
      <c r="AA12" s="3" cm="1">
        <f t="array" ref="AA12">_xlfn.AGGREGATE(15, 3, (YTD_12[Associate Name]=AB5)/(YTD_12[Associate Name]=AB5)*ROW(YTD_12[Associate Name]), Z12) - 1</f>
        <v>6</v>
      </c>
      <c r="AB12" s="43" cm="1">
        <f t="array" ref="AB12">IFERROR(INDEX(YTD_12[Vendor Name], AA12), "")</f>
        <v>0</v>
      </c>
      <c r="AC12" s="44">
        <f>SUMIFS(YTD_12[Closed Sales Volume YTD], YTD_12[Associate Name], AB5, YTD_12[Vendor Name], AB12)</f>
        <v>0</v>
      </c>
      <c r="AD12" s="45" t="e">
        <f t="shared" ref="AD12" si="27">AC12/AC3</f>
        <v>#DIV/0!</v>
      </c>
    </row>
    <row r="13" spans="1:30" x14ac:dyDescent="0.2">
      <c r="B13" s="3">
        <v>7</v>
      </c>
      <c r="C13" s="3" cm="1">
        <f t="array" ref="C13">_xlfn.AGGREGATE(15, 3, (YTD_12[Associate Name]=D5)/(YTD_12[Associate Name]=D5)*ROW(YTD_12[Associate Name]), B13) - 1</f>
        <v>7</v>
      </c>
      <c r="D13" s="43" cm="1">
        <f t="array" ref="D13">IFERROR(INDEX(YTD_12[Vendor Name], C13), "")</f>
        <v>0</v>
      </c>
      <c r="E13" s="44">
        <f>SUMIFS(YTD_12[Closed Sales Volume YTD], YTD_12[Associate Name], D5, YTD_12[Vendor Name], D13)</f>
        <v>0</v>
      </c>
      <c r="F13" s="45" t="e">
        <f>E13/E3</f>
        <v>#DIV/0!</v>
      </c>
      <c r="H13" s="3">
        <v>7</v>
      </c>
      <c r="I13" s="3" cm="1">
        <f t="array" ref="I13">_xlfn.AGGREGATE(15, 3, (YTD_12[Associate Name]=J5)/(YTD_12[Associate Name]=J5)*ROW(YTD_12[Associate Name]), H13) - 1</f>
        <v>7</v>
      </c>
      <c r="J13" s="43" cm="1">
        <f t="array" ref="J13">IFERROR(INDEX(YTD_12[Vendor Name], I13), "")</f>
        <v>0</v>
      </c>
      <c r="K13" s="44">
        <f>SUMIFS(YTD_12[Closed Sales Volume YTD], YTD_12[Associate Name], J5, YTD_12[Vendor Name], J13)</f>
        <v>0</v>
      </c>
      <c r="L13" s="45" t="e">
        <f t="shared" ref="L13" si="28">K13/K3</f>
        <v>#DIV/0!</v>
      </c>
      <c r="N13" s="3">
        <v>7</v>
      </c>
      <c r="O13" s="3" cm="1">
        <f t="array" ref="O13">_xlfn.AGGREGATE(15, 3, (YTD_12[Associate Name]=P5)/(YTD_12[Associate Name]=P5)*ROW(YTD_12[Associate Name]), N13) - 1</f>
        <v>7</v>
      </c>
      <c r="P13" s="43" cm="1">
        <f t="array" ref="P13">IFERROR(INDEX(YTD_12[Vendor Name], O13), "")</f>
        <v>0</v>
      </c>
      <c r="Q13" s="44">
        <f>SUMIFS(YTD_12[Closed Sales Volume YTD], YTD_12[Associate Name], P5, YTD_12[Vendor Name], P13)</f>
        <v>0</v>
      </c>
      <c r="R13" s="45" t="e">
        <f t="shared" ref="R13" si="29">Q13/Q3</f>
        <v>#DIV/0!</v>
      </c>
      <c r="T13" s="3">
        <v>7</v>
      </c>
      <c r="U13" s="3" cm="1">
        <f t="array" ref="U13">_xlfn.AGGREGATE(15, 3, (YTD_12[Associate Name]=V5)/(YTD_12[Associate Name]=V5)*ROW(YTD_12[Associate Name]), T13) - 1</f>
        <v>7</v>
      </c>
      <c r="V13" s="43" cm="1">
        <f t="array" ref="V13">IFERROR(INDEX(YTD_12[Vendor Name], U13), "")</f>
        <v>0</v>
      </c>
      <c r="W13" s="44">
        <f>SUMIFS(YTD_12[Closed Sales Volume YTD], YTD_12[Associate Name], V5, YTD_12[Vendor Name], V13)</f>
        <v>0</v>
      </c>
      <c r="X13" s="45" t="e">
        <f t="shared" ref="X13" si="30">W13/W3</f>
        <v>#DIV/0!</v>
      </c>
      <c r="Z13" s="3">
        <v>7</v>
      </c>
      <c r="AA13" s="3" cm="1">
        <f t="array" ref="AA13">_xlfn.AGGREGATE(15, 3, (YTD_12[Associate Name]=AB5)/(YTD_12[Associate Name]=AB5)*ROW(YTD_12[Associate Name]), Z13) - 1</f>
        <v>7</v>
      </c>
      <c r="AB13" s="43" cm="1">
        <f t="array" ref="AB13">IFERROR(INDEX(YTD_12[Vendor Name], AA13), "")</f>
        <v>0</v>
      </c>
      <c r="AC13" s="44">
        <f>SUMIFS(YTD_12[Closed Sales Volume YTD], YTD_12[Associate Name], AB5, YTD_12[Vendor Name], AB13)</f>
        <v>0</v>
      </c>
      <c r="AD13" s="45" t="e">
        <f t="shared" ref="AD13" si="31">AC13/AC3</f>
        <v>#DIV/0!</v>
      </c>
    </row>
    <row r="14" spans="1:30" x14ac:dyDescent="0.2">
      <c r="B14" s="3">
        <v>8</v>
      </c>
      <c r="C14" s="3" cm="1">
        <f t="array" ref="C14">_xlfn.AGGREGATE(15, 3, (YTD_12[Associate Name]=D5)/(YTD_12[Associate Name]=D5)*ROW(YTD_12[Associate Name]), B14) - 1</f>
        <v>8</v>
      </c>
      <c r="D14" s="43" cm="1">
        <f t="array" ref="D14">IFERROR(INDEX(YTD_12[Vendor Name], C14), "")</f>
        <v>0</v>
      </c>
      <c r="E14" s="44">
        <f>SUMIFS(YTD_12[Closed Sales Volume YTD], YTD_12[Associate Name], D5, YTD_12[Vendor Name], D14)</f>
        <v>0</v>
      </c>
      <c r="F14" s="45" t="e">
        <f>E14/E3</f>
        <v>#DIV/0!</v>
      </c>
      <c r="H14" s="3">
        <v>8</v>
      </c>
      <c r="I14" s="3" cm="1">
        <f t="array" ref="I14">_xlfn.AGGREGATE(15, 3, (YTD_12[Associate Name]=J5)/(YTD_12[Associate Name]=J5)*ROW(YTD_12[Associate Name]), H14) - 1</f>
        <v>8</v>
      </c>
      <c r="J14" s="43" cm="1">
        <f t="array" ref="J14">IFERROR(INDEX(YTD_12[Vendor Name], I14), "")</f>
        <v>0</v>
      </c>
      <c r="K14" s="44">
        <f>SUMIFS(YTD_12[Closed Sales Volume YTD], YTD_12[Associate Name], J5, YTD_12[Vendor Name], J14)</f>
        <v>0</v>
      </c>
      <c r="L14" s="45" t="e">
        <f t="shared" ref="L14" si="32">K14/K3</f>
        <v>#DIV/0!</v>
      </c>
      <c r="N14" s="3">
        <v>8</v>
      </c>
      <c r="O14" s="3" cm="1">
        <f t="array" ref="O14">_xlfn.AGGREGATE(15, 3, (YTD_12[Associate Name]=P5)/(YTD_12[Associate Name]=P5)*ROW(YTD_12[Associate Name]), N14) - 1</f>
        <v>8</v>
      </c>
      <c r="P14" s="43" cm="1">
        <f t="array" ref="P14">IFERROR(INDEX(YTD_12[Vendor Name], O14), "")</f>
        <v>0</v>
      </c>
      <c r="Q14" s="44">
        <f>SUMIFS(YTD_12[Closed Sales Volume YTD], YTD_12[Associate Name], P5, YTD_12[Vendor Name], P14)</f>
        <v>0</v>
      </c>
      <c r="R14" s="45" t="e">
        <f t="shared" ref="R14" si="33">Q14/Q3</f>
        <v>#DIV/0!</v>
      </c>
      <c r="T14" s="3">
        <v>8</v>
      </c>
      <c r="U14" s="3" cm="1">
        <f t="array" ref="U14">_xlfn.AGGREGATE(15, 3, (YTD_12[Associate Name]=V5)/(YTD_12[Associate Name]=V5)*ROW(YTD_12[Associate Name]), T14) - 1</f>
        <v>8</v>
      </c>
      <c r="V14" s="43" cm="1">
        <f t="array" ref="V14">IFERROR(INDEX(YTD_12[Vendor Name], U14), "")</f>
        <v>0</v>
      </c>
      <c r="W14" s="44">
        <f>SUMIFS(YTD_12[Closed Sales Volume YTD], YTD_12[Associate Name], V5, YTD_12[Vendor Name], V14)</f>
        <v>0</v>
      </c>
      <c r="X14" s="45" t="e">
        <f t="shared" ref="X14" si="34">W14/W3</f>
        <v>#DIV/0!</v>
      </c>
      <c r="Z14" s="3">
        <v>8</v>
      </c>
      <c r="AA14" s="3" cm="1">
        <f t="array" ref="AA14">_xlfn.AGGREGATE(15, 3, (YTD_12[Associate Name]=AB5)/(YTD_12[Associate Name]=AB5)*ROW(YTD_12[Associate Name]), Z14) - 1</f>
        <v>8</v>
      </c>
      <c r="AB14" s="43" cm="1">
        <f t="array" ref="AB14">IFERROR(INDEX(YTD_12[Vendor Name], AA14), "")</f>
        <v>0</v>
      </c>
      <c r="AC14" s="44">
        <f>SUMIFS(YTD_12[Closed Sales Volume YTD], YTD_12[Associate Name], AB5, YTD_12[Vendor Name], AB14)</f>
        <v>0</v>
      </c>
      <c r="AD14" s="45" t="e">
        <f t="shared" ref="AD14" si="35">AC14/AC3</f>
        <v>#DIV/0!</v>
      </c>
    </row>
    <row r="15" spans="1:30" x14ac:dyDescent="0.2">
      <c r="B15" s="3">
        <v>9</v>
      </c>
      <c r="C15" s="3" cm="1">
        <f t="array" ref="C15">_xlfn.AGGREGATE(15, 3, (YTD_12[Associate Name]=D5)/(YTD_12[Associate Name]=D5)*ROW(YTD_12[Associate Name]), B15) - 1</f>
        <v>9</v>
      </c>
      <c r="D15" s="43" cm="1">
        <f t="array" ref="D15">IFERROR(INDEX(YTD_12[Vendor Name], C15), "")</f>
        <v>0</v>
      </c>
      <c r="E15" s="44">
        <f>SUMIFS(YTD_12[Closed Sales Volume YTD], YTD_12[Associate Name], D5, YTD_12[Vendor Name], D15)</f>
        <v>0</v>
      </c>
      <c r="F15" s="45" t="e">
        <f>E15/E3</f>
        <v>#DIV/0!</v>
      </c>
      <c r="H15" s="3">
        <v>9</v>
      </c>
      <c r="I15" s="3" cm="1">
        <f t="array" ref="I15">_xlfn.AGGREGATE(15, 3, (YTD_12[Associate Name]=J5)/(YTD_12[Associate Name]=J5)*ROW(YTD_12[Associate Name]), H15) - 1</f>
        <v>9</v>
      </c>
      <c r="J15" s="43" cm="1">
        <f t="array" ref="J15">IFERROR(INDEX(YTD_12[Vendor Name], I15), "")</f>
        <v>0</v>
      </c>
      <c r="K15" s="44">
        <f>SUMIFS(YTD_12[Closed Sales Volume YTD], YTD_12[Associate Name], J5, YTD_12[Vendor Name], J15)</f>
        <v>0</v>
      </c>
      <c r="L15" s="45" t="e">
        <f t="shared" ref="L15" si="36">K15/K3</f>
        <v>#DIV/0!</v>
      </c>
      <c r="N15" s="3">
        <v>9</v>
      </c>
      <c r="O15" s="3" cm="1">
        <f t="array" ref="O15">_xlfn.AGGREGATE(15, 3, (YTD_12[Associate Name]=P5)/(YTD_12[Associate Name]=P5)*ROW(YTD_12[Associate Name]), N15) - 1</f>
        <v>9</v>
      </c>
      <c r="P15" s="43" cm="1">
        <f t="array" ref="P15">IFERROR(INDEX(YTD_12[Vendor Name], O15), "")</f>
        <v>0</v>
      </c>
      <c r="Q15" s="44">
        <f>SUMIFS(YTD_12[Closed Sales Volume YTD], YTD_12[Associate Name], P5, YTD_12[Vendor Name], P15)</f>
        <v>0</v>
      </c>
      <c r="R15" s="45" t="e">
        <f t="shared" ref="R15" si="37">Q15/Q3</f>
        <v>#DIV/0!</v>
      </c>
      <c r="T15" s="3">
        <v>9</v>
      </c>
      <c r="U15" s="3" cm="1">
        <f t="array" ref="U15">_xlfn.AGGREGATE(15, 3, (YTD_12[Associate Name]=V5)/(YTD_12[Associate Name]=V5)*ROW(YTD_12[Associate Name]), T15) - 1</f>
        <v>9</v>
      </c>
      <c r="V15" s="43" cm="1">
        <f t="array" ref="V15">IFERROR(INDEX(YTD_12[Vendor Name], U15), "")</f>
        <v>0</v>
      </c>
      <c r="W15" s="44">
        <f>SUMIFS(YTD_12[Closed Sales Volume YTD], YTD_12[Associate Name], V5, YTD_12[Vendor Name], V15)</f>
        <v>0</v>
      </c>
      <c r="X15" s="45" t="e">
        <f t="shared" ref="X15" si="38">W15/W3</f>
        <v>#DIV/0!</v>
      </c>
      <c r="Z15" s="3">
        <v>9</v>
      </c>
      <c r="AA15" s="3" cm="1">
        <f t="array" ref="AA15">_xlfn.AGGREGATE(15, 3, (YTD_12[Associate Name]=AB5)/(YTD_12[Associate Name]=AB5)*ROW(YTD_12[Associate Name]), Z15) - 1</f>
        <v>9</v>
      </c>
      <c r="AB15" s="43" cm="1">
        <f t="array" ref="AB15">IFERROR(INDEX(YTD_12[Vendor Name], AA15), "")</f>
        <v>0</v>
      </c>
      <c r="AC15" s="44">
        <f>SUMIFS(YTD_12[Closed Sales Volume YTD], YTD_12[Associate Name], AB5, YTD_12[Vendor Name], AB15)</f>
        <v>0</v>
      </c>
      <c r="AD15" s="45" t="e">
        <f t="shared" ref="AD15" si="39">AC15/AC3</f>
        <v>#DIV/0!</v>
      </c>
    </row>
    <row r="16" spans="1:30" x14ac:dyDescent="0.2">
      <c r="B16" s="3">
        <v>10</v>
      </c>
      <c r="C16" s="3" cm="1">
        <f t="array" ref="C16">_xlfn.AGGREGATE(15, 3, (YTD_12[Associate Name]=D5)/(YTD_12[Associate Name]=D5)*ROW(YTD_12[Associate Name]), B16) - 1</f>
        <v>10</v>
      </c>
      <c r="D16" s="43" cm="1">
        <f t="array" ref="D16">IFERROR(INDEX(YTD_12[Vendor Name], C16), "")</f>
        <v>0</v>
      </c>
      <c r="E16" s="44">
        <f>SUMIFS(YTD_12[Closed Sales Volume YTD], YTD_12[Associate Name], D5, YTD_12[Vendor Name], D16)</f>
        <v>0</v>
      </c>
      <c r="F16" s="45" t="e">
        <f>E16/E3</f>
        <v>#DIV/0!</v>
      </c>
      <c r="H16" s="3">
        <v>10</v>
      </c>
      <c r="I16" s="3" cm="1">
        <f t="array" ref="I16">_xlfn.AGGREGATE(15, 3, (YTD_12[Associate Name]=J5)/(YTD_12[Associate Name]=J5)*ROW(YTD_12[Associate Name]), H16) - 1</f>
        <v>10</v>
      </c>
      <c r="J16" s="43" cm="1">
        <f t="array" ref="J16">IFERROR(INDEX(YTD_12[Vendor Name], I16), "")</f>
        <v>0</v>
      </c>
      <c r="K16" s="44">
        <f>SUMIFS(YTD_12[Closed Sales Volume YTD], YTD_12[Associate Name], J5, YTD_12[Vendor Name], J16)</f>
        <v>0</v>
      </c>
      <c r="L16" s="45" t="e">
        <f t="shared" ref="L16" si="40">K16/K3</f>
        <v>#DIV/0!</v>
      </c>
      <c r="N16" s="3">
        <v>10</v>
      </c>
      <c r="O16" s="3" cm="1">
        <f t="array" ref="O16">_xlfn.AGGREGATE(15, 3, (YTD_12[Associate Name]=P5)/(YTD_12[Associate Name]=P5)*ROW(YTD_12[Associate Name]), N16) - 1</f>
        <v>10</v>
      </c>
      <c r="P16" s="43" cm="1">
        <f t="array" ref="P16">IFERROR(INDEX(YTD_12[Vendor Name], O16), "")</f>
        <v>0</v>
      </c>
      <c r="Q16" s="44">
        <f>SUMIFS(YTD_12[Closed Sales Volume YTD], YTD_12[Associate Name], P5, YTD_12[Vendor Name], P16)</f>
        <v>0</v>
      </c>
      <c r="R16" s="45" t="e">
        <f t="shared" ref="R16" si="41">Q16/Q3</f>
        <v>#DIV/0!</v>
      </c>
      <c r="T16" s="3">
        <v>10</v>
      </c>
      <c r="U16" s="3" cm="1">
        <f t="array" ref="U16">_xlfn.AGGREGATE(15, 3, (YTD_12[Associate Name]=V5)/(YTD_12[Associate Name]=V5)*ROW(YTD_12[Associate Name]), T16) - 1</f>
        <v>10</v>
      </c>
      <c r="V16" s="43" cm="1">
        <f t="array" ref="V16">IFERROR(INDEX(YTD_12[Vendor Name], U16), "")</f>
        <v>0</v>
      </c>
      <c r="W16" s="44">
        <f>SUMIFS(YTD_12[Closed Sales Volume YTD], YTD_12[Associate Name], V5, YTD_12[Vendor Name], V16)</f>
        <v>0</v>
      </c>
      <c r="X16" s="45" t="e">
        <f t="shared" ref="X16" si="42">W16/W3</f>
        <v>#DIV/0!</v>
      </c>
      <c r="Z16" s="3">
        <v>10</v>
      </c>
      <c r="AA16" s="3" cm="1">
        <f t="array" ref="AA16">_xlfn.AGGREGATE(15, 3, (YTD_12[Associate Name]=AB5)/(YTD_12[Associate Name]=AB5)*ROW(YTD_12[Associate Name]), Z16) - 1</f>
        <v>10</v>
      </c>
      <c r="AB16" s="43" cm="1">
        <f t="array" ref="AB16">IFERROR(INDEX(YTD_12[Vendor Name], AA16), "")</f>
        <v>0</v>
      </c>
      <c r="AC16" s="44">
        <f>SUMIFS(YTD_12[Closed Sales Volume YTD], YTD_12[Associate Name], AB5, YTD_12[Vendor Name], AB16)</f>
        <v>0</v>
      </c>
      <c r="AD16" s="45" t="e">
        <f t="shared" ref="AD16" si="43">AC16/AC3</f>
        <v>#DIV/0!</v>
      </c>
    </row>
    <row r="18" spans="1:30" ht="16" customHeight="1" x14ac:dyDescent="0.2">
      <c r="A18" s="81">
        <f>A2+5</f>
        <v>6</v>
      </c>
      <c r="B18" s="3"/>
      <c r="C18" s="3"/>
      <c r="D18" s="76" t="str" cm="1">
        <f t="array" ref="D18">IFERROR(INDEX(YTD_Associate[Associate Name], A18), "")</f>
        <v/>
      </c>
      <c r="E18" s="77"/>
      <c r="F18" s="78"/>
      <c r="G18" s="81">
        <f>G2+5</f>
        <v>7</v>
      </c>
      <c r="H18" s="3"/>
      <c r="I18" s="3"/>
      <c r="J18" s="47" t="str" cm="1">
        <f t="array" ref="J18">IFERROR(INDEX(YTD_Associate[Associate Name], G18), "")</f>
        <v/>
      </c>
      <c r="K18" s="48"/>
      <c r="L18" s="49"/>
      <c r="M18" s="81">
        <f>M2+5</f>
        <v>8</v>
      </c>
      <c r="N18" s="3"/>
      <c r="O18" s="3"/>
      <c r="P18" s="76" t="str" cm="1">
        <f t="array" ref="P18">IFERROR(INDEX(YTD_Associate[Associate Name], M18), "")</f>
        <v/>
      </c>
      <c r="Q18" s="77"/>
      <c r="R18" s="78"/>
      <c r="S18" s="81">
        <f>S2+5</f>
        <v>9</v>
      </c>
      <c r="T18" s="3"/>
      <c r="U18" s="3"/>
      <c r="V18" s="76" t="str" cm="1">
        <f t="array" ref="V18">IFERROR(INDEX(YTD_Associate[Associate Name], S18), "")</f>
        <v/>
      </c>
      <c r="W18" s="77"/>
      <c r="X18" s="78"/>
      <c r="Y18" s="81">
        <f>Y2+5</f>
        <v>10</v>
      </c>
      <c r="Z18" s="3"/>
      <c r="AA18" s="3"/>
      <c r="AB18" s="76" t="str" cm="1">
        <f t="array" ref="AB18">IFERROR(INDEX(YTD_Associate[Associate Name], Y18), "")</f>
        <v/>
      </c>
      <c r="AC18" s="77"/>
      <c r="AD18" s="78"/>
    </row>
    <row r="19" spans="1:30" ht="16" customHeight="1" x14ac:dyDescent="0.2">
      <c r="A19" s="81"/>
      <c r="B19" s="3"/>
      <c r="C19" s="3"/>
      <c r="D19" s="37" t="s">
        <v>36</v>
      </c>
      <c r="E19" s="79">
        <f>SUMIFS(YTD_12[Closed Sales Volume YTD], YTD_12[Associate Name], D18)</f>
        <v>0</v>
      </c>
      <c r="F19" s="80"/>
      <c r="G19" s="81"/>
      <c r="H19" s="3"/>
      <c r="I19" s="3"/>
      <c r="J19" s="37" t="s">
        <v>36</v>
      </c>
      <c r="K19" s="79">
        <f>SUMIFS(YTD_12[Closed Sales Volume YTD], YTD_12[Associate Name], J18)</f>
        <v>0</v>
      </c>
      <c r="L19" s="80"/>
      <c r="M19" s="81"/>
      <c r="N19" s="3"/>
      <c r="O19" s="3"/>
      <c r="P19" s="37" t="s">
        <v>36</v>
      </c>
      <c r="Q19" s="79">
        <f>SUMIFS(YTD_12[Closed Sales Volume YTD], YTD_12[Associate Name], P18)</f>
        <v>0</v>
      </c>
      <c r="R19" s="80"/>
      <c r="S19" s="81"/>
      <c r="T19" s="3"/>
      <c r="U19" s="3"/>
      <c r="V19" s="37" t="s">
        <v>36</v>
      </c>
      <c r="W19" s="79">
        <f>SUMIFS(YTD_12[Closed Sales Volume YTD], YTD_12[Associate Name], V18)</f>
        <v>0</v>
      </c>
      <c r="X19" s="80"/>
      <c r="Y19" s="81"/>
      <c r="Z19" s="3"/>
      <c r="AA19" s="3"/>
      <c r="AB19" s="37" t="s">
        <v>36</v>
      </c>
      <c r="AC19" s="79">
        <f>SUMIFS(YTD_12[Closed Sales Volume YTD], YTD_12[Associate Name], AB18)</f>
        <v>0</v>
      </c>
      <c r="AD19" s="80"/>
    </row>
    <row r="20" spans="1:30" ht="16" customHeight="1" x14ac:dyDescent="0.2">
      <c r="A20" s="81"/>
      <c r="B20" s="3"/>
      <c r="C20" s="3"/>
      <c r="D20" s="37" t="s">
        <v>37</v>
      </c>
      <c r="E20" s="72" t="e">
        <f>E19/YTD_12[[#Totals],[Closed Sales Volume YTD]]</f>
        <v>#DIV/0!</v>
      </c>
      <c r="F20" s="73"/>
      <c r="G20" s="81"/>
      <c r="H20" s="3"/>
      <c r="I20" s="3"/>
      <c r="J20" s="37" t="s">
        <v>37</v>
      </c>
      <c r="K20" s="72" t="e">
        <f>K19/YTD_12[[#Totals],[Closed Sales Volume YTD]]</f>
        <v>#DIV/0!</v>
      </c>
      <c r="L20" s="73"/>
      <c r="M20" s="81"/>
      <c r="N20" s="3"/>
      <c r="O20" s="3"/>
      <c r="P20" s="37" t="s">
        <v>37</v>
      </c>
      <c r="Q20" s="72" t="e">
        <f>Q19/YTD_12[[#Totals],[Closed Sales Volume YTD]]</f>
        <v>#DIV/0!</v>
      </c>
      <c r="R20" s="73"/>
      <c r="S20" s="81"/>
      <c r="T20" s="3"/>
      <c r="U20" s="3"/>
      <c r="V20" s="37" t="s">
        <v>37</v>
      </c>
      <c r="W20" s="72" t="e">
        <f>W19/YTD_12[[#Totals],[Closed Sales Volume YTD]]</f>
        <v>#DIV/0!</v>
      </c>
      <c r="X20" s="73"/>
      <c r="Y20" s="81"/>
      <c r="Z20" s="3"/>
      <c r="AA20" s="3"/>
      <c r="AB20" s="37" t="s">
        <v>37</v>
      </c>
      <c r="AC20" s="72" t="e">
        <f>AC19/YTD_12[[#Totals],[Closed Sales Volume YTD]]</f>
        <v>#DIV/0!</v>
      </c>
      <c r="AD20" s="73"/>
    </row>
    <row r="21" spans="1:30" ht="16" hidden="1" customHeight="1" x14ac:dyDescent="0.2">
      <c r="B21" s="38" t="s">
        <v>38</v>
      </c>
      <c r="C21" s="39" t="s">
        <v>39</v>
      </c>
      <c r="D21" s="74" t="str">
        <f>D18</f>
        <v/>
      </c>
      <c r="E21" s="75"/>
      <c r="H21" s="38" t="s">
        <v>38</v>
      </c>
      <c r="I21" s="39" t="s">
        <v>39</v>
      </c>
      <c r="J21" s="74" t="str">
        <f>J18</f>
        <v/>
      </c>
      <c r="K21" s="75"/>
      <c r="N21" s="38" t="s">
        <v>38</v>
      </c>
      <c r="O21" s="39" t="s">
        <v>39</v>
      </c>
      <c r="P21" s="74" t="str">
        <f>P18</f>
        <v/>
      </c>
      <c r="Q21" s="75"/>
      <c r="T21" s="38" t="s">
        <v>38</v>
      </c>
      <c r="U21" s="39" t="s">
        <v>39</v>
      </c>
      <c r="V21" s="74" t="str">
        <f>V18</f>
        <v/>
      </c>
      <c r="W21" s="75"/>
      <c r="Z21" s="38" t="s">
        <v>38</v>
      </c>
      <c r="AA21" s="39" t="s">
        <v>39</v>
      </c>
      <c r="AB21" s="74" t="str">
        <f>AB18</f>
        <v/>
      </c>
      <c r="AC21" s="75"/>
    </row>
    <row r="22" spans="1:30" x14ac:dyDescent="0.2">
      <c r="B22" s="40"/>
      <c r="C22" s="40"/>
      <c r="D22" s="41" t="s">
        <v>40</v>
      </c>
      <c r="E22" s="41" t="s">
        <v>41</v>
      </c>
      <c r="F22" s="42" t="s">
        <v>42</v>
      </c>
      <c r="H22" s="40"/>
      <c r="I22" s="40"/>
      <c r="J22" s="41" t="s">
        <v>40</v>
      </c>
      <c r="K22" s="41" t="s">
        <v>41</v>
      </c>
      <c r="L22" s="42" t="s">
        <v>42</v>
      </c>
      <c r="N22" s="40"/>
      <c r="O22" s="40"/>
      <c r="P22" s="41" t="s">
        <v>40</v>
      </c>
      <c r="Q22" s="41" t="s">
        <v>41</v>
      </c>
      <c r="R22" s="42" t="s">
        <v>42</v>
      </c>
      <c r="T22" s="40"/>
      <c r="U22" s="40"/>
      <c r="V22" s="41" t="s">
        <v>40</v>
      </c>
      <c r="W22" s="41" t="s">
        <v>41</v>
      </c>
      <c r="X22" s="42" t="s">
        <v>42</v>
      </c>
      <c r="Z22" s="40"/>
      <c r="AA22" s="40"/>
      <c r="AB22" s="41" t="s">
        <v>40</v>
      </c>
      <c r="AC22" s="41" t="s">
        <v>41</v>
      </c>
      <c r="AD22" s="42" t="s">
        <v>42</v>
      </c>
    </row>
    <row r="23" spans="1:30" x14ac:dyDescent="0.2">
      <c r="B23" s="3">
        <v>1</v>
      </c>
      <c r="C23" s="3" cm="1">
        <f t="array" ref="C23">_xlfn.AGGREGATE(15, 3, (YTD_12[Associate Name]=D21)/(YTD_12[Associate Name]=D21)*ROW(YTD_12[Associate Name]), B23) - 1</f>
        <v>1</v>
      </c>
      <c r="D23" s="43" cm="1">
        <f t="array" ref="D23">IFERROR(INDEX(YTD_12[Vendor Name], C23), "")</f>
        <v>0</v>
      </c>
      <c r="E23" s="44">
        <f>SUMIFS(YTD_12[Closed Sales Volume YTD], YTD_12[Associate Name], D21, YTD_12[Vendor Name], D23)</f>
        <v>0</v>
      </c>
      <c r="F23" s="46" t="e">
        <f>E23/E19</f>
        <v>#DIV/0!</v>
      </c>
      <c r="H23" s="3">
        <v>1</v>
      </c>
      <c r="I23" s="3" cm="1">
        <f t="array" ref="I23">_xlfn.AGGREGATE(15, 3, (YTD_12[Associate Name]=J21)/(YTD_12[Associate Name]=J21)*ROW(YTD_12[Associate Name]), H23) - 1</f>
        <v>1</v>
      </c>
      <c r="J23" s="43" cm="1">
        <f t="array" ref="J23">IFERROR(INDEX(YTD_12[Vendor Name], I23), "")</f>
        <v>0</v>
      </c>
      <c r="K23" s="44">
        <f>SUMIFS(YTD_12[Closed Sales Volume YTD], YTD_12[Associate Name], J21, YTD_12[Vendor Name], J23)</f>
        <v>0</v>
      </c>
      <c r="L23" s="46" t="e">
        <f>K23/K19</f>
        <v>#DIV/0!</v>
      </c>
      <c r="N23" s="3">
        <v>1</v>
      </c>
      <c r="O23" s="3" cm="1">
        <f t="array" ref="O23">_xlfn.AGGREGATE(15, 3, (YTD_12[Associate Name]=P21)/(YTD_12[Associate Name]=P21)*ROW(YTD_12[Associate Name]), N23) - 1</f>
        <v>1</v>
      </c>
      <c r="P23" s="43" cm="1">
        <f t="array" ref="P23">IFERROR(INDEX(YTD_12[Vendor Name], O23), "")</f>
        <v>0</v>
      </c>
      <c r="Q23" s="44">
        <f>SUMIFS(YTD_12[Closed Sales Volume YTD], YTD_12[Associate Name], P21, YTD_12[Vendor Name], P23)</f>
        <v>0</v>
      </c>
      <c r="R23" s="46" t="e">
        <f>Q23/Q19</f>
        <v>#DIV/0!</v>
      </c>
      <c r="T23" s="3">
        <v>1</v>
      </c>
      <c r="U23" s="3" cm="1">
        <f t="array" ref="U23">_xlfn.AGGREGATE(15, 3, (YTD_12[Associate Name]=V21)/(YTD_12[Associate Name]=V21)*ROW(YTD_12[Associate Name]), T23) - 1</f>
        <v>1</v>
      </c>
      <c r="V23" s="43" cm="1">
        <f t="array" ref="V23">IFERROR(INDEX(YTD_12[Vendor Name], U23), "")</f>
        <v>0</v>
      </c>
      <c r="W23" s="44">
        <f>SUMIFS(YTD_12[Closed Sales Volume YTD], YTD_12[Associate Name], V21, YTD_12[Vendor Name], V23)</f>
        <v>0</v>
      </c>
      <c r="X23" s="46" t="e">
        <f>W23/W19</f>
        <v>#DIV/0!</v>
      </c>
      <c r="Z23" s="3">
        <v>1</v>
      </c>
      <c r="AA23" s="3" cm="1">
        <f t="array" ref="AA23">_xlfn.AGGREGATE(15, 3, (YTD_12[Associate Name]=AB21)/(YTD_12[Associate Name]=AB21)*ROW(YTD_12[Associate Name]), Z23) - 1</f>
        <v>1</v>
      </c>
      <c r="AB23" s="43" cm="1">
        <f t="array" ref="AB23">IFERROR(INDEX(YTD_12[Vendor Name], AA23), "")</f>
        <v>0</v>
      </c>
      <c r="AC23" s="44">
        <f>SUMIFS(YTD_12[Closed Sales Volume YTD], YTD_12[Associate Name], AB21, YTD_12[Vendor Name], AB23)</f>
        <v>0</v>
      </c>
      <c r="AD23" s="46" t="e">
        <f>AC23/AC19</f>
        <v>#DIV/0!</v>
      </c>
    </row>
    <row r="24" spans="1:30" x14ac:dyDescent="0.2">
      <c r="B24" s="3">
        <v>2</v>
      </c>
      <c r="C24" s="3" cm="1">
        <f t="array" ref="C24">_xlfn.AGGREGATE(15, 3, (YTD_12[Associate Name]=D21)/(YTD_12[Associate Name]=D21)*ROW(YTD_12[Associate Name]), B24) - 1</f>
        <v>2</v>
      </c>
      <c r="D24" s="43" cm="1">
        <f t="array" ref="D24">IFERROR(INDEX(YTD_12[Vendor Name], C24), "")</f>
        <v>0</v>
      </c>
      <c r="E24" s="44">
        <f>SUMIFS(YTD_12[Closed Sales Volume YTD], YTD_12[Associate Name], D21, YTD_12[Vendor Name], D24)</f>
        <v>0</v>
      </c>
      <c r="F24" s="46" t="e">
        <f>E24/E19</f>
        <v>#DIV/0!</v>
      </c>
      <c r="H24" s="3">
        <v>2</v>
      </c>
      <c r="I24" s="3" cm="1">
        <f t="array" ref="I24">_xlfn.AGGREGATE(15, 3, (YTD_12[Associate Name]=J21)/(YTD_12[Associate Name]=J21)*ROW(YTD_12[Associate Name]), H24) - 1</f>
        <v>2</v>
      </c>
      <c r="J24" s="43" cm="1">
        <f t="array" ref="J24">IFERROR(INDEX(YTD_12[Vendor Name], I24), "")</f>
        <v>0</v>
      </c>
      <c r="K24" s="44">
        <f>SUMIFS(YTD_12[Closed Sales Volume YTD], YTD_12[Associate Name], J21, YTD_12[Vendor Name], J24)</f>
        <v>0</v>
      </c>
      <c r="L24" s="46" t="e">
        <f>K24/K19</f>
        <v>#DIV/0!</v>
      </c>
      <c r="N24" s="3">
        <v>2</v>
      </c>
      <c r="O24" s="3" cm="1">
        <f t="array" ref="O24">_xlfn.AGGREGATE(15, 3, (YTD_12[Associate Name]=P21)/(YTD_12[Associate Name]=P21)*ROW(YTD_12[Associate Name]), N24) - 1</f>
        <v>2</v>
      </c>
      <c r="P24" s="43" cm="1">
        <f t="array" ref="P24">IFERROR(INDEX(YTD_12[Vendor Name], O24), "")</f>
        <v>0</v>
      </c>
      <c r="Q24" s="44">
        <f>SUMIFS(YTD_12[Closed Sales Volume YTD], YTD_12[Associate Name], P21, YTD_12[Vendor Name], P24)</f>
        <v>0</v>
      </c>
      <c r="R24" s="46" t="e">
        <f>Q24/Q19</f>
        <v>#DIV/0!</v>
      </c>
      <c r="T24" s="3">
        <v>2</v>
      </c>
      <c r="U24" s="3" cm="1">
        <f t="array" ref="U24">_xlfn.AGGREGATE(15, 3, (YTD_12[Associate Name]=V21)/(YTD_12[Associate Name]=V21)*ROW(YTD_12[Associate Name]), T24) - 1</f>
        <v>2</v>
      </c>
      <c r="V24" s="43" cm="1">
        <f t="array" ref="V24">IFERROR(INDEX(YTD_12[Vendor Name], U24), "")</f>
        <v>0</v>
      </c>
      <c r="W24" s="44">
        <f>SUMIFS(YTD_12[Closed Sales Volume YTD], YTD_12[Associate Name], V21, YTD_12[Vendor Name], V24)</f>
        <v>0</v>
      </c>
      <c r="X24" s="46" t="e">
        <f>W24/W19</f>
        <v>#DIV/0!</v>
      </c>
      <c r="Z24" s="3">
        <v>2</v>
      </c>
      <c r="AA24" s="3" cm="1">
        <f t="array" ref="AA24">_xlfn.AGGREGATE(15, 3, (YTD_12[Associate Name]=AB21)/(YTD_12[Associate Name]=AB21)*ROW(YTD_12[Associate Name]), Z24) - 1</f>
        <v>2</v>
      </c>
      <c r="AB24" s="43" cm="1">
        <f t="array" ref="AB24">IFERROR(INDEX(YTD_12[Vendor Name], AA24), "")</f>
        <v>0</v>
      </c>
      <c r="AC24" s="44">
        <f>SUMIFS(YTD_12[Closed Sales Volume YTD], YTD_12[Associate Name], AB21, YTD_12[Vendor Name], AB24)</f>
        <v>0</v>
      </c>
      <c r="AD24" s="46" t="e">
        <f>AC24/AC19</f>
        <v>#DIV/0!</v>
      </c>
    </row>
    <row r="25" spans="1:30" x14ac:dyDescent="0.2">
      <c r="B25" s="3">
        <v>3</v>
      </c>
      <c r="C25" s="3" cm="1">
        <f t="array" ref="C25">_xlfn.AGGREGATE(15, 3, (YTD_12[Associate Name]=D21)/(YTD_12[Associate Name]=D21)*ROW(YTD_12[Associate Name]), B25) - 1</f>
        <v>3</v>
      </c>
      <c r="D25" s="43" cm="1">
        <f t="array" ref="D25">IFERROR(INDEX(YTD_12[Vendor Name], C25), "")</f>
        <v>0</v>
      </c>
      <c r="E25" s="44">
        <f>SUMIFS(YTD_12[Closed Sales Volume YTD], YTD_12[Associate Name], D21, YTD_12[Vendor Name], D25)</f>
        <v>0</v>
      </c>
      <c r="F25" s="45" t="e">
        <f>E25/E19</f>
        <v>#DIV/0!</v>
      </c>
      <c r="H25" s="3">
        <v>3</v>
      </c>
      <c r="I25" s="3" cm="1">
        <f t="array" ref="I25">_xlfn.AGGREGATE(15, 3, (YTD_12[Associate Name]=J21)/(YTD_12[Associate Name]=J21)*ROW(YTD_12[Associate Name]), H25) - 1</f>
        <v>3</v>
      </c>
      <c r="J25" s="43" cm="1">
        <f t="array" ref="J25">IFERROR(INDEX(YTD_12[Vendor Name], I25), "")</f>
        <v>0</v>
      </c>
      <c r="K25" s="44">
        <f>SUMIFS(YTD_12[Closed Sales Volume YTD], YTD_12[Associate Name], J21, YTD_12[Vendor Name], J25)</f>
        <v>0</v>
      </c>
      <c r="L25" s="45" t="e">
        <f>K25/K19</f>
        <v>#DIV/0!</v>
      </c>
      <c r="N25" s="3">
        <v>3</v>
      </c>
      <c r="O25" s="3" cm="1">
        <f t="array" ref="O25">_xlfn.AGGREGATE(15, 3, (YTD_12[Associate Name]=P21)/(YTD_12[Associate Name]=P21)*ROW(YTD_12[Associate Name]), N25) - 1</f>
        <v>3</v>
      </c>
      <c r="P25" s="43" cm="1">
        <f t="array" ref="P25">IFERROR(INDEX(YTD_12[Vendor Name], O25), "")</f>
        <v>0</v>
      </c>
      <c r="Q25" s="44">
        <f>SUMIFS(YTD_12[Closed Sales Volume YTD], YTD_12[Associate Name], P21, YTD_12[Vendor Name], P25)</f>
        <v>0</v>
      </c>
      <c r="R25" s="45" t="e">
        <f>Q25/Q19</f>
        <v>#DIV/0!</v>
      </c>
      <c r="T25" s="3">
        <v>3</v>
      </c>
      <c r="U25" s="3" cm="1">
        <f t="array" ref="U25">_xlfn.AGGREGATE(15, 3, (YTD_12[Associate Name]=V21)/(YTD_12[Associate Name]=V21)*ROW(YTD_12[Associate Name]), T25) - 1</f>
        <v>3</v>
      </c>
      <c r="V25" s="43" cm="1">
        <f t="array" ref="V25">IFERROR(INDEX(YTD_12[Vendor Name], U25), "")</f>
        <v>0</v>
      </c>
      <c r="W25" s="44">
        <f>SUMIFS(YTD_12[Closed Sales Volume YTD], YTD_12[Associate Name], V21, YTD_12[Vendor Name], V25)</f>
        <v>0</v>
      </c>
      <c r="X25" s="45" t="e">
        <f>W25/W19</f>
        <v>#DIV/0!</v>
      </c>
      <c r="Z25" s="3">
        <v>3</v>
      </c>
      <c r="AA25" s="3" cm="1">
        <f t="array" ref="AA25">_xlfn.AGGREGATE(15, 3, (YTD_12[Associate Name]=AB21)/(YTD_12[Associate Name]=AB21)*ROW(YTD_12[Associate Name]), Z25) - 1</f>
        <v>3</v>
      </c>
      <c r="AB25" s="43" cm="1">
        <f t="array" ref="AB25">IFERROR(INDEX(YTD_12[Vendor Name], AA25), "")</f>
        <v>0</v>
      </c>
      <c r="AC25" s="44">
        <f>SUMIFS(YTD_12[Closed Sales Volume YTD], YTD_12[Associate Name], AB21, YTD_12[Vendor Name], AB25)</f>
        <v>0</v>
      </c>
      <c r="AD25" s="45" t="e">
        <f>AC25/AC19</f>
        <v>#DIV/0!</v>
      </c>
    </row>
    <row r="26" spans="1:30" x14ac:dyDescent="0.2">
      <c r="B26" s="3">
        <v>4</v>
      </c>
      <c r="C26" s="3" cm="1">
        <f t="array" ref="C26">_xlfn.AGGREGATE(15, 3, (YTD_12[Associate Name]=D21)/(YTD_12[Associate Name]=D21)*ROW(YTD_12[Associate Name]), B26) - 1</f>
        <v>4</v>
      </c>
      <c r="D26" s="43" cm="1">
        <f t="array" ref="D26">IFERROR(INDEX(YTD_12[Vendor Name], C26), "")</f>
        <v>0</v>
      </c>
      <c r="E26" s="44">
        <f>SUMIFS(YTD_12[Closed Sales Volume YTD], YTD_12[Associate Name], D21, YTD_12[Vendor Name], D26)</f>
        <v>0</v>
      </c>
      <c r="F26" s="45" t="e">
        <f>E26/E19</f>
        <v>#DIV/0!</v>
      </c>
      <c r="H26" s="3">
        <v>4</v>
      </c>
      <c r="I26" s="3" cm="1">
        <f t="array" ref="I26">_xlfn.AGGREGATE(15, 3, (YTD_12[Associate Name]=J21)/(YTD_12[Associate Name]=J21)*ROW(YTD_12[Associate Name]), H26) - 1</f>
        <v>4</v>
      </c>
      <c r="J26" s="43" cm="1">
        <f t="array" ref="J26">IFERROR(INDEX(YTD_12[Vendor Name], I26), "")</f>
        <v>0</v>
      </c>
      <c r="K26" s="44">
        <f>SUMIFS(YTD_12[Closed Sales Volume YTD], YTD_12[Associate Name], J21, YTD_12[Vendor Name], J26)</f>
        <v>0</v>
      </c>
      <c r="L26" s="45" t="e">
        <f>K26/K19</f>
        <v>#DIV/0!</v>
      </c>
      <c r="N26" s="3">
        <v>4</v>
      </c>
      <c r="O26" s="3" cm="1">
        <f t="array" ref="O26">_xlfn.AGGREGATE(15, 3, (YTD_12[Associate Name]=P21)/(YTD_12[Associate Name]=P21)*ROW(YTD_12[Associate Name]), N26) - 1</f>
        <v>4</v>
      </c>
      <c r="P26" s="43" cm="1">
        <f t="array" ref="P26">IFERROR(INDEX(YTD_12[Vendor Name], O26), "")</f>
        <v>0</v>
      </c>
      <c r="Q26" s="44">
        <f>SUMIFS(YTD_12[Closed Sales Volume YTD], YTD_12[Associate Name], P21, YTD_12[Vendor Name], P26)</f>
        <v>0</v>
      </c>
      <c r="R26" s="45" t="e">
        <f>Q26/Q19</f>
        <v>#DIV/0!</v>
      </c>
      <c r="T26" s="3">
        <v>4</v>
      </c>
      <c r="U26" s="3" cm="1">
        <f t="array" ref="U26">_xlfn.AGGREGATE(15, 3, (YTD_12[Associate Name]=V21)/(YTD_12[Associate Name]=V21)*ROW(YTD_12[Associate Name]), T26) - 1</f>
        <v>4</v>
      </c>
      <c r="V26" s="43" cm="1">
        <f t="array" ref="V26">IFERROR(INDEX(YTD_12[Vendor Name], U26), "")</f>
        <v>0</v>
      </c>
      <c r="W26" s="44">
        <f>SUMIFS(YTD_12[Closed Sales Volume YTD], YTD_12[Associate Name], V21, YTD_12[Vendor Name], V26)</f>
        <v>0</v>
      </c>
      <c r="X26" s="45" t="e">
        <f>W26/W19</f>
        <v>#DIV/0!</v>
      </c>
      <c r="Z26" s="3">
        <v>4</v>
      </c>
      <c r="AA26" s="3" cm="1">
        <f t="array" ref="AA26">_xlfn.AGGREGATE(15, 3, (YTD_12[Associate Name]=AB21)/(YTD_12[Associate Name]=AB21)*ROW(YTD_12[Associate Name]), Z26) - 1</f>
        <v>4</v>
      </c>
      <c r="AB26" s="43" cm="1">
        <f t="array" ref="AB26">IFERROR(INDEX(YTD_12[Vendor Name], AA26), "")</f>
        <v>0</v>
      </c>
      <c r="AC26" s="44">
        <f>SUMIFS(YTD_12[Closed Sales Volume YTD], YTD_12[Associate Name], AB21, YTD_12[Vendor Name], AB26)</f>
        <v>0</v>
      </c>
      <c r="AD26" s="45" t="e">
        <f>AC26/AC19</f>
        <v>#DIV/0!</v>
      </c>
    </row>
    <row r="27" spans="1:30" x14ac:dyDescent="0.2">
      <c r="B27" s="3">
        <v>5</v>
      </c>
      <c r="C27" s="3" cm="1">
        <f t="array" ref="C27">_xlfn.AGGREGATE(15, 3, (YTD_12[Associate Name]=D21)/(YTD_12[Associate Name]=D21)*ROW(YTD_12[Associate Name]), B27) - 1</f>
        <v>5</v>
      </c>
      <c r="D27" s="43" cm="1">
        <f t="array" ref="D27">IFERROR(INDEX(YTD_12[Vendor Name], C27), "")</f>
        <v>0</v>
      </c>
      <c r="E27" s="44">
        <f>SUMIFS(YTD_12[Closed Sales Volume YTD], YTD_12[Associate Name], D21, YTD_12[Vendor Name], D27)</f>
        <v>0</v>
      </c>
      <c r="F27" s="45" t="e">
        <f>E27/E19</f>
        <v>#DIV/0!</v>
      </c>
      <c r="H27" s="3">
        <v>5</v>
      </c>
      <c r="I27" s="3" cm="1">
        <f t="array" ref="I27">_xlfn.AGGREGATE(15, 3, (YTD_12[Associate Name]=J21)/(YTD_12[Associate Name]=J21)*ROW(YTD_12[Associate Name]), H27) - 1</f>
        <v>5</v>
      </c>
      <c r="J27" s="43" cm="1">
        <f t="array" ref="J27">IFERROR(INDEX(YTD_12[Vendor Name], I27), "")</f>
        <v>0</v>
      </c>
      <c r="K27" s="44">
        <f>SUMIFS(YTD_12[Closed Sales Volume YTD], YTD_12[Associate Name], J21, YTD_12[Vendor Name], J27)</f>
        <v>0</v>
      </c>
      <c r="L27" s="45" t="e">
        <f>K27/K19</f>
        <v>#DIV/0!</v>
      </c>
      <c r="N27" s="3">
        <v>5</v>
      </c>
      <c r="O27" s="3" cm="1">
        <f t="array" ref="O27">_xlfn.AGGREGATE(15, 3, (YTD_12[Associate Name]=P21)/(YTD_12[Associate Name]=P21)*ROW(YTD_12[Associate Name]), N27) - 1</f>
        <v>5</v>
      </c>
      <c r="P27" s="43" cm="1">
        <f t="array" ref="P27">IFERROR(INDEX(YTD_12[Vendor Name], O27), "")</f>
        <v>0</v>
      </c>
      <c r="Q27" s="44">
        <f>SUMIFS(YTD_12[Closed Sales Volume YTD], YTD_12[Associate Name], P21, YTD_12[Vendor Name], P27)</f>
        <v>0</v>
      </c>
      <c r="R27" s="45" t="e">
        <f>Q27/Q19</f>
        <v>#DIV/0!</v>
      </c>
      <c r="T27" s="3">
        <v>5</v>
      </c>
      <c r="U27" s="3" cm="1">
        <f t="array" ref="U27">_xlfn.AGGREGATE(15, 3, (YTD_12[Associate Name]=V21)/(YTD_12[Associate Name]=V21)*ROW(YTD_12[Associate Name]), T27) - 1</f>
        <v>5</v>
      </c>
      <c r="V27" s="43" cm="1">
        <f t="array" ref="V27">IFERROR(INDEX(YTD_12[Vendor Name], U27), "")</f>
        <v>0</v>
      </c>
      <c r="W27" s="44">
        <f>SUMIFS(YTD_12[Closed Sales Volume YTD], YTD_12[Associate Name], V21, YTD_12[Vendor Name], V27)</f>
        <v>0</v>
      </c>
      <c r="X27" s="45" t="e">
        <f>W27/W19</f>
        <v>#DIV/0!</v>
      </c>
      <c r="Z27" s="3">
        <v>5</v>
      </c>
      <c r="AA27" s="3" cm="1">
        <f t="array" ref="AA27">_xlfn.AGGREGATE(15, 3, (YTD_12[Associate Name]=AB21)/(YTD_12[Associate Name]=AB21)*ROW(YTD_12[Associate Name]), Z27) - 1</f>
        <v>5</v>
      </c>
      <c r="AB27" s="43" cm="1">
        <f t="array" ref="AB27">IFERROR(INDEX(YTD_12[Vendor Name], AA27), "")</f>
        <v>0</v>
      </c>
      <c r="AC27" s="44">
        <f>SUMIFS(YTD_12[Closed Sales Volume YTD], YTD_12[Associate Name], AB21, YTD_12[Vendor Name], AB27)</f>
        <v>0</v>
      </c>
      <c r="AD27" s="45" t="e">
        <f>AC27/AC19</f>
        <v>#DIV/0!</v>
      </c>
    </row>
    <row r="28" spans="1:30" x14ac:dyDescent="0.2">
      <c r="B28" s="3">
        <v>6</v>
      </c>
      <c r="C28" s="3" cm="1">
        <f t="array" ref="C28">_xlfn.AGGREGATE(15, 3, (YTD_12[Associate Name]=D21)/(YTD_12[Associate Name]=D21)*ROW(YTD_12[Associate Name]), B28) - 1</f>
        <v>6</v>
      </c>
      <c r="D28" s="43" cm="1">
        <f t="array" ref="D28">IFERROR(INDEX(YTD_12[Vendor Name], C28), "")</f>
        <v>0</v>
      </c>
      <c r="E28" s="44">
        <f>SUMIFS(YTD_12[Closed Sales Volume YTD], YTD_12[Associate Name], D21, YTD_12[Vendor Name], D28)</f>
        <v>0</v>
      </c>
      <c r="F28" s="45" t="e">
        <f>E28/E19</f>
        <v>#DIV/0!</v>
      </c>
      <c r="H28" s="3">
        <v>6</v>
      </c>
      <c r="I28" s="3" cm="1">
        <f t="array" ref="I28">_xlfn.AGGREGATE(15, 3, (YTD_12[Associate Name]=J21)/(YTD_12[Associate Name]=J21)*ROW(YTD_12[Associate Name]), H28) - 1</f>
        <v>6</v>
      </c>
      <c r="J28" s="43" cm="1">
        <f t="array" ref="J28">IFERROR(INDEX(YTD_12[Vendor Name], I28), "")</f>
        <v>0</v>
      </c>
      <c r="K28" s="44">
        <f>SUMIFS(YTD_12[Closed Sales Volume YTD], YTD_12[Associate Name], J21, YTD_12[Vendor Name], J28)</f>
        <v>0</v>
      </c>
      <c r="L28" s="45" t="e">
        <f>K28/K19</f>
        <v>#DIV/0!</v>
      </c>
      <c r="N28" s="3">
        <v>6</v>
      </c>
      <c r="O28" s="3" cm="1">
        <f t="array" ref="O28">_xlfn.AGGREGATE(15, 3, (YTD_12[Associate Name]=P21)/(YTD_12[Associate Name]=P21)*ROW(YTD_12[Associate Name]), N28) - 1</f>
        <v>6</v>
      </c>
      <c r="P28" s="43" cm="1">
        <f t="array" ref="P28">IFERROR(INDEX(YTD_12[Vendor Name], O28), "")</f>
        <v>0</v>
      </c>
      <c r="Q28" s="44">
        <f>SUMIFS(YTD_12[Closed Sales Volume YTD], YTD_12[Associate Name], P21, YTD_12[Vendor Name], P28)</f>
        <v>0</v>
      </c>
      <c r="R28" s="45" t="e">
        <f>Q28/Q19</f>
        <v>#DIV/0!</v>
      </c>
      <c r="T28" s="3">
        <v>6</v>
      </c>
      <c r="U28" s="3" cm="1">
        <f t="array" ref="U28">_xlfn.AGGREGATE(15, 3, (YTD_12[Associate Name]=V21)/(YTD_12[Associate Name]=V21)*ROW(YTD_12[Associate Name]), T28) - 1</f>
        <v>6</v>
      </c>
      <c r="V28" s="43" cm="1">
        <f t="array" ref="V28">IFERROR(INDEX(YTD_12[Vendor Name], U28), "")</f>
        <v>0</v>
      </c>
      <c r="W28" s="44">
        <f>SUMIFS(YTD_12[Closed Sales Volume YTD], YTD_12[Associate Name], V21, YTD_12[Vendor Name], V28)</f>
        <v>0</v>
      </c>
      <c r="X28" s="45" t="e">
        <f>W28/W19</f>
        <v>#DIV/0!</v>
      </c>
      <c r="Z28" s="3">
        <v>6</v>
      </c>
      <c r="AA28" s="3" cm="1">
        <f t="array" ref="AA28">_xlfn.AGGREGATE(15, 3, (YTD_12[Associate Name]=AB21)/(YTD_12[Associate Name]=AB21)*ROW(YTD_12[Associate Name]), Z28) - 1</f>
        <v>6</v>
      </c>
      <c r="AB28" s="43" cm="1">
        <f t="array" ref="AB28">IFERROR(INDEX(YTD_12[Vendor Name], AA28), "")</f>
        <v>0</v>
      </c>
      <c r="AC28" s="44">
        <f>SUMIFS(YTD_12[Closed Sales Volume YTD], YTD_12[Associate Name], AB21, YTD_12[Vendor Name], AB28)</f>
        <v>0</v>
      </c>
      <c r="AD28" s="45" t="e">
        <f>AC28/AC19</f>
        <v>#DIV/0!</v>
      </c>
    </row>
    <row r="29" spans="1:30" x14ac:dyDescent="0.2">
      <c r="B29" s="3">
        <v>7</v>
      </c>
      <c r="C29" s="3" cm="1">
        <f t="array" ref="C29">_xlfn.AGGREGATE(15, 3, (YTD_12[Associate Name]=D21)/(YTD_12[Associate Name]=D21)*ROW(YTD_12[Associate Name]), B29) - 1</f>
        <v>7</v>
      </c>
      <c r="D29" s="43" cm="1">
        <f t="array" ref="D29">IFERROR(INDEX(YTD_12[Vendor Name], C29), "")</f>
        <v>0</v>
      </c>
      <c r="E29" s="44">
        <f>SUMIFS(YTD_12[Closed Sales Volume YTD], YTD_12[Associate Name], D21, YTD_12[Vendor Name], D29)</f>
        <v>0</v>
      </c>
      <c r="F29" s="45" t="e">
        <f>E29/E19</f>
        <v>#DIV/0!</v>
      </c>
      <c r="H29" s="3">
        <v>7</v>
      </c>
      <c r="I29" s="3" cm="1">
        <f t="array" ref="I29">_xlfn.AGGREGATE(15, 3, (YTD_12[Associate Name]=J21)/(YTD_12[Associate Name]=J21)*ROW(YTD_12[Associate Name]), H29) - 1</f>
        <v>7</v>
      </c>
      <c r="J29" s="43" cm="1">
        <f t="array" ref="J29">IFERROR(INDEX(YTD_12[Vendor Name], I29), "")</f>
        <v>0</v>
      </c>
      <c r="K29" s="44">
        <f>SUMIFS(YTD_12[Closed Sales Volume YTD], YTD_12[Associate Name], J21, YTD_12[Vendor Name], J29)</f>
        <v>0</v>
      </c>
      <c r="L29" s="45" t="e">
        <f>K29/K19</f>
        <v>#DIV/0!</v>
      </c>
      <c r="N29" s="3">
        <v>7</v>
      </c>
      <c r="O29" s="3" cm="1">
        <f t="array" ref="O29">_xlfn.AGGREGATE(15, 3, (YTD_12[Associate Name]=P21)/(YTD_12[Associate Name]=P21)*ROW(YTD_12[Associate Name]), N29) - 1</f>
        <v>7</v>
      </c>
      <c r="P29" s="43" cm="1">
        <f t="array" ref="P29">IFERROR(INDEX(YTD_12[Vendor Name], O29), "")</f>
        <v>0</v>
      </c>
      <c r="Q29" s="44">
        <f>SUMIFS(YTD_12[Closed Sales Volume YTD], YTD_12[Associate Name], P21, YTD_12[Vendor Name], P29)</f>
        <v>0</v>
      </c>
      <c r="R29" s="45" t="e">
        <f>Q29/Q19</f>
        <v>#DIV/0!</v>
      </c>
      <c r="T29" s="3">
        <v>7</v>
      </c>
      <c r="U29" s="3" cm="1">
        <f t="array" ref="U29">_xlfn.AGGREGATE(15, 3, (YTD_12[Associate Name]=V21)/(YTD_12[Associate Name]=V21)*ROW(YTD_12[Associate Name]), T29) - 1</f>
        <v>7</v>
      </c>
      <c r="V29" s="43" cm="1">
        <f t="array" ref="V29">IFERROR(INDEX(YTD_12[Vendor Name], U29), "")</f>
        <v>0</v>
      </c>
      <c r="W29" s="44">
        <f>SUMIFS(YTD_12[Closed Sales Volume YTD], YTD_12[Associate Name], V21, YTD_12[Vendor Name], V29)</f>
        <v>0</v>
      </c>
      <c r="X29" s="45" t="e">
        <f>W29/W19</f>
        <v>#DIV/0!</v>
      </c>
      <c r="Z29" s="3">
        <v>7</v>
      </c>
      <c r="AA29" s="3" cm="1">
        <f t="array" ref="AA29">_xlfn.AGGREGATE(15, 3, (YTD_12[Associate Name]=AB21)/(YTD_12[Associate Name]=AB21)*ROW(YTD_12[Associate Name]), Z29) - 1</f>
        <v>7</v>
      </c>
      <c r="AB29" s="43" cm="1">
        <f t="array" ref="AB29">IFERROR(INDEX(YTD_12[Vendor Name], AA29), "")</f>
        <v>0</v>
      </c>
      <c r="AC29" s="44">
        <f>SUMIFS(YTD_12[Closed Sales Volume YTD], YTD_12[Associate Name], AB21, YTD_12[Vendor Name], AB29)</f>
        <v>0</v>
      </c>
      <c r="AD29" s="45" t="e">
        <f>AC29/AC19</f>
        <v>#DIV/0!</v>
      </c>
    </row>
    <row r="30" spans="1:30" x14ac:dyDescent="0.2">
      <c r="B30" s="3">
        <v>8</v>
      </c>
      <c r="C30" s="3" cm="1">
        <f t="array" ref="C30">_xlfn.AGGREGATE(15, 3, (YTD_12[Associate Name]=D21)/(YTD_12[Associate Name]=D21)*ROW(YTD_12[Associate Name]), B30) - 1</f>
        <v>8</v>
      </c>
      <c r="D30" s="43" cm="1">
        <f t="array" ref="D30">IFERROR(INDEX(YTD_12[Vendor Name], C30), "")</f>
        <v>0</v>
      </c>
      <c r="E30" s="44">
        <f>SUMIFS(YTD_12[Closed Sales Volume YTD], YTD_12[Associate Name], D21, YTD_12[Vendor Name], D30)</f>
        <v>0</v>
      </c>
      <c r="F30" s="45" t="e">
        <f>E30/E19</f>
        <v>#DIV/0!</v>
      </c>
      <c r="H30" s="3">
        <v>8</v>
      </c>
      <c r="I30" s="3" cm="1">
        <f t="array" ref="I30">_xlfn.AGGREGATE(15, 3, (YTD_12[Associate Name]=J21)/(YTD_12[Associate Name]=J21)*ROW(YTD_12[Associate Name]), H30) - 1</f>
        <v>8</v>
      </c>
      <c r="J30" s="43" cm="1">
        <f t="array" ref="J30">IFERROR(INDEX(YTD_12[Vendor Name], I30), "")</f>
        <v>0</v>
      </c>
      <c r="K30" s="44">
        <f>SUMIFS(YTD_12[Closed Sales Volume YTD], YTD_12[Associate Name], J21, YTD_12[Vendor Name], J30)</f>
        <v>0</v>
      </c>
      <c r="L30" s="45" t="e">
        <f>K30/K19</f>
        <v>#DIV/0!</v>
      </c>
      <c r="N30" s="3">
        <v>8</v>
      </c>
      <c r="O30" s="3" cm="1">
        <f t="array" ref="O30">_xlfn.AGGREGATE(15, 3, (YTD_12[Associate Name]=P21)/(YTD_12[Associate Name]=P21)*ROW(YTD_12[Associate Name]), N30) - 1</f>
        <v>8</v>
      </c>
      <c r="P30" s="43" cm="1">
        <f t="array" ref="P30">IFERROR(INDEX(YTD_12[Vendor Name], O30), "")</f>
        <v>0</v>
      </c>
      <c r="Q30" s="44">
        <f>SUMIFS(YTD_12[Closed Sales Volume YTD], YTD_12[Associate Name], P21, YTD_12[Vendor Name], P30)</f>
        <v>0</v>
      </c>
      <c r="R30" s="45" t="e">
        <f>Q30/Q19</f>
        <v>#DIV/0!</v>
      </c>
      <c r="T30" s="3">
        <v>8</v>
      </c>
      <c r="U30" s="3" cm="1">
        <f t="array" ref="U30">_xlfn.AGGREGATE(15, 3, (YTD_12[Associate Name]=V21)/(YTD_12[Associate Name]=V21)*ROW(YTD_12[Associate Name]), T30) - 1</f>
        <v>8</v>
      </c>
      <c r="V30" s="43" cm="1">
        <f t="array" ref="V30">IFERROR(INDEX(YTD_12[Vendor Name], U30), "")</f>
        <v>0</v>
      </c>
      <c r="W30" s="44">
        <f>SUMIFS(YTD_12[Closed Sales Volume YTD], YTD_12[Associate Name], V21, YTD_12[Vendor Name], V30)</f>
        <v>0</v>
      </c>
      <c r="X30" s="45" t="e">
        <f>W30/W19</f>
        <v>#DIV/0!</v>
      </c>
      <c r="Z30" s="3">
        <v>8</v>
      </c>
      <c r="AA30" s="3" cm="1">
        <f t="array" ref="AA30">_xlfn.AGGREGATE(15, 3, (YTD_12[Associate Name]=AB21)/(YTD_12[Associate Name]=AB21)*ROW(YTD_12[Associate Name]), Z30) - 1</f>
        <v>8</v>
      </c>
      <c r="AB30" s="43" cm="1">
        <f t="array" ref="AB30">IFERROR(INDEX(YTD_12[Vendor Name], AA30), "")</f>
        <v>0</v>
      </c>
      <c r="AC30" s="44">
        <f>SUMIFS(YTD_12[Closed Sales Volume YTD], YTD_12[Associate Name], AB21, YTD_12[Vendor Name], AB30)</f>
        <v>0</v>
      </c>
      <c r="AD30" s="45" t="e">
        <f>AC30/AC19</f>
        <v>#DIV/0!</v>
      </c>
    </row>
    <row r="31" spans="1:30" x14ac:dyDescent="0.2">
      <c r="B31" s="3">
        <v>9</v>
      </c>
      <c r="C31" s="3" cm="1">
        <f t="array" ref="C31">_xlfn.AGGREGATE(15, 3, (YTD_12[Associate Name]=D21)/(YTD_12[Associate Name]=D21)*ROW(YTD_12[Associate Name]), B31) - 1</f>
        <v>9</v>
      </c>
      <c r="D31" s="43" cm="1">
        <f t="array" ref="D31">IFERROR(INDEX(YTD_12[Vendor Name], C31), "")</f>
        <v>0</v>
      </c>
      <c r="E31" s="44">
        <f>SUMIFS(YTD_12[Closed Sales Volume YTD], YTD_12[Associate Name], D21, YTD_12[Vendor Name], D31)</f>
        <v>0</v>
      </c>
      <c r="F31" s="45" t="e">
        <f>E31/E19</f>
        <v>#DIV/0!</v>
      </c>
      <c r="H31" s="3">
        <v>9</v>
      </c>
      <c r="I31" s="3" cm="1">
        <f t="array" ref="I31">_xlfn.AGGREGATE(15, 3, (YTD_12[Associate Name]=J21)/(YTD_12[Associate Name]=J21)*ROW(YTD_12[Associate Name]), H31) - 1</f>
        <v>9</v>
      </c>
      <c r="J31" s="43" cm="1">
        <f t="array" ref="J31">IFERROR(INDEX(YTD_12[Vendor Name], I31), "")</f>
        <v>0</v>
      </c>
      <c r="K31" s="44">
        <f>SUMIFS(YTD_12[Closed Sales Volume YTD], YTD_12[Associate Name], J21, YTD_12[Vendor Name], J31)</f>
        <v>0</v>
      </c>
      <c r="L31" s="45" t="e">
        <f>K31/K19</f>
        <v>#DIV/0!</v>
      </c>
      <c r="N31" s="3">
        <v>9</v>
      </c>
      <c r="O31" s="3" cm="1">
        <f t="array" ref="O31">_xlfn.AGGREGATE(15, 3, (YTD_12[Associate Name]=P21)/(YTD_12[Associate Name]=P21)*ROW(YTD_12[Associate Name]), N31) - 1</f>
        <v>9</v>
      </c>
      <c r="P31" s="43" cm="1">
        <f t="array" ref="P31">IFERROR(INDEX(YTD_12[Vendor Name], O31), "")</f>
        <v>0</v>
      </c>
      <c r="Q31" s="44">
        <f>SUMIFS(YTD_12[Closed Sales Volume YTD], YTD_12[Associate Name], P21, YTD_12[Vendor Name], P31)</f>
        <v>0</v>
      </c>
      <c r="R31" s="45" t="e">
        <f>Q31/Q19</f>
        <v>#DIV/0!</v>
      </c>
      <c r="T31" s="3">
        <v>9</v>
      </c>
      <c r="U31" s="3" cm="1">
        <f t="array" ref="U31">_xlfn.AGGREGATE(15, 3, (YTD_12[Associate Name]=V21)/(YTD_12[Associate Name]=V21)*ROW(YTD_12[Associate Name]), T31) - 1</f>
        <v>9</v>
      </c>
      <c r="V31" s="43" cm="1">
        <f t="array" ref="V31">IFERROR(INDEX(YTD_12[Vendor Name], U31), "")</f>
        <v>0</v>
      </c>
      <c r="W31" s="44">
        <f>SUMIFS(YTD_12[Closed Sales Volume YTD], YTD_12[Associate Name], V21, YTD_12[Vendor Name], V31)</f>
        <v>0</v>
      </c>
      <c r="X31" s="45" t="e">
        <f>W31/W19</f>
        <v>#DIV/0!</v>
      </c>
      <c r="Z31" s="3">
        <v>9</v>
      </c>
      <c r="AA31" s="3" cm="1">
        <f t="array" ref="AA31">_xlfn.AGGREGATE(15, 3, (YTD_12[Associate Name]=AB21)/(YTD_12[Associate Name]=AB21)*ROW(YTD_12[Associate Name]), Z31) - 1</f>
        <v>9</v>
      </c>
      <c r="AB31" s="43" cm="1">
        <f t="array" ref="AB31">IFERROR(INDEX(YTD_12[Vendor Name], AA31), "")</f>
        <v>0</v>
      </c>
      <c r="AC31" s="44">
        <f>SUMIFS(YTD_12[Closed Sales Volume YTD], YTD_12[Associate Name], AB21, YTD_12[Vendor Name], AB31)</f>
        <v>0</v>
      </c>
      <c r="AD31" s="45" t="e">
        <f>AC31/AC19</f>
        <v>#DIV/0!</v>
      </c>
    </row>
    <row r="32" spans="1:30" x14ac:dyDescent="0.2">
      <c r="B32" s="3">
        <v>10</v>
      </c>
      <c r="C32" s="3" cm="1">
        <f t="array" ref="C32">_xlfn.AGGREGATE(15, 3, (YTD_12[Associate Name]=D21)/(YTD_12[Associate Name]=D21)*ROW(YTD_12[Associate Name]), B32) - 1</f>
        <v>10</v>
      </c>
      <c r="D32" s="43" cm="1">
        <f t="array" ref="D32">IFERROR(INDEX(YTD_12[Vendor Name], C32), "")</f>
        <v>0</v>
      </c>
      <c r="E32" s="44">
        <f>SUMIFS(YTD_12[Closed Sales Volume YTD], YTD_12[Associate Name], D21, YTD_12[Vendor Name], D32)</f>
        <v>0</v>
      </c>
      <c r="F32" s="45" t="e">
        <f>E32/E19</f>
        <v>#DIV/0!</v>
      </c>
      <c r="H32" s="3">
        <v>10</v>
      </c>
      <c r="I32" s="3" cm="1">
        <f t="array" ref="I32">_xlfn.AGGREGATE(15, 3, (YTD_12[Associate Name]=J21)/(YTD_12[Associate Name]=J21)*ROW(YTD_12[Associate Name]), H32) - 1</f>
        <v>10</v>
      </c>
      <c r="J32" s="43" cm="1">
        <f t="array" ref="J32">IFERROR(INDEX(YTD_12[Vendor Name], I32), "")</f>
        <v>0</v>
      </c>
      <c r="K32" s="44">
        <f>SUMIFS(YTD_12[Closed Sales Volume YTD], YTD_12[Associate Name], J21, YTD_12[Vendor Name], J32)</f>
        <v>0</v>
      </c>
      <c r="L32" s="45" t="e">
        <f>K32/K19</f>
        <v>#DIV/0!</v>
      </c>
      <c r="N32" s="3">
        <v>10</v>
      </c>
      <c r="O32" s="3" cm="1">
        <f t="array" ref="O32">_xlfn.AGGREGATE(15, 3, (YTD_12[Associate Name]=P21)/(YTD_12[Associate Name]=P21)*ROW(YTD_12[Associate Name]), N32) - 1</f>
        <v>10</v>
      </c>
      <c r="P32" s="43" cm="1">
        <f t="array" ref="P32">IFERROR(INDEX(YTD_12[Vendor Name], O32), "")</f>
        <v>0</v>
      </c>
      <c r="Q32" s="44">
        <f>SUMIFS(YTD_12[Closed Sales Volume YTD], YTD_12[Associate Name], P21, YTD_12[Vendor Name], P32)</f>
        <v>0</v>
      </c>
      <c r="R32" s="45" t="e">
        <f>Q32/Q19</f>
        <v>#DIV/0!</v>
      </c>
      <c r="T32" s="3">
        <v>10</v>
      </c>
      <c r="U32" s="3" cm="1">
        <f t="array" ref="U32">_xlfn.AGGREGATE(15, 3, (YTD_12[Associate Name]=V21)/(YTD_12[Associate Name]=V21)*ROW(YTD_12[Associate Name]), T32) - 1</f>
        <v>10</v>
      </c>
      <c r="V32" s="43" cm="1">
        <f t="array" ref="V32">IFERROR(INDEX(YTD_12[Vendor Name], U32), "")</f>
        <v>0</v>
      </c>
      <c r="W32" s="44">
        <f>SUMIFS(YTD_12[Closed Sales Volume YTD], YTD_12[Associate Name], V21, YTD_12[Vendor Name], V32)</f>
        <v>0</v>
      </c>
      <c r="X32" s="45" t="e">
        <f>W32/W19</f>
        <v>#DIV/0!</v>
      </c>
      <c r="Z32" s="3">
        <v>10</v>
      </c>
      <c r="AA32" s="3" cm="1">
        <f t="array" ref="AA32">_xlfn.AGGREGATE(15, 3, (YTD_12[Associate Name]=AB21)/(YTD_12[Associate Name]=AB21)*ROW(YTD_12[Associate Name]), Z32) - 1</f>
        <v>10</v>
      </c>
      <c r="AB32" s="43" cm="1">
        <f t="array" ref="AB32">IFERROR(INDEX(YTD_12[Vendor Name], AA32), "")</f>
        <v>0</v>
      </c>
      <c r="AC32" s="44">
        <f>SUMIFS(YTD_12[Closed Sales Volume YTD], YTD_12[Associate Name], AB21, YTD_12[Vendor Name], AB32)</f>
        <v>0</v>
      </c>
      <c r="AD32" s="45" t="e">
        <f>AC32/AC19</f>
        <v>#DIV/0!</v>
      </c>
    </row>
    <row r="34" spans="1:30" ht="16" customHeight="1" x14ac:dyDescent="0.2">
      <c r="A34" s="81">
        <f>A18+5</f>
        <v>11</v>
      </c>
      <c r="B34" s="3"/>
      <c r="C34" s="3"/>
      <c r="D34" s="76" t="str" cm="1">
        <f t="array" ref="D34">IFERROR(INDEX(YTD_Associate[Associate Name], A34), "")</f>
        <v/>
      </c>
      <c r="E34" s="77"/>
      <c r="F34" s="78"/>
      <c r="G34" s="81">
        <f>G18+5</f>
        <v>12</v>
      </c>
      <c r="H34" s="3"/>
      <c r="I34" s="3"/>
      <c r="J34" s="76" t="str" cm="1">
        <f t="array" ref="J34">IFERROR(INDEX(YTD_Associate[Associate Name], G34), "")</f>
        <v/>
      </c>
      <c r="K34" s="77"/>
      <c r="L34" s="78"/>
      <c r="M34" s="81">
        <f>M18+5</f>
        <v>13</v>
      </c>
      <c r="N34" s="3"/>
      <c r="O34" s="3"/>
      <c r="P34" s="76" t="str" cm="1">
        <f t="array" ref="P34">IFERROR(INDEX(YTD_Associate[Associate Name], M34), "")</f>
        <v/>
      </c>
      <c r="Q34" s="77"/>
      <c r="R34" s="78"/>
      <c r="S34" s="81">
        <f>S18+5</f>
        <v>14</v>
      </c>
      <c r="T34" s="3"/>
      <c r="U34" s="3"/>
      <c r="V34" s="76" t="str" cm="1">
        <f t="array" ref="V34">IFERROR(INDEX(YTD_Associate[Associate Name], S34), "")</f>
        <v/>
      </c>
      <c r="W34" s="77"/>
      <c r="X34" s="78"/>
      <c r="Y34" s="81">
        <f>Y18+5</f>
        <v>15</v>
      </c>
      <c r="Z34" s="3"/>
      <c r="AA34" s="3"/>
      <c r="AB34" s="76" t="str" cm="1">
        <f t="array" ref="AB34">IFERROR(INDEX(YTD_Associate[Associate Name], Y34), "")</f>
        <v/>
      </c>
      <c r="AC34" s="77"/>
      <c r="AD34" s="78"/>
    </row>
    <row r="35" spans="1:30" ht="16" customHeight="1" x14ac:dyDescent="0.2">
      <c r="A35" s="81"/>
      <c r="B35" s="3"/>
      <c r="C35" s="3"/>
      <c r="D35" s="37" t="s">
        <v>36</v>
      </c>
      <c r="E35" s="79">
        <f>SUMIFS(YTD_12[Closed Sales Volume YTD], YTD_12[Associate Name], D34)</f>
        <v>0</v>
      </c>
      <c r="F35" s="80"/>
      <c r="G35" s="81"/>
      <c r="H35" s="3"/>
      <c r="I35" s="3"/>
      <c r="J35" s="37" t="s">
        <v>36</v>
      </c>
      <c r="K35" s="79">
        <f>SUMIFS(YTD_12[Closed Sales Volume YTD], YTD_12[Associate Name], J34)</f>
        <v>0</v>
      </c>
      <c r="L35" s="80"/>
      <c r="M35" s="81"/>
      <c r="N35" s="3"/>
      <c r="O35" s="3"/>
      <c r="P35" s="37" t="s">
        <v>36</v>
      </c>
      <c r="Q35" s="79">
        <f>SUMIFS(YTD_12[Closed Sales Volume YTD], YTD_12[Associate Name], P34)</f>
        <v>0</v>
      </c>
      <c r="R35" s="80"/>
      <c r="S35" s="81"/>
      <c r="T35" s="3"/>
      <c r="U35" s="3"/>
      <c r="V35" s="37" t="s">
        <v>36</v>
      </c>
      <c r="W35" s="79">
        <f>SUMIFS(YTD_12[Closed Sales Volume YTD], YTD_12[Associate Name], V34)</f>
        <v>0</v>
      </c>
      <c r="X35" s="80"/>
      <c r="Y35" s="81"/>
      <c r="Z35" s="3"/>
      <c r="AA35" s="3"/>
      <c r="AB35" s="37" t="s">
        <v>36</v>
      </c>
      <c r="AC35" s="79">
        <f>SUMIFS(YTD_12[Closed Sales Volume YTD], YTD_12[Associate Name], AB34)</f>
        <v>0</v>
      </c>
      <c r="AD35" s="80"/>
    </row>
    <row r="36" spans="1:30" ht="16" customHeight="1" x14ac:dyDescent="0.2">
      <c r="A36" s="81"/>
      <c r="B36" s="3"/>
      <c r="C36" s="3"/>
      <c r="D36" s="37" t="s">
        <v>37</v>
      </c>
      <c r="E36" s="72" t="e">
        <f>E35/YTD_12[[#Totals],[Closed Sales Volume YTD]]</f>
        <v>#DIV/0!</v>
      </c>
      <c r="F36" s="73"/>
      <c r="G36" s="81"/>
      <c r="H36" s="3"/>
      <c r="I36" s="3"/>
      <c r="J36" s="37" t="s">
        <v>37</v>
      </c>
      <c r="K36" s="72" t="e">
        <f>K35/YTD_12[[#Totals],[Closed Sales Volume YTD]]</f>
        <v>#DIV/0!</v>
      </c>
      <c r="L36" s="73"/>
      <c r="M36" s="81"/>
      <c r="N36" s="3"/>
      <c r="O36" s="3"/>
      <c r="P36" s="37" t="s">
        <v>37</v>
      </c>
      <c r="Q36" s="72" t="e">
        <f>Q35/YTD_12[[#Totals],[Closed Sales Volume YTD]]</f>
        <v>#DIV/0!</v>
      </c>
      <c r="R36" s="73"/>
      <c r="S36" s="81"/>
      <c r="T36" s="3"/>
      <c r="U36" s="3"/>
      <c r="V36" s="37" t="s">
        <v>37</v>
      </c>
      <c r="W36" s="72" t="e">
        <f>W35/YTD_12[[#Totals],[Closed Sales Volume YTD]]</f>
        <v>#DIV/0!</v>
      </c>
      <c r="X36" s="73"/>
      <c r="Y36" s="81"/>
      <c r="Z36" s="3"/>
      <c r="AA36" s="3"/>
      <c r="AB36" s="37" t="s">
        <v>37</v>
      </c>
      <c r="AC36" s="72" t="e">
        <f>AC35/YTD_12[[#Totals],[Closed Sales Volume YTD]]</f>
        <v>#DIV/0!</v>
      </c>
      <c r="AD36" s="73"/>
    </row>
    <row r="37" spans="1:30" ht="16" hidden="1" customHeight="1" x14ac:dyDescent="0.2">
      <c r="B37" s="38" t="s">
        <v>38</v>
      </c>
      <c r="C37" s="39" t="s">
        <v>39</v>
      </c>
      <c r="D37" s="74" t="str">
        <f>D34</f>
        <v/>
      </c>
      <c r="E37" s="75"/>
      <c r="H37" s="38" t="s">
        <v>38</v>
      </c>
      <c r="I37" s="39" t="s">
        <v>39</v>
      </c>
      <c r="J37" s="74" t="str">
        <f>J34</f>
        <v/>
      </c>
      <c r="K37" s="75"/>
      <c r="N37" s="38" t="s">
        <v>38</v>
      </c>
      <c r="O37" s="39" t="s">
        <v>39</v>
      </c>
      <c r="P37" s="74" t="str">
        <f>P34</f>
        <v/>
      </c>
      <c r="Q37" s="75"/>
      <c r="T37" s="38" t="s">
        <v>38</v>
      </c>
      <c r="U37" s="39" t="s">
        <v>39</v>
      </c>
      <c r="V37" s="74" t="str">
        <f>V34</f>
        <v/>
      </c>
      <c r="W37" s="75"/>
      <c r="Z37" s="38" t="s">
        <v>38</v>
      </c>
      <c r="AA37" s="39" t="s">
        <v>39</v>
      </c>
      <c r="AB37" s="74" t="str">
        <f>AB34</f>
        <v/>
      </c>
      <c r="AC37" s="75"/>
    </row>
    <row r="38" spans="1:30" x14ac:dyDescent="0.2">
      <c r="B38" s="40"/>
      <c r="C38" s="40"/>
      <c r="D38" s="41" t="s">
        <v>40</v>
      </c>
      <c r="E38" s="41" t="s">
        <v>41</v>
      </c>
      <c r="F38" s="42" t="s">
        <v>42</v>
      </c>
      <c r="H38" s="40"/>
      <c r="I38" s="40"/>
      <c r="J38" s="41" t="s">
        <v>40</v>
      </c>
      <c r="K38" s="41" t="s">
        <v>41</v>
      </c>
      <c r="L38" s="42" t="s">
        <v>42</v>
      </c>
      <c r="N38" s="40"/>
      <c r="O38" s="40"/>
      <c r="P38" s="41" t="s">
        <v>40</v>
      </c>
      <c r="Q38" s="41" t="s">
        <v>41</v>
      </c>
      <c r="R38" s="42" t="s">
        <v>42</v>
      </c>
      <c r="T38" s="40"/>
      <c r="U38" s="40"/>
      <c r="V38" s="41" t="s">
        <v>40</v>
      </c>
      <c r="W38" s="41" t="s">
        <v>41</v>
      </c>
      <c r="X38" s="42" t="s">
        <v>42</v>
      </c>
      <c r="Z38" s="40"/>
      <c r="AA38" s="40"/>
      <c r="AB38" s="41" t="s">
        <v>40</v>
      </c>
      <c r="AC38" s="41" t="s">
        <v>41</v>
      </c>
      <c r="AD38" s="42" t="s">
        <v>42</v>
      </c>
    </row>
    <row r="39" spans="1:30" x14ac:dyDescent="0.2">
      <c r="B39" s="3">
        <v>1</v>
      </c>
      <c r="C39" s="3" cm="1">
        <f t="array" ref="C39">_xlfn.AGGREGATE(15, 3, (YTD_12[Associate Name]=D37)/(YTD_12[Associate Name]=D37)*ROW(YTD_12[Associate Name]), B39) - 1</f>
        <v>1</v>
      </c>
      <c r="D39" s="43" cm="1">
        <f t="array" ref="D39">IFERROR(INDEX(YTD_12[Vendor Name], C39), "")</f>
        <v>0</v>
      </c>
      <c r="E39" s="44">
        <f>SUMIFS(YTD_12[Closed Sales Volume YTD], YTD_12[Associate Name], D37, YTD_12[Vendor Name], D39)</f>
        <v>0</v>
      </c>
      <c r="F39" s="46" t="e">
        <f>E39/E35</f>
        <v>#DIV/0!</v>
      </c>
      <c r="H39" s="3">
        <v>1</v>
      </c>
      <c r="I39" s="3" cm="1">
        <f t="array" ref="I39">_xlfn.AGGREGATE(15, 3, (YTD_12[Associate Name]=J37)/(YTD_12[Associate Name]=J37)*ROW(YTD_12[Associate Name]), H39) - 1</f>
        <v>1</v>
      </c>
      <c r="J39" s="43" cm="1">
        <f t="array" ref="J39">IFERROR(INDEX(YTD_12[Vendor Name], I39), "")</f>
        <v>0</v>
      </c>
      <c r="K39" s="44">
        <f>SUMIFS(YTD_12[Closed Sales Volume YTD], YTD_12[Associate Name], J37, YTD_12[Vendor Name], J39)</f>
        <v>0</v>
      </c>
      <c r="L39" s="46" t="e">
        <f>K39/K35</f>
        <v>#DIV/0!</v>
      </c>
      <c r="N39" s="3">
        <v>1</v>
      </c>
      <c r="O39" s="3" cm="1">
        <f t="array" ref="O39">_xlfn.AGGREGATE(15, 3, (YTD_12[Associate Name]=P37)/(YTD_12[Associate Name]=P37)*ROW(YTD_12[Associate Name]), N39) - 1</f>
        <v>1</v>
      </c>
      <c r="P39" s="43" cm="1">
        <f t="array" ref="P39">IFERROR(INDEX(YTD_12[Vendor Name], O39), "")</f>
        <v>0</v>
      </c>
      <c r="Q39" s="44">
        <f>SUMIFS(YTD_12[Closed Sales Volume YTD], YTD_12[Associate Name], P37, YTD_12[Vendor Name], P39)</f>
        <v>0</v>
      </c>
      <c r="R39" s="46" t="e">
        <f>Q39/Q35</f>
        <v>#DIV/0!</v>
      </c>
      <c r="T39" s="3">
        <v>1</v>
      </c>
      <c r="U39" s="3" cm="1">
        <f t="array" ref="U39">_xlfn.AGGREGATE(15, 3, (YTD_12[Associate Name]=V37)/(YTD_12[Associate Name]=V37)*ROW(YTD_12[Associate Name]), T39) - 1</f>
        <v>1</v>
      </c>
      <c r="V39" s="43" cm="1">
        <f t="array" ref="V39">IFERROR(INDEX(YTD_12[Vendor Name], U39), "")</f>
        <v>0</v>
      </c>
      <c r="W39" s="44">
        <f>SUMIFS(YTD_12[Closed Sales Volume YTD], YTD_12[Associate Name], V37, YTD_12[Vendor Name], V39)</f>
        <v>0</v>
      </c>
      <c r="X39" s="46" t="e">
        <f>W39/W35</f>
        <v>#DIV/0!</v>
      </c>
      <c r="Z39" s="3">
        <v>1</v>
      </c>
      <c r="AA39" s="3" cm="1">
        <f t="array" ref="AA39">_xlfn.AGGREGATE(15, 3, (YTD_12[Associate Name]=AB37)/(YTD_12[Associate Name]=AB37)*ROW(YTD_12[Associate Name]), Z39) - 1</f>
        <v>1</v>
      </c>
      <c r="AB39" s="43" cm="1">
        <f t="array" ref="AB39">IFERROR(INDEX(YTD_12[Vendor Name], AA39), "")</f>
        <v>0</v>
      </c>
      <c r="AC39" s="44">
        <f>SUMIFS(YTD_12[Closed Sales Volume YTD], YTD_12[Associate Name], AB37, YTD_12[Vendor Name], AB39)</f>
        <v>0</v>
      </c>
      <c r="AD39" s="46" t="e">
        <f>AC39/AC35</f>
        <v>#DIV/0!</v>
      </c>
    </row>
    <row r="40" spans="1:30" x14ac:dyDescent="0.2">
      <c r="B40" s="3">
        <v>2</v>
      </c>
      <c r="C40" s="3" cm="1">
        <f t="array" ref="C40">_xlfn.AGGREGATE(15, 3, (YTD_12[Associate Name]=D37)/(YTD_12[Associate Name]=D37)*ROW(YTD_12[Associate Name]), B40) - 1</f>
        <v>2</v>
      </c>
      <c r="D40" s="43" cm="1">
        <f t="array" ref="D40">IFERROR(INDEX(YTD_12[Vendor Name], C40), "")</f>
        <v>0</v>
      </c>
      <c r="E40" s="44">
        <f>SUMIFS(YTD_12[Closed Sales Volume YTD], YTD_12[Associate Name], D37, YTD_12[Vendor Name], D40)</f>
        <v>0</v>
      </c>
      <c r="F40" s="46" t="e">
        <f>E40/E35</f>
        <v>#DIV/0!</v>
      </c>
      <c r="H40" s="3">
        <v>2</v>
      </c>
      <c r="I40" s="3" cm="1">
        <f t="array" ref="I40">_xlfn.AGGREGATE(15, 3, (YTD_12[Associate Name]=J37)/(YTD_12[Associate Name]=J37)*ROW(YTD_12[Associate Name]), H40) - 1</f>
        <v>2</v>
      </c>
      <c r="J40" s="43" cm="1">
        <f t="array" ref="J40">IFERROR(INDEX(YTD_12[Vendor Name], I40), "")</f>
        <v>0</v>
      </c>
      <c r="K40" s="44">
        <f>SUMIFS(YTD_12[Closed Sales Volume YTD], YTD_12[Associate Name], J37, YTD_12[Vendor Name], J40)</f>
        <v>0</v>
      </c>
      <c r="L40" s="46" t="e">
        <f>K40/K35</f>
        <v>#DIV/0!</v>
      </c>
      <c r="N40" s="3">
        <v>2</v>
      </c>
      <c r="O40" s="3" cm="1">
        <f t="array" ref="O40">_xlfn.AGGREGATE(15, 3, (YTD_12[Associate Name]=P37)/(YTD_12[Associate Name]=P37)*ROW(YTD_12[Associate Name]), N40) - 1</f>
        <v>2</v>
      </c>
      <c r="P40" s="43" cm="1">
        <f t="array" ref="P40">IFERROR(INDEX(YTD_12[Vendor Name], O40), "")</f>
        <v>0</v>
      </c>
      <c r="Q40" s="44">
        <f>SUMIFS(YTD_12[Closed Sales Volume YTD], YTD_12[Associate Name], P37, YTD_12[Vendor Name], P40)</f>
        <v>0</v>
      </c>
      <c r="R40" s="46" t="e">
        <f>Q40/Q35</f>
        <v>#DIV/0!</v>
      </c>
      <c r="T40" s="3">
        <v>2</v>
      </c>
      <c r="U40" s="3" cm="1">
        <f t="array" ref="U40">_xlfn.AGGREGATE(15, 3, (YTD_12[Associate Name]=V37)/(YTD_12[Associate Name]=V37)*ROW(YTD_12[Associate Name]), T40) - 1</f>
        <v>2</v>
      </c>
      <c r="V40" s="43" cm="1">
        <f t="array" ref="V40">IFERROR(INDEX(YTD_12[Vendor Name], U40), "")</f>
        <v>0</v>
      </c>
      <c r="W40" s="44">
        <f>SUMIFS(YTD_12[Closed Sales Volume YTD], YTD_12[Associate Name], V37, YTD_12[Vendor Name], V40)</f>
        <v>0</v>
      </c>
      <c r="X40" s="46" t="e">
        <f>W40/W35</f>
        <v>#DIV/0!</v>
      </c>
      <c r="Z40" s="3">
        <v>2</v>
      </c>
      <c r="AA40" s="3" cm="1">
        <f t="array" ref="AA40">_xlfn.AGGREGATE(15, 3, (YTD_12[Associate Name]=AB37)/(YTD_12[Associate Name]=AB37)*ROW(YTD_12[Associate Name]), Z40) - 1</f>
        <v>2</v>
      </c>
      <c r="AB40" s="43" cm="1">
        <f t="array" ref="AB40">IFERROR(INDEX(YTD_12[Vendor Name], AA40), "")</f>
        <v>0</v>
      </c>
      <c r="AC40" s="44">
        <f>SUMIFS(YTD_12[Closed Sales Volume YTD], YTD_12[Associate Name], AB37, YTD_12[Vendor Name], AB40)</f>
        <v>0</v>
      </c>
      <c r="AD40" s="46" t="e">
        <f>AC40/AC35</f>
        <v>#DIV/0!</v>
      </c>
    </row>
    <row r="41" spans="1:30" x14ac:dyDescent="0.2">
      <c r="B41" s="3">
        <v>3</v>
      </c>
      <c r="C41" s="3" cm="1">
        <f t="array" ref="C41">_xlfn.AGGREGATE(15, 3, (YTD_12[Associate Name]=D37)/(YTD_12[Associate Name]=D37)*ROW(YTD_12[Associate Name]), B41) - 1</f>
        <v>3</v>
      </c>
      <c r="D41" s="43" cm="1">
        <f t="array" ref="D41">IFERROR(INDEX(YTD_12[Vendor Name], C41), "")</f>
        <v>0</v>
      </c>
      <c r="E41" s="44">
        <f>SUMIFS(YTD_12[Closed Sales Volume YTD], YTD_12[Associate Name], D37, YTD_12[Vendor Name], D41)</f>
        <v>0</v>
      </c>
      <c r="F41" s="45" t="e">
        <f>E41/E35</f>
        <v>#DIV/0!</v>
      </c>
      <c r="H41" s="3">
        <v>3</v>
      </c>
      <c r="I41" s="3" cm="1">
        <f t="array" ref="I41">_xlfn.AGGREGATE(15, 3, (YTD_12[Associate Name]=J37)/(YTD_12[Associate Name]=J37)*ROW(YTD_12[Associate Name]), H41) - 1</f>
        <v>3</v>
      </c>
      <c r="J41" s="43" cm="1">
        <f t="array" ref="J41">IFERROR(INDEX(YTD_12[Vendor Name], I41), "")</f>
        <v>0</v>
      </c>
      <c r="K41" s="44">
        <f>SUMIFS(YTD_12[Closed Sales Volume YTD], YTD_12[Associate Name], J37, YTD_12[Vendor Name], J41)</f>
        <v>0</v>
      </c>
      <c r="L41" s="45" t="e">
        <f>K41/K35</f>
        <v>#DIV/0!</v>
      </c>
      <c r="N41" s="3">
        <v>3</v>
      </c>
      <c r="O41" s="3" cm="1">
        <f t="array" ref="O41">_xlfn.AGGREGATE(15, 3, (YTD_12[Associate Name]=P37)/(YTD_12[Associate Name]=P37)*ROW(YTD_12[Associate Name]), N41) - 1</f>
        <v>3</v>
      </c>
      <c r="P41" s="43" cm="1">
        <f t="array" ref="P41">IFERROR(INDEX(YTD_12[Vendor Name], O41), "")</f>
        <v>0</v>
      </c>
      <c r="Q41" s="44">
        <f>SUMIFS(YTD_12[Closed Sales Volume YTD], YTD_12[Associate Name], P37, YTD_12[Vendor Name], P41)</f>
        <v>0</v>
      </c>
      <c r="R41" s="45" t="e">
        <f>Q41/Q35</f>
        <v>#DIV/0!</v>
      </c>
      <c r="T41" s="3">
        <v>3</v>
      </c>
      <c r="U41" s="3" cm="1">
        <f t="array" ref="U41">_xlfn.AGGREGATE(15, 3, (YTD_12[Associate Name]=V37)/(YTD_12[Associate Name]=V37)*ROW(YTD_12[Associate Name]), T41) - 1</f>
        <v>3</v>
      </c>
      <c r="V41" s="43" cm="1">
        <f t="array" ref="V41">IFERROR(INDEX(YTD_12[Vendor Name], U41), "")</f>
        <v>0</v>
      </c>
      <c r="W41" s="44">
        <f>SUMIFS(YTD_12[Closed Sales Volume YTD], YTD_12[Associate Name], V37, YTD_12[Vendor Name], V41)</f>
        <v>0</v>
      </c>
      <c r="X41" s="45" t="e">
        <f>W41/W35</f>
        <v>#DIV/0!</v>
      </c>
      <c r="Z41" s="3">
        <v>3</v>
      </c>
      <c r="AA41" s="3" cm="1">
        <f t="array" ref="AA41">_xlfn.AGGREGATE(15, 3, (YTD_12[Associate Name]=AB37)/(YTD_12[Associate Name]=AB37)*ROW(YTD_12[Associate Name]), Z41) - 1</f>
        <v>3</v>
      </c>
      <c r="AB41" s="43" cm="1">
        <f t="array" ref="AB41">IFERROR(INDEX(YTD_12[Vendor Name], AA41), "")</f>
        <v>0</v>
      </c>
      <c r="AC41" s="44">
        <f>SUMIFS(YTD_12[Closed Sales Volume YTD], YTD_12[Associate Name], AB37, YTD_12[Vendor Name], AB41)</f>
        <v>0</v>
      </c>
      <c r="AD41" s="45" t="e">
        <f>AC41/AC35</f>
        <v>#DIV/0!</v>
      </c>
    </row>
    <row r="42" spans="1:30" x14ac:dyDescent="0.2">
      <c r="B42" s="3">
        <v>4</v>
      </c>
      <c r="C42" s="3" cm="1">
        <f t="array" ref="C42">_xlfn.AGGREGATE(15, 3, (YTD_12[Associate Name]=D37)/(YTD_12[Associate Name]=D37)*ROW(YTD_12[Associate Name]), B42) - 1</f>
        <v>4</v>
      </c>
      <c r="D42" s="43" cm="1">
        <f t="array" ref="D42">IFERROR(INDEX(YTD_12[Vendor Name], C42), "")</f>
        <v>0</v>
      </c>
      <c r="E42" s="44">
        <f>SUMIFS(YTD_12[Closed Sales Volume YTD], YTD_12[Associate Name], D37, YTD_12[Vendor Name], D42)</f>
        <v>0</v>
      </c>
      <c r="F42" s="45" t="e">
        <f>E42/E35</f>
        <v>#DIV/0!</v>
      </c>
      <c r="H42" s="3">
        <v>4</v>
      </c>
      <c r="I42" s="3" cm="1">
        <f t="array" ref="I42">_xlfn.AGGREGATE(15, 3, (YTD_12[Associate Name]=J37)/(YTD_12[Associate Name]=J37)*ROW(YTD_12[Associate Name]), H42) - 1</f>
        <v>4</v>
      </c>
      <c r="J42" s="43" cm="1">
        <f t="array" ref="J42">IFERROR(INDEX(YTD_12[Vendor Name], I42), "")</f>
        <v>0</v>
      </c>
      <c r="K42" s="44">
        <f>SUMIFS(YTD_12[Closed Sales Volume YTD], YTD_12[Associate Name], J37, YTD_12[Vendor Name], J42)</f>
        <v>0</v>
      </c>
      <c r="L42" s="45" t="e">
        <f>K42/K35</f>
        <v>#DIV/0!</v>
      </c>
      <c r="N42" s="3">
        <v>4</v>
      </c>
      <c r="O42" s="3" cm="1">
        <f t="array" ref="O42">_xlfn.AGGREGATE(15, 3, (YTD_12[Associate Name]=P37)/(YTD_12[Associate Name]=P37)*ROW(YTD_12[Associate Name]), N42) - 1</f>
        <v>4</v>
      </c>
      <c r="P42" s="43" cm="1">
        <f t="array" ref="P42">IFERROR(INDEX(YTD_12[Vendor Name], O42), "")</f>
        <v>0</v>
      </c>
      <c r="Q42" s="44">
        <f>SUMIFS(YTD_12[Closed Sales Volume YTD], YTD_12[Associate Name], P37, YTD_12[Vendor Name], P42)</f>
        <v>0</v>
      </c>
      <c r="R42" s="45" t="e">
        <f>Q42/Q35</f>
        <v>#DIV/0!</v>
      </c>
      <c r="T42" s="3">
        <v>4</v>
      </c>
      <c r="U42" s="3" cm="1">
        <f t="array" ref="U42">_xlfn.AGGREGATE(15, 3, (YTD_12[Associate Name]=V37)/(YTD_12[Associate Name]=V37)*ROW(YTD_12[Associate Name]), T42) - 1</f>
        <v>4</v>
      </c>
      <c r="V42" s="43" cm="1">
        <f t="array" ref="V42">IFERROR(INDEX(YTD_12[Vendor Name], U42), "")</f>
        <v>0</v>
      </c>
      <c r="W42" s="44">
        <f>SUMIFS(YTD_12[Closed Sales Volume YTD], YTD_12[Associate Name], V37, YTD_12[Vendor Name], V42)</f>
        <v>0</v>
      </c>
      <c r="X42" s="45" t="e">
        <f>W42/W35</f>
        <v>#DIV/0!</v>
      </c>
      <c r="Z42" s="3">
        <v>4</v>
      </c>
      <c r="AA42" s="3" cm="1">
        <f t="array" ref="AA42">_xlfn.AGGREGATE(15, 3, (YTD_12[Associate Name]=AB37)/(YTD_12[Associate Name]=AB37)*ROW(YTD_12[Associate Name]), Z42) - 1</f>
        <v>4</v>
      </c>
      <c r="AB42" s="43" cm="1">
        <f t="array" ref="AB42">IFERROR(INDEX(YTD_12[Vendor Name], AA42), "")</f>
        <v>0</v>
      </c>
      <c r="AC42" s="44">
        <f>SUMIFS(YTD_12[Closed Sales Volume YTD], YTD_12[Associate Name], AB37, YTD_12[Vendor Name], AB42)</f>
        <v>0</v>
      </c>
      <c r="AD42" s="45" t="e">
        <f>AC42/AC35</f>
        <v>#DIV/0!</v>
      </c>
    </row>
    <row r="43" spans="1:30" x14ac:dyDescent="0.2">
      <c r="B43" s="3">
        <v>5</v>
      </c>
      <c r="C43" s="3" cm="1">
        <f t="array" ref="C43">_xlfn.AGGREGATE(15, 3, (YTD_12[Associate Name]=D37)/(YTD_12[Associate Name]=D37)*ROW(YTD_12[Associate Name]), B43) - 1</f>
        <v>5</v>
      </c>
      <c r="D43" s="43" cm="1">
        <f t="array" ref="D43">IFERROR(INDEX(YTD_12[Vendor Name], C43), "")</f>
        <v>0</v>
      </c>
      <c r="E43" s="44">
        <f>SUMIFS(YTD_12[Closed Sales Volume YTD], YTD_12[Associate Name], D37, YTD_12[Vendor Name], D43)</f>
        <v>0</v>
      </c>
      <c r="F43" s="45" t="e">
        <f>E43/E35</f>
        <v>#DIV/0!</v>
      </c>
      <c r="H43" s="3">
        <v>5</v>
      </c>
      <c r="I43" s="3" cm="1">
        <f t="array" ref="I43">_xlfn.AGGREGATE(15, 3, (YTD_12[Associate Name]=J37)/(YTD_12[Associate Name]=J37)*ROW(YTD_12[Associate Name]), H43) - 1</f>
        <v>5</v>
      </c>
      <c r="J43" s="43" cm="1">
        <f t="array" ref="J43">IFERROR(INDEX(YTD_12[Vendor Name], I43), "")</f>
        <v>0</v>
      </c>
      <c r="K43" s="44">
        <f>SUMIFS(YTD_12[Closed Sales Volume YTD], YTD_12[Associate Name], J37, YTD_12[Vendor Name], J43)</f>
        <v>0</v>
      </c>
      <c r="L43" s="45" t="e">
        <f>K43/K35</f>
        <v>#DIV/0!</v>
      </c>
      <c r="N43" s="3">
        <v>5</v>
      </c>
      <c r="O43" s="3" cm="1">
        <f t="array" ref="O43">_xlfn.AGGREGATE(15, 3, (YTD_12[Associate Name]=P37)/(YTD_12[Associate Name]=P37)*ROW(YTD_12[Associate Name]), N43) - 1</f>
        <v>5</v>
      </c>
      <c r="P43" s="43" cm="1">
        <f t="array" ref="P43">IFERROR(INDEX(YTD_12[Vendor Name], O43), "")</f>
        <v>0</v>
      </c>
      <c r="Q43" s="44">
        <f>SUMIFS(YTD_12[Closed Sales Volume YTD], YTD_12[Associate Name], P37, YTD_12[Vendor Name], P43)</f>
        <v>0</v>
      </c>
      <c r="R43" s="45" t="e">
        <f>Q43/Q35</f>
        <v>#DIV/0!</v>
      </c>
      <c r="T43" s="3">
        <v>5</v>
      </c>
      <c r="U43" s="3" cm="1">
        <f t="array" ref="U43">_xlfn.AGGREGATE(15, 3, (YTD_12[Associate Name]=V37)/(YTD_12[Associate Name]=V37)*ROW(YTD_12[Associate Name]), T43) - 1</f>
        <v>5</v>
      </c>
      <c r="V43" s="43" cm="1">
        <f t="array" ref="V43">IFERROR(INDEX(YTD_12[Vendor Name], U43), "")</f>
        <v>0</v>
      </c>
      <c r="W43" s="44">
        <f>SUMIFS(YTD_12[Closed Sales Volume YTD], YTD_12[Associate Name], V37, YTD_12[Vendor Name], V43)</f>
        <v>0</v>
      </c>
      <c r="X43" s="45" t="e">
        <f>W43/W35</f>
        <v>#DIV/0!</v>
      </c>
      <c r="Z43" s="3">
        <v>5</v>
      </c>
      <c r="AA43" s="3" cm="1">
        <f t="array" ref="AA43">_xlfn.AGGREGATE(15, 3, (YTD_12[Associate Name]=AB37)/(YTD_12[Associate Name]=AB37)*ROW(YTD_12[Associate Name]), Z43) - 1</f>
        <v>5</v>
      </c>
      <c r="AB43" s="43" cm="1">
        <f t="array" ref="AB43">IFERROR(INDEX(YTD_12[Vendor Name], AA43), "")</f>
        <v>0</v>
      </c>
      <c r="AC43" s="44">
        <f>SUMIFS(YTD_12[Closed Sales Volume YTD], YTD_12[Associate Name], AB37, YTD_12[Vendor Name], AB43)</f>
        <v>0</v>
      </c>
      <c r="AD43" s="45" t="e">
        <f>AC43/AC35</f>
        <v>#DIV/0!</v>
      </c>
    </row>
    <row r="44" spans="1:30" x14ac:dyDescent="0.2">
      <c r="B44" s="3">
        <v>6</v>
      </c>
      <c r="C44" s="3" cm="1">
        <f t="array" ref="C44">_xlfn.AGGREGATE(15, 3, (YTD_12[Associate Name]=D37)/(YTD_12[Associate Name]=D37)*ROW(YTD_12[Associate Name]), B44) - 1</f>
        <v>6</v>
      </c>
      <c r="D44" s="43" cm="1">
        <f t="array" ref="D44">IFERROR(INDEX(YTD_12[Vendor Name], C44), "")</f>
        <v>0</v>
      </c>
      <c r="E44" s="44">
        <f>SUMIFS(YTD_12[Closed Sales Volume YTD], YTD_12[Associate Name], D37, YTD_12[Vendor Name], D44)</f>
        <v>0</v>
      </c>
      <c r="F44" s="45" t="e">
        <f>E44/E35</f>
        <v>#DIV/0!</v>
      </c>
      <c r="H44" s="3">
        <v>6</v>
      </c>
      <c r="I44" s="3" cm="1">
        <f t="array" ref="I44">_xlfn.AGGREGATE(15, 3, (YTD_12[Associate Name]=J37)/(YTD_12[Associate Name]=J37)*ROW(YTD_12[Associate Name]), H44) - 1</f>
        <v>6</v>
      </c>
      <c r="J44" s="43" cm="1">
        <f t="array" ref="J44">IFERROR(INDEX(YTD_12[Vendor Name], I44), "")</f>
        <v>0</v>
      </c>
      <c r="K44" s="44">
        <f>SUMIFS(YTD_12[Closed Sales Volume YTD], YTD_12[Associate Name], J37, YTD_12[Vendor Name], J44)</f>
        <v>0</v>
      </c>
      <c r="L44" s="45" t="e">
        <f>K44/K35</f>
        <v>#DIV/0!</v>
      </c>
      <c r="N44" s="3">
        <v>6</v>
      </c>
      <c r="O44" s="3" cm="1">
        <f t="array" ref="O44">_xlfn.AGGREGATE(15, 3, (YTD_12[Associate Name]=P37)/(YTD_12[Associate Name]=P37)*ROW(YTD_12[Associate Name]), N44) - 1</f>
        <v>6</v>
      </c>
      <c r="P44" s="43" cm="1">
        <f t="array" ref="P44">IFERROR(INDEX(YTD_12[Vendor Name], O44), "")</f>
        <v>0</v>
      </c>
      <c r="Q44" s="44">
        <f>SUMIFS(YTD_12[Closed Sales Volume YTD], YTD_12[Associate Name], P37, YTD_12[Vendor Name], P44)</f>
        <v>0</v>
      </c>
      <c r="R44" s="45" t="e">
        <f>Q44/Q35</f>
        <v>#DIV/0!</v>
      </c>
      <c r="T44" s="3">
        <v>6</v>
      </c>
      <c r="U44" s="3" cm="1">
        <f t="array" ref="U44">_xlfn.AGGREGATE(15, 3, (YTD_12[Associate Name]=V37)/(YTD_12[Associate Name]=V37)*ROW(YTD_12[Associate Name]), T44) - 1</f>
        <v>6</v>
      </c>
      <c r="V44" s="43" cm="1">
        <f t="array" ref="V44">IFERROR(INDEX(YTD_12[Vendor Name], U44), "")</f>
        <v>0</v>
      </c>
      <c r="W44" s="44">
        <f>SUMIFS(YTD_12[Closed Sales Volume YTD], YTD_12[Associate Name], V37, YTD_12[Vendor Name], V44)</f>
        <v>0</v>
      </c>
      <c r="X44" s="45" t="e">
        <f>W44/W35</f>
        <v>#DIV/0!</v>
      </c>
      <c r="Z44" s="3">
        <v>6</v>
      </c>
      <c r="AA44" s="3" cm="1">
        <f t="array" ref="AA44">_xlfn.AGGREGATE(15, 3, (YTD_12[Associate Name]=AB37)/(YTD_12[Associate Name]=AB37)*ROW(YTD_12[Associate Name]), Z44) - 1</f>
        <v>6</v>
      </c>
      <c r="AB44" s="43" cm="1">
        <f t="array" ref="AB44">IFERROR(INDEX(YTD_12[Vendor Name], AA44), "")</f>
        <v>0</v>
      </c>
      <c r="AC44" s="44">
        <f>SUMIFS(YTD_12[Closed Sales Volume YTD], YTD_12[Associate Name], AB37, YTD_12[Vendor Name], AB44)</f>
        <v>0</v>
      </c>
      <c r="AD44" s="45" t="e">
        <f>AC44/AC35</f>
        <v>#DIV/0!</v>
      </c>
    </row>
    <row r="45" spans="1:30" x14ac:dyDescent="0.2">
      <c r="B45" s="3">
        <v>7</v>
      </c>
      <c r="C45" s="3" cm="1">
        <f t="array" ref="C45">_xlfn.AGGREGATE(15, 3, (YTD_12[Associate Name]=D37)/(YTD_12[Associate Name]=D37)*ROW(YTD_12[Associate Name]), B45) - 1</f>
        <v>7</v>
      </c>
      <c r="D45" s="43" cm="1">
        <f t="array" ref="D45">IFERROR(INDEX(YTD_12[Vendor Name], C45), "")</f>
        <v>0</v>
      </c>
      <c r="E45" s="44">
        <f>SUMIFS(YTD_12[Closed Sales Volume YTD], YTD_12[Associate Name], D37, YTD_12[Vendor Name], D45)</f>
        <v>0</v>
      </c>
      <c r="F45" s="45" t="e">
        <f>E45/E35</f>
        <v>#DIV/0!</v>
      </c>
      <c r="H45" s="3">
        <v>7</v>
      </c>
      <c r="I45" s="3" cm="1">
        <f t="array" ref="I45">_xlfn.AGGREGATE(15, 3, (YTD_12[Associate Name]=J37)/(YTD_12[Associate Name]=J37)*ROW(YTD_12[Associate Name]), H45) - 1</f>
        <v>7</v>
      </c>
      <c r="J45" s="43" cm="1">
        <f t="array" ref="J45">IFERROR(INDEX(YTD_12[Vendor Name], I45), "")</f>
        <v>0</v>
      </c>
      <c r="K45" s="44">
        <f>SUMIFS(YTD_12[Closed Sales Volume YTD], YTD_12[Associate Name], J37, YTD_12[Vendor Name], J45)</f>
        <v>0</v>
      </c>
      <c r="L45" s="45" t="e">
        <f>K45/K35</f>
        <v>#DIV/0!</v>
      </c>
      <c r="N45" s="3">
        <v>7</v>
      </c>
      <c r="O45" s="3" cm="1">
        <f t="array" ref="O45">_xlfn.AGGREGATE(15, 3, (YTD_12[Associate Name]=P37)/(YTD_12[Associate Name]=P37)*ROW(YTD_12[Associate Name]), N45) - 1</f>
        <v>7</v>
      </c>
      <c r="P45" s="43" cm="1">
        <f t="array" ref="P45">IFERROR(INDEX(YTD_12[Vendor Name], O45), "")</f>
        <v>0</v>
      </c>
      <c r="Q45" s="44">
        <f>SUMIFS(YTD_12[Closed Sales Volume YTD], YTD_12[Associate Name], P37, YTD_12[Vendor Name], P45)</f>
        <v>0</v>
      </c>
      <c r="R45" s="45" t="e">
        <f>Q45/Q35</f>
        <v>#DIV/0!</v>
      </c>
      <c r="T45" s="3">
        <v>7</v>
      </c>
      <c r="U45" s="3" cm="1">
        <f t="array" ref="U45">_xlfn.AGGREGATE(15, 3, (YTD_12[Associate Name]=V37)/(YTD_12[Associate Name]=V37)*ROW(YTD_12[Associate Name]), T45) - 1</f>
        <v>7</v>
      </c>
      <c r="V45" s="43" cm="1">
        <f t="array" ref="V45">IFERROR(INDEX(YTD_12[Vendor Name], U45), "")</f>
        <v>0</v>
      </c>
      <c r="W45" s="44">
        <f>SUMIFS(YTD_12[Closed Sales Volume YTD], YTD_12[Associate Name], V37, YTD_12[Vendor Name], V45)</f>
        <v>0</v>
      </c>
      <c r="X45" s="45" t="e">
        <f>W45/W35</f>
        <v>#DIV/0!</v>
      </c>
      <c r="Z45" s="3">
        <v>7</v>
      </c>
      <c r="AA45" s="3" cm="1">
        <f t="array" ref="AA45">_xlfn.AGGREGATE(15, 3, (YTD_12[Associate Name]=AB37)/(YTD_12[Associate Name]=AB37)*ROW(YTD_12[Associate Name]), Z45) - 1</f>
        <v>7</v>
      </c>
      <c r="AB45" s="43" cm="1">
        <f t="array" ref="AB45">IFERROR(INDEX(YTD_12[Vendor Name], AA45), "")</f>
        <v>0</v>
      </c>
      <c r="AC45" s="44">
        <f>SUMIFS(YTD_12[Closed Sales Volume YTD], YTD_12[Associate Name], AB37, YTD_12[Vendor Name], AB45)</f>
        <v>0</v>
      </c>
      <c r="AD45" s="45" t="e">
        <f>AC45/AC35</f>
        <v>#DIV/0!</v>
      </c>
    </row>
    <row r="46" spans="1:30" x14ac:dyDescent="0.2">
      <c r="B46" s="3">
        <v>8</v>
      </c>
      <c r="C46" s="3" cm="1">
        <f t="array" ref="C46">_xlfn.AGGREGATE(15, 3, (YTD_12[Associate Name]=D37)/(YTD_12[Associate Name]=D37)*ROW(YTD_12[Associate Name]), B46) - 1</f>
        <v>8</v>
      </c>
      <c r="D46" s="43" cm="1">
        <f t="array" ref="D46">IFERROR(INDEX(YTD_12[Vendor Name], C46), "")</f>
        <v>0</v>
      </c>
      <c r="E46" s="44">
        <f>SUMIFS(YTD_12[Closed Sales Volume YTD], YTD_12[Associate Name], D37, YTD_12[Vendor Name], D46)</f>
        <v>0</v>
      </c>
      <c r="F46" s="45" t="e">
        <f>E46/E35</f>
        <v>#DIV/0!</v>
      </c>
      <c r="H46" s="3">
        <v>8</v>
      </c>
      <c r="I46" s="3" cm="1">
        <f t="array" ref="I46">_xlfn.AGGREGATE(15, 3, (YTD_12[Associate Name]=J37)/(YTD_12[Associate Name]=J37)*ROW(YTD_12[Associate Name]), H46) - 1</f>
        <v>8</v>
      </c>
      <c r="J46" s="43" cm="1">
        <f t="array" ref="J46">IFERROR(INDEX(YTD_12[Vendor Name], I46), "")</f>
        <v>0</v>
      </c>
      <c r="K46" s="44">
        <f>SUMIFS(YTD_12[Closed Sales Volume YTD], YTD_12[Associate Name], J37, YTD_12[Vendor Name], J46)</f>
        <v>0</v>
      </c>
      <c r="L46" s="45" t="e">
        <f>K46/K35</f>
        <v>#DIV/0!</v>
      </c>
      <c r="N46" s="3">
        <v>8</v>
      </c>
      <c r="O46" s="3" cm="1">
        <f t="array" ref="O46">_xlfn.AGGREGATE(15, 3, (YTD_12[Associate Name]=P37)/(YTD_12[Associate Name]=P37)*ROW(YTD_12[Associate Name]), N46) - 1</f>
        <v>8</v>
      </c>
      <c r="P46" s="43" cm="1">
        <f t="array" ref="P46">IFERROR(INDEX(YTD_12[Vendor Name], O46), "")</f>
        <v>0</v>
      </c>
      <c r="Q46" s="44">
        <f>SUMIFS(YTD_12[Closed Sales Volume YTD], YTD_12[Associate Name], P37, YTD_12[Vendor Name], P46)</f>
        <v>0</v>
      </c>
      <c r="R46" s="45" t="e">
        <f>Q46/Q35</f>
        <v>#DIV/0!</v>
      </c>
      <c r="T46" s="3">
        <v>8</v>
      </c>
      <c r="U46" s="3" cm="1">
        <f t="array" ref="U46">_xlfn.AGGREGATE(15, 3, (YTD_12[Associate Name]=V37)/(YTD_12[Associate Name]=V37)*ROW(YTD_12[Associate Name]), T46) - 1</f>
        <v>8</v>
      </c>
      <c r="V46" s="43" cm="1">
        <f t="array" ref="V46">IFERROR(INDEX(YTD_12[Vendor Name], U46), "")</f>
        <v>0</v>
      </c>
      <c r="W46" s="44">
        <f>SUMIFS(YTD_12[Closed Sales Volume YTD], YTD_12[Associate Name], V37, YTD_12[Vendor Name], V46)</f>
        <v>0</v>
      </c>
      <c r="X46" s="45" t="e">
        <f>W46/W35</f>
        <v>#DIV/0!</v>
      </c>
      <c r="Z46" s="3">
        <v>8</v>
      </c>
      <c r="AA46" s="3" cm="1">
        <f t="array" ref="AA46">_xlfn.AGGREGATE(15, 3, (YTD_12[Associate Name]=AB37)/(YTD_12[Associate Name]=AB37)*ROW(YTD_12[Associate Name]), Z46) - 1</f>
        <v>8</v>
      </c>
      <c r="AB46" s="43" cm="1">
        <f t="array" ref="AB46">IFERROR(INDEX(YTD_12[Vendor Name], AA46), "")</f>
        <v>0</v>
      </c>
      <c r="AC46" s="44">
        <f>SUMIFS(YTD_12[Closed Sales Volume YTD], YTD_12[Associate Name], AB37, YTD_12[Vendor Name], AB46)</f>
        <v>0</v>
      </c>
      <c r="AD46" s="45" t="e">
        <f>AC46/AC35</f>
        <v>#DIV/0!</v>
      </c>
    </row>
    <row r="47" spans="1:30" x14ac:dyDescent="0.2">
      <c r="B47" s="3">
        <v>9</v>
      </c>
      <c r="C47" s="3" cm="1">
        <f t="array" ref="C47">_xlfn.AGGREGATE(15, 3, (YTD_12[Associate Name]=D37)/(YTD_12[Associate Name]=D37)*ROW(YTD_12[Associate Name]), B47) - 1</f>
        <v>9</v>
      </c>
      <c r="D47" s="43" cm="1">
        <f t="array" ref="D47">IFERROR(INDEX(YTD_12[Vendor Name], C47), "")</f>
        <v>0</v>
      </c>
      <c r="E47" s="44">
        <f>SUMIFS(YTD_12[Closed Sales Volume YTD], YTD_12[Associate Name], D37, YTD_12[Vendor Name], D47)</f>
        <v>0</v>
      </c>
      <c r="F47" s="45" t="e">
        <f>E47/E35</f>
        <v>#DIV/0!</v>
      </c>
      <c r="H47" s="3">
        <v>9</v>
      </c>
      <c r="I47" s="3" cm="1">
        <f t="array" ref="I47">_xlfn.AGGREGATE(15, 3, (YTD_12[Associate Name]=J37)/(YTD_12[Associate Name]=J37)*ROW(YTD_12[Associate Name]), H47) - 1</f>
        <v>9</v>
      </c>
      <c r="J47" s="43" cm="1">
        <f t="array" ref="J47">IFERROR(INDEX(YTD_12[Vendor Name], I47), "")</f>
        <v>0</v>
      </c>
      <c r="K47" s="44">
        <f>SUMIFS(YTD_12[Closed Sales Volume YTD], YTD_12[Associate Name], J37, YTD_12[Vendor Name], J47)</f>
        <v>0</v>
      </c>
      <c r="L47" s="45" t="e">
        <f>K47/K35</f>
        <v>#DIV/0!</v>
      </c>
      <c r="N47" s="3">
        <v>9</v>
      </c>
      <c r="O47" s="3" cm="1">
        <f t="array" ref="O47">_xlfn.AGGREGATE(15, 3, (YTD_12[Associate Name]=P37)/(YTD_12[Associate Name]=P37)*ROW(YTD_12[Associate Name]), N47) - 1</f>
        <v>9</v>
      </c>
      <c r="P47" s="43" cm="1">
        <f t="array" ref="P47">IFERROR(INDEX(YTD_12[Vendor Name], O47), "")</f>
        <v>0</v>
      </c>
      <c r="Q47" s="44">
        <f>SUMIFS(YTD_12[Closed Sales Volume YTD], YTD_12[Associate Name], P37, YTD_12[Vendor Name], P47)</f>
        <v>0</v>
      </c>
      <c r="R47" s="45" t="e">
        <f>Q47/Q35</f>
        <v>#DIV/0!</v>
      </c>
      <c r="T47" s="3">
        <v>9</v>
      </c>
      <c r="U47" s="3" cm="1">
        <f t="array" ref="U47">_xlfn.AGGREGATE(15, 3, (YTD_12[Associate Name]=V37)/(YTD_12[Associate Name]=V37)*ROW(YTD_12[Associate Name]), T47) - 1</f>
        <v>9</v>
      </c>
      <c r="V47" s="43" cm="1">
        <f t="array" ref="V47">IFERROR(INDEX(YTD_12[Vendor Name], U47), "")</f>
        <v>0</v>
      </c>
      <c r="W47" s="44">
        <f>SUMIFS(YTD_12[Closed Sales Volume YTD], YTD_12[Associate Name], V37, YTD_12[Vendor Name], V47)</f>
        <v>0</v>
      </c>
      <c r="X47" s="45" t="e">
        <f>W47/W35</f>
        <v>#DIV/0!</v>
      </c>
      <c r="Z47" s="3">
        <v>9</v>
      </c>
      <c r="AA47" s="3" cm="1">
        <f t="array" ref="AA47">_xlfn.AGGREGATE(15, 3, (YTD_12[Associate Name]=AB37)/(YTD_12[Associate Name]=AB37)*ROW(YTD_12[Associate Name]), Z47) - 1</f>
        <v>9</v>
      </c>
      <c r="AB47" s="43" cm="1">
        <f t="array" ref="AB47">IFERROR(INDEX(YTD_12[Vendor Name], AA47), "")</f>
        <v>0</v>
      </c>
      <c r="AC47" s="44">
        <f>SUMIFS(YTD_12[Closed Sales Volume YTD], YTD_12[Associate Name], AB37, YTD_12[Vendor Name], AB47)</f>
        <v>0</v>
      </c>
      <c r="AD47" s="45" t="e">
        <f>AC47/AC35</f>
        <v>#DIV/0!</v>
      </c>
    </row>
    <row r="48" spans="1:30" x14ac:dyDescent="0.2">
      <c r="B48" s="3">
        <v>10</v>
      </c>
      <c r="C48" s="3" cm="1">
        <f t="array" ref="C48">_xlfn.AGGREGATE(15, 3, (YTD_12[Associate Name]=D37)/(YTD_12[Associate Name]=D37)*ROW(YTD_12[Associate Name]), B48) - 1</f>
        <v>10</v>
      </c>
      <c r="D48" s="43" cm="1">
        <f t="array" ref="D48">IFERROR(INDEX(YTD_12[Vendor Name], C48), "")</f>
        <v>0</v>
      </c>
      <c r="E48" s="44">
        <f>SUMIFS(YTD_12[Closed Sales Volume YTD], YTD_12[Associate Name], D37, YTD_12[Vendor Name], D48)</f>
        <v>0</v>
      </c>
      <c r="F48" s="45" t="e">
        <f>E48/E35</f>
        <v>#DIV/0!</v>
      </c>
      <c r="H48" s="3">
        <v>10</v>
      </c>
      <c r="I48" s="3" cm="1">
        <f t="array" ref="I48">_xlfn.AGGREGATE(15, 3, (YTD_12[Associate Name]=J37)/(YTD_12[Associate Name]=J37)*ROW(YTD_12[Associate Name]), H48) - 1</f>
        <v>10</v>
      </c>
      <c r="J48" s="43" cm="1">
        <f t="array" ref="J48">IFERROR(INDEX(YTD_12[Vendor Name], I48), "")</f>
        <v>0</v>
      </c>
      <c r="K48" s="44">
        <f>SUMIFS(YTD_12[Closed Sales Volume YTD], YTD_12[Associate Name], J37, YTD_12[Vendor Name], J48)</f>
        <v>0</v>
      </c>
      <c r="L48" s="45" t="e">
        <f>K48/K35</f>
        <v>#DIV/0!</v>
      </c>
      <c r="N48" s="3">
        <v>10</v>
      </c>
      <c r="O48" s="3" cm="1">
        <f t="array" ref="O48">_xlfn.AGGREGATE(15, 3, (YTD_12[Associate Name]=P37)/(YTD_12[Associate Name]=P37)*ROW(YTD_12[Associate Name]), N48) - 1</f>
        <v>10</v>
      </c>
      <c r="P48" s="43" cm="1">
        <f t="array" ref="P48">IFERROR(INDEX(YTD_12[Vendor Name], O48), "")</f>
        <v>0</v>
      </c>
      <c r="Q48" s="44">
        <f>SUMIFS(YTD_12[Closed Sales Volume YTD], YTD_12[Associate Name], P37, YTD_12[Vendor Name], P48)</f>
        <v>0</v>
      </c>
      <c r="R48" s="45" t="e">
        <f>Q48/Q35</f>
        <v>#DIV/0!</v>
      </c>
      <c r="T48" s="3">
        <v>10</v>
      </c>
      <c r="U48" s="3" cm="1">
        <f t="array" ref="U48">_xlfn.AGGREGATE(15, 3, (YTD_12[Associate Name]=V37)/(YTD_12[Associate Name]=V37)*ROW(YTD_12[Associate Name]), T48) - 1</f>
        <v>10</v>
      </c>
      <c r="V48" s="43" cm="1">
        <f t="array" ref="V48">IFERROR(INDEX(YTD_12[Vendor Name], U48), "")</f>
        <v>0</v>
      </c>
      <c r="W48" s="44">
        <f>SUMIFS(YTD_12[Closed Sales Volume YTD], YTD_12[Associate Name], V37, YTD_12[Vendor Name], V48)</f>
        <v>0</v>
      </c>
      <c r="X48" s="45" t="e">
        <f>W48/W35</f>
        <v>#DIV/0!</v>
      </c>
      <c r="Z48" s="3">
        <v>10</v>
      </c>
      <c r="AA48" s="3" cm="1">
        <f t="array" ref="AA48">_xlfn.AGGREGATE(15, 3, (YTD_12[Associate Name]=AB37)/(YTD_12[Associate Name]=AB37)*ROW(YTD_12[Associate Name]), Z48) - 1</f>
        <v>10</v>
      </c>
      <c r="AB48" s="43" cm="1">
        <f t="array" ref="AB48">IFERROR(INDEX(YTD_12[Vendor Name], AA48), "")</f>
        <v>0</v>
      </c>
      <c r="AC48" s="44">
        <f>SUMIFS(YTD_12[Closed Sales Volume YTD], YTD_12[Associate Name], AB37, YTD_12[Vendor Name], AB48)</f>
        <v>0</v>
      </c>
      <c r="AD48" s="45" t="e">
        <f>AC48/AC35</f>
        <v>#DIV/0!</v>
      </c>
    </row>
    <row r="49" spans="1:30" x14ac:dyDescent="0.2">
      <c r="P49" s="43"/>
      <c r="Q49" s="44"/>
      <c r="R49" s="45"/>
    </row>
    <row r="50" spans="1:30" ht="16" customHeight="1" x14ac:dyDescent="0.2">
      <c r="A50" s="81">
        <f>A34+5</f>
        <v>16</v>
      </c>
      <c r="B50" s="3"/>
      <c r="C50" s="3"/>
      <c r="D50" s="76" t="str" cm="1">
        <f t="array" ref="D50">IFERROR(INDEX(YTD_Associate[Associate Name], A50), "")</f>
        <v/>
      </c>
      <c r="E50" s="77"/>
      <c r="F50" s="78"/>
      <c r="G50" s="81">
        <f>G34+5</f>
        <v>17</v>
      </c>
      <c r="H50" s="3"/>
      <c r="I50" s="3"/>
      <c r="J50" s="76" t="str" cm="1">
        <f t="array" ref="J50">IFERROR(INDEX(YTD_Associate[Associate Name], G50), "")</f>
        <v/>
      </c>
      <c r="K50" s="77"/>
      <c r="L50" s="78"/>
      <c r="M50" s="81">
        <f>M34+5</f>
        <v>18</v>
      </c>
      <c r="N50" s="3"/>
      <c r="O50" s="3"/>
      <c r="P50" s="76" t="str" cm="1">
        <f t="array" ref="P50">IFERROR(INDEX(YTD_Associate[Associate Name], M50), "")</f>
        <v/>
      </c>
      <c r="Q50" s="77"/>
      <c r="R50" s="78"/>
      <c r="S50" s="81">
        <f>S34+5</f>
        <v>19</v>
      </c>
      <c r="T50" s="3"/>
      <c r="U50" s="3"/>
      <c r="V50" s="76" t="str" cm="1">
        <f t="array" ref="V50">IFERROR(INDEX(YTD_Associate[Associate Name], S50), "")</f>
        <v/>
      </c>
      <c r="W50" s="77"/>
      <c r="X50" s="78"/>
      <c r="Y50" s="81">
        <f>Y34+5</f>
        <v>20</v>
      </c>
      <c r="Z50" s="3"/>
      <c r="AA50" s="3"/>
      <c r="AB50" s="76" t="str" cm="1">
        <f t="array" ref="AB50">IFERROR(INDEX(YTD_Associate[Associate Name], Y50), "")</f>
        <v/>
      </c>
      <c r="AC50" s="77"/>
      <c r="AD50" s="78"/>
    </row>
    <row r="51" spans="1:30" ht="16" customHeight="1" x14ac:dyDescent="0.2">
      <c r="A51" s="81"/>
      <c r="B51" s="3"/>
      <c r="C51" s="3"/>
      <c r="D51" s="37" t="s">
        <v>36</v>
      </c>
      <c r="E51" s="79">
        <f>SUMIFS(YTD_12[Closed Sales Volume YTD], YTD_12[Associate Name], D50)</f>
        <v>0</v>
      </c>
      <c r="F51" s="80"/>
      <c r="G51" s="81"/>
      <c r="H51" s="3"/>
      <c r="I51" s="3"/>
      <c r="J51" s="37" t="s">
        <v>36</v>
      </c>
      <c r="K51" s="79">
        <f>SUMIFS(YTD_12[Closed Sales Volume YTD], YTD_12[Associate Name], J50)</f>
        <v>0</v>
      </c>
      <c r="L51" s="80"/>
      <c r="M51" s="81"/>
      <c r="N51" s="3"/>
      <c r="O51" s="3"/>
      <c r="P51" s="37" t="s">
        <v>36</v>
      </c>
      <c r="Q51" s="79">
        <f>SUMIFS(YTD_12[Closed Sales Volume YTD], YTD_12[Associate Name], P50)</f>
        <v>0</v>
      </c>
      <c r="R51" s="80"/>
      <c r="S51" s="81"/>
      <c r="T51" s="3"/>
      <c r="U51" s="3"/>
      <c r="V51" s="37" t="s">
        <v>36</v>
      </c>
      <c r="W51" s="79">
        <f>SUMIFS(YTD_12[Closed Sales Volume YTD], YTD_12[Associate Name], V50)</f>
        <v>0</v>
      </c>
      <c r="X51" s="80"/>
      <c r="Y51" s="81"/>
      <c r="Z51" s="3"/>
      <c r="AA51" s="3"/>
      <c r="AB51" s="37" t="s">
        <v>36</v>
      </c>
      <c r="AC51" s="79">
        <f>SUMIFS(YTD_12[Closed Sales Volume YTD], YTD_12[Associate Name], AB50)</f>
        <v>0</v>
      </c>
      <c r="AD51" s="80"/>
    </row>
    <row r="52" spans="1:30" ht="16" customHeight="1" x14ac:dyDescent="0.2">
      <c r="A52" s="81"/>
      <c r="B52" s="3"/>
      <c r="C52" s="3"/>
      <c r="D52" s="37" t="s">
        <v>37</v>
      </c>
      <c r="E52" s="72" t="e">
        <f>E51/YTD_12[[#Totals],[Closed Sales Volume YTD]]</f>
        <v>#DIV/0!</v>
      </c>
      <c r="F52" s="73"/>
      <c r="G52" s="81"/>
      <c r="H52" s="3"/>
      <c r="I52" s="3"/>
      <c r="J52" s="37" t="s">
        <v>37</v>
      </c>
      <c r="K52" s="72" t="e">
        <f>K51/YTD_12[[#Totals],[Closed Sales Volume YTD]]</f>
        <v>#DIV/0!</v>
      </c>
      <c r="L52" s="73"/>
      <c r="M52" s="81"/>
      <c r="N52" s="3"/>
      <c r="O52" s="3"/>
      <c r="P52" s="37" t="s">
        <v>37</v>
      </c>
      <c r="Q52" s="72" t="e">
        <f>Q51/YTD_12[[#Totals],[Closed Sales Volume YTD]]</f>
        <v>#DIV/0!</v>
      </c>
      <c r="R52" s="73"/>
      <c r="S52" s="81"/>
      <c r="T52" s="3"/>
      <c r="U52" s="3"/>
      <c r="V52" s="37" t="s">
        <v>37</v>
      </c>
      <c r="W52" s="72" t="e">
        <f>W51/YTD_12[[#Totals],[Closed Sales Volume YTD]]</f>
        <v>#DIV/0!</v>
      </c>
      <c r="X52" s="73"/>
      <c r="Y52" s="81"/>
      <c r="Z52" s="3"/>
      <c r="AA52" s="3"/>
      <c r="AB52" s="37" t="s">
        <v>37</v>
      </c>
      <c r="AC52" s="72" t="e">
        <f>AC51/YTD_12[[#Totals],[Closed Sales Volume YTD]]</f>
        <v>#DIV/0!</v>
      </c>
      <c r="AD52" s="73"/>
    </row>
    <row r="53" spans="1:30" ht="16" hidden="1" customHeight="1" x14ac:dyDescent="0.2">
      <c r="B53" s="38" t="s">
        <v>38</v>
      </c>
      <c r="C53" s="39" t="s">
        <v>39</v>
      </c>
      <c r="D53" s="74" t="str">
        <f>D50</f>
        <v/>
      </c>
      <c r="E53" s="75"/>
      <c r="H53" s="38" t="s">
        <v>38</v>
      </c>
      <c r="I53" s="39" t="s">
        <v>39</v>
      </c>
      <c r="J53" s="74" t="str">
        <f>J50</f>
        <v/>
      </c>
      <c r="K53" s="75"/>
      <c r="N53" s="38" t="s">
        <v>38</v>
      </c>
      <c r="O53" s="39" t="s">
        <v>39</v>
      </c>
      <c r="P53" s="74" t="str">
        <f>P50</f>
        <v/>
      </c>
      <c r="Q53" s="75"/>
      <c r="T53" s="38" t="s">
        <v>38</v>
      </c>
      <c r="U53" s="39" t="s">
        <v>39</v>
      </c>
      <c r="V53" s="74" t="str">
        <f>V50</f>
        <v/>
      </c>
      <c r="W53" s="75"/>
      <c r="Z53" s="38" t="s">
        <v>38</v>
      </c>
      <c r="AA53" s="39" t="s">
        <v>39</v>
      </c>
      <c r="AB53" s="74" t="str">
        <f>AB50</f>
        <v/>
      </c>
      <c r="AC53" s="75"/>
    </row>
    <row r="54" spans="1:30" x14ac:dyDescent="0.2">
      <c r="B54" s="40"/>
      <c r="C54" s="40"/>
      <c r="D54" s="41" t="s">
        <v>40</v>
      </c>
      <c r="E54" s="41" t="s">
        <v>41</v>
      </c>
      <c r="F54" s="42" t="s">
        <v>42</v>
      </c>
      <c r="H54" s="40"/>
      <c r="I54" s="40"/>
      <c r="J54" s="41" t="s">
        <v>40</v>
      </c>
      <c r="K54" s="41" t="s">
        <v>41</v>
      </c>
      <c r="L54" s="42" t="s">
        <v>42</v>
      </c>
      <c r="N54" s="40"/>
      <c r="O54" s="40"/>
      <c r="P54" s="41" t="s">
        <v>40</v>
      </c>
      <c r="Q54" s="41" t="s">
        <v>41</v>
      </c>
      <c r="R54" s="42" t="s">
        <v>42</v>
      </c>
      <c r="T54" s="40"/>
      <c r="U54" s="40"/>
      <c r="V54" s="41" t="s">
        <v>40</v>
      </c>
      <c r="W54" s="41" t="s">
        <v>41</v>
      </c>
      <c r="X54" s="42" t="s">
        <v>42</v>
      </c>
      <c r="Z54" s="40"/>
      <c r="AA54" s="40"/>
      <c r="AB54" s="41" t="s">
        <v>40</v>
      </c>
      <c r="AC54" s="41" t="s">
        <v>41</v>
      </c>
      <c r="AD54" s="42" t="s">
        <v>42</v>
      </c>
    </row>
    <row r="55" spans="1:30" x14ac:dyDescent="0.2">
      <c r="B55" s="3">
        <v>1</v>
      </c>
      <c r="C55" s="3" cm="1">
        <f t="array" ref="C55">_xlfn.AGGREGATE(15, 3, (YTD_12[Associate Name]=D53)/(YTD_12[Associate Name]=D53)*ROW(YTD_12[Associate Name]), B55) - 1</f>
        <v>1</v>
      </c>
      <c r="D55" s="43" cm="1">
        <f t="array" ref="D55">IFERROR(INDEX(YTD_12[Vendor Name], C55), "")</f>
        <v>0</v>
      </c>
      <c r="E55" s="44">
        <f>SUMIFS(YTD_12[Closed Sales Volume YTD], YTD_12[Associate Name], D53, YTD_12[Vendor Name], D55)</f>
        <v>0</v>
      </c>
      <c r="F55" s="46" t="e">
        <f>E55/E51</f>
        <v>#DIV/0!</v>
      </c>
      <c r="H55" s="3">
        <v>1</v>
      </c>
      <c r="I55" s="3" cm="1">
        <f t="array" ref="I55">_xlfn.AGGREGATE(15, 3, (YTD_12[Associate Name]=J53)/(YTD_12[Associate Name]=J53)*ROW(YTD_12[Associate Name]), H55) - 1</f>
        <v>1</v>
      </c>
      <c r="J55" s="43" cm="1">
        <f t="array" ref="J55">IFERROR(INDEX(YTD_12[Vendor Name], I55), "")</f>
        <v>0</v>
      </c>
      <c r="K55" s="44">
        <f>SUMIFS(YTD_12[Closed Sales Volume YTD], YTD_12[Associate Name], J53, YTD_12[Vendor Name], J55)</f>
        <v>0</v>
      </c>
      <c r="L55" s="46" t="e">
        <f>K55/K51</f>
        <v>#DIV/0!</v>
      </c>
      <c r="N55" s="3">
        <v>1</v>
      </c>
      <c r="O55" s="3" cm="1">
        <f t="array" ref="O55">_xlfn.AGGREGATE(15, 3, (YTD_12[Associate Name]=P53)/(YTD_12[Associate Name]=P53)*ROW(YTD_12[Associate Name]), N55) - 1</f>
        <v>1</v>
      </c>
      <c r="P55" s="43" cm="1">
        <f t="array" ref="P55">IFERROR(INDEX(YTD_12[Vendor Name], O55), "")</f>
        <v>0</v>
      </c>
      <c r="Q55" s="44">
        <f>SUMIFS(YTD_12[Closed Sales Volume YTD], YTD_12[Associate Name], P53, YTD_12[Vendor Name], P55)</f>
        <v>0</v>
      </c>
      <c r="R55" s="46" t="e">
        <f>Q55/Q51</f>
        <v>#DIV/0!</v>
      </c>
      <c r="T55" s="3">
        <v>1</v>
      </c>
      <c r="U55" s="3" cm="1">
        <f t="array" ref="U55">_xlfn.AGGREGATE(15, 3, (YTD_12[Associate Name]=V53)/(YTD_12[Associate Name]=V53)*ROW(YTD_12[Associate Name]), T55) - 1</f>
        <v>1</v>
      </c>
      <c r="V55" s="43" cm="1">
        <f t="array" ref="V55">IFERROR(INDEX(YTD_12[Vendor Name], U55), "")</f>
        <v>0</v>
      </c>
      <c r="W55" s="44">
        <f>SUMIFS(YTD_12[Closed Sales Volume YTD], YTD_12[Associate Name], V53, YTD_12[Vendor Name], V55)</f>
        <v>0</v>
      </c>
      <c r="X55" s="46" t="e">
        <f>W55/W51</f>
        <v>#DIV/0!</v>
      </c>
      <c r="Z55" s="3">
        <v>1</v>
      </c>
      <c r="AA55" s="3" cm="1">
        <f t="array" ref="AA55">_xlfn.AGGREGATE(15, 3, (YTD_12[Associate Name]=AB53)/(YTD_12[Associate Name]=AB53)*ROW(YTD_12[Associate Name]), Z55) - 1</f>
        <v>1</v>
      </c>
      <c r="AB55" s="43" cm="1">
        <f t="array" ref="AB55">IFERROR(INDEX(YTD_12[Vendor Name], AA55), "")</f>
        <v>0</v>
      </c>
      <c r="AC55" s="44">
        <f>SUMIFS(YTD_12[Closed Sales Volume YTD], YTD_12[Associate Name], AB53, YTD_12[Vendor Name], AB55)</f>
        <v>0</v>
      </c>
      <c r="AD55" s="46" t="e">
        <f>AC55/AC51</f>
        <v>#DIV/0!</v>
      </c>
    </row>
    <row r="56" spans="1:30" x14ac:dyDescent="0.2">
      <c r="B56" s="3">
        <v>2</v>
      </c>
      <c r="C56" s="3" cm="1">
        <f t="array" ref="C56">_xlfn.AGGREGATE(15, 3, (YTD_12[Associate Name]=D53)/(YTD_12[Associate Name]=D53)*ROW(YTD_12[Associate Name]), B56) - 1</f>
        <v>2</v>
      </c>
      <c r="D56" s="43" cm="1">
        <f t="array" ref="D56">IFERROR(INDEX(YTD_12[Vendor Name], C56), "")</f>
        <v>0</v>
      </c>
      <c r="E56" s="44">
        <f>SUMIFS(YTD_12[Closed Sales Volume YTD], YTD_12[Associate Name], D53, YTD_12[Vendor Name], D56)</f>
        <v>0</v>
      </c>
      <c r="F56" s="46" t="e">
        <f>E56/E51</f>
        <v>#DIV/0!</v>
      </c>
      <c r="H56" s="3">
        <v>2</v>
      </c>
      <c r="I56" s="3" cm="1">
        <f t="array" ref="I56">_xlfn.AGGREGATE(15, 3, (YTD_12[Associate Name]=J53)/(YTD_12[Associate Name]=J53)*ROW(YTD_12[Associate Name]), H56) - 1</f>
        <v>2</v>
      </c>
      <c r="J56" s="43" cm="1">
        <f t="array" ref="J56">IFERROR(INDEX(YTD_12[Vendor Name], I56), "")</f>
        <v>0</v>
      </c>
      <c r="K56" s="44">
        <f>SUMIFS(YTD_12[Closed Sales Volume YTD], YTD_12[Associate Name], J53, YTD_12[Vendor Name], J56)</f>
        <v>0</v>
      </c>
      <c r="L56" s="46" t="e">
        <f>K56/K51</f>
        <v>#DIV/0!</v>
      </c>
      <c r="N56" s="3">
        <v>2</v>
      </c>
      <c r="O56" s="3" cm="1">
        <f t="array" ref="O56">_xlfn.AGGREGATE(15, 3, (YTD_12[Associate Name]=P53)/(YTD_12[Associate Name]=P53)*ROW(YTD_12[Associate Name]), N56) - 1</f>
        <v>2</v>
      </c>
      <c r="P56" s="43" cm="1">
        <f t="array" ref="P56">IFERROR(INDEX(YTD_12[Vendor Name], O56), "")</f>
        <v>0</v>
      </c>
      <c r="Q56" s="44">
        <f>SUMIFS(YTD_12[Closed Sales Volume YTD], YTD_12[Associate Name], P53, YTD_12[Vendor Name], P56)</f>
        <v>0</v>
      </c>
      <c r="R56" s="46" t="e">
        <f>Q56/Q51</f>
        <v>#DIV/0!</v>
      </c>
      <c r="T56" s="3">
        <v>2</v>
      </c>
      <c r="U56" s="3" cm="1">
        <f t="array" ref="U56">_xlfn.AGGREGATE(15, 3, (YTD_12[Associate Name]=V53)/(YTD_12[Associate Name]=V53)*ROW(YTD_12[Associate Name]), T56) - 1</f>
        <v>2</v>
      </c>
      <c r="V56" s="43" cm="1">
        <f t="array" ref="V56">IFERROR(INDEX(YTD_12[Vendor Name], U56), "")</f>
        <v>0</v>
      </c>
      <c r="W56" s="44">
        <f>SUMIFS(YTD_12[Closed Sales Volume YTD], YTD_12[Associate Name], V53, YTD_12[Vendor Name], V56)</f>
        <v>0</v>
      </c>
      <c r="X56" s="46" t="e">
        <f>W56/W51</f>
        <v>#DIV/0!</v>
      </c>
      <c r="Z56" s="3">
        <v>2</v>
      </c>
      <c r="AA56" s="3" cm="1">
        <f t="array" ref="AA56">_xlfn.AGGREGATE(15, 3, (YTD_12[Associate Name]=AB53)/(YTD_12[Associate Name]=AB53)*ROW(YTD_12[Associate Name]), Z56) - 1</f>
        <v>2</v>
      </c>
      <c r="AB56" s="43" cm="1">
        <f t="array" ref="AB56">IFERROR(INDEX(YTD_12[Vendor Name], AA56), "")</f>
        <v>0</v>
      </c>
      <c r="AC56" s="44">
        <f>SUMIFS(YTD_12[Closed Sales Volume YTD], YTD_12[Associate Name], AB53, YTD_12[Vendor Name], AB56)</f>
        <v>0</v>
      </c>
      <c r="AD56" s="46" t="e">
        <f>AC56/AC51</f>
        <v>#DIV/0!</v>
      </c>
    </row>
    <row r="57" spans="1:30" x14ac:dyDescent="0.2">
      <c r="B57" s="3">
        <v>3</v>
      </c>
      <c r="C57" s="3" cm="1">
        <f t="array" ref="C57">_xlfn.AGGREGATE(15, 3, (YTD_12[Associate Name]=D53)/(YTD_12[Associate Name]=D53)*ROW(YTD_12[Associate Name]), B57) - 1</f>
        <v>3</v>
      </c>
      <c r="D57" s="43" cm="1">
        <f t="array" ref="D57">IFERROR(INDEX(YTD_12[Vendor Name], C57), "")</f>
        <v>0</v>
      </c>
      <c r="E57" s="44">
        <f>SUMIFS(YTD_12[Closed Sales Volume YTD], YTD_12[Associate Name], D53, YTD_12[Vendor Name], D57)</f>
        <v>0</v>
      </c>
      <c r="F57" s="45" t="e">
        <f>E57/E51</f>
        <v>#DIV/0!</v>
      </c>
      <c r="H57" s="3">
        <v>3</v>
      </c>
      <c r="I57" s="3" cm="1">
        <f t="array" ref="I57">_xlfn.AGGREGATE(15, 3, (YTD_12[Associate Name]=J53)/(YTD_12[Associate Name]=J53)*ROW(YTD_12[Associate Name]), H57) - 1</f>
        <v>3</v>
      </c>
      <c r="J57" s="43" cm="1">
        <f t="array" ref="J57">IFERROR(INDEX(YTD_12[Vendor Name], I57), "")</f>
        <v>0</v>
      </c>
      <c r="K57" s="44">
        <f>SUMIFS(YTD_12[Closed Sales Volume YTD], YTD_12[Associate Name], J53, YTD_12[Vendor Name], J57)</f>
        <v>0</v>
      </c>
      <c r="L57" s="45" t="e">
        <f>K57/K51</f>
        <v>#DIV/0!</v>
      </c>
      <c r="N57" s="3">
        <v>3</v>
      </c>
      <c r="O57" s="3" cm="1">
        <f t="array" ref="O57">_xlfn.AGGREGATE(15, 3, (YTD_12[Associate Name]=P53)/(YTD_12[Associate Name]=P53)*ROW(YTD_12[Associate Name]), N57) - 1</f>
        <v>3</v>
      </c>
      <c r="P57" s="43" cm="1">
        <f t="array" ref="P57">IFERROR(INDEX(YTD_12[Vendor Name], O57), "")</f>
        <v>0</v>
      </c>
      <c r="Q57" s="44">
        <f>SUMIFS(YTD_12[Closed Sales Volume YTD], YTD_12[Associate Name], P53, YTD_12[Vendor Name], P57)</f>
        <v>0</v>
      </c>
      <c r="R57" s="45" t="e">
        <f>Q57/Q51</f>
        <v>#DIV/0!</v>
      </c>
      <c r="T57" s="3">
        <v>3</v>
      </c>
      <c r="U57" s="3" cm="1">
        <f t="array" ref="U57">_xlfn.AGGREGATE(15, 3, (YTD_12[Associate Name]=V53)/(YTD_12[Associate Name]=V53)*ROW(YTD_12[Associate Name]), T57) - 1</f>
        <v>3</v>
      </c>
      <c r="V57" s="43" cm="1">
        <f t="array" ref="V57">IFERROR(INDEX(YTD_12[Vendor Name], U57), "")</f>
        <v>0</v>
      </c>
      <c r="W57" s="44">
        <f>SUMIFS(YTD_12[Closed Sales Volume YTD], YTD_12[Associate Name], V53, YTD_12[Vendor Name], V57)</f>
        <v>0</v>
      </c>
      <c r="X57" s="45" t="e">
        <f>W57/W51</f>
        <v>#DIV/0!</v>
      </c>
      <c r="Z57" s="3">
        <v>3</v>
      </c>
      <c r="AA57" s="3" cm="1">
        <f t="array" ref="AA57">_xlfn.AGGREGATE(15, 3, (YTD_12[Associate Name]=AB53)/(YTD_12[Associate Name]=AB53)*ROW(YTD_12[Associate Name]), Z57) - 1</f>
        <v>3</v>
      </c>
      <c r="AB57" s="43" cm="1">
        <f t="array" ref="AB57">IFERROR(INDEX(YTD_12[Vendor Name], AA57), "")</f>
        <v>0</v>
      </c>
      <c r="AC57" s="44">
        <f>SUMIFS(YTD_12[Closed Sales Volume YTD], YTD_12[Associate Name], AB53, YTD_12[Vendor Name], AB57)</f>
        <v>0</v>
      </c>
      <c r="AD57" s="45" t="e">
        <f>AC57/AC51</f>
        <v>#DIV/0!</v>
      </c>
    </row>
    <row r="58" spans="1:30" x14ac:dyDescent="0.2">
      <c r="B58" s="3">
        <v>4</v>
      </c>
      <c r="C58" s="3" cm="1">
        <f t="array" ref="C58">_xlfn.AGGREGATE(15, 3, (YTD_12[Associate Name]=D53)/(YTD_12[Associate Name]=D53)*ROW(YTD_12[Associate Name]), B58) - 1</f>
        <v>4</v>
      </c>
      <c r="D58" s="43" cm="1">
        <f t="array" ref="D58">IFERROR(INDEX(YTD_12[Vendor Name], C58), "")</f>
        <v>0</v>
      </c>
      <c r="E58" s="44">
        <f>SUMIFS(YTD_12[Closed Sales Volume YTD], YTD_12[Associate Name], D53, YTD_12[Vendor Name], D58)</f>
        <v>0</v>
      </c>
      <c r="F58" s="45" t="e">
        <f>E58/E51</f>
        <v>#DIV/0!</v>
      </c>
      <c r="H58" s="3">
        <v>4</v>
      </c>
      <c r="I58" s="3" cm="1">
        <f t="array" ref="I58">_xlfn.AGGREGATE(15, 3, (YTD_12[Associate Name]=J53)/(YTD_12[Associate Name]=J53)*ROW(YTD_12[Associate Name]), H58) - 1</f>
        <v>4</v>
      </c>
      <c r="J58" s="43" cm="1">
        <f t="array" ref="J58">IFERROR(INDEX(YTD_12[Vendor Name], I58), "")</f>
        <v>0</v>
      </c>
      <c r="K58" s="44">
        <f>SUMIFS(YTD_12[Closed Sales Volume YTD], YTD_12[Associate Name], J53, YTD_12[Vendor Name], J58)</f>
        <v>0</v>
      </c>
      <c r="L58" s="45" t="e">
        <f>K58/K51</f>
        <v>#DIV/0!</v>
      </c>
      <c r="N58" s="3">
        <v>4</v>
      </c>
      <c r="O58" s="3" cm="1">
        <f t="array" ref="O58">_xlfn.AGGREGATE(15, 3, (YTD_12[Associate Name]=P53)/(YTD_12[Associate Name]=P53)*ROW(YTD_12[Associate Name]), N58) - 1</f>
        <v>4</v>
      </c>
      <c r="P58" s="43" cm="1">
        <f t="array" ref="P58">IFERROR(INDEX(YTD_12[Vendor Name], O58), "")</f>
        <v>0</v>
      </c>
      <c r="Q58" s="44">
        <f>SUMIFS(YTD_12[Closed Sales Volume YTD], YTD_12[Associate Name], P53, YTD_12[Vendor Name], P58)</f>
        <v>0</v>
      </c>
      <c r="R58" s="45" t="e">
        <f>Q58/Q51</f>
        <v>#DIV/0!</v>
      </c>
      <c r="T58" s="3">
        <v>4</v>
      </c>
      <c r="U58" s="3" cm="1">
        <f t="array" ref="U58">_xlfn.AGGREGATE(15, 3, (YTD_12[Associate Name]=V53)/(YTD_12[Associate Name]=V53)*ROW(YTD_12[Associate Name]), T58) - 1</f>
        <v>4</v>
      </c>
      <c r="V58" s="43" cm="1">
        <f t="array" ref="V58">IFERROR(INDEX(YTD_12[Vendor Name], U58), "")</f>
        <v>0</v>
      </c>
      <c r="W58" s="44">
        <f>SUMIFS(YTD_12[Closed Sales Volume YTD], YTD_12[Associate Name], V53, YTD_12[Vendor Name], V58)</f>
        <v>0</v>
      </c>
      <c r="X58" s="45" t="e">
        <f>W58/W51</f>
        <v>#DIV/0!</v>
      </c>
      <c r="Z58" s="3">
        <v>4</v>
      </c>
      <c r="AA58" s="3" cm="1">
        <f t="array" ref="AA58">_xlfn.AGGREGATE(15, 3, (YTD_12[Associate Name]=AB53)/(YTD_12[Associate Name]=AB53)*ROW(YTD_12[Associate Name]), Z58) - 1</f>
        <v>4</v>
      </c>
      <c r="AB58" s="43" cm="1">
        <f t="array" ref="AB58">IFERROR(INDEX(YTD_12[Vendor Name], AA58), "")</f>
        <v>0</v>
      </c>
      <c r="AC58" s="44">
        <f>SUMIFS(YTD_12[Closed Sales Volume YTD], YTD_12[Associate Name], AB53, YTD_12[Vendor Name], AB58)</f>
        <v>0</v>
      </c>
      <c r="AD58" s="45" t="e">
        <f>AC58/AC51</f>
        <v>#DIV/0!</v>
      </c>
    </row>
    <row r="59" spans="1:30" x14ac:dyDescent="0.2">
      <c r="B59" s="3">
        <v>5</v>
      </c>
      <c r="C59" s="3" cm="1">
        <f t="array" ref="C59">_xlfn.AGGREGATE(15, 3, (YTD_12[Associate Name]=D53)/(YTD_12[Associate Name]=D53)*ROW(YTD_12[Associate Name]), B59) - 1</f>
        <v>5</v>
      </c>
      <c r="D59" s="43" cm="1">
        <f t="array" ref="D59">IFERROR(INDEX(YTD_12[Vendor Name], C59), "")</f>
        <v>0</v>
      </c>
      <c r="E59" s="44">
        <f>SUMIFS(YTD_12[Closed Sales Volume YTD], YTD_12[Associate Name], D53, YTD_12[Vendor Name], D59)</f>
        <v>0</v>
      </c>
      <c r="F59" s="45" t="e">
        <f>E59/E51</f>
        <v>#DIV/0!</v>
      </c>
      <c r="H59" s="3">
        <v>5</v>
      </c>
      <c r="I59" s="3" cm="1">
        <f t="array" ref="I59">_xlfn.AGGREGATE(15, 3, (YTD_12[Associate Name]=J53)/(YTD_12[Associate Name]=J53)*ROW(YTD_12[Associate Name]), H59) - 1</f>
        <v>5</v>
      </c>
      <c r="J59" s="43" cm="1">
        <f t="array" ref="J59">IFERROR(INDEX(YTD_12[Vendor Name], I59), "")</f>
        <v>0</v>
      </c>
      <c r="K59" s="44">
        <f>SUMIFS(YTD_12[Closed Sales Volume YTD], YTD_12[Associate Name], J53, YTD_12[Vendor Name], J59)</f>
        <v>0</v>
      </c>
      <c r="L59" s="45" t="e">
        <f>K59/K51</f>
        <v>#DIV/0!</v>
      </c>
      <c r="N59" s="3">
        <v>5</v>
      </c>
      <c r="O59" s="3" cm="1">
        <f t="array" ref="O59">_xlfn.AGGREGATE(15, 3, (YTD_12[Associate Name]=P53)/(YTD_12[Associate Name]=P53)*ROW(YTD_12[Associate Name]), N59) - 1</f>
        <v>5</v>
      </c>
      <c r="P59" s="43" cm="1">
        <f t="array" ref="P59">IFERROR(INDEX(YTD_12[Vendor Name], O59), "")</f>
        <v>0</v>
      </c>
      <c r="Q59" s="44">
        <f>SUMIFS(YTD_12[Closed Sales Volume YTD], YTD_12[Associate Name], P53, YTD_12[Vendor Name], P59)</f>
        <v>0</v>
      </c>
      <c r="R59" s="45" t="e">
        <f>Q59/Q51</f>
        <v>#DIV/0!</v>
      </c>
      <c r="T59" s="3">
        <v>5</v>
      </c>
      <c r="U59" s="3" cm="1">
        <f t="array" ref="U59">_xlfn.AGGREGATE(15, 3, (YTD_12[Associate Name]=V53)/(YTD_12[Associate Name]=V53)*ROW(YTD_12[Associate Name]), T59) - 1</f>
        <v>5</v>
      </c>
      <c r="V59" s="43" cm="1">
        <f t="array" ref="V59">IFERROR(INDEX(YTD_12[Vendor Name], U59), "")</f>
        <v>0</v>
      </c>
      <c r="W59" s="44">
        <f>SUMIFS(YTD_12[Closed Sales Volume YTD], YTD_12[Associate Name], V53, YTD_12[Vendor Name], V59)</f>
        <v>0</v>
      </c>
      <c r="X59" s="45" t="e">
        <f>W59/W51</f>
        <v>#DIV/0!</v>
      </c>
      <c r="Z59" s="3">
        <v>5</v>
      </c>
      <c r="AA59" s="3" cm="1">
        <f t="array" ref="AA59">_xlfn.AGGREGATE(15, 3, (YTD_12[Associate Name]=AB53)/(YTD_12[Associate Name]=AB53)*ROW(YTD_12[Associate Name]), Z59) - 1</f>
        <v>5</v>
      </c>
      <c r="AB59" s="43" cm="1">
        <f t="array" ref="AB59">IFERROR(INDEX(YTD_12[Vendor Name], AA59), "")</f>
        <v>0</v>
      </c>
      <c r="AC59" s="44">
        <f>SUMIFS(YTD_12[Closed Sales Volume YTD], YTD_12[Associate Name], AB53, YTD_12[Vendor Name], AB59)</f>
        <v>0</v>
      </c>
      <c r="AD59" s="45" t="e">
        <f>AC59/AC51</f>
        <v>#DIV/0!</v>
      </c>
    </row>
    <row r="60" spans="1:30" x14ac:dyDescent="0.2">
      <c r="B60" s="3">
        <v>6</v>
      </c>
      <c r="C60" s="3" cm="1">
        <f t="array" ref="C60">_xlfn.AGGREGATE(15, 3, (YTD_12[Associate Name]=D53)/(YTD_12[Associate Name]=D53)*ROW(YTD_12[Associate Name]), B60) - 1</f>
        <v>6</v>
      </c>
      <c r="D60" s="43" cm="1">
        <f t="array" ref="D60">IFERROR(INDEX(YTD_12[Vendor Name], C60), "")</f>
        <v>0</v>
      </c>
      <c r="E60" s="44">
        <f>SUMIFS(YTD_12[Closed Sales Volume YTD], YTD_12[Associate Name], D53, YTD_12[Vendor Name], D60)</f>
        <v>0</v>
      </c>
      <c r="F60" s="45" t="e">
        <f>E60/E51</f>
        <v>#DIV/0!</v>
      </c>
      <c r="H60" s="3">
        <v>6</v>
      </c>
      <c r="I60" s="3" cm="1">
        <f t="array" ref="I60">_xlfn.AGGREGATE(15, 3, (YTD_12[Associate Name]=J53)/(YTD_12[Associate Name]=J53)*ROW(YTD_12[Associate Name]), H60) - 1</f>
        <v>6</v>
      </c>
      <c r="J60" s="43" cm="1">
        <f t="array" ref="J60">IFERROR(INDEX(YTD_12[Vendor Name], I60), "")</f>
        <v>0</v>
      </c>
      <c r="K60" s="44">
        <f>SUMIFS(YTD_12[Closed Sales Volume YTD], YTD_12[Associate Name], J53, YTD_12[Vendor Name], J60)</f>
        <v>0</v>
      </c>
      <c r="L60" s="45" t="e">
        <f>K60/K51</f>
        <v>#DIV/0!</v>
      </c>
      <c r="N60" s="3">
        <v>6</v>
      </c>
      <c r="O60" s="3" cm="1">
        <f t="array" ref="O60">_xlfn.AGGREGATE(15, 3, (YTD_12[Associate Name]=P53)/(YTD_12[Associate Name]=P53)*ROW(YTD_12[Associate Name]), N60) - 1</f>
        <v>6</v>
      </c>
      <c r="P60" s="43" cm="1">
        <f t="array" ref="P60">IFERROR(INDEX(YTD_12[Vendor Name], O60), "")</f>
        <v>0</v>
      </c>
      <c r="Q60" s="44">
        <f>SUMIFS(YTD_12[Closed Sales Volume YTD], YTD_12[Associate Name], P53, YTD_12[Vendor Name], P60)</f>
        <v>0</v>
      </c>
      <c r="R60" s="45" t="e">
        <f>Q60/Q51</f>
        <v>#DIV/0!</v>
      </c>
      <c r="T60" s="3">
        <v>6</v>
      </c>
      <c r="U60" s="3" cm="1">
        <f t="array" ref="U60">_xlfn.AGGREGATE(15, 3, (YTD_12[Associate Name]=V53)/(YTD_12[Associate Name]=V53)*ROW(YTD_12[Associate Name]), T60) - 1</f>
        <v>6</v>
      </c>
      <c r="V60" s="43" cm="1">
        <f t="array" ref="V60">IFERROR(INDEX(YTD_12[Vendor Name], U60), "")</f>
        <v>0</v>
      </c>
      <c r="W60" s="44">
        <f>SUMIFS(YTD_12[Closed Sales Volume YTD], YTD_12[Associate Name], V53, YTD_12[Vendor Name], V60)</f>
        <v>0</v>
      </c>
      <c r="X60" s="45" t="e">
        <f>W60/W51</f>
        <v>#DIV/0!</v>
      </c>
      <c r="Z60" s="3">
        <v>6</v>
      </c>
      <c r="AA60" s="3" cm="1">
        <f t="array" ref="AA60">_xlfn.AGGREGATE(15, 3, (YTD_12[Associate Name]=AB53)/(YTD_12[Associate Name]=AB53)*ROW(YTD_12[Associate Name]), Z60) - 1</f>
        <v>6</v>
      </c>
      <c r="AB60" s="43" cm="1">
        <f t="array" ref="AB60">IFERROR(INDEX(YTD_12[Vendor Name], AA60), "")</f>
        <v>0</v>
      </c>
      <c r="AC60" s="44">
        <f>SUMIFS(YTD_12[Closed Sales Volume YTD], YTD_12[Associate Name], AB53, YTD_12[Vendor Name], AB60)</f>
        <v>0</v>
      </c>
      <c r="AD60" s="45" t="e">
        <f>AC60/AC51</f>
        <v>#DIV/0!</v>
      </c>
    </row>
    <row r="61" spans="1:30" x14ac:dyDescent="0.2">
      <c r="B61" s="3">
        <v>7</v>
      </c>
      <c r="C61" s="3" cm="1">
        <f t="array" ref="C61">_xlfn.AGGREGATE(15, 3, (YTD_12[Associate Name]=D53)/(YTD_12[Associate Name]=D53)*ROW(YTD_12[Associate Name]), B61) - 1</f>
        <v>7</v>
      </c>
      <c r="D61" s="43" cm="1">
        <f t="array" ref="D61">IFERROR(INDEX(YTD_12[Vendor Name], C61), "")</f>
        <v>0</v>
      </c>
      <c r="E61" s="44">
        <f>SUMIFS(YTD_12[Closed Sales Volume YTD], YTD_12[Associate Name], D53, YTD_12[Vendor Name], D61)</f>
        <v>0</v>
      </c>
      <c r="F61" s="45" t="e">
        <f>E61/E51</f>
        <v>#DIV/0!</v>
      </c>
      <c r="H61" s="3">
        <v>7</v>
      </c>
      <c r="I61" s="3" cm="1">
        <f t="array" ref="I61">_xlfn.AGGREGATE(15, 3, (YTD_12[Associate Name]=J53)/(YTD_12[Associate Name]=J53)*ROW(YTD_12[Associate Name]), H61) - 1</f>
        <v>7</v>
      </c>
      <c r="J61" s="43" cm="1">
        <f t="array" ref="J61">IFERROR(INDEX(YTD_12[Vendor Name], I61), "")</f>
        <v>0</v>
      </c>
      <c r="K61" s="44">
        <f>SUMIFS(YTD_12[Closed Sales Volume YTD], YTD_12[Associate Name], J53, YTD_12[Vendor Name], J61)</f>
        <v>0</v>
      </c>
      <c r="L61" s="45" t="e">
        <f>K61/K51</f>
        <v>#DIV/0!</v>
      </c>
      <c r="N61" s="3">
        <v>7</v>
      </c>
      <c r="O61" s="3" cm="1">
        <f t="array" ref="O61">_xlfn.AGGREGATE(15, 3, (YTD_12[Associate Name]=P53)/(YTD_12[Associate Name]=P53)*ROW(YTD_12[Associate Name]), N61) - 1</f>
        <v>7</v>
      </c>
      <c r="P61" s="43" cm="1">
        <f t="array" ref="P61">IFERROR(INDEX(YTD_12[Vendor Name], O61), "")</f>
        <v>0</v>
      </c>
      <c r="Q61" s="44">
        <f>SUMIFS(YTD_12[Closed Sales Volume YTD], YTD_12[Associate Name], P53, YTD_12[Vendor Name], P61)</f>
        <v>0</v>
      </c>
      <c r="R61" s="45" t="e">
        <f>Q61/Q51</f>
        <v>#DIV/0!</v>
      </c>
      <c r="T61" s="3">
        <v>7</v>
      </c>
      <c r="U61" s="3" cm="1">
        <f t="array" ref="U61">_xlfn.AGGREGATE(15, 3, (YTD_12[Associate Name]=V53)/(YTD_12[Associate Name]=V53)*ROW(YTD_12[Associate Name]), T61) - 1</f>
        <v>7</v>
      </c>
      <c r="V61" s="43" cm="1">
        <f t="array" ref="V61">IFERROR(INDEX(YTD_12[Vendor Name], U61), "")</f>
        <v>0</v>
      </c>
      <c r="W61" s="44">
        <f>SUMIFS(YTD_12[Closed Sales Volume YTD], YTD_12[Associate Name], V53, YTD_12[Vendor Name], V61)</f>
        <v>0</v>
      </c>
      <c r="X61" s="45" t="e">
        <f>W61/W51</f>
        <v>#DIV/0!</v>
      </c>
      <c r="Z61" s="3">
        <v>7</v>
      </c>
      <c r="AA61" s="3" cm="1">
        <f t="array" ref="AA61">_xlfn.AGGREGATE(15, 3, (YTD_12[Associate Name]=AB53)/(YTD_12[Associate Name]=AB53)*ROW(YTD_12[Associate Name]), Z61) - 1</f>
        <v>7</v>
      </c>
      <c r="AB61" s="43" cm="1">
        <f t="array" ref="AB61">IFERROR(INDEX(YTD_12[Vendor Name], AA61), "")</f>
        <v>0</v>
      </c>
      <c r="AC61" s="44">
        <f>SUMIFS(YTD_12[Closed Sales Volume YTD], YTD_12[Associate Name], AB53, YTD_12[Vendor Name], AB61)</f>
        <v>0</v>
      </c>
      <c r="AD61" s="45" t="e">
        <f>AC61/AC51</f>
        <v>#DIV/0!</v>
      </c>
    </row>
    <row r="62" spans="1:30" x14ac:dyDescent="0.2">
      <c r="B62" s="3">
        <v>8</v>
      </c>
      <c r="C62" s="3" cm="1">
        <f t="array" ref="C62">_xlfn.AGGREGATE(15, 3, (YTD_12[Associate Name]=D53)/(YTD_12[Associate Name]=D53)*ROW(YTD_12[Associate Name]), B62) - 1</f>
        <v>8</v>
      </c>
      <c r="D62" s="43" cm="1">
        <f t="array" ref="D62">IFERROR(INDEX(YTD_12[Vendor Name], C62), "")</f>
        <v>0</v>
      </c>
      <c r="E62" s="44">
        <f>SUMIFS(YTD_12[Closed Sales Volume YTD], YTD_12[Associate Name], D53, YTD_12[Vendor Name], D62)</f>
        <v>0</v>
      </c>
      <c r="F62" s="45" t="e">
        <f>E62/E51</f>
        <v>#DIV/0!</v>
      </c>
      <c r="H62" s="3">
        <v>8</v>
      </c>
      <c r="I62" s="3" cm="1">
        <f t="array" ref="I62">_xlfn.AGGREGATE(15, 3, (YTD_12[Associate Name]=J53)/(YTD_12[Associate Name]=J53)*ROW(YTD_12[Associate Name]), H62) - 1</f>
        <v>8</v>
      </c>
      <c r="J62" s="43" cm="1">
        <f t="array" ref="J62">IFERROR(INDEX(YTD_12[Vendor Name], I62), "")</f>
        <v>0</v>
      </c>
      <c r="K62" s="44">
        <f>SUMIFS(YTD_12[Closed Sales Volume YTD], YTD_12[Associate Name], J53, YTD_12[Vendor Name], J62)</f>
        <v>0</v>
      </c>
      <c r="L62" s="45" t="e">
        <f>K62/K51</f>
        <v>#DIV/0!</v>
      </c>
      <c r="N62" s="3">
        <v>8</v>
      </c>
      <c r="O62" s="3" cm="1">
        <f t="array" ref="O62">_xlfn.AGGREGATE(15, 3, (YTD_12[Associate Name]=P53)/(YTD_12[Associate Name]=P53)*ROW(YTD_12[Associate Name]), N62) - 1</f>
        <v>8</v>
      </c>
      <c r="P62" s="43" cm="1">
        <f t="array" ref="P62">IFERROR(INDEX(YTD_12[Vendor Name], O62), "")</f>
        <v>0</v>
      </c>
      <c r="Q62" s="44">
        <f>SUMIFS(YTD_12[Closed Sales Volume YTD], YTD_12[Associate Name], P53, YTD_12[Vendor Name], P62)</f>
        <v>0</v>
      </c>
      <c r="R62" s="45" t="e">
        <f>Q62/Q51</f>
        <v>#DIV/0!</v>
      </c>
      <c r="T62" s="3">
        <v>8</v>
      </c>
      <c r="U62" s="3" cm="1">
        <f t="array" ref="U62">_xlfn.AGGREGATE(15, 3, (YTD_12[Associate Name]=V53)/(YTD_12[Associate Name]=V53)*ROW(YTD_12[Associate Name]), T62) - 1</f>
        <v>8</v>
      </c>
      <c r="V62" s="43" cm="1">
        <f t="array" ref="V62">IFERROR(INDEX(YTD_12[Vendor Name], U62), "")</f>
        <v>0</v>
      </c>
      <c r="W62" s="44">
        <f>SUMIFS(YTD_12[Closed Sales Volume YTD], YTD_12[Associate Name], V53, YTD_12[Vendor Name], V62)</f>
        <v>0</v>
      </c>
      <c r="X62" s="45" t="e">
        <f>W62/W51</f>
        <v>#DIV/0!</v>
      </c>
      <c r="Z62" s="3">
        <v>8</v>
      </c>
      <c r="AA62" s="3" cm="1">
        <f t="array" ref="AA62">_xlfn.AGGREGATE(15, 3, (YTD_12[Associate Name]=AB53)/(YTD_12[Associate Name]=AB53)*ROW(YTD_12[Associate Name]), Z62) - 1</f>
        <v>8</v>
      </c>
      <c r="AB62" s="43" cm="1">
        <f t="array" ref="AB62">IFERROR(INDEX(YTD_12[Vendor Name], AA62), "")</f>
        <v>0</v>
      </c>
      <c r="AC62" s="44">
        <f>SUMIFS(YTD_12[Closed Sales Volume YTD], YTD_12[Associate Name], AB53, YTD_12[Vendor Name], AB62)</f>
        <v>0</v>
      </c>
      <c r="AD62" s="45" t="e">
        <f>AC62/AC51</f>
        <v>#DIV/0!</v>
      </c>
    </row>
    <row r="63" spans="1:30" x14ac:dyDescent="0.2">
      <c r="B63" s="3">
        <v>9</v>
      </c>
      <c r="C63" s="3" cm="1">
        <f t="array" ref="C63">_xlfn.AGGREGATE(15, 3, (YTD_12[Associate Name]=D53)/(YTD_12[Associate Name]=D53)*ROW(YTD_12[Associate Name]), B63) - 1</f>
        <v>9</v>
      </c>
      <c r="D63" s="43" cm="1">
        <f t="array" ref="D63">IFERROR(INDEX(YTD_12[Vendor Name], C63), "")</f>
        <v>0</v>
      </c>
      <c r="E63" s="44">
        <f>SUMIFS(YTD_12[Closed Sales Volume YTD], YTD_12[Associate Name], D53, YTD_12[Vendor Name], D63)</f>
        <v>0</v>
      </c>
      <c r="F63" s="45" t="e">
        <f>E63/E51</f>
        <v>#DIV/0!</v>
      </c>
      <c r="H63" s="3">
        <v>9</v>
      </c>
      <c r="I63" s="3" cm="1">
        <f t="array" ref="I63">_xlfn.AGGREGATE(15, 3, (YTD_12[Associate Name]=J53)/(YTD_12[Associate Name]=J53)*ROW(YTD_12[Associate Name]), H63) - 1</f>
        <v>9</v>
      </c>
      <c r="J63" s="43" cm="1">
        <f t="array" ref="J63">IFERROR(INDEX(YTD_12[Vendor Name], I63), "")</f>
        <v>0</v>
      </c>
      <c r="K63" s="44">
        <f>SUMIFS(YTD_12[Closed Sales Volume YTD], YTD_12[Associate Name], J53, YTD_12[Vendor Name], J63)</f>
        <v>0</v>
      </c>
      <c r="L63" s="45" t="e">
        <f>K63/K51</f>
        <v>#DIV/0!</v>
      </c>
      <c r="N63" s="3">
        <v>9</v>
      </c>
      <c r="O63" s="3" cm="1">
        <f t="array" ref="O63">_xlfn.AGGREGATE(15, 3, (YTD_12[Associate Name]=P53)/(YTD_12[Associate Name]=P53)*ROW(YTD_12[Associate Name]), N63) - 1</f>
        <v>9</v>
      </c>
      <c r="P63" s="43" cm="1">
        <f t="array" ref="P63">IFERROR(INDEX(YTD_12[Vendor Name], O63), "")</f>
        <v>0</v>
      </c>
      <c r="Q63" s="44">
        <f>SUMIFS(YTD_12[Closed Sales Volume YTD], YTD_12[Associate Name], P53, YTD_12[Vendor Name], P63)</f>
        <v>0</v>
      </c>
      <c r="R63" s="45" t="e">
        <f>Q63/Q51</f>
        <v>#DIV/0!</v>
      </c>
      <c r="T63" s="3">
        <v>9</v>
      </c>
      <c r="U63" s="3" cm="1">
        <f t="array" ref="U63">_xlfn.AGGREGATE(15, 3, (YTD_12[Associate Name]=V53)/(YTD_12[Associate Name]=V53)*ROW(YTD_12[Associate Name]), T63) - 1</f>
        <v>9</v>
      </c>
      <c r="V63" s="43" cm="1">
        <f t="array" ref="V63">IFERROR(INDEX(YTD_12[Vendor Name], U63), "")</f>
        <v>0</v>
      </c>
      <c r="W63" s="44">
        <f>SUMIFS(YTD_12[Closed Sales Volume YTD], YTD_12[Associate Name], V53, YTD_12[Vendor Name], V63)</f>
        <v>0</v>
      </c>
      <c r="X63" s="45" t="e">
        <f>W63/W51</f>
        <v>#DIV/0!</v>
      </c>
      <c r="Z63" s="3">
        <v>9</v>
      </c>
      <c r="AA63" s="3" cm="1">
        <f t="array" ref="AA63">_xlfn.AGGREGATE(15, 3, (YTD_12[Associate Name]=AB53)/(YTD_12[Associate Name]=AB53)*ROW(YTD_12[Associate Name]), Z63) - 1</f>
        <v>9</v>
      </c>
      <c r="AB63" s="43" cm="1">
        <f t="array" ref="AB63">IFERROR(INDEX(YTD_12[Vendor Name], AA63), "")</f>
        <v>0</v>
      </c>
      <c r="AC63" s="44">
        <f>SUMIFS(YTD_12[Closed Sales Volume YTD], YTD_12[Associate Name], AB53, YTD_12[Vendor Name], AB63)</f>
        <v>0</v>
      </c>
      <c r="AD63" s="45" t="e">
        <f>AC63/AC51</f>
        <v>#DIV/0!</v>
      </c>
    </row>
    <row r="64" spans="1:30" x14ac:dyDescent="0.2">
      <c r="B64" s="3">
        <v>10</v>
      </c>
      <c r="C64" s="3" cm="1">
        <f t="array" ref="C64">_xlfn.AGGREGATE(15, 3, (YTD_12[Associate Name]=D53)/(YTD_12[Associate Name]=D53)*ROW(YTD_12[Associate Name]), B64) - 1</f>
        <v>10</v>
      </c>
      <c r="D64" s="43" cm="1">
        <f t="array" ref="D64">IFERROR(INDEX(YTD_12[Vendor Name], C64), "")</f>
        <v>0</v>
      </c>
      <c r="E64" s="44">
        <f>SUMIFS(YTD_12[Closed Sales Volume YTD], YTD_12[Associate Name], D53, YTD_12[Vendor Name], D64)</f>
        <v>0</v>
      </c>
      <c r="F64" s="45" t="e">
        <f>E64/E51</f>
        <v>#DIV/0!</v>
      </c>
      <c r="H64" s="3">
        <v>10</v>
      </c>
      <c r="I64" s="3" cm="1">
        <f t="array" ref="I64">_xlfn.AGGREGATE(15, 3, (YTD_12[Associate Name]=J53)/(YTD_12[Associate Name]=J53)*ROW(YTD_12[Associate Name]), H64) - 1</f>
        <v>10</v>
      </c>
      <c r="J64" s="43" cm="1">
        <f t="array" ref="J64">IFERROR(INDEX(YTD_12[Vendor Name], I64), "")</f>
        <v>0</v>
      </c>
      <c r="K64" s="44">
        <f>SUMIFS(YTD_12[Closed Sales Volume YTD], YTD_12[Associate Name], J53, YTD_12[Vendor Name], J64)</f>
        <v>0</v>
      </c>
      <c r="L64" s="45" t="e">
        <f>K64/K51</f>
        <v>#DIV/0!</v>
      </c>
      <c r="N64" s="3">
        <v>10</v>
      </c>
      <c r="O64" s="3" cm="1">
        <f t="array" ref="O64">_xlfn.AGGREGATE(15, 3, (YTD_12[Associate Name]=P53)/(YTD_12[Associate Name]=P53)*ROW(YTD_12[Associate Name]), N64) - 1</f>
        <v>10</v>
      </c>
      <c r="P64" s="43" cm="1">
        <f t="array" ref="P64">IFERROR(INDEX(YTD_12[Vendor Name], O64), "")</f>
        <v>0</v>
      </c>
      <c r="Q64" s="44">
        <f>SUMIFS(YTD_12[Closed Sales Volume YTD], YTD_12[Associate Name], P53, YTD_12[Vendor Name], P64)</f>
        <v>0</v>
      </c>
      <c r="R64" s="45" t="e">
        <f>Q64/Q51</f>
        <v>#DIV/0!</v>
      </c>
      <c r="T64" s="3">
        <v>10</v>
      </c>
      <c r="U64" s="3" cm="1">
        <f t="array" ref="U64">_xlfn.AGGREGATE(15, 3, (YTD_12[Associate Name]=V53)/(YTD_12[Associate Name]=V53)*ROW(YTD_12[Associate Name]), T64) - 1</f>
        <v>10</v>
      </c>
      <c r="V64" s="43" cm="1">
        <f t="array" ref="V64">IFERROR(INDEX(YTD_12[Vendor Name], U64), "")</f>
        <v>0</v>
      </c>
      <c r="W64" s="44">
        <f>SUMIFS(YTD_12[Closed Sales Volume YTD], YTD_12[Associate Name], V53, YTD_12[Vendor Name], V64)</f>
        <v>0</v>
      </c>
      <c r="X64" s="45" t="e">
        <f>W64/W51</f>
        <v>#DIV/0!</v>
      </c>
      <c r="Z64" s="3">
        <v>10</v>
      </c>
      <c r="AA64" s="3" cm="1">
        <f t="array" ref="AA64">_xlfn.AGGREGATE(15, 3, (YTD_12[Associate Name]=AB53)/(YTD_12[Associate Name]=AB53)*ROW(YTD_12[Associate Name]), Z64) - 1</f>
        <v>10</v>
      </c>
      <c r="AB64" s="43" cm="1">
        <f t="array" ref="AB64">IFERROR(INDEX(YTD_12[Vendor Name], AA64), "")</f>
        <v>0</v>
      </c>
      <c r="AC64" s="44">
        <f>SUMIFS(YTD_12[Closed Sales Volume YTD], YTD_12[Associate Name], AB53, YTD_12[Vendor Name], AB64)</f>
        <v>0</v>
      </c>
      <c r="AD64" s="45" t="e">
        <f>AC64/AC51</f>
        <v>#DIV/0!</v>
      </c>
    </row>
    <row r="66" spans="1:30" ht="16" customHeight="1" x14ac:dyDescent="0.2">
      <c r="A66" s="81">
        <f>A50+5</f>
        <v>21</v>
      </c>
      <c r="B66" s="3"/>
      <c r="C66" s="3"/>
      <c r="D66" s="76" t="str" cm="1">
        <f t="array" ref="D66">IFERROR(INDEX(YTD_Associate[Associate Name], A66), "")</f>
        <v/>
      </c>
      <c r="E66" s="77"/>
      <c r="F66" s="78"/>
      <c r="G66" s="81">
        <f>G50+5</f>
        <v>22</v>
      </c>
      <c r="H66" s="3"/>
      <c r="I66" s="3"/>
      <c r="J66" s="76" t="str" cm="1">
        <f t="array" ref="J66">IFERROR(INDEX(YTD_Associate[Associate Name], G66), "")</f>
        <v/>
      </c>
      <c r="K66" s="77"/>
      <c r="L66" s="78"/>
      <c r="M66" s="81">
        <f>M50+5</f>
        <v>23</v>
      </c>
      <c r="N66" s="3"/>
      <c r="O66" s="3"/>
      <c r="P66" s="76" t="str" cm="1">
        <f t="array" ref="P66">IFERROR(INDEX(YTD_Associate[Associate Name], M66), "")</f>
        <v/>
      </c>
      <c r="Q66" s="77"/>
      <c r="R66" s="78"/>
      <c r="S66" s="81">
        <f>S50+5</f>
        <v>24</v>
      </c>
      <c r="T66" s="3"/>
      <c r="U66" s="3"/>
      <c r="V66" s="76" t="str" cm="1">
        <f t="array" ref="V66">IFERROR(INDEX(YTD_Associate[Associate Name], S66), "")</f>
        <v/>
      </c>
      <c r="W66" s="77"/>
      <c r="X66" s="78"/>
      <c r="Y66" s="81">
        <f>Y50+5</f>
        <v>25</v>
      </c>
      <c r="Z66" s="3"/>
      <c r="AA66" s="3"/>
      <c r="AB66" s="76" t="str" cm="1">
        <f t="array" ref="AB66">IFERROR(INDEX(YTD_Associate[Associate Name], Y66), "")</f>
        <v/>
      </c>
      <c r="AC66" s="77"/>
      <c r="AD66" s="78"/>
    </row>
    <row r="67" spans="1:30" ht="16" customHeight="1" x14ac:dyDescent="0.2">
      <c r="A67" s="81"/>
      <c r="B67" s="3"/>
      <c r="C67" s="3"/>
      <c r="D67" s="37" t="s">
        <v>36</v>
      </c>
      <c r="E67" s="79">
        <f>SUMIFS(YTD_12[Closed Sales Volume YTD], YTD_12[Associate Name], D66)</f>
        <v>0</v>
      </c>
      <c r="F67" s="80"/>
      <c r="G67" s="81"/>
      <c r="H67" s="3"/>
      <c r="I67" s="3"/>
      <c r="J67" s="37" t="s">
        <v>36</v>
      </c>
      <c r="K67" s="79">
        <f>SUMIFS(YTD_12[Closed Sales Volume YTD], YTD_12[Associate Name], J66)</f>
        <v>0</v>
      </c>
      <c r="L67" s="80"/>
      <c r="M67" s="81"/>
      <c r="N67" s="3"/>
      <c r="O67" s="3"/>
      <c r="P67" s="37" t="s">
        <v>36</v>
      </c>
      <c r="Q67" s="79">
        <f>SUMIFS(YTD_12[Closed Sales Volume YTD], YTD_12[Associate Name], P66)</f>
        <v>0</v>
      </c>
      <c r="R67" s="80"/>
      <c r="S67" s="81"/>
      <c r="T67" s="3"/>
      <c r="U67" s="3"/>
      <c r="V67" s="37" t="s">
        <v>36</v>
      </c>
      <c r="W67" s="79">
        <f>SUMIFS(YTD_12[Closed Sales Volume YTD], YTD_12[Associate Name], V66)</f>
        <v>0</v>
      </c>
      <c r="X67" s="80"/>
      <c r="Y67" s="81"/>
      <c r="Z67" s="3"/>
      <c r="AA67" s="3"/>
      <c r="AB67" s="37" t="s">
        <v>36</v>
      </c>
      <c r="AC67" s="79">
        <f>SUMIFS(YTD_12[Closed Sales Volume YTD], YTD_12[Associate Name], AB66)</f>
        <v>0</v>
      </c>
      <c r="AD67" s="80"/>
    </row>
    <row r="68" spans="1:30" ht="16" customHeight="1" x14ac:dyDescent="0.2">
      <c r="A68" s="81"/>
      <c r="B68" s="3"/>
      <c r="C68" s="3"/>
      <c r="D68" s="37" t="s">
        <v>37</v>
      </c>
      <c r="E68" s="72" t="e">
        <f>E67/YTD_12[[#Totals],[Closed Sales Volume YTD]]</f>
        <v>#DIV/0!</v>
      </c>
      <c r="F68" s="73"/>
      <c r="G68" s="81"/>
      <c r="H68" s="3"/>
      <c r="I68" s="3"/>
      <c r="J68" s="37" t="s">
        <v>37</v>
      </c>
      <c r="K68" s="72" t="e">
        <f>K67/YTD_12[[#Totals],[Closed Sales Volume YTD]]</f>
        <v>#DIV/0!</v>
      </c>
      <c r="L68" s="73"/>
      <c r="M68" s="81"/>
      <c r="N68" s="3"/>
      <c r="O68" s="3"/>
      <c r="P68" s="37" t="s">
        <v>37</v>
      </c>
      <c r="Q68" s="72" t="e">
        <f>Q67/YTD_12[[#Totals],[Closed Sales Volume YTD]]</f>
        <v>#DIV/0!</v>
      </c>
      <c r="R68" s="73"/>
      <c r="S68" s="81"/>
      <c r="T68" s="3"/>
      <c r="U68" s="3"/>
      <c r="V68" s="37" t="s">
        <v>37</v>
      </c>
      <c r="W68" s="72" t="e">
        <f>W67/YTD_12[[#Totals],[Closed Sales Volume YTD]]</f>
        <v>#DIV/0!</v>
      </c>
      <c r="X68" s="73"/>
      <c r="Y68" s="81"/>
      <c r="Z68" s="3"/>
      <c r="AA68" s="3"/>
      <c r="AB68" s="37" t="s">
        <v>37</v>
      </c>
      <c r="AC68" s="72" t="e">
        <f>AC67/YTD_12[[#Totals],[Closed Sales Volume YTD]]</f>
        <v>#DIV/0!</v>
      </c>
      <c r="AD68" s="73"/>
    </row>
    <row r="69" spans="1:30" ht="16" hidden="1" customHeight="1" x14ac:dyDescent="0.2">
      <c r="B69" s="38" t="s">
        <v>38</v>
      </c>
      <c r="C69" s="39" t="s">
        <v>39</v>
      </c>
      <c r="D69" s="74" t="str">
        <f>D66</f>
        <v/>
      </c>
      <c r="E69" s="75"/>
      <c r="H69" s="38" t="s">
        <v>38</v>
      </c>
      <c r="I69" s="39" t="s">
        <v>39</v>
      </c>
      <c r="J69" s="74" t="str">
        <f>J66</f>
        <v/>
      </c>
      <c r="K69" s="75"/>
      <c r="N69" s="38" t="s">
        <v>38</v>
      </c>
      <c r="O69" s="39" t="s">
        <v>39</v>
      </c>
      <c r="P69" s="74" t="str">
        <f>P66</f>
        <v/>
      </c>
      <c r="Q69" s="75"/>
      <c r="T69" s="38" t="s">
        <v>38</v>
      </c>
      <c r="U69" s="39" t="s">
        <v>39</v>
      </c>
      <c r="V69" s="74" t="str">
        <f>V66</f>
        <v/>
      </c>
      <c r="W69" s="75"/>
      <c r="Z69" s="38" t="s">
        <v>38</v>
      </c>
      <c r="AA69" s="39" t="s">
        <v>39</v>
      </c>
      <c r="AB69" s="74" t="str">
        <f>AB66</f>
        <v/>
      </c>
      <c r="AC69" s="75"/>
    </row>
    <row r="70" spans="1:30" x14ac:dyDescent="0.2">
      <c r="B70" s="40"/>
      <c r="C70" s="40"/>
      <c r="D70" s="41" t="s">
        <v>40</v>
      </c>
      <c r="E70" s="41" t="s">
        <v>41</v>
      </c>
      <c r="F70" s="42" t="s">
        <v>42</v>
      </c>
      <c r="H70" s="40"/>
      <c r="I70" s="40"/>
      <c r="J70" s="41" t="s">
        <v>40</v>
      </c>
      <c r="K70" s="41" t="s">
        <v>41</v>
      </c>
      <c r="L70" s="42" t="s">
        <v>42</v>
      </c>
      <c r="N70" s="40"/>
      <c r="O70" s="40"/>
      <c r="P70" s="41" t="s">
        <v>40</v>
      </c>
      <c r="Q70" s="41" t="s">
        <v>41</v>
      </c>
      <c r="R70" s="42" t="s">
        <v>42</v>
      </c>
      <c r="T70" s="40"/>
      <c r="U70" s="40"/>
      <c r="V70" s="41" t="s">
        <v>40</v>
      </c>
      <c r="W70" s="41" t="s">
        <v>41</v>
      </c>
      <c r="X70" s="42" t="s">
        <v>42</v>
      </c>
      <c r="Z70" s="40"/>
      <c r="AA70" s="40"/>
      <c r="AB70" s="41" t="s">
        <v>40</v>
      </c>
      <c r="AC70" s="41" t="s">
        <v>41</v>
      </c>
      <c r="AD70" s="42" t="s">
        <v>42</v>
      </c>
    </row>
    <row r="71" spans="1:30" x14ac:dyDescent="0.2">
      <c r="B71" s="3">
        <v>1</v>
      </c>
      <c r="C71" s="3" cm="1">
        <f t="array" ref="C71">_xlfn.AGGREGATE(15, 3, (YTD_12[Associate Name]=D69)/(YTD_12[Associate Name]=D69)*ROW(YTD_12[Associate Name]), B71) - 1</f>
        <v>1</v>
      </c>
      <c r="D71" s="43" cm="1">
        <f t="array" ref="D71">IFERROR(INDEX(YTD_12[Vendor Name], C71), "")</f>
        <v>0</v>
      </c>
      <c r="E71" s="44">
        <f>SUMIFS(YTD_12[Closed Sales Volume YTD], YTD_12[Associate Name], D69, YTD_12[Vendor Name], D71)</f>
        <v>0</v>
      </c>
      <c r="F71" s="46" t="e">
        <f>E71/E67</f>
        <v>#DIV/0!</v>
      </c>
      <c r="H71" s="3">
        <v>1</v>
      </c>
      <c r="I71" s="3" cm="1">
        <f t="array" ref="I71">_xlfn.AGGREGATE(15, 3, (YTD_12[Associate Name]=J69)/(YTD_12[Associate Name]=J69)*ROW(YTD_12[Associate Name]), H71) - 1</f>
        <v>1</v>
      </c>
      <c r="J71" s="43" cm="1">
        <f t="array" ref="J71">IFERROR(INDEX(YTD_12[Vendor Name], I71), "")</f>
        <v>0</v>
      </c>
      <c r="K71" s="44">
        <f>SUMIFS(YTD_12[Closed Sales Volume YTD], YTD_12[Associate Name], J69, YTD_12[Vendor Name], J71)</f>
        <v>0</v>
      </c>
      <c r="L71" s="46" t="e">
        <f>K71/K67</f>
        <v>#DIV/0!</v>
      </c>
      <c r="N71" s="3">
        <v>1</v>
      </c>
      <c r="O71" s="3" cm="1">
        <f t="array" ref="O71">_xlfn.AGGREGATE(15, 3, (YTD_12[Associate Name]=P69)/(YTD_12[Associate Name]=P69)*ROW(YTD_12[Associate Name]), N71) - 1</f>
        <v>1</v>
      </c>
      <c r="P71" s="43" cm="1">
        <f t="array" ref="P71">IFERROR(INDEX(YTD_12[Vendor Name], O71), "")</f>
        <v>0</v>
      </c>
      <c r="Q71" s="44">
        <f>SUMIFS(YTD_12[Closed Sales Volume YTD], YTD_12[Associate Name], P69, YTD_12[Vendor Name], P71)</f>
        <v>0</v>
      </c>
      <c r="R71" s="46" t="e">
        <f>Q71/Q67</f>
        <v>#DIV/0!</v>
      </c>
      <c r="T71" s="3">
        <v>1</v>
      </c>
      <c r="U71" s="3" cm="1">
        <f t="array" ref="U71">_xlfn.AGGREGATE(15, 3, (YTD_12[Associate Name]=V69)/(YTD_12[Associate Name]=V69)*ROW(YTD_12[Associate Name]), T71) - 1</f>
        <v>1</v>
      </c>
      <c r="V71" s="43" cm="1">
        <f t="array" ref="V71">IFERROR(INDEX(YTD_12[Vendor Name], U71), "")</f>
        <v>0</v>
      </c>
      <c r="W71" s="44">
        <f>SUMIFS(YTD_12[Closed Sales Volume YTD], YTD_12[Associate Name], V69, YTD_12[Vendor Name], V71)</f>
        <v>0</v>
      </c>
      <c r="X71" s="46" t="e">
        <f>W71/W67</f>
        <v>#DIV/0!</v>
      </c>
      <c r="Z71" s="3">
        <v>1</v>
      </c>
      <c r="AA71" s="3" cm="1">
        <f t="array" ref="AA71">_xlfn.AGGREGATE(15, 3, (YTD_12[Associate Name]=AB69)/(YTD_12[Associate Name]=AB69)*ROW(YTD_12[Associate Name]), Z71) - 1</f>
        <v>1</v>
      </c>
      <c r="AB71" s="43" cm="1">
        <f t="array" ref="AB71">IFERROR(INDEX(YTD_12[Vendor Name], AA71), "")</f>
        <v>0</v>
      </c>
      <c r="AC71" s="44">
        <f>SUMIFS(YTD_12[Closed Sales Volume YTD], YTD_12[Associate Name], AB69, YTD_12[Vendor Name], AB71)</f>
        <v>0</v>
      </c>
      <c r="AD71" s="46" t="e">
        <f>AC71/AC67</f>
        <v>#DIV/0!</v>
      </c>
    </row>
    <row r="72" spans="1:30" x14ac:dyDescent="0.2">
      <c r="B72" s="3">
        <v>2</v>
      </c>
      <c r="C72" s="3" cm="1">
        <f t="array" ref="C72">_xlfn.AGGREGATE(15, 3, (YTD_12[Associate Name]=D69)/(YTD_12[Associate Name]=D69)*ROW(YTD_12[Associate Name]), B72) - 1</f>
        <v>2</v>
      </c>
      <c r="D72" s="43" cm="1">
        <f t="array" ref="D72">IFERROR(INDEX(YTD_12[Vendor Name], C72), "")</f>
        <v>0</v>
      </c>
      <c r="E72" s="44">
        <f>SUMIFS(YTD_12[Closed Sales Volume YTD], YTD_12[Associate Name], D69, YTD_12[Vendor Name], D72)</f>
        <v>0</v>
      </c>
      <c r="F72" s="46" t="e">
        <f>E72/E67</f>
        <v>#DIV/0!</v>
      </c>
      <c r="H72" s="3">
        <v>2</v>
      </c>
      <c r="I72" s="3" cm="1">
        <f t="array" ref="I72">_xlfn.AGGREGATE(15, 3, (YTD_12[Associate Name]=J69)/(YTD_12[Associate Name]=J69)*ROW(YTD_12[Associate Name]), H72) - 1</f>
        <v>2</v>
      </c>
      <c r="J72" s="43" cm="1">
        <f t="array" ref="J72">IFERROR(INDEX(YTD_12[Vendor Name], I72), "")</f>
        <v>0</v>
      </c>
      <c r="K72" s="44">
        <f>SUMIFS(YTD_12[Closed Sales Volume YTD], YTD_12[Associate Name], J69, YTD_12[Vendor Name], J72)</f>
        <v>0</v>
      </c>
      <c r="L72" s="46" t="e">
        <f>K72/K67</f>
        <v>#DIV/0!</v>
      </c>
      <c r="N72" s="3">
        <v>2</v>
      </c>
      <c r="O72" s="3" cm="1">
        <f t="array" ref="O72">_xlfn.AGGREGATE(15, 3, (YTD_12[Associate Name]=P69)/(YTD_12[Associate Name]=P69)*ROW(YTD_12[Associate Name]), N72) - 1</f>
        <v>2</v>
      </c>
      <c r="P72" s="43" cm="1">
        <f t="array" ref="P72">IFERROR(INDEX(YTD_12[Vendor Name], O72), "")</f>
        <v>0</v>
      </c>
      <c r="Q72" s="44">
        <f>SUMIFS(YTD_12[Closed Sales Volume YTD], YTD_12[Associate Name], P69, YTD_12[Vendor Name], P72)</f>
        <v>0</v>
      </c>
      <c r="R72" s="46" t="e">
        <f>Q72/Q67</f>
        <v>#DIV/0!</v>
      </c>
      <c r="T72" s="3">
        <v>2</v>
      </c>
      <c r="U72" s="3" cm="1">
        <f t="array" ref="U72">_xlfn.AGGREGATE(15, 3, (YTD_12[Associate Name]=V69)/(YTD_12[Associate Name]=V69)*ROW(YTD_12[Associate Name]), T72) - 1</f>
        <v>2</v>
      </c>
      <c r="V72" s="43" cm="1">
        <f t="array" ref="V72">IFERROR(INDEX(YTD_12[Vendor Name], U72), "")</f>
        <v>0</v>
      </c>
      <c r="W72" s="44">
        <f>SUMIFS(YTD_12[Closed Sales Volume YTD], YTD_12[Associate Name], V69, YTD_12[Vendor Name], V72)</f>
        <v>0</v>
      </c>
      <c r="X72" s="46" t="e">
        <f>W72/W67</f>
        <v>#DIV/0!</v>
      </c>
      <c r="Z72" s="3">
        <v>2</v>
      </c>
      <c r="AA72" s="3" cm="1">
        <f t="array" ref="AA72">_xlfn.AGGREGATE(15, 3, (YTD_12[Associate Name]=AB69)/(YTD_12[Associate Name]=AB69)*ROW(YTD_12[Associate Name]), Z72) - 1</f>
        <v>2</v>
      </c>
      <c r="AB72" s="43" cm="1">
        <f t="array" ref="AB72">IFERROR(INDEX(YTD_12[Vendor Name], AA72), "")</f>
        <v>0</v>
      </c>
      <c r="AC72" s="44">
        <f>SUMIFS(YTD_12[Closed Sales Volume YTD], YTD_12[Associate Name], AB69, YTD_12[Vendor Name], AB72)</f>
        <v>0</v>
      </c>
      <c r="AD72" s="46" t="e">
        <f>AC72/AC67</f>
        <v>#DIV/0!</v>
      </c>
    </row>
    <row r="73" spans="1:30" x14ac:dyDescent="0.2">
      <c r="B73" s="3">
        <v>3</v>
      </c>
      <c r="C73" s="3" cm="1">
        <f t="array" ref="C73">_xlfn.AGGREGATE(15, 3, (YTD_12[Associate Name]=D69)/(YTD_12[Associate Name]=D69)*ROW(YTD_12[Associate Name]), B73) - 1</f>
        <v>3</v>
      </c>
      <c r="D73" s="43" cm="1">
        <f t="array" ref="D73">IFERROR(INDEX(YTD_12[Vendor Name], C73), "")</f>
        <v>0</v>
      </c>
      <c r="E73" s="44">
        <f>SUMIFS(YTD_12[Closed Sales Volume YTD], YTD_12[Associate Name], D69, YTD_12[Vendor Name], D73)</f>
        <v>0</v>
      </c>
      <c r="F73" s="45" t="e">
        <f>E73/E67</f>
        <v>#DIV/0!</v>
      </c>
      <c r="H73" s="3">
        <v>3</v>
      </c>
      <c r="I73" s="3" cm="1">
        <f t="array" ref="I73">_xlfn.AGGREGATE(15, 3, (YTD_12[Associate Name]=J69)/(YTD_12[Associate Name]=J69)*ROW(YTD_12[Associate Name]), H73) - 1</f>
        <v>3</v>
      </c>
      <c r="J73" s="43" cm="1">
        <f t="array" ref="J73">IFERROR(INDEX(YTD_12[Vendor Name], I73), "")</f>
        <v>0</v>
      </c>
      <c r="K73" s="44">
        <f>SUMIFS(YTD_12[Closed Sales Volume YTD], YTD_12[Associate Name], J69, YTD_12[Vendor Name], J73)</f>
        <v>0</v>
      </c>
      <c r="L73" s="45" t="e">
        <f>K73/K67</f>
        <v>#DIV/0!</v>
      </c>
      <c r="N73" s="3">
        <v>3</v>
      </c>
      <c r="O73" s="3" cm="1">
        <f t="array" ref="O73">_xlfn.AGGREGATE(15, 3, (YTD_12[Associate Name]=P69)/(YTD_12[Associate Name]=P69)*ROW(YTD_12[Associate Name]), N73) - 1</f>
        <v>3</v>
      </c>
      <c r="P73" s="43" cm="1">
        <f t="array" ref="P73">IFERROR(INDEX(YTD_12[Vendor Name], O73), "")</f>
        <v>0</v>
      </c>
      <c r="Q73" s="44">
        <f>SUMIFS(YTD_12[Closed Sales Volume YTD], YTD_12[Associate Name], P69, YTD_12[Vendor Name], P73)</f>
        <v>0</v>
      </c>
      <c r="R73" s="46" t="e">
        <f>Q73/Q67</f>
        <v>#DIV/0!</v>
      </c>
      <c r="T73" s="3">
        <v>3</v>
      </c>
      <c r="U73" s="3" cm="1">
        <f t="array" ref="U73">_xlfn.AGGREGATE(15, 3, (YTD_12[Associate Name]=V69)/(YTD_12[Associate Name]=V69)*ROW(YTD_12[Associate Name]), T73) - 1</f>
        <v>3</v>
      </c>
      <c r="V73" s="43" cm="1">
        <f t="array" ref="V73">IFERROR(INDEX(YTD_12[Vendor Name], U73), "")</f>
        <v>0</v>
      </c>
      <c r="W73" s="44">
        <f>SUMIFS(YTD_12[Closed Sales Volume YTD], YTD_12[Associate Name], V69, YTD_12[Vendor Name], V73)</f>
        <v>0</v>
      </c>
      <c r="X73" s="45" t="e">
        <f>W73/W67</f>
        <v>#DIV/0!</v>
      </c>
      <c r="Z73" s="3">
        <v>3</v>
      </c>
      <c r="AA73" s="3" cm="1">
        <f t="array" ref="AA73">_xlfn.AGGREGATE(15, 3, (YTD_12[Associate Name]=AB69)/(YTD_12[Associate Name]=AB69)*ROW(YTD_12[Associate Name]), Z73) - 1</f>
        <v>3</v>
      </c>
      <c r="AB73" s="43" cm="1">
        <f t="array" ref="AB73">IFERROR(INDEX(YTD_12[Vendor Name], AA73), "")</f>
        <v>0</v>
      </c>
      <c r="AC73" s="44">
        <f>SUMIFS(YTD_12[Closed Sales Volume YTD], YTD_12[Associate Name], AB69, YTD_12[Vendor Name], AB73)</f>
        <v>0</v>
      </c>
      <c r="AD73" s="45" t="e">
        <f>AC73/AC67</f>
        <v>#DIV/0!</v>
      </c>
    </row>
    <row r="74" spans="1:30" x14ac:dyDescent="0.2">
      <c r="B74" s="3">
        <v>4</v>
      </c>
      <c r="C74" s="3" cm="1">
        <f t="array" ref="C74">_xlfn.AGGREGATE(15, 3, (YTD_12[Associate Name]=D69)/(YTD_12[Associate Name]=D69)*ROW(YTD_12[Associate Name]), B74) - 1</f>
        <v>4</v>
      </c>
      <c r="D74" s="43" cm="1">
        <f t="array" ref="D74">IFERROR(INDEX(YTD_12[Vendor Name], C74), "")</f>
        <v>0</v>
      </c>
      <c r="E74" s="44">
        <f>SUMIFS(YTD_12[Closed Sales Volume YTD], YTD_12[Associate Name], D69, YTD_12[Vendor Name], D74)</f>
        <v>0</v>
      </c>
      <c r="F74" s="45" t="e">
        <f>E74/E67</f>
        <v>#DIV/0!</v>
      </c>
      <c r="H74" s="3">
        <v>4</v>
      </c>
      <c r="I74" s="3" cm="1">
        <f t="array" ref="I74">_xlfn.AGGREGATE(15, 3, (YTD_12[Associate Name]=J69)/(YTD_12[Associate Name]=J69)*ROW(YTD_12[Associate Name]), H74) - 1</f>
        <v>4</v>
      </c>
      <c r="J74" s="43" cm="1">
        <f t="array" ref="J74">IFERROR(INDEX(YTD_12[Vendor Name], I74), "")</f>
        <v>0</v>
      </c>
      <c r="K74" s="44">
        <f>SUMIFS(YTD_12[Closed Sales Volume YTD], YTD_12[Associate Name], J69, YTD_12[Vendor Name], J74)</f>
        <v>0</v>
      </c>
      <c r="L74" s="45" t="e">
        <f>K74/K67</f>
        <v>#DIV/0!</v>
      </c>
      <c r="N74" s="3">
        <v>4</v>
      </c>
      <c r="O74" s="3" cm="1">
        <f t="array" ref="O74">_xlfn.AGGREGATE(15, 3, (YTD_12[Associate Name]=P69)/(YTD_12[Associate Name]=P69)*ROW(YTD_12[Associate Name]), N74) - 1</f>
        <v>4</v>
      </c>
      <c r="P74" s="43" cm="1">
        <f t="array" ref="P74">IFERROR(INDEX(YTD_12[Vendor Name], O74), "")</f>
        <v>0</v>
      </c>
      <c r="Q74" s="44">
        <f>SUMIFS(YTD_12[Closed Sales Volume YTD], YTD_12[Associate Name], P69, YTD_12[Vendor Name], P74)</f>
        <v>0</v>
      </c>
      <c r="R74" s="45" t="e">
        <f>Q74/Q67</f>
        <v>#DIV/0!</v>
      </c>
      <c r="T74" s="3">
        <v>4</v>
      </c>
      <c r="U74" s="3" cm="1">
        <f t="array" ref="U74">_xlfn.AGGREGATE(15, 3, (YTD_12[Associate Name]=V69)/(YTD_12[Associate Name]=V69)*ROW(YTD_12[Associate Name]), T74) - 1</f>
        <v>4</v>
      </c>
      <c r="V74" s="43" cm="1">
        <f t="array" ref="V74">IFERROR(INDEX(YTD_12[Vendor Name], U74), "")</f>
        <v>0</v>
      </c>
      <c r="W74" s="44">
        <f>SUMIFS(YTD_12[Closed Sales Volume YTD], YTD_12[Associate Name], V69, YTD_12[Vendor Name], V74)</f>
        <v>0</v>
      </c>
      <c r="X74" s="45" t="e">
        <f>W74/W67</f>
        <v>#DIV/0!</v>
      </c>
      <c r="Z74" s="3">
        <v>4</v>
      </c>
      <c r="AA74" s="3" cm="1">
        <f t="array" ref="AA74">_xlfn.AGGREGATE(15, 3, (YTD_12[Associate Name]=AB69)/(YTD_12[Associate Name]=AB69)*ROW(YTD_12[Associate Name]), Z74) - 1</f>
        <v>4</v>
      </c>
      <c r="AB74" s="43" cm="1">
        <f t="array" ref="AB74">IFERROR(INDEX(YTD_12[Vendor Name], AA74), "")</f>
        <v>0</v>
      </c>
      <c r="AC74" s="44">
        <f>SUMIFS(YTD_12[Closed Sales Volume YTD], YTD_12[Associate Name], AB69, YTD_12[Vendor Name], AB74)</f>
        <v>0</v>
      </c>
      <c r="AD74" s="45" t="e">
        <f>AC74/AC67</f>
        <v>#DIV/0!</v>
      </c>
    </row>
    <row r="75" spans="1:30" x14ac:dyDescent="0.2">
      <c r="B75" s="3">
        <v>5</v>
      </c>
      <c r="C75" s="3" cm="1">
        <f t="array" ref="C75">_xlfn.AGGREGATE(15, 3, (YTD_12[Associate Name]=D69)/(YTD_12[Associate Name]=D69)*ROW(YTD_12[Associate Name]), B75) - 1</f>
        <v>5</v>
      </c>
      <c r="D75" s="43" cm="1">
        <f t="array" ref="D75">IFERROR(INDEX(YTD_12[Vendor Name], C75), "")</f>
        <v>0</v>
      </c>
      <c r="E75" s="44">
        <f>SUMIFS(YTD_12[Closed Sales Volume YTD], YTD_12[Associate Name], D69, YTD_12[Vendor Name], D75)</f>
        <v>0</v>
      </c>
      <c r="F75" s="45" t="e">
        <f>E75/E67</f>
        <v>#DIV/0!</v>
      </c>
      <c r="H75" s="3">
        <v>5</v>
      </c>
      <c r="I75" s="3" cm="1">
        <f t="array" ref="I75">_xlfn.AGGREGATE(15, 3, (YTD_12[Associate Name]=J69)/(YTD_12[Associate Name]=J69)*ROW(YTD_12[Associate Name]), H75) - 1</f>
        <v>5</v>
      </c>
      <c r="J75" s="43" cm="1">
        <f t="array" ref="J75">IFERROR(INDEX(YTD_12[Vendor Name], I75), "")</f>
        <v>0</v>
      </c>
      <c r="K75" s="44">
        <f>SUMIFS(YTD_12[Closed Sales Volume YTD], YTD_12[Associate Name], J69, YTD_12[Vendor Name], J75)</f>
        <v>0</v>
      </c>
      <c r="L75" s="45" t="e">
        <f>K75/K67</f>
        <v>#DIV/0!</v>
      </c>
      <c r="N75" s="3">
        <v>5</v>
      </c>
      <c r="O75" s="3" cm="1">
        <f t="array" ref="O75">_xlfn.AGGREGATE(15, 3, (YTD_12[Associate Name]=P69)/(YTD_12[Associate Name]=P69)*ROW(YTD_12[Associate Name]), N75) - 1</f>
        <v>5</v>
      </c>
      <c r="P75" s="43" cm="1">
        <f t="array" ref="P75">IFERROR(INDEX(YTD_12[Vendor Name], O75), "")</f>
        <v>0</v>
      </c>
      <c r="Q75" s="44">
        <f>SUMIFS(YTD_12[Closed Sales Volume YTD], YTD_12[Associate Name], P69, YTD_12[Vendor Name], P75)</f>
        <v>0</v>
      </c>
      <c r="R75" s="45" t="e">
        <f>Q75/Q67</f>
        <v>#DIV/0!</v>
      </c>
      <c r="T75" s="3">
        <v>5</v>
      </c>
      <c r="U75" s="3" cm="1">
        <f t="array" ref="U75">_xlfn.AGGREGATE(15, 3, (YTD_12[Associate Name]=V69)/(YTD_12[Associate Name]=V69)*ROW(YTD_12[Associate Name]), T75) - 1</f>
        <v>5</v>
      </c>
      <c r="V75" s="43" cm="1">
        <f t="array" ref="V75">IFERROR(INDEX(YTD_12[Vendor Name], U75), "")</f>
        <v>0</v>
      </c>
      <c r="W75" s="44">
        <f>SUMIFS(YTD_12[Closed Sales Volume YTD], YTD_12[Associate Name], V69, YTD_12[Vendor Name], V75)</f>
        <v>0</v>
      </c>
      <c r="X75" s="45" t="e">
        <f>W75/W67</f>
        <v>#DIV/0!</v>
      </c>
      <c r="Z75" s="3">
        <v>5</v>
      </c>
      <c r="AA75" s="3" cm="1">
        <f t="array" ref="AA75">_xlfn.AGGREGATE(15, 3, (YTD_12[Associate Name]=AB69)/(YTD_12[Associate Name]=AB69)*ROW(YTD_12[Associate Name]), Z75) - 1</f>
        <v>5</v>
      </c>
      <c r="AB75" s="43" cm="1">
        <f t="array" ref="AB75">IFERROR(INDEX(YTD_12[Vendor Name], AA75), "")</f>
        <v>0</v>
      </c>
      <c r="AC75" s="44">
        <f>SUMIFS(YTD_12[Closed Sales Volume YTD], YTD_12[Associate Name], AB69, YTD_12[Vendor Name], AB75)</f>
        <v>0</v>
      </c>
      <c r="AD75" s="45" t="e">
        <f>AC75/AC67</f>
        <v>#DIV/0!</v>
      </c>
    </row>
    <row r="76" spans="1:30" x14ac:dyDescent="0.2">
      <c r="B76" s="3">
        <v>6</v>
      </c>
      <c r="C76" s="3" cm="1">
        <f t="array" ref="C76">_xlfn.AGGREGATE(15, 3, (YTD_12[Associate Name]=D69)/(YTD_12[Associate Name]=D69)*ROW(YTD_12[Associate Name]), B76) - 1</f>
        <v>6</v>
      </c>
      <c r="D76" s="43" cm="1">
        <f t="array" ref="D76">IFERROR(INDEX(YTD_12[Vendor Name], C76), "")</f>
        <v>0</v>
      </c>
      <c r="E76" s="44">
        <f>SUMIFS(YTD_12[Closed Sales Volume YTD], YTD_12[Associate Name], D69, YTD_12[Vendor Name], D76)</f>
        <v>0</v>
      </c>
      <c r="F76" s="45" t="e">
        <f>E76/E67</f>
        <v>#DIV/0!</v>
      </c>
      <c r="H76" s="3">
        <v>6</v>
      </c>
      <c r="I76" s="3" cm="1">
        <f t="array" ref="I76">_xlfn.AGGREGATE(15, 3, (YTD_12[Associate Name]=J69)/(YTD_12[Associate Name]=J69)*ROW(YTD_12[Associate Name]), H76) - 1</f>
        <v>6</v>
      </c>
      <c r="J76" s="43" cm="1">
        <f t="array" ref="J76">IFERROR(INDEX(YTD_12[Vendor Name], I76), "")</f>
        <v>0</v>
      </c>
      <c r="K76" s="44">
        <f>SUMIFS(YTD_12[Closed Sales Volume YTD], YTD_12[Associate Name], J69, YTD_12[Vendor Name], J76)</f>
        <v>0</v>
      </c>
      <c r="L76" s="45" t="e">
        <f>K76/K67</f>
        <v>#DIV/0!</v>
      </c>
      <c r="N76" s="3">
        <v>6</v>
      </c>
      <c r="O76" s="3" cm="1">
        <f t="array" ref="O76">_xlfn.AGGREGATE(15, 3, (YTD_12[Associate Name]=P69)/(YTD_12[Associate Name]=P69)*ROW(YTD_12[Associate Name]), N76) - 1</f>
        <v>6</v>
      </c>
      <c r="P76" s="43" cm="1">
        <f t="array" ref="P76">IFERROR(INDEX(YTD_12[Vendor Name], O76), "")</f>
        <v>0</v>
      </c>
      <c r="Q76" s="44">
        <f>SUMIFS(YTD_12[Closed Sales Volume YTD], YTD_12[Associate Name], P69, YTD_12[Vendor Name], P76)</f>
        <v>0</v>
      </c>
      <c r="R76" s="45" t="e">
        <f>Q76/Q67</f>
        <v>#DIV/0!</v>
      </c>
      <c r="T76" s="3">
        <v>6</v>
      </c>
      <c r="U76" s="3" cm="1">
        <f t="array" ref="U76">_xlfn.AGGREGATE(15, 3, (YTD_12[Associate Name]=V69)/(YTD_12[Associate Name]=V69)*ROW(YTD_12[Associate Name]), T76) - 1</f>
        <v>6</v>
      </c>
      <c r="V76" s="43" cm="1">
        <f t="array" ref="V76">IFERROR(INDEX(YTD_12[Vendor Name], U76), "")</f>
        <v>0</v>
      </c>
      <c r="W76" s="44">
        <f>SUMIFS(YTD_12[Closed Sales Volume YTD], YTD_12[Associate Name], V69, YTD_12[Vendor Name], V76)</f>
        <v>0</v>
      </c>
      <c r="X76" s="45" t="e">
        <f>W76/W67</f>
        <v>#DIV/0!</v>
      </c>
      <c r="Z76" s="3">
        <v>6</v>
      </c>
      <c r="AA76" s="3" cm="1">
        <f t="array" ref="AA76">_xlfn.AGGREGATE(15, 3, (YTD_12[Associate Name]=AB69)/(YTD_12[Associate Name]=AB69)*ROW(YTD_12[Associate Name]), Z76) - 1</f>
        <v>6</v>
      </c>
      <c r="AB76" s="43" cm="1">
        <f t="array" ref="AB76">IFERROR(INDEX(YTD_12[Vendor Name], AA76), "")</f>
        <v>0</v>
      </c>
      <c r="AC76" s="44">
        <f>SUMIFS(YTD_12[Closed Sales Volume YTD], YTD_12[Associate Name], AB69, YTD_12[Vendor Name], AB76)</f>
        <v>0</v>
      </c>
      <c r="AD76" s="45" t="e">
        <f>AC76/AC67</f>
        <v>#DIV/0!</v>
      </c>
    </row>
    <row r="77" spans="1:30" x14ac:dyDescent="0.2">
      <c r="B77" s="3">
        <v>7</v>
      </c>
      <c r="C77" s="3" cm="1">
        <f t="array" ref="C77">_xlfn.AGGREGATE(15, 3, (YTD_12[Associate Name]=D69)/(YTD_12[Associate Name]=D69)*ROW(YTD_12[Associate Name]), B77) - 1</f>
        <v>7</v>
      </c>
      <c r="D77" s="43" cm="1">
        <f t="array" ref="D77">IFERROR(INDEX(YTD_12[Vendor Name], C77), "")</f>
        <v>0</v>
      </c>
      <c r="E77" s="44">
        <f>SUMIFS(YTD_12[Closed Sales Volume YTD], YTD_12[Associate Name], D69, YTD_12[Vendor Name], D77)</f>
        <v>0</v>
      </c>
      <c r="F77" s="45" t="e">
        <f>E77/E67</f>
        <v>#DIV/0!</v>
      </c>
      <c r="H77" s="3">
        <v>7</v>
      </c>
      <c r="I77" s="3" cm="1">
        <f t="array" ref="I77">_xlfn.AGGREGATE(15, 3, (YTD_12[Associate Name]=J69)/(YTD_12[Associate Name]=J69)*ROW(YTD_12[Associate Name]), H77) - 1</f>
        <v>7</v>
      </c>
      <c r="J77" s="43" cm="1">
        <f t="array" ref="J77">IFERROR(INDEX(YTD_12[Vendor Name], I77), "")</f>
        <v>0</v>
      </c>
      <c r="K77" s="44">
        <f>SUMIFS(YTD_12[Closed Sales Volume YTD], YTD_12[Associate Name], J69, YTD_12[Vendor Name], J77)</f>
        <v>0</v>
      </c>
      <c r="L77" s="45" t="e">
        <f>K77/K67</f>
        <v>#DIV/0!</v>
      </c>
      <c r="N77" s="3">
        <v>7</v>
      </c>
      <c r="O77" s="3" cm="1">
        <f t="array" ref="O77">_xlfn.AGGREGATE(15, 3, (YTD_12[Associate Name]=P69)/(YTD_12[Associate Name]=P69)*ROW(YTD_12[Associate Name]), N77) - 1</f>
        <v>7</v>
      </c>
      <c r="P77" s="43" cm="1">
        <f t="array" ref="P77">IFERROR(INDEX(YTD_12[Vendor Name], O77), "")</f>
        <v>0</v>
      </c>
      <c r="Q77" s="44">
        <f>SUMIFS(YTD_12[Closed Sales Volume YTD], YTD_12[Associate Name], P69, YTD_12[Vendor Name], P77)</f>
        <v>0</v>
      </c>
      <c r="R77" s="45" t="e">
        <f>Q77/Q67</f>
        <v>#DIV/0!</v>
      </c>
      <c r="T77" s="3">
        <v>7</v>
      </c>
      <c r="U77" s="3" cm="1">
        <f t="array" ref="U77">_xlfn.AGGREGATE(15, 3, (YTD_12[Associate Name]=V69)/(YTD_12[Associate Name]=V69)*ROW(YTD_12[Associate Name]), T77) - 1</f>
        <v>7</v>
      </c>
      <c r="V77" s="43" cm="1">
        <f t="array" ref="V77">IFERROR(INDEX(YTD_12[Vendor Name], U77), "")</f>
        <v>0</v>
      </c>
      <c r="W77" s="44">
        <f>SUMIFS(YTD_12[Closed Sales Volume YTD], YTD_12[Associate Name], V69, YTD_12[Vendor Name], V77)</f>
        <v>0</v>
      </c>
      <c r="X77" s="45" t="e">
        <f>W77/W67</f>
        <v>#DIV/0!</v>
      </c>
      <c r="Z77" s="3">
        <v>7</v>
      </c>
      <c r="AA77" s="3" cm="1">
        <f t="array" ref="AA77">_xlfn.AGGREGATE(15, 3, (YTD_12[Associate Name]=AB69)/(YTD_12[Associate Name]=AB69)*ROW(YTD_12[Associate Name]), Z77) - 1</f>
        <v>7</v>
      </c>
      <c r="AB77" s="43" cm="1">
        <f t="array" ref="AB77">IFERROR(INDEX(YTD_12[Vendor Name], AA77), "")</f>
        <v>0</v>
      </c>
      <c r="AC77" s="44">
        <f>SUMIFS(YTD_12[Closed Sales Volume YTD], YTD_12[Associate Name], AB69, YTD_12[Vendor Name], AB77)</f>
        <v>0</v>
      </c>
      <c r="AD77" s="45" t="e">
        <f>AC77/AC67</f>
        <v>#DIV/0!</v>
      </c>
    </row>
    <row r="78" spans="1:30" x14ac:dyDescent="0.2">
      <c r="B78" s="3">
        <v>8</v>
      </c>
      <c r="C78" s="3" cm="1">
        <f t="array" ref="C78">_xlfn.AGGREGATE(15, 3, (YTD_12[Associate Name]=D69)/(YTD_12[Associate Name]=D69)*ROW(YTD_12[Associate Name]), B78) - 1</f>
        <v>8</v>
      </c>
      <c r="D78" s="43" cm="1">
        <f t="array" ref="D78">IFERROR(INDEX(YTD_12[Vendor Name], C78), "")</f>
        <v>0</v>
      </c>
      <c r="E78" s="44">
        <f>SUMIFS(YTD_12[Closed Sales Volume YTD], YTD_12[Associate Name], D69, YTD_12[Vendor Name], D78)</f>
        <v>0</v>
      </c>
      <c r="F78" s="45" t="e">
        <f>E78/E67</f>
        <v>#DIV/0!</v>
      </c>
      <c r="H78" s="3">
        <v>8</v>
      </c>
      <c r="I78" s="3" cm="1">
        <f t="array" ref="I78">_xlfn.AGGREGATE(15, 3, (YTD_12[Associate Name]=J69)/(YTD_12[Associate Name]=J69)*ROW(YTD_12[Associate Name]), H78) - 1</f>
        <v>8</v>
      </c>
      <c r="J78" s="43" cm="1">
        <f t="array" ref="J78">IFERROR(INDEX(YTD_12[Vendor Name], I78), "")</f>
        <v>0</v>
      </c>
      <c r="K78" s="44">
        <f>SUMIFS(YTD_12[Closed Sales Volume YTD], YTD_12[Associate Name], J69, YTD_12[Vendor Name], J78)</f>
        <v>0</v>
      </c>
      <c r="L78" s="45" t="e">
        <f>K78/K67</f>
        <v>#DIV/0!</v>
      </c>
      <c r="N78" s="3">
        <v>8</v>
      </c>
      <c r="O78" s="3" cm="1">
        <f t="array" ref="O78">_xlfn.AGGREGATE(15, 3, (YTD_12[Associate Name]=P69)/(YTD_12[Associate Name]=P69)*ROW(YTD_12[Associate Name]), N78) - 1</f>
        <v>8</v>
      </c>
      <c r="P78" s="43" cm="1">
        <f t="array" ref="P78">IFERROR(INDEX(YTD_12[Vendor Name], O78), "")</f>
        <v>0</v>
      </c>
      <c r="Q78" s="44">
        <f>SUMIFS(YTD_12[Closed Sales Volume YTD], YTD_12[Associate Name], P69, YTD_12[Vendor Name], P78)</f>
        <v>0</v>
      </c>
      <c r="R78" s="45" t="e">
        <f>Q78/Q67</f>
        <v>#DIV/0!</v>
      </c>
      <c r="T78" s="3">
        <v>8</v>
      </c>
      <c r="U78" s="3" cm="1">
        <f t="array" ref="U78">_xlfn.AGGREGATE(15, 3, (YTD_12[Associate Name]=V69)/(YTD_12[Associate Name]=V69)*ROW(YTD_12[Associate Name]), T78) - 1</f>
        <v>8</v>
      </c>
      <c r="V78" s="43" cm="1">
        <f t="array" ref="V78">IFERROR(INDEX(YTD_12[Vendor Name], U78), "")</f>
        <v>0</v>
      </c>
      <c r="W78" s="44">
        <f>SUMIFS(YTD_12[Closed Sales Volume YTD], YTD_12[Associate Name], V69, YTD_12[Vendor Name], V78)</f>
        <v>0</v>
      </c>
      <c r="X78" s="45" t="e">
        <f>W78/W67</f>
        <v>#DIV/0!</v>
      </c>
      <c r="Z78" s="3">
        <v>8</v>
      </c>
      <c r="AA78" s="3" cm="1">
        <f t="array" ref="AA78">_xlfn.AGGREGATE(15, 3, (YTD_12[Associate Name]=AB69)/(YTD_12[Associate Name]=AB69)*ROW(YTD_12[Associate Name]), Z78) - 1</f>
        <v>8</v>
      </c>
      <c r="AB78" s="43" cm="1">
        <f t="array" ref="AB78">IFERROR(INDEX(YTD_12[Vendor Name], AA78), "")</f>
        <v>0</v>
      </c>
      <c r="AC78" s="44">
        <f>SUMIFS(YTD_12[Closed Sales Volume YTD], YTD_12[Associate Name], AB69, YTD_12[Vendor Name], AB78)</f>
        <v>0</v>
      </c>
      <c r="AD78" s="45" t="e">
        <f>AC78/AC67</f>
        <v>#DIV/0!</v>
      </c>
    </row>
    <row r="79" spans="1:30" x14ac:dyDescent="0.2">
      <c r="B79" s="3">
        <v>9</v>
      </c>
      <c r="C79" s="3" cm="1">
        <f t="array" ref="C79">_xlfn.AGGREGATE(15, 3, (YTD_12[Associate Name]=D69)/(YTD_12[Associate Name]=D69)*ROW(YTD_12[Associate Name]), B79) - 1</f>
        <v>9</v>
      </c>
      <c r="D79" s="43" cm="1">
        <f t="array" ref="D79">IFERROR(INDEX(YTD_12[Vendor Name], C79), "")</f>
        <v>0</v>
      </c>
      <c r="E79" s="44">
        <f>SUMIFS(YTD_12[Closed Sales Volume YTD], YTD_12[Associate Name], D69, YTD_12[Vendor Name], D79)</f>
        <v>0</v>
      </c>
      <c r="F79" s="45" t="e">
        <f>E79/E67</f>
        <v>#DIV/0!</v>
      </c>
      <c r="H79" s="3">
        <v>9</v>
      </c>
      <c r="I79" s="3" cm="1">
        <f t="array" ref="I79">_xlfn.AGGREGATE(15, 3, (YTD_12[Associate Name]=J69)/(YTD_12[Associate Name]=J69)*ROW(YTD_12[Associate Name]), H79) - 1</f>
        <v>9</v>
      </c>
      <c r="J79" s="43" cm="1">
        <f t="array" ref="J79">IFERROR(INDEX(YTD_12[Vendor Name], I79), "")</f>
        <v>0</v>
      </c>
      <c r="K79" s="44">
        <f>SUMIFS(YTD_12[Closed Sales Volume YTD], YTD_12[Associate Name], J69, YTD_12[Vendor Name], J79)</f>
        <v>0</v>
      </c>
      <c r="L79" s="45" t="e">
        <f>K79/K67</f>
        <v>#DIV/0!</v>
      </c>
      <c r="N79" s="3">
        <v>9</v>
      </c>
      <c r="O79" s="3" cm="1">
        <f t="array" ref="O79">_xlfn.AGGREGATE(15, 3, (YTD_12[Associate Name]=P69)/(YTD_12[Associate Name]=P69)*ROW(YTD_12[Associate Name]), N79) - 1</f>
        <v>9</v>
      </c>
      <c r="P79" s="43" cm="1">
        <f t="array" ref="P79">IFERROR(INDEX(YTD_12[Vendor Name], O79), "")</f>
        <v>0</v>
      </c>
      <c r="Q79" s="44">
        <f>SUMIFS(YTD_12[Closed Sales Volume YTD], YTD_12[Associate Name], P69, YTD_12[Vendor Name], P79)</f>
        <v>0</v>
      </c>
      <c r="R79" s="45" t="e">
        <f>Q79/Q67</f>
        <v>#DIV/0!</v>
      </c>
      <c r="T79" s="3">
        <v>9</v>
      </c>
      <c r="U79" s="3" cm="1">
        <f t="array" ref="U79">_xlfn.AGGREGATE(15, 3, (YTD_12[Associate Name]=V69)/(YTD_12[Associate Name]=V69)*ROW(YTD_12[Associate Name]), T79) - 1</f>
        <v>9</v>
      </c>
      <c r="V79" s="43" cm="1">
        <f t="array" ref="V79">IFERROR(INDEX(YTD_12[Vendor Name], U79), "")</f>
        <v>0</v>
      </c>
      <c r="W79" s="44">
        <f>SUMIFS(YTD_12[Closed Sales Volume YTD], YTD_12[Associate Name], V69, YTD_12[Vendor Name], V79)</f>
        <v>0</v>
      </c>
      <c r="X79" s="45" t="e">
        <f>W79/W67</f>
        <v>#DIV/0!</v>
      </c>
      <c r="Z79" s="3">
        <v>9</v>
      </c>
      <c r="AA79" s="3" cm="1">
        <f t="array" ref="AA79">_xlfn.AGGREGATE(15, 3, (YTD_12[Associate Name]=AB69)/(YTD_12[Associate Name]=AB69)*ROW(YTD_12[Associate Name]), Z79) - 1</f>
        <v>9</v>
      </c>
      <c r="AB79" s="43" cm="1">
        <f t="array" ref="AB79">IFERROR(INDEX(YTD_12[Vendor Name], AA79), "")</f>
        <v>0</v>
      </c>
      <c r="AC79" s="44">
        <f>SUMIFS(YTD_12[Closed Sales Volume YTD], YTD_12[Associate Name], AB69, YTD_12[Vendor Name], AB79)</f>
        <v>0</v>
      </c>
      <c r="AD79" s="45" t="e">
        <f>AC79/AC67</f>
        <v>#DIV/0!</v>
      </c>
    </row>
    <row r="80" spans="1:30" x14ac:dyDescent="0.2">
      <c r="B80" s="3">
        <v>10</v>
      </c>
      <c r="C80" s="3" cm="1">
        <f t="array" ref="C80">_xlfn.AGGREGATE(15, 3, (YTD_12[Associate Name]=D69)/(YTD_12[Associate Name]=D69)*ROW(YTD_12[Associate Name]), B80) - 1</f>
        <v>10</v>
      </c>
      <c r="D80" s="43" cm="1">
        <f t="array" ref="D80">IFERROR(INDEX(YTD_12[Vendor Name], C80), "")</f>
        <v>0</v>
      </c>
      <c r="E80" s="44">
        <f>SUMIFS(YTD_12[Closed Sales Volume YTD], YTD_12[Associate Name], D69, YTD_12[Vendor Name], D80)</f>
        <v>0</v>
      </c>
      <c r="F80" s="45" t="e">
        <f>E80/E67</f>
        <v>#DIV/0!</v>
      </c>
      <c r="H80" s="3">
        <v>10</v>
      </c>
      <c r="I80" s="3" cm="1">
        <f t="array" ref="I80">_xlfn.AGGREGATE(15, 3, (YTD_12[Associate Name]=J69)/(YTD_12[Associate Name]=J69)*ROW(YTD_12[Associate Name]), H80) - 1</f>
        <v>10</v>
      </c>
      <c r="J80" s="43" cm="1">
        <f t="array" ref="J80">IFERROR(INDEX(YTD_12[Vendor Name], I80), "")</f>
        <v>0</v>
      </c>
      <c r="K80" s="44">
        <f>SUMIFS(YTD_12[Closed Sales Volume YTD], YTD_12[Associate Name], J69, YTD_12[Vendor Name], J80)</f>
        <v>0</v>
      </c>
      <c r="L80" s="45" t="e">
        <f>K80/K67</f>
        <v>#DIV/0!</v>
      </c>
      <c r="N80" s="3">
        <v>10</v>
      </c>
      <c r="O80" s="3" cm="1">
        <f t="array" ref="O80">_xlfn.AGGREGATE(15, 3, (YTD_12[Associate Name]=P69)/(YTD_12[Associate Name]=P69)*ROW(YTD_12[Associate Name]), N80) - 1</f>
        <v>10</v>
      </c>
      <c r="P80" s="43" cm="1">
        <f t="array" ref="P80">IFERROR(INDEX(YTD_12[Vendor Name], O80), "")</f>
        <v>0</v>
      </c>
      <c r="Q80" s="44">
        <f>SUMIFS(YTD_12[Closed Sales Volume YTD], YTD_12[Associate Name], P69, YTD_12[Vendor Name], P80)</f>
        <v>0</v>
      </c>
      <c r="R80" s="45" t="e">
        <f>Q80/Q67</f>
        <v>#DIV/0!</v>
      </c>
      <c r="T80" s="3">
        <v>10</v>
      </c>
      <c r="U80" s="3" cm="1">
        <f t="array" ref="U80">_xlfn.AGGREGATE(15, 3, (YTD_12[Associate Name]=V69)/(YTD_12[Associate Name]=V69)*ROW(YTD_12[Associate Name]), T80) - 1</f>
        <v>10</v>
      </c>
      <c r="V80" s="43" cm="1">
        <f t="array" ref="V80">IFERROR(INDEX(YTD_12[Vendor Name], U80), "")</f>
        <v>0</v>
      </c>
      <c r="W80" s="44">
        <f>SUMIFS(YTD_12[Closed Sales Volume YTD], YTD_12[Associate Name], V69, YTD_12[Vendor Name], V80)</f>
        <v>0</v>
      </c>
      <c r="X80" s="45" t="e">
        <f>W80/W67</f>
        <v>#DIV/0!</v>
      </c>
      <c r="Z80" s="3">
        <v>10</v>
      </c>
      <c r="AA80" s="3" cm="1">
        <f t="array" ref="AA80">_xlfn.AGGREGATE(15, 3, (YTD_12[Associate Name]=AB69)/(YTD_12[Associate Name]=AB69)*ROW(YTD_12[Associate Name]), Z80) - 1</f>
        <v>10</v>
      </c>
      <c r="AB80" s="43" cm="1">
        <f t="array" ref="AB80">IFERROR(INDEX(YTD_12[Vendor Name], AA80), "")</f>
        <v>0</v>
      </c>
      <c r="AC80" s="44">
        <f>SUMIFS(YTD_12[Closed Sales Volume YTD], YTD_12[Associate Name], AB69, YTD_12[Vendor Name], AB80)</f>
        <v>0</v>
      </c>
      <c r="AD80" s="45" t="e">
        <f>AC80/AC67</f>
        <v>#DIV/0!</v>
      </c>
    </row>
    <row r="82" spans="1:30" ht="16" customHeight="1" x14ac:dyDescent="0.2">
      <c r="A82" s="81">
        <f>A66+5</f>
        <v>26</v>
      </c>
      <c r="B82" s="3"/>
      <c r="C82" s="3"/>
      <c r="D82" s="76" t="str" cm="1">
        <f t="array" ref="D82">IFERROR(INDEX(YTD_Associate[Associate Name], A82), "")</f>
        <v/>
      </c>
      <c r="E82" s="77"/>
      <c r="F82" s="78"/>
      <c r="G82" s="81">
        <f>G66+5</f>
        <v>27</v>
      </c>
      <c r="H82" s="3"/>
      <c r="I82" s="3"/>
      <c r="J82" s="76" t="str" cm="1">
        <f t="array" ref="J82">IFERROR(INDEX(YTD_Associate[Associate Name], G82), "")</f>
        <v/>
      </c>
      <c r="K82" s="77"/>
      <c r="L82" s="78"/>
      <c r="M82" s="81">
        <f>M66+5</f>
        <v>28</v>
      </c>
      <c r="N82" s="3"/>
      <c r="O82" s="3"/>
      <c r="P82" s="76" t="str" cm="1">
        <f t="array" ref="P82">IFERROR(INDEX(YTD_Associate[Associate Name], M82), "")</f>
        <v/>
      </c>
      <c r="Q82" s="77"/>
      <c r="R82" s="78"/>
      <c r="S82" s="81">
        <f>S66+5</f>
        <v>29</v>
      </c>
      <c r="T82" s="3"/>
      <c r="U82" s="3"/>
      <c r="V82" s="76" t="str" cm="1">
        <f t="array" ref="V82">IFERROR(INDEX(YTD_Associate[Associate Name], S82), "")</f>
        <v/>
      </c>
      <c r="W82" s="77"/>
      <c r="X82" s="78"/>
      <c r="Y82" s="81">
        <f>Y66+5</f>
        <v>30</v>
      </c>
      <c r="Z82" s="3"/>
      <c r="AA82" s="3"/>
      <c r="AB82" s="76" t="str" cm="1">
        <f t="array" ref="AB82">IFERROR(INDEX(YTD_Associate[Associate Name], Y82), "")</f>
        <v/>
      </c>
      <c r="AC82" s="77"/>
      <c r="AD82" s="78"/>
    </row>
    <row r="83" spans="1:30" ht="16" customHeight="1" x14ac:dyDescent="0.2">
      <c r="A83" s="81"/>
      <c r="B83" s="3"/>
      <c r="C83" s="3"/>
      <c r="D83" s="37" t="s">
        <v>36</v>
      </c>
      <c r="E83" s="79">
        <f>SUMIFS(YTD_12[Closed Sales Volume YTD], YTD_12[Associate Name], D82)</f>
        <v>0</v>
      </c>
      <c r="F83" s="80"/>
      <c r="G83" s="81"/>
      <c r="H83" s="3"/>
      <c r="I83" s="3"/>
      <c r="J83" s="37" t="s">
        <v>36</v>
      </c>
      <c r="K83" s="79">
        <f>SUMIFS(YTD_12[Closed Sales Volume YTD], YTD_12[Associate Name], J82)</f>
        <v>0</v>
      </c>
      <c r="L83" s="80"/>
      <c r="M83" s="81"/>
      <c r="N83" s="3"/>
      <c r="O83" s="3"/>
      <c r="P83" s="37" t="s">
        <v>36</v>
      </c>
      <c r="Q83" s="79">
        <f>SUMIFS(YTD_12[Closed Sales Volume YTD], YTD_12[Associate Name], P82)</f>
        <v>0</v>
      </c>
      <c r="R83" s="80"/>
      <c r="S83" s="81"/>
      <c r="T83" s="3"/>
      <c r="U83" s="3"/>
      <c r="V83" s="37" t="s">
        <v>36</v>
      </c>
      <c r="W83" s="79">
        <f>SUMIFS(YTD_12[Closed Sales Volume YTD], YTD_12[Associate Name], V82)</f>
        <v>0</v>
      </c>
      <c r="X83" s="80"/>
      <c r="Y83" s="81"/>
      <c r="Z83" s="3"/>
      <c r="AA83" s="3"/>
      <c r="AB83" s="37" t="s">
        <v>36</v>
      </c>
      <c r="AC83" s="79">
        <f>SUMIFS(YTD_12[Closed Sales Volume YTD], YTD_12[Associate Name], AB82)</f>
        <v>0</v>
      </c>
      <c r="AD83" s="80"/>
    </row>
    <row r="84" spans="1:30" ht="16" customHeight="1" x14ac:dyDescent="0.2">
      <c r="A84" s="81"/>
      <c r="B84" s="3"/>
      <c r="C84" s="3"/>
      <c r="D84" s="37" t="s">
        <v>37</v>
      </c>
      <c r="E84" s="72" t="e">
        <f>E83/YTD_12[[#Totals],[Closed Sales Volume YTD]]</f>
        <v>#DIV/0!</v>
      </c>
      <c r="F84" s="73"/>
      <c r="G84" s="81"/>
      <c r="H84" s="3"/>
      <c r="I84" s="3"/>
      <c r="J84" s="37" t="s">
        <v>37</v>
      </c>
      <c r="K84" s="72" t="e">
        <f>K83/YTD_12[[#Totals],[Closed Sales Volume YTD]]</f>
        <v>#DIV/0!</v>
      </c>
      <c r="L84" s="73"/>
      <c r="M84" s="81"/>
      <c r="N84" s="3"/>
      <c r="O84" s="3"/>
      <c r="P84" s="37" t="s">
        <v>37</v>
      </c>
      <c r="Q84" s="72" t="e">
        <f>Q83/YTD_12[[#Totals],[Closed Sales Volume YTD]]</f>
        <v>#DIV/0!</v>
      </c>
      <c r="R84" s="73"/>
      <c r="S84" s="81"/>
      <c r="T84" s="3"/>
      <c r="U84" s="3"/>
      <c r="V84" s="37" t="s">
        <v>37</v>
      </c>
      <c r="W84" s="72" t="e">
        <f>W83/YTD_12[[#Totals],[Closed Sales Volume YTD]]</f>
        <v>#DIV/0!</v>
      </c>
      <c r="X84" s="73"/>
      <c r="Y84" s="81"/>
      <c r="Z84" s="3"/>
      <c r="AA84" s="3"/>
      <c r="AB84" s="37" t="s">
        <v>37</v>
      </c>
      <c r="AC84" s="72" t="e">
        <f>AC83/YTD_12[[#Totals],[Closed Sales Volume YTD]]</f>
        <v>#DIV/0!</v>
      </c>
      <c r="AD84" s="73"/>
    </row>
    <row r="85" spans="1:30" ht="16" hidden="1" customHeight="1" x14ac:dyDescent="0.2">
      <c r="B85" s="38" t="s">
        <v>38</v>
      </c>
      <c r="C85" s="39" t="s">
        <v>39</v>
      </c>
      <c r="D85" s="74" t="str">
        <f>D82</f>
        <v/>
      </c>
      <c r="E85" s="75"/>
      <c r="H85" s="38" t="s">
        <v>38</v>
      </c>
      <c r="I85" s="39" t="s">
        <v>39</v>
      </c>
      <c r="J85" s="74" t="str">
        <f>J82</f>
        <v/>
      </c>
      <c r="K85" s="75"/>
      <c r="N85" s="38" t="s">
        <v>38</v>
      </c>
      <c r="O85" s="39" t="s">
        <v>39</v>
      </c>
      <c r="P85" s="74" t="str">
        <f>P82</f>
        <v/>
      </c>
      <c r="Q85" s="75"/>
      <c r="T85" s="38" t="s">
        <v>38</v>
      </c>
      <c r="U85" s="39" t="s">
        <v>39</v>
      </c>
      <c r="V85" s="74" t="str">
        <f>V82</f>
        <v/>
      </c>
      <c r="W85" s="75"/>
      <c r="Z85" s="38" t="s">
        <v>38</v>
      </c>
      <c r="AA85" s="39" t="s">
        <v>39</v>
      </c>
      <c r="AB85" s="74" t="str">
        <f>AB82</f>
        <v/>
      </c>
      <c r="AC85" s="75"/>
    </row>
    <row r="86" spans="1:30" x14ac:dyDescent="0.2">
      <c r="B86" s="40"/>
      <c r="C86" s="40"/>
      <c r="D86" s="41" t="s">
        <v>40</v>
      </c>
      <c r="E86" s="41" t="s">
        <v>41</v>
      </c>
      <c r="F86" s="42" t="s">
        <v>42</v>
      </c>
      <c r="H86" s="40"/>
      <c r="I86" s="40"/>
      <c r="J86" s="41" t="s">
        <v>40</v>
      </c>
      <c r="K86" s="41" t="s">
        <v>41</v>
      </c>
      <c r="L86" s="42" t="s">
        <v>42</v>
      </c>
      <c r="N86" s="40"/>
      <c r="O86" s="40"/>
      <c r="P86" s="41" t="s">
        <v>40</v>
      </c>
      <c r="Q86" s="41" t="s">
        <v>41</v>
      </c>
      <c r="R86" s="42" t="s">
        <v>42</v>
      </c>
      <c r="T86" s="40"/>
      <c r="U86" s="40"/>
      <c r="V86" s="41" t="s">
        <v>40</v>
      </c>
      <c r="W86" s="41" t="s">
        <v>41</v>
      </c>
      <c r="X86" s="42" t="s">
        <v>42</v>
      </c>
      <c r="Z86" s="40"/>
      <c r="AA86" s="40"/>
      <c r="AB86" s="41" t="s">
        <v>40</v>
      </c>
      <c r="AC86" s="41" t="s">
        <v>41</v>
      </c>
      <c r="AD86" s="42" t="s">
        <v>42</v>
      </c>
    </row>
    <row r="87" spans="1:30" x14ac:dyDescent="0.2">
      <c r="B87" s="3">
        <v>1</v>
      </c>
      <c r="C87" s="3" cm="1">
        <f t="array" ref="C87">_xlfn.AGGREGATE(15, 3, (YTD_12[Associate Name]=D85)/(YTD_12[Associate Name]=D85)*ROW(YTD_12[Associate Name]), B87) - 1</f>
        <v>1</v>
      </c>
      <c r="D87" s="43" cm="1">
        <f t="array" ref="D87">IFERROR(INDEX(YTD_12[Vendor Name], C87), "")</f>
        <v>0</v>
      </c>
      <c r="E87" s="44">
        <f>SUMIFS(YTD_12[Closed Sales Volume YTD], YTD_12[Associate Name], D85, YTD_12[Vendor Name], D87)</f>
        <v>0</v>
      </c>
      <c r="F87" s="46" t="e">
        <f>E87/E83</f>
        <v>#DIV/0!</v>
      </c>
      <c r="H87" s="3">
        <v>1</v>
      </c>
      <c r="I87" s="3" cm="1">
        <f t="array" ref="I87">_xlfn.AGGREGATE(15, 3, (YTD_12[Associate Name]=J85)/(YTD_12[Associate Name]=J85)*ROW(YTD_12[Associate Name]), H87) - 1</f>
        <v>1</v>
      </c>
      <c r="J87" s="43" cm="1">
        <f t="array" ref="J87">IFERROR(INDEX(YTD_12[Vendor Name], I87), "")</f>
        <v>0</v>
      </c>
      <c r="K87" s="44">
        <f>SUMIFS(YTD_12[Closed Sales Volume YTD], YTD_12[Associate Name], J85, YTD_12[Vendor Name], J87)</f>
        <v>0</v>
      </c>
      <c r="L87" s="46" t="e">
        <f>K87/K83</f>
        <v>#DIV/0!</v>
      </c>
      <c r="N87" s="3">
        <v>1</v>
      </c>
      <c r="O87" s="3" cm="1">
        <f t="array" ref="O87">_xlfn.AGGREGATE(15, 3, (YTD_12[Associate Name]=P85)/(YTD_12[Associate Name]=P85)*ROW(YTD_12[Associate Name]), N87) - 1</f>
        <v>1</v>
      </c>
      <c r="P87" s="43" cm="1">
        <f t="array" ref="P87">IFERROR(INDEX(YTD_12[Vendor Name], O87), "")</f>
        <v>0</v>
      </c>
      <c r="Q87" s="44">
        <f>SUMIFS(YTD_12[Closed Sales Volume YTD], YTD_12[Associate Name], P85, YTD_12[Vendor Name], P87)</f>
        <v>0</v>
      </c>
      <c r="R87" s="46" t="e">
        <f>Q87/Q83</f>
        <v>#DIV/0!</v>
      </c>
      <c r="T87" s="3">
        <v>1</v>
      </c>
      <c r="U87" s="3" cm="1">
        <f t="array" ref="U87">_xlfn.AGGREGATE(15, 3, (YTD_12[Associate Name]=V85)/(YTD_12[Associate Name]=V85)*ROW(YTD_12[Associate Name]), T87) - 1</f>
        <v>1</v>
      </c>
      <c r="V87" s="43" cm="1">
        <f t="array" ref="V87">IFERROR(INDEX(YTD_12[Vendor Name], U87), "")</f>
        <v>0</v>
      </c>
      <c r="W87" s="44">
        <f>SUMIFS(YTD_12[Closed Sales Volume YTD], YTD_12[Associate Name], V85, YTD_12[Vendor Name], V87)</f>
        <v>0</v>
      </c>
      <c r="X87" s="46" t="e">
        <f>W87/W83</f>
        <v>#DIV/0!</v>
      </c>
      <c r="Z87" s="3">
        <v>1</v>
      </c>
      <c r="AA87" s="3" cm="1">
        <f t="array" ref="AA87">_xlfn.AGGREGATE(15, 3, (YTD_12[Associate Name]=AB85)/(YTD_12[Associate Name]=AB85)*ROW(YTD_12[Associate Name]), Z87) - 1</f>
        <v>1</v>
      </c>
      <c r="AB87" s="43" cm="1">
        <f t="array" ref="AB87">IFERROR(INDEX(YTD_12[Vendor Name], AA87), "")</f>
        <v>0</v>
      </c>
      <c r="AC87" s="44">
        <f>SUMIFS(YTD_12[Closed Sales Volume YTD], YTD_12[Associate Name], AB85, YTD_12[Vendor Name], AB87)</f>
        <v>0</v>
      </c>
      <c r="AD87" s="46" t="e">
        <f>AC87/AC83</f>
        <v>#DIV/0!</v>
      </c>
    </row>
    <row r="88" spans="1:30" x14ac:dyDescent="0.2">
      <c r="B88" s="3">
        <v>2</v>
      </c>
      <c r="C88" s="3" cm="1">
        <f t="array" ref="C88">_xlfn.AGGREGATE(15, 3, (YTD_12[Associate Name]=D85)/(YTD_12[Associate Name]=D85)*ROW(YTD_12[Associate Name]), B88) - 1</f>
        <v>2</v>
      </c>
      <c r="D88" s="43" cm="1">
        <f t="array" ref="D88">IFERROR(INDEX(YTD_12[Vendor Name], C88), "")</f>
        <v>0</v>
      </c>
      <c r="E88" s="44">
        <f>SUMIFS(YTD_12[Closed Sales Volume YTD], YTD_12[Associate Name], D85, YTD_12[Vendor Name], D88)</f>
        <v>0</v>
      </c>
      <c r="F88" s="46" t="e">
        <f>E88/E83</f>
        <v>#DIV/0!</v>
      </c>
      <c r="H88" s="3">
        <v>2</v>
      </c>
      <c r="I88" s="3" cm="1">
        <f t="array" ref="I88">_xlfn.AGGREGATE(15, 3, (YTD_12[Associate Name]=J85)/(YTD_12[Associate Name]=J85)*ROW(YTD_12[Associate Name]), H88) - 1</f>
        <v>2</v>
      </c>
      <c r="J88" s="43" cm="1">
        <f t="array" ref="J88">IFERROR(INDEX(YTD_12[Vendor Name], I88), "")</f>
        <v>0</v>
      </c>
      <c r="K88" s="44">
        <f>SUMIFS(YTD_12[Closed Sales Volume YTD], YTD_12[Associate Name], J85, YTD_12[Vendor Name], J88)</f>
        <v>0</v>
      </c>
      <c r="L88" s="46" t="e">
        <f>K88/K83</f>
        <v>#DIV/0!</v>
      </c>
      <c r="N88" s="3">
        <v>2</v>
      </c>
      <c r="O88" s="3" cm="1">
        <f t="array" ref="O88">_xlfn.AGGREGATE(15, 3, (YTD_12[Associate Name]=P85)/(YTD_12[Associate Name]=P85)*ROW(YTD_12[Associate Name]), N88) - 1</f>
        <v>2</v>
      </c>
      <c r="P88" s="43" cm="1">
        <f t="array" ref="P88">IFERROR(INDEX(YTD_12[Vendor Name], O88), "")</f>
        <v>0</v>
      </c>
      <c r="Q88" s="44">
        <f>SUMIFS(YTD_12[Closed Sales Volume YTD], YTD_12[Associate Name], P85, YTD_12[Vendor Name], P88)</f>
        <v>0</v>
      </c>
      <c r="R88" s="46" t="e">
        <f>Q88/Q83</f>
        <v>#DIV/0!</v>
      </c>
      <c r="T88" s="3">
        <v>2</v>
      </c>
      <c r="U88" s="3" cm="1">
        <f t="array" ref="U88">_xlfn.AGGREGATE(15, 3, (YTD_12[Associate Name]=V85)/(YTD_12[Associate Name]=V85)*ROW(YTD_12[Associate Name]), T88) - 1</f>
        <v>2</v>
      </c>
      <c r="V88" s="43" cm="1">
        <f t="array" ref="V88">IFERROR(INDEX(YTD_12[Vendor Name], U88), "")</f>
        <v>0</v>
      </c>
      <c r="W88" s="44">
        <f>SUMIFS(YTD_12[Closed Sales Volume YTD], YTD_12[Associate Name], V85, YTD_12[Vendor Name], V88)</f>
        <v>0</v>
      </c>
      <c r="X88" s="46" t="e">
        <f>W88/W83</f>
        <v>#DIV/0!</v>
      </c>
      <c r="Z88" s="3">
        <v>2</v>
      </c>
      <c r="AA88" s="3" cm="1">
        <f t="array" ref="AA88">_xlfn.AGGREGATE(15, 3, (YTD_12[Associate Name]=AB85)/(YTD_12[Associate Name]=AB85)*ROW(YTD_12[Associate Name]), Z88) - 1</f>
        <v>2</v>
      </c>
      <c r="AB88" s="43" cm="1">
        <f t="array" ref="AB88">IFERROR(INDEX(YTD_12[Vendor Name], AA88), "")</f>
        <v>0</v>
      </c>
      <c r="AC88" s="44">
        <f>SUMIFS(YTD_12[Closed Sales Volume YTD], YTD_12[Associate Name], AB85, YTD_12[Vendor Name], AB88)</f>
        <v>0</v>
      </c>
      <c r="AD88" s="46" t="e">
        <f>AC88/AC83</f>
        <v>#DIV/0!</v>
      </c>
    </row>
    <row r="89" spans="1:30" x14ac:dyDescent="0.2">
      <c r="B89" s="3">
        <v>3</v>
      </c>
      <c r="C89" s="3" cm="1">
        <f t="array" ref="C89">_xlfn.AGGREGATE(15, 3, (YTD_12[Associate Name]=D85)/(YTD_12[Associate Name]=D85)*ROW(YTD_12[Associate Name]), B89) - 1</f>
        <v>3</v>
      </c>
      <c r="D89" s="43" cm="1">
        <f t="array" ref="D89">IFERROR(INDEX(YTD_12[Vendor Name], C89), "")</f>
        <v>0</v>
      </c>
      <c r="E89" s="44">
        <f>SUMIFS(YTD_12[Closed Sales Volume YTD], YTD_12[Associate Name], D85, YTD_12[Vendor Name], D89)</f>
        <v>0</v>
      </c>
      <c r="F89" s="45" t="e">
        <f>E89/E83</f>
        <v>#DIV/0!</v>
      </c>
      <c r="H89" s="3">
        <v>3</v>
      </c>
      <c r="I89" s="3" cm="1">
        <f t="array" ref="I89">_xlfn.AGGREGATE(15, 3, (YTD_12[Associate Name]=J85)/(YTD_12[Associate Name]=J85)*ROW(YTD_12[Associate Name]), H89) - 1</f>
        <v>3</v>
      </c>
      <c r="J89" s="43" cm="1">
        <f t="array" ref="J89">IFERROR(INDEX(YTD_12[Vendor Name], I89), "")</f>
        <v>0</v>
      </c>
      <c r="K89" s="44">
        <f>SUMIFS(YTD_12[Closed Sales Volume YTD], YTD_12[Associate Name], J85, YTD_12[Vendor Name], J89)</f>
        <v>0</v>
      </c>
      <c r="L89" s="45" t="e">
        <f>K89/K83</f>
        <v>#DIV/0!</v>
      </c>
      <c r="N89" s="3">
        <v>3</v>
      </c>
      <c r="O89" s="3" cm="1">
        <f t="array" ref="O89">_xlfn.AGGREGATE(15, 3, (YTD_12[Associate Name]=P85)/(YTD_12[Associate Name]=P85)*ROW(YTD_12[Associate Name]), N89) - 1</f>
        <v>3</v>
      </c>
      <c r="P89" s="43" cm="1">
        <f t="array" ref="P89">IFERROR(INDEX(YTD_12[Vendor Name], O89), "")</f>
        <v>0</v>
      </c>
      <c r="Q89" s="44">
        <f>SUMIFS(YTD_12[Closed Sales Volume YTD], YTD_12[Associate Name], P85, YTD_12[Vendor Name], P89)</f>
        <v>0</v>
      </c>
      <c r="R89" s="45" t="e">
        <f>Q89/Q83</f>
        <v>#DIV/0!</v>
      </c>
      <c r="T89" s="3">
        <v>3</v>
      </c>
      <c r="U89" s="3" cm="1">
        <f t="array" ref="U89">_xlfn.AGGREGATE(15, 3, (YTD_12[Associate Name]=V85)/(YTD_12[Associate Name]=V85)*ROW(YTD_12[Associate Name]), T89) - 1</f>
        <v>3</v>
      </c>
      <c r="V89" s="43" cm="1">
        <f t="array" ref="V89">IFERROR(INDEX(YTD_12[Vendor Name], U89), "")</f>
        <v>0</v>
      </c>
      <c r="W89" s="44">
        <f>SUMIFS(YTD_12[Closed Sales Volume YTD], YTD_12[Associate Name], V85, YTD_12[Vendor Name], V89)</f>
        <v>0</v>
      </c>
      <c r="X89" s="45" t="e">
        <f>W89/W83</f>
        <v>#DIV/0!</v>
      </c>
      <c r="Z89" s="3">
        <v>3</v>
      </c>
      <c r="AA89" s="3" cm="1">
        <f t="array" ref="AA89">_xlfn.AGGREGATE(15, 3, (YTD_12[Associate Name]=AB85)/(YTD_12[Associate Name]=AB85)*ROW(YTD_12[Associate Name]), Z89) - 1</f>
        <v>3</v>
      </c>
      <c r="AB89" s="43" cm="1">
        <f t="array" ref="AB89">IFERROR(INDEX(YTD_12[Vendor Name], AA89), "")</f>
        <v>0</v>
      </c>
      <c r="AC89" s="44">
        <f>SUMIFS(YTD_12[Closed Sales Volume YTD], YTD_12[Associate Name], AB85, YTD_12[Vendor Name], AB89)</f>
        <v>0</v>
      </c>
      <c r="AD89" s="45" t="e">
        <f>AC89/AC83</f>
        <v>#DIV/0!</v>
      </c>
    </row>
    <row r="90" spans="1:30" x14ac:dyDescent="0.2">
      <c r="B90" s="3">
        <v>4</v>
      </c>
      <c r="C90" s="3" cm="1">
        <f t="array" ref="C90">_xlfn.AGGREGATE(15, 3, (YTD_12[Associate Name]=D85)/(YTD_12[Associate Name]=D85)*ROW(YTD_12[Associate Name]), B90) - 1</f>
        <v>4</v>
      </c>
      <c r="D90" s="43" cm="1">
        <f t="array" ref="D90">IFERROR(INDEX(YTD_12[Vendor Name], C90), "")</f>
        <v>0</v>
      </c>
      <c r="E90" s="44">
        <f>SUMIFS(YTD_12[Closed Sales Volume YTD], YTD_12[Associate Name], D85, YTD_12[Vendor Name], D90)</f>
        <v>0</v>
      </c>
      <c r="F90" s="45" t="e">
        <f>E90/E83</f>
        <v>#DIV/0!</v>
      </c>
      <c r="H90" s="3">
        <v>4</v>
      </c>
      <c r="I90" s="3" cm="1">
        <f t="array" ref="I90">_xlfn.AGGREGATE(15, 3, (YTD_12[Associate Name]=J85)/(YTD_12[Associate Name]=J85)*ROW(YTD_12[Associate Name]), H90) - 1</f>
        <v>4</v>
      </c>
      <c r="J90" s="43" cm="1">
        <f t="array" ref="J90">IFERROR(INDEX(YTD_12[Vendor Name], I90), "")</f>
        <v>0</v>
      </c>
      <c r="K90" s="44">
        <f>SUMIFS(YTD_12[Closed Sales Volume YTD], YTD_12[Associate Name], J85, YTD_12[Vendor Name], J90)</f>
        <v>0</v>
      </c>
      <c r="L90" s="45" t="e">
        <f>K90/K83</f>
        <v>#DIV/0!</v>
      </c>
      <c r="N90" s="3">
        <v>4</v>
      </c>
      <c r="O90" s="3" cm="1">
        <f t="array" ref="O90">_xlfn.AGGREGATE(15, 3, (YTD_12[Associate Name]=P85)/(YTD_12[Associate Name]=P85)*ROW(YTD_12[Associate Name]), N90) - 1</f>
        <v>4</v>
      </c>
      <c r="P90" s="43" cm="1">
        <f t="array" ref="P90">IFERROR(INDEX(YTD_12[Vendor Name], O90), "")</f>
        <v>0</v>
      </c>
      <c r="Q90" s="44">
        <f>SUMIFS(YTD_12[Closed Sales Volume YTD], YTD_12[Associate Name], P85, YTD_12[Vendor Name], P90)</f>
        <v>0</v>
      </c>
      <c r="R90" s="45" t="e">
        <f>Q90/Q83</f>
        <v>#DIV/0!</v>
      </c>
      <c r="T90" s="3">
        <v>4</v>
      </c>
      <c r="U90" s="3" cm="1">
        <f t="array" ref="U90">_xlfn.AGGREGATE(15, 3, (YTD_12[Associate Name]=V85)/(YTD_12[Associate Name]=V85)*ROW(YTD_12[Associate Name]), T90) - 1</f>
        <v>4</v>
      </c>
      <c r="V90" s="43" cm="1">
        <f t="array" ref="V90">IFERROR(INDEX(YTD_12[Vendor Name], U90), "")</f>
        <v>0</v>
      </c>
      <c r="W90" s="44">
        <f>SUMIFS(YTD_12[Closed Sales Volume YTD], YTD_12[Associate Name], V85, YTD_12[Vendor Name], V90)</f>
        <v>0</v>
      </c>
      <c r="X90" s="45" t="e">
        <f>W90/W83</f>
        <v>#DIV/0!</v>
      </c>
      <c r="Z90" s="3">
        <v>4</v>
      </c>
      <c r="AA90" s="3" cm="1">
        <f t="array" ref="AA90">_xlfn.AGGREGATE(15, 3, (YTD_12[Associate Name]=AB85)/(YTD_12[Associate Name]=AB85)*ROW(YTD_12[Associate Name]), Z90) - 1</f>
        <v>4</v>
      </c>
      <c r="AB90" s="43" cm="1">
        <f t="array" ref="AB90">IFERROR(INDEX(YTD_12[Vendor Name], AA90), "")</f>
        <v>0</v>
      </c>
      <c r="AC90" s="44">
        <f>SUMIFS(YTD_12[Closed Sales Volume YTD], YTD_12[Associate Name], AB85, YTD_12[Vendor Name], AB90)</f>
        <v>0</v>
      </c>
      <c r="AD90" s="45" t="e">
        <f>AC90/AC83</f>
        <v>#DIV/0!</v>
      </c>
    </row>
    <row r="91" spans="1:30" x14ac:dyDescent="0.2">
      <c r="B91" s="3">
        <v>5</v>
      </c>
      <c r="C91" s="3" cm="1">
        <f t="array" ref="C91">_xlfn.AGGREGATE(15, 3, (YTD_12[Associate Name]=D85)/(YTD_12[Associate Name]=D85)*ROW(YTD_12[Associate Name]), B91) - 1</f>
        <v>5</v>
      </c>
      <c r="D91" s="43" cm="1">
        <f t="array" ref="D91">IFERROR(INDEX(YTD_12[Vendor Name], C91), "")</f>
        <v>0</v>
      </c>
      <c r="E91" s="44">
        <f>SUMIFS(YTD_12[Closed Sales Volume YTD], YTD_12[Associate Name], D85, YTD_12[Vendor Name], D91)</f>
        <v>0</v>
      </c>
      <c r="F91" s="45" t="e">
        <f>E91/E83</f>
        <v>#DIV/0!</v>
      </c>
      <c r="H91" s="3">
        <v>5</v>
      </c>
      <c r="I91" s="3" cm="1">
        <f t="array" ref="I91">_xlfn.AGGREGATE(15, 3, (YTD_12[Associate Name]=J85)/(YTD_12[Associate Name]=J85)*ROW(YTD_12[Associate Name]), H91) - 1</f>
        <v>5</v>
      </c>
      <c r="J91" s="43" cm="1">
        <f t="array" ref="J91">IFERROR(INDEX(YTD_12[Vendor Name], I91), "")</f>
        <v>0</v>
      </c>
      <c r="K91" s="44">
        <f>SUMIFS(YTD_12[Closed Sales Volume YTD], YTD_12[Associate Name], J85, YTD_12[Vendor Name], J91)</f>
        <v>0</v>
      </c>
      <c r="L91" s="45" t="e">
        <f>K91/K83</f>
        <v>#DIV/0!</v>
      </c>
      <c r="N91" s="3">
        <v>5</v>
      </c>
      <c r="O91" s="3" cm="1">
        <f t="array" ref="O91">_xlfn.AGGREGATE(15, 3, (YTD_12[Associate Name]=P85)/(YTD_12[Associate Name]=P85)*ROW(YTD_12[Associate Name]), N91) - 1</f>
        <v>5</v>
      </c>
      <c r="P91" s="43" cm="1">
        <f t="array" ref="P91">IFERROR(INDEX(YTD_12[Vendor Name], O91), "")</f>
        <v>0</v>
      </c>
      <c r="Q91" s="44">
        <f>SUMIFS(YTD_12[Closed Sales Volume YTD], YTD_12[Associate Name], P85, YTD_12[Vendor Name], P91)</f>
        <v>0</v>
      </c>
      <c r="R91" s="45" t="e">
        <f>Q91/Q83</f>
        <v>#DIV/0!</v>
      </c>
      <c r="T91" s="3">
        <v>5</v>
      </c>
      <c r="U91" s="3" cm="1">
        <f t="array" ref="U91">_xlfn.AGGREGATE(15, 3, (YTD_12[Associate Name]=V85)/(YTD_12[Associate Name]=V85)*ROW(YTD_12[Associate Name]), T91) - 1</f>
        <v>5</v>
      </c>
      <c r="V91" s="43" cm="1">
        <f t="array" ref="V91">IFERROR(INDEX(YTD_12[Vendor Name], U91), "")</f>
        <v>0</v>
      </c>
      <c r="W91" s="44">
        <f>SUMIFS(YTD_12[Closed Sales Volume YTD], YTD_12[Associate Name], V85, YTD_12[Vendor Name], V91)</f>
        <v>0</v>
      </c>
      <c r="X91" s="45" t="e">
        <f>W91/W83</f>
        <v>#DIV/0!</v>
      </c>
      <c r="Z91" s="3">
        <v>5</v>
      </c>
      <c r="AA91" s="3" cm="1">
        <f t="array" ref="AA91">_xlfn.AGGREGATE(15, 3, (YTD_12[Associate Name]=AB85)/(YTD_12[Associate Name]=AB85)*ROW(YTD_12[Associate Name]), Z91) - 1</f>
        <v>5</v>
      </c>
      <c r="AB91" s="43" cm="1">
        <f t="array" ref="AB91">IFERROR(INDEX(YTD_12[Vendor Name], AA91), "")</f>
        <v>0</v>
      </c>
      <c r="AC91" s="44">
        <f>SUMIFS(YTD_12[Closed Sales Volume YTD], YTD_12[Associate Name], AB85, YTD_12[Vendor Name], AB91)</f>
        <v>0</v>
      </c>
      <c r="AD91" s="45" t="e">
        <f>AC91/AC83</f>
        <v>#DIV/0!</v>
      </c>
    </row>
    <row r="92" spans="1:30" x14ac:dyDescent="0.2">
      <c r="B92" s="3">
        <v>6</v>
      </c>
      <c r="C92" s="3" cm="1">
        <f t="array" ref="C92">_xlfn.AGGREGATE(15, 3, (YTD_12[Associate Name]=D85)/(YTD_12[Associate Name]=D85)*ROW(YTD_12[Associate Name]), B92) - 1</f>
        <v>6</v>
      </c>
      <c r="D92" s="43" cm="1">
        <f t="array" ref="D92">IFERROR(INDEX(YTD_12[Vendor Name], C92), "")</f>
        <v>0</v>
      </c>
      <c r="E92" s="44">
        <f>SUMIFS(YTD_12[Closed Sales Volume YTD], YTD_12[Associate Name], D85, YTD_12[Vendor Name], D92)</f>
        <v>0</v>
      </c>
      <c r="F92" s="45" t="e">
        <f>E92/E83</f>
        <v>#DIV/0!</v>
      </c>
      <c r="H92" s="3">
        <v>6</v>
      </c>
      <c r="I92" s="3" cm="1">
        <f t="array" ref="I92">_xlfn.AGGREGATE(15, 3, (YTD_12[Associate Name]=J85)/(YTD_12[Associate Name]=J85)*ROW(YTD_12[Associate Name]), H92) - 1</f>
        <v>6</v>
      </c>
      <c r="J92" s="43" cm="1">
        <f t="array" ref="J92">IFERROR(INDEX(YTD_12[Vendor Name], I92), "")</f>
        <v>0</v>
      </c>
      <c r="K92" s="44">
        <f>SUMIFS(YTD_12[Closed Sales Volume YTD], YTD_12[Associate Name], J85, YTD_12[Vendor Name], J92)</f>
        <v>0</v>
      </c>
      <c r="L92" s="45" t="e">
        <f>K92/K83</f>
        <v>#DIV/0!</v>
      </c>
      <c r="N92" s="3">
        <v>6</v>
      </c>
      <c r="O92" s="3" cm="1">
        <f t="array" ref="O92">_xlfn.AGGREGATE(15, 3, (YTD_12[Associate Name]=P85)/(YTD_12[Associate Name]=P85)*ROW(YTD_12[Associate Name]), N92) - 1</f>
        <v>6</v>
      </c>
      <c r="P92" s="43" cm="1">
        <f t="array" ref="P92">IFERROR(INDEX(YTD_12[Vendor Name], O92), "")</f>
        <v>0</v>
      </c>
      <c r="Q92" s="44">
        <f>SUMIFS(YTD_12[Closed Sales Volume YTD], YTD_12[Associate Name], P85, YTD_12[Vendor Name], P92)</f>
        <v>0</v>
      </c>
      <c r="R92" s="45" t="e">
        <f>Q92/Q83</f>
        <v>#DIV/0!</v>
      </c>
      <c r="T92" s="3">
        <v>6</v>
      </c>
      <c r="U92" s="3" cm="1">
        <f t="array" ref="U92">_xlfn.AGGREGATE(15, 3, (YTD_12[Associate Name]=V85)/(YTD_12[Associate Name]=V85)*ROW(YTD_12[Associate Name]), T92) - 1</f>
        <v>6</v>
      </c>
      <c r="V92" s="43" cm="1">
        <f t="array" ref="V92">IFERROR(INDEX(YTD_12[Vendor Name], U92), "")</f>
        <v>0</v>
      </c>
      <c r="W92" s="44">
        <f>SUMIFS(YTD_12[Closed Sales Volume YTD], YTD_12[Associate Name], V85, YTD_12[Vendor Name], V92)</f>
        <v>0</v>
      </c>
      <c r="X92" s="45" t="e">
        <f>W92/W83</f>
        <v>#DIV/0!</v>
      </c>
      <c r="Z92" s="3">
        <v>6</v>
      </c>
      <c r="AA92" s="3" cm="1">
        <f t="array" ref="AA92">_xlfn.AGGREGATE(15, 3, (YTD_12[Associate Name]=AB85)/(YTD_12[Associate Name]=AB85)*ROW(YTD_12[Associate Name]), Z92) - 1</f>
        <v>6</v>
      </c>
      <c r="AB92" s="43" cm="1">
        <f t="array" ref="AB92">IFERROR(INDEX(YTD_12[Vendor Name], AA92), "")</f>
        <v>0</v>
      </c>
      <c r="AC92" s="44">
        <f>SUMIFS(YTD_12[Closed Sales Volume YTD], YTD_12[Associate Name], AB85, YTD_12[Vendor Name], AB92)</f>
        <v>0</v>
      </c>
      <c r="AD92" s="45" t="e">
        <f>AC92/AC83</f>
        <v>#DIV/0!</v>
      </c>
    </row>
    <row r="93" spans="1:30" x14ac:dyDescent="0.2">
      <c r="B93" s="3">
        <v>7</v>
      </c>
      <c r="C93" s="3" cm="1">
        <f t="array" ref="C93">_xlfn.AGGREGATE(15, 3, (YTD_12[Associate Name]=D85)/(YTD_12[Associate Name]=D85)*ROW(YTD_12[Associate Name]), B93) - 1</f>
        <v>7</v>
      </c>
      <c r="D93" s="43" cm="1">
        <f t="array" ref="D93">IFERROR(INDEX(YTD_12[Vendor Name], C93), "")</f>
        <v>0</v>
      </c>
      <c r="E93" s="44">
        <f>SUMIFS(YTD_12[Closed Sales Volume YTD], YTD_12[Associate Name], D85, YTD_12[Vendor Name], D93)</f>
        <v>0</v>
      </c>
      <c r="F93" s="45" t="e">
        <f>E93/E83</f>
        <v>#DIV/0!</v>
      </c>
      <c r="H93" s="3">
        <v>7</v>
      </c>
      <c r="I93" s="3" cm="1">
        <f t="array" ref="I93">_xlfn.AGGREGATE(15, 3, (YTD_12[Associate Name]=J85)/(YTD_12[Associate Name]=J85)*ROW(YTD_12[Associate Name]), H93) - 1</f>
        <v>7</v>
      </c>
      <c r="J93" s="43" cm="1">
        <f t="array" ref="J93">IFERROR(INDEX(YTD_12[Vendor Name], I93), "")</f>
        <v>0</v>
      </c>
      <c r="K93" s="44">
        <f>SUMIFS(YTD_12[Closed Sales Volume YTD], YTD_12[Associate Name], J85, YTD_12[Vendor Name], J93)</f>
        <v>0</v>
      </c>
      <c r="L93" s="45" t="e">
        <f>K93/K83</f>
        <v>#DIV/0!</v>
      </c>
      <c r="N93" s="3">
        <v>7</v>
      </c>
      <c r="O93" s="3" cm="1">
        <f t="array" ref="O93">_xlfn.AGGREGATE(15, 3, (YTD_12[Associate Name]=P85)/(YTD_12[Associate Name]=P85)*ROW(YTD_12[Associate Name]), N93) - 1</f>
        <v>7</v>
      </c>
      <c r="P93" s="43" cm="1">
        <f t="array" ref="P93">IFERROR(INDEX(YTD_12[Vendor Name], O93), "")</f>
        <v>0</v>
      </c>
      <c r="Q93" s="44">
        <f>SUMIFS(YTD_12[Closed Sales Volume YTD], YTD_12[Associate Name], P85, YTD_12[Vendor Name], P93)</f>
        <v>0</v>
      </c>
      <c r="R93" s="45" t="e">
        <f>Q93/Q83</f>
        <v>#DIV/0!</v>
      </c>
      <c r="T93" s="3">
        <v>7</v>
      </c>
      <c r="U93" s="3" cm="1">
        <f t="array" ref="U93">_xlfn.AGGREGATE(15, 3, (YTD_12[Associate Name]=V85)/(YTD_12[Associate Name]=V85)*ROW(YTD_12[Associate Name]), T93) - 1</f>
        <v>7</v>
      </c>
      <c r="V93" s="43" cm="1">
        <f t="array" ref="V93">IFERROR(INDEX(YTD_12[Vendor Name], U93), "")</f>
        <v>0</v>
      </c>
      <c r="W93" s="44">
        <f>SUMIFS(YTD_12[Closed Sales Volume YTD], YTD_12[Associate Name], V85, YTD_12[Vendor Name], V93)</f>
        <v>0</v>
      </c>
      <c r="X93" s="45" t="e">
        <f>W93/W83</f>
        <v>#DIV/0!</v>
      </c>
      <c r="Z93" s="3">
        <v>7</v>
      </c>
      <c r="AA93" s="3" cm="1">
        <f t="array" ref="AA93">_xlfn.AGGREGATE(15, 3, (YTD_12[Associate Name]=AB85)/(YTD_12[Associate Name]=AB85)*ROW(YTD_12[Associate Name]), Z93) - 1</f>
        <v>7</v>
      </c>
      <c r="AB93" s="43" cm="1">
        <f t="array" ref="AB93">IFERROR(INDEX(YTD_12[Vendor Name], AA93), "")</f>
        <v>0</v>
      </c>
      <c r="AC93" s="44">
        <f>SUMIFS(YTD_12[Closed Sales Volume YTD], YTD_12[Associate Name], AB85, YTD_12[Vendor Name], AB93)</f>
        <v>0</v>
      </c>
      <c r="AD93" s="45" t="e">
        <f>AC93/AC83</f>
        <v>#DIV/0!</v>
      </c>
    </row>
    <row r="94" spans="1:30" x14ac:dyDescent="0.2">
      <c r="B94" s="3">
        <v>8</v>
      </c>
      <c r="C94" s="3" cm="1">
        <f t="array" ref="C94">_xlfn.AGGREGATE(15, 3, (YTD_12[Associate Name]=D85)/(YTD_12[Associate Name]=D85)*ROW(YTD_12[Associate Name]), B94) - 1</f>
        <v>8</v>
      </c>
      <c r="D94" s="43" cm="1">
        <f t="array" ref="D94">IFERROR(INDEX(YTD_12[Vendor Name], C94), "")</f>
        <v>0</v>
      </c>
      <c r="E94" s="44">
        <f>SUMIFS(YTD_12[Closed Sales Volume YTD], YTD_12[Associate Name], D85, YTD_12[Vendor Name], D94)</f>
        <v>0</v>
      </c>
      <c r="F94" s="45" t="e">
        <f>E94/E83</f>
        <v>#DIV/0!</v>
      </c>
      <c r="H94" s="3">
        <v>8</v>
      </c>
      <c r="I94" s="3" cm="1">
        <f t="array" ref="I94">_xlfn.AGGREGATE(15, 3, (YTD_12[Associate Name]=J85)/(YTD_12[Associate Name]=J85)*ROW(YTD_12[Associate Name]), H94) - 1</f>
        <v>8</v>
      </c>
      <c r="J94" s="43" cm="1">
        <f t="array" ref="J94">IFERROR(INDEX(YTD_12[Vendor Name], I94), "")</f>
        <v>0</v>
      </c>
      <c r="K94" s="44">
        <f>SUMIFS(YTD_12[Closed Sales Volume YTD], YTD_12[Associate Name], J85, YTD_12[Vendor Name], J94)</f>
        <v>0</v>
      </c>
      <c r="L94" s="45" t="e">
        <f>K94/K83</f>
        <v>#DIV/0!</v>
      </c>
      <c r="N94" s="3">
        <v>8</v>
      </c>
      <c r="O94" s="3" cm="1">
        <f t="array" ref="O94">_xlfn.AGGREGATE(15, 3, (YTD_12[Associate Name]=P85)/(YTD_12[Associate Name]=P85)*ROW(YTD_12[Associate Name]), N94) - 1</f>
        <v>8</v>
      </c>
      <c r="P94" s="43" cm="1">
        <f t="array" ref="P94">IFERROR(INDEX(YTD_12[Vendor Name], O94), "")</f>
        <v>0</v>
      </c>
      <c r="Q94" s="44">
        <f>SUMIFS(YTD_12[Closed Sales Volume YTD], YTD_12[Associate Name], P85, YTD_12[Vendor Name], P94)</f>
        <v>0</v>
      </c>
      <c r="R94" s="45" t="e">
        <f>Q94/Q83</f>
        <v>#DIV/0!</v>
      </c>
      <c r="T94" s="3">
        <v>8</v>
      </c>
      <c r="U94" s="3" cm="1">
        <f t="array" ref="U94">_xlfn.AGGREGATE(15, 3, (YTD_12[Associate Name]=V85)/(YTD_12[Associate Name]=V85)*ROW(YTD_12[Associate Name]), T94) - 1</f>
        <v>8</v>
      </c>
      <c r="V94" s="43" cm="1">
        <f t="array" ref="V94">IFERROR(INDEX(YTD_12[Vendor Name], U94), "")</f>
        <v>0</v>
      </c>
      <c r="W94" s="44">
        <f>SUMIFS(YTD_12[Closed Sales Volume YTD], YTD_12[Associate Name], V85, YTD_12[Vendor Name], V94)</f>
        <v>0</v>
      </c>
      <c r="X94" s="45" t="e">
        <f>W94/W83</f>
        <v>#DIV/0!</v>
      </c>
      <c r="Z94" s="3">
        <v>8</v>
      </c>
      <c r="AA94" s="3" cm="1">
        <f t="array" ref="AA94">_xlfn.AGGREGATE(15, 3, (YTD_12[Associate Name]=AB85)/(YTD_12[Associate Name]=AB85)*ROW(YTD_12[Associate Name]), Z94) - 1</f>
        <v>8</v>
      </c>
      <c r="AB94" s="43" cm="1">
        <f t="array" ref="AB94">IFERROR(INDEX(YTD_12[Vendor Name], AA94), "")</f>
        <v>0</v>
      </c>
      <c r="AC94" s="44">
        <f>SUMIFS(YTD_12[Closed Sales Volume YTD], YTD_12[Associate Name], AB85, YTD_12[Vendor Name], AB94)</f>
        <v>0</v>
      </c>
      <c r="AD94" s="45" t="e">
        <f>AC94/AC83</f>
        <v>#DIV/0!</v>
      </c>
    </row>
    <row r="95" spans="1:30" x14ac:dyDescent="0.2">
      <c r="B95" s="3">
        <v>9</v>
      </c>
      <c r="C95" s="3" cm="1">
        <f t="array" ref="C95">_xlfn.AGGREGATE(15, 3, (YTD_12[Associate Name]=D85)/(YTD_12[Associate Name]=D85)*ROW(YTD_12[Associate Name]), B95) - 1</f>
        <v>9</v>
      </c>
      <c r="D95" s="43" cm="1">
        <f t="array" ref="D95">IFERROR(INDEX(YTD_12[Vendor Name], C95), "")</f>
        <v>0</v>
      </c>
      <c r="E95" s="44">
        <f>SUMIFS(YTD_12[Closed Sales Volume YTD], YTD_12[Associate Name], D85, YTD_12[Vendor Name], D95)</f>
        <v>0</v>
      </c>
      <c r="F95" s="45" t="e">
        <f>E95/E83</f>
        <v>#DIV/0!</v>
      </c>
      <c r="H95" s="3">
        <v>9</v>
      </c>
      <c r="I95" s="3" cm="1">
        <f t="array" ref="I95">_xlfn.AGGREGATE(15, 3, (YTD_12[Associate Name]=J85)/(YTD_12[Associate Name]=J85)*ROW(YTD_12[Associate Name]), H95) - 1</f>
        <v>9</v>
      </c>
      <c r="J95" s="43" cm="1">
        <f t="array" ref="J95">IFERROR(INDEX(YTD_12[Vendor Name], I95), "")</f>
        <v>0</v>
      </c>
      <c r="K95" s="44">
        <f>SUMIFS(YTD_12[Closed Sales Volume YTD], YTD_12[Associate Name], J85, YTD_12[Vendor Name], J95)</f>
        <v>0</v>
      </c>
      <c r="L95" s="45" t="e">
        <f>K95/K83</f>
        <v>#DIV/0!</v>
      </c>
      <c r="N95" s="3">
        <v>9</v>
      </c>
      <c r="O95" s="3" cm="1">
        <f t="array" ref="O95">_xlfn.AGGREGATE(15, 3, (YTD_12[Associate Name]=P85)/(YTD_12[Associate Name]=P85)*ROW(YTD_12[Associate Name]), N95) - 1</f>
        <v>9</v>
      </c>
      <c r="P95" s="43" cm="1">
        <f t="array" ref="P95">IFERROR(INDEX(YTD_12[Vendor Name], O95), "")</f>
        <v>0</v>
      </c>
      <c r="Q95" s="44">
        <f>SUMIFS(YTD_12[Closed Sales Volume YTD], YTD_12[Associate Name], P85, YTD_12[Vendor Name], P95)</f>
        <v>0</v>
      </c>
      <c r="R95" s="45" t="e">
        <f>Q95/Q83</f>
        <v>#DIV/0!</v>
      </c>
      <c r="T95" s="3">
        <v>9</v>
      </c>
      <c r="U95" s="3" cm="1">
        <f t="array" ref="U95">_xlfn.AGGREGATE(15, 3, (YTD_12[Associate Name]=V85)/(YTD_12[Associate Name]=V85)*ROW(YTD_12[Associate Name]), T95) - 1</f>
        <v>9</v>
      </c>
      <c r="V95" s="43" cm="1">
        <f t="array" ref="V95">IFERROR(INDEX(YTD_12[Vendor Name], U95), "")</f>
        <v>0</v>
      </c>
      <c r="W95" s="44">
        <f>SUMIFS(YTD_12[Closed Sales Volume YTD], YTD_12[Associate Name], V85, YTD_12[Vendor Name], V95)</f>
        <v>0</v>
      </c>
      <c r="X95" s="45" t="e">
        <f>W95/W83</f>
        <v>#DIV/0!</v>
      </c>
      <c r="Z95" s="3">
        <v>9</v>
      </c>
      <c r="AA95" s="3" cm="1">
        <f t="array" ref="AA95">_xlfn.AGGREGATE(15, 3, (YTD_12[Associate Name]=AB85)/(YTD_12[Associate Name]=AB85)*ROW(YTD_12[Associate Name]), Z95) - 1</f>
        <v>9</v>
      </c>
      <c r="AB95" s="43" cm="1">
        <f t="array" ref="AB95">IFERROR(INDEX(YTD_12[Vendor Name], AA95), "")</f>
        <v>0</v>
      </c>
      <c r="AC95" s="44">
        <f>SUMIFS(YTD_12[Closed Sales Volume YTD], YTD_12[Associate Name], AB85, YTD_12[Vendor Name], AB95)</f>
        <v>0</v>
      </c>
      <c r="AD95" s="45" t="e">
        <f>AC95/AC83</f>
        <v>#DIV/0!</v>
      </c>
    </row>
    <row r="96" spans="1:30" x14ac:dyDescent="0.2">
      <c r="B96" s="3">
        <v>10</v>
      </c>
      <c r="C96" s="3" cm="1">
        <f t="array" ref="C96">_xlfn.AGGREGATE(15, 3, (YTD_12[Associate Name]=D85)/(YTD_12[Associate Name]=D85)*ROW(YTD_12[Associate Name]), B96) - 1</f>
        <v>10</v>
      </c>
      <c r="D96" s="43" cm="1">
        <f t="array" ref="D96">IFERROR(INDEX(YTD_12[Vendor Name], C96), "")</f>
        <v>0</v>
      </c>
      <c r="E96" s="44">
        <f>SUMIFS(YTD_12[Closed Sales Volume YTD], YTD_12[Associate Name], D85, YTD_12[Vendor Name], D96)</f>
        <v>0</v>
      </c>
      <c r="F96" s="45" t="e">
        <f>E96/E83</f>
        <v>#DIV/0!</v>
      </c>
      <c r="H96" s="3">
        <v>10</v>
      </c>
      <c r="I96" s="3" cm="1">
        <f t="array" ref="I96">_xlfn.AGGREGATE(15, 3, (YTD_12[Associate Name]=J85)/(YTD_12[Associate Name]=J85)*ROW(YTD_12[Associate Name]), H96) - 1</f>
        <v>10</v>
      </c>
      <c r="J96" s="43" cm="1">
        <f t="array" ref="J96">IFERROR(INDEX(YTD_12[Vendor Name], I96), "")</f>
        <v>0</v>
      </c>
      <c r="K96" s="44">
        <f>SUMIFS(YTD_12[Closed Sales Volume YTD], YTD_12[Associate Name], J85, YTD_12[Vendor Name], J96)</f>
        <v>0</v>
      </c>
      <c r="L96" s="45" t="e">
        <f>K96/K83</f>
        <v>#DIV/0!</v>
      </c>
      <c r="N96" s="3">
        <v>10</v>
      </c>
      <c r="O96" s="3" cm="1">
        <f t="array" ref="O96">_xlfn.AGGREGATE(15, 3, (YTD_12[Associate Name]=P85)/(YTD_12[Associate Name]=P85)*ROW(YTD_12[Associate Name]), N96) - 1</f>
        <v>10</v>
      </c>
      <c r="P96" s="43" cm="1">
        <f t="array" ref="P96">IFERROR(INDEX(YTD_12[Vendor Name], O96), "")</f>
        <v>0</v>
      </c>
      <c r="Q96" s="44">
        <f>SUMIFS(YTD_12[Closed Sales Volume YTD], YTD_12[Associate Name], P85, YTD_12[Vendor Name], P96)</f>
        <v>0</v>
      </c>
      <c r="R96" s="45" t="e">
        <f>Q96/Q83</f>
        <v>#DIV/0!</v>
      </c>
      <c r="T96" s="3">
        <v>10</v>
      </c>
      <c r="U96" s="3" cm="1">
        <f t="array" ref="U96">_xlfn.AGGREGATE(15, 3, (YTD_12[Associate Name]=V85)/(YTD_12[Associate Name]=V85)*ROW(YTD_12[Associate Name]), T96) - 1</f>
        <v>10</v>
      </c>
      <c r="V96" s="43" cm="1">
        <f t="array" ref="V96">IFERROR(INDEX(YTD_12[Vendor Name], U96), "")</f>
        <v>0</v>
      </c>
      <c r="W96" s="44">
        <f>SUMIFS(YTD_12[Closed Sales Volume YTD], YTD_12[Associate Name], V85, YTD_12[Vendor Name], V96)</f>
        <v>0</v>
      </c>
      <c r="X96" s="45" t="e">
        <f>W96/W83</f>
        <v>#DIV/0!</v>
      </c>
      <c r="Z96" s="3">
        <v>10</v>
      </c>
      <c r="AA96" s="3" cm="1">
        <f t="array" ref="AA96">_xlfn.AGGREGATE(15, 3, (YTD_12[Associate Name]=AB85)/(YTD_12[Associate Name]=AB85)*ROW(YTD_12[Associate Name]), Z96) - 1</f>
        <v>10</v>
      </c>
      <c r="AB96" s="43" cm="1">
        <f t="array" ref="AB96">IFERROR(INDEX(YTD_12[Vendor Name], AA96), "")</f>
        <v>0</v>
      </c>
      <c r="AC96" s="44">
        <f>SUMIFS(YTD_12[Closed Sales Volume YTD], YTD_12[Associate Name], AB85, YTD_12[Vendor Name], AB96)</f>
        <v>0</v>
      </c>
      <c r="AD96" s="45" t="e">
        <f>AC96/AC83</f>
        <v>#DIV/0!</v>
      </c>
    </row>
    <row r="98" spans="1:30" x14ac:dyDescent="0.2">
      <c r="A98" s="81">
        <f>A82+5</f>
        <v>31</v>
      </c>
      <c r="B98" s="3"/>
      <c r="C98" s="3"/>
      <c r="D98" s="76" t="str" cm="1">
        <f t="array" ref="D98">IFERROR(INDEX(YTD_Associate[Associate Name], A98), "")</f>
        <v/>
      </c>
      <c r="E98" s="77"/>
      <c r="F98" s="78"/>
      <c r="G98" s="81">
        <f>G82+5</f>
        <v>32</v>
      </c>
      <c r="H98" s="3"/>
      <c r="I98" s="3"/>
      <c r="J98" s="76" t="str" cm="1">
        <f t="array" ref="J98">IFERROR(INDEX(YTD_Associate[Associate Name], G98), "")</f>
        <v/>
      </c>
      <c r="K98" s="77"/>
      <c r="L98" s="78"/>
      <c r="M98" s="81">
        <f>M82+5</f>
        <v>33</v>
      </c>
      <c r="N98" s="3"/>
      <c r="O98" s="3"/>
      <c r="P98" s="76" t="str" cm="1">
        <f t="array" ref="P98">IFERROR(INDEX(YTD_Associate[Associate Name], M98), "")</f>
        <v/>
      </c>
      <c r="Q98" s="77"/>
      <c r="R98" s="78"/>
      <c r="S98" s="81">
        <f>S82+5</f>
        <v>34</v>
      </c>
      <c r="T98" s="3"/>
      <c r="U98" s="3"/>
      <c r="V98" s="76" t="str" cm="1">
        <f t="array" ref="V98">IFERROR(INDEX(YTD_Associate[Associate Name], S98), "")</f>
        <v/>
      </c>
      <c r="W98" s="77"/>
      <c r="X98" s="78"/>
      <c r="Y98" s="81">
        <f>Y82+5</f>
        <v>35</v>
      </c>
      <c r="Z98" s="3"/>
      <c r="AA98" s="3"/>
      <c r="AB98" s="76" t="str" cm="1">
        <f t="array" ref="AB98">IFERROR(INDEX(YTD_Associate[Associate Name], Y98), "")</f>
        <v/>
      </c>
      <c r="AC98" s="77"/>
      <c r="AD98" s="78"/>
    </row>
    <row r="99" spans="1:30" x14ac:dyDescent="0.2">
      <c r="A99" s="81"/>
      <c r="B99" s="3"/>
      <c r="C99" s="3"/>
      <c r="D99" s="37" t="s">
        <v>36</v>
      </c>
      <c r="E99" s="79">
        <f>SUMIFS(YTD_12[Closed Sales Volume YTD], YTD_12[Associate Name], D98)</f>
        <v>0</v>
      </c>
      <c r="F99" s="80"/>
      <c r="G99" s="81"/>
      <c r="H99" s="3"/>
      <c r="I99" s="3"/>
      <c r="J99" s="37" t="s">
        <v>36</v>
      </c>
      <c r="K99" s="79">
        <f>SUMIFS(YTD_12[Closed Sales Volume YTD], YTD_12[Associate Name], J98)</f>
        <v>0</v>
      </c>
      <c r="L99" s="80"/>
      <c r="M99" s="81"/>
      <c r="N99" s="3"/>
      <c r="O99" s="3"/>
      <c r="P99" s="37" t="s">
        <v>36</v>
      </c>
      <c r="Q99" s="79">
        <f>SUMIFS(YTD_12[Closed Sales Volume YTD], YTD_12[Associate Name], P98)</f>
        <v>0</v>
      </c>
      <c r="R99" s="80"/>
      <c r="S99" s="81"/>
      <c r="T99" s="3"/>
      <c r="U99" s="3"/>
      <c r="V99" s="37" t="s">
        <v>36</v>
      </c>
      <c r="W99" s="79">
        <f>SUMIFS(YTD_12[Closed Sales Volume YTD], YTD_12[Associate Name], V98)</f>
        <v>0</v>
      </c>
      <c r="X99" s="80"/>
      <c r="Y99" s="81"/>
      <c r="Z99" s="3"/>
      <c r="AA99" s="3"/>
      <c r="AB99" s="37" t="s">
        <v>36</v>
      </c>
      <c r="AC99" s="79">
        <f>SUMIFS(YTD_12[Closed Sales Volume YTD], YTD_12[Associate Name], AB98)</f>
        <v>0</v>
      </c>
      <c r="AD99" s="80"/>
    </row>
    <row r="100" spans="1:30" x14ac:dyDescent="0.2">
      <c r="A100" s="81"/>
      <c r="B100" s="3"/>
      <c r="C100" s="3"/>
      <c r="D100" s="37" t="s">
        <v>37</v>
      </c>
      <c r="E100" s="72" t="e">
        <f>E99/YTD_12[[#Totals],[Closed Sales Volume YTD]]</f>
        <v>#DIV/0!</v>
      </c>
      <c r="F100" s="73"/>
      <c r="G100" s="81"/>
      <c r="H100" s="3"/>
      <c r="I100" s="3"/>
      <c r="J100" s="37" t="s">
        <v>37</v>
      </c>
      <c r="K100" s="72" t="e">
        <f>K99/YTD_12[[#Totals],[Closed Sales Volume YTD]]</f>
        <v>#DIV/0!</v>
      </c>
      <c r="L100" s="73"/>
      <c r="M100" s="81"/>
      <c r="N100" s="3"/>
      <c r="O100" s="3"/>
      <c r="P100" s="37" t="s">
        <v>37</v>
      </c>
      <c r="Q100" s="72" t="e">
        <f>Q99/YTD_12[[#Totals],[Closed Sales Volume YTD]]</f>
        <v>#DIV/0!</v>
      </c>
      <c r="R100" s="73"/>
      <c r="S100" s="81"/>
      <c r="T100" s="3"/>
      <c r="U100" s="3"/>
      <c r="V100" s="37" t="s">
        <v>37</v>
      </c>
      <c r="W100" s="72" t="e">
        <f>W99/YTD_12[[#Totals],[Closed Sales Volume YTD]]</f>
        <v>#DIV/0!</v>
      </c>
      <c r="X100" s="73"/>
      <c r="Y100" s="81"/>
      <c r="Z100" s="3"/>
      <c r="AA100" s="3"/>
      <c r="AB100" s="37" t="s">
        <v>37</v>
      </c>
      <c r="AC100" s="72" t="e">
        <f>AC99/YTD_12[[#Totals],[Closed Sales Volume YTD]]</f>
        <v>#DIV/0!</v>
      </c>
      <c r="AD100" s="73"/>
    </row>
    <row r="101" spans="1:30" x14ac:dyDescent="0.2">
      <c r="B101" s="38" t="s">
        <v>38</v>
      </c>
      <c r="C101" s="39" t="s">
        <v>39</v>
      </c>
      <c r="D101" s="74" t="str">
        <f>D98</f>
        <v/>
      </c>
      <c r="E101" s="75"/>
      <c r="H101" s="38" t="s">
        <v>38</v>
      </c>
      <c r="I101" s="39" t="s">
        <v>39</v>
      </c>
      <c r="J101" s="74" t="str">
        <f>J98</f>
        <v/>
      </c>
      <c r="K101" s="75"/>
      <c r="N101" s="38" t="s">
        <v>38</v>
      </c>
      <c r="O101" s="39" t="s">
        <v>39</v>
      </c>
      <c r="P101" s="74" t="str">
        <f>P98</f>
        <v/>
      </c>
      <c r="Q101" s="75"/>
      <c r="T101" s="38" t="s">
        <v>38</v>
      </c>
      <c r="U101" s="39" t="s">
        <v>39</v>
      </c>
      <c r="V101" s="74" t="str">
        <f>V98</f>
        <v/>
      </c>
      <c r="W101" s="75"/>
      <c r="Z101" s="38" t="s">
        <v>38</v>
      </c>
      <c r="AA101" s="39" t="s">
        <v>39</v>
      </c>
      <c r="AB101" s="74" t="str">
        <f>AB98</f>
        <v/>
      </c>
      <c r="AC101" s="75"/>
    </row>
    <row r="102" spans="1:30" x14ac:dyDescent="0.2">
      <c r="B102" s="40"/>
      <c r="C102" s="40"/>
      <c r="D102" s="41" t="s">
        <v>40</v>
      </c>
      <c r="E102" s="41" t="s">
        <v>41</v>
      </c>
      <c r="F102" s="42" t="s">
        <v>42</v>
      </c>
      <c r="H102" s="40"/>
      <c r="I102" s="40"/>
      <c r="J102" s="41" t="s">
        <v>40</v>
      </c>
      <c r="K102" s="41" t="s">
        <v>41</v>
      </c>
      <c r="L102" s="42" t="s">
        <v>42</v>
      </c>
      <c r="N102" s="40"/>
      <c r="O102" s="40"/>
      <c r="P102" s="41" t="s">
        <v>40</v>
      </c>
      <c r="Q102" s="41" t="s">
        <v>41</v>
      </c>
      <c r="R102" s="42" t="s">
        <v>42</v>
      </c>
      <c r="T102" s="40"/>
      <c r="U102" s="40"/>
      <c r="V102" s="41" t="s">
        <v>40</v>
      </c>
      <c r="W102" s="41" t="s">
        <v>41</v>
      </c>
      <c r="X102" s="42" t="s">
        <v>42</v>
      </c>
      <c r="Z102" s="40"/>
      <c r="AA102" s="40"/>
      <c r="AB102" s="41" t="s">
        <v>40</v>
      </c>
      <c r="AC102" s="41" t="s">
        <v>41</v>
      </c>
      <c r="AD102" s="42" t="s">
        <v>42</v>
      </c>
    </row>
    <row r="103" spans="1:30" x14ac:dyDescent="0.2">
      <c r="B103" s="3">
        <v>1</v>
      </c>
      <c r="C103" s="3" cm="1">
        <f t="array" ref="C103">_xlfn.AGGREGATE(15, 3, (YTD_12[Associate Name]=D101)/(YTD_12[Associate Name]=D101)*ROW(YTD_12[Associate Name]), B103) - 1</f>
        <v>1</v>
      </c>
      <c r="D103" s="43" cm="1">
        <f t="array" ref="D103">IFERROR(INDEX(YTD_12[Vendor Name], C103), "")</f>
        <v>0</v>
      </c>
      <c r="E103" s="44">
        <f>SUMIFS(YTD_12[Closed Sales Volume YTD], YTD_12[Associate Name], D101, YTD_12[Vendor Name], D103)</f>
        <v>0</v>
      </c>
      <c r="F103" s="46" t="e">
        <f>E103/E99</f>
        <v>#DIV/0!</v>
      </c>
      <c r="H103" s="3">
        <v>1</v>
      </c>
      <c r="I103" s="3" cm="1">
        <f t="array" ref="I103">_xlfn.AGGREGATE(15, 3, (YTD_12[Associate Name]=J101)/(YTD_12[Associate Name]=J101)*ROW(YTD_12[Associate Name]), H103) - 1</f>
        <v>1</v>
      </c>
      <c r="J103" s="43" cm="1">
        <f t="array" ref="J103">IFERROR(INDEX(YTD_12[Vendor Name], I103), "")</f>
        <v>0</v>
      </c>
      <c r="K103" s="44">
        <f>SUMIFS(YTD_12[Closed Sales Volume YTD], YTD_12[Associate Name], J101, YTD_12[Vendor Name], J103)</f>
        <v>0</v>
      </c>
      <c r="L103" s="46" t="e">
        <f>K103/K99</f>
        <v>#DIV/0!</v>
      </c>
      <c r="N103" s="3">
        <v>1</v>
      </c>
      <c r="O103" s="3" cm="1">
        <f t="array" ref="O103">_xlfn.AGGREGATE(15, 3, (YTD_12[Associate Name]=P101)/(YTD_12[Associate Name]=P101)*ROW(YTD_12[Associate Name]), N103) - 1</f>
        <v>1</v>
      </c>
      <c r="P103" s="43" cm="1">
        <f t="array" ref="P103">IFERROR(INDEX(YTD_12[Vendor Name], O103), "")</f>
        <v>0</v>
      </c>
      <c r="Q103" s="44">
        <f>SUMIFS(YTD_12[Closed Sales Volume YTD], YTD_12[Associate Name], P101, YTD_12[Vendor Name], P103)</f>
        <v>0</v>
      </c>
      <c r="R103" s="46" t="e">
        <f>Q103/Q99</f>
        <v>#DIV/0!</v>
      </c>
      <c r="T103" s="3">
        <v>1</v>
      </c>
      <c r="U103" s="3" cm="1">
        <f t="array" ref="U103">_xlfn.AGGREGATE(15, 3, (YTD_12[Associate Name]=V101)/(YTD_12[Associate Name]=V101)*ROW(YTD_12[Associate Name]), T103) - 1</f>
        <v>1</v>
      </c>
      <c r="V103" s="43" cm="1">
        <f t="array" ref="V103">IFERROR(INDEX(YTD_12[Vendor Name], U103), "")</f>
        <v>0</v>
      </c>
      <c r="W103" s="44">
        <f>SUMIFS(YTD_12[Closed Sales Volume YTD], YTD_12[Associate Name], V101, YTD_12[Vendor Name], V103)</f>
        <v>0</v>
      </c>
      <c r="X103" s="46" t="e">
        <f>W103/W99</f>
        <v>#DIV/0!</v>
      </c>
      <c r="Z103" s="3">
        <v>1</v>
      </c>
      <c r="AA103" s="3" cm="1">
        <f t="array" ref="AA103">_xlfn.AGGREGATE(15, 3, (YTD_12[Associate Name]=AB101)/(YTD_12[Associate Name]=AB101)*ROW(YTD_12[Associate Name]), Z103) - 1</f>
        <v>1</v>
      </c>
      <c r="AB103" s="43" cm="1">
        <f t="array" ref="AB103">IFERROR(INDEX(YTD_12[Vendor Name], AA103), "")</f>
        <v>0</v>
      </c>
      <c r="AC103" s="44">
        <f>SUMIFS(YTD_12[Closed Sales Volume YTD], YTD_12[Associate Name], AB101, YTD_12[Vendor Name], AB103)</f>
        <v>0</v>
      </c>
      <c r="AD103" s="46" t="e">
        <f>AC103/AC99</f>
        <v>#DIV/0!</v>
      </c>
    </row>
    <row r="104" spans="1:30" x14ac:dyDescent="0.2">
      <c r="B104" s="3">
        <v>2</v>
      </c>
      <c r="C104" s="3" cm="1">
        <f t="array" ref="C104">_xlfn.AGGREGATE(15, 3, (YTD_12[Associate Name]=D101)/(YTD_12[Associate Name]=D101)*ROW(YTD_12[Associate Name]), B104) - 1</f>
        <v>2</v>
      </c>
      <c r="D104" s="43" cm="1">
        <f t="array" ref="D104">IFERROR(INDEX(YTD_12[Vendor Name], C104), "")</f>
        <v>0</v>
      </c>
      <c r="E104" s="44">
        <f>SUMIFS(YTD_12[Closed Sales Volume YTD], YTD_12[Associate Name], D101, YTD_12[Vendor Name], D104)</f>
        <v>0</v>
      </c>
      <c r="F104" s="46" t="e">
        <f>E104/E99</f>
        <v>#DIV/0!</v>
      </c>
      <c r="H104" s="3">
        <v>2</v>
      </c>
      <c r="I104" s="3" cm="1">
        <f t="array" ref="I104">_xlfn.AGGREGATE(15, 3, (YTD_12[Associate Name]=J101)/(YTD_12[Associate Name]=J101)*ROW(YTD_12[Associate Name]), H104) - 1</f>
        <v>2</v>
      </c>
      <c r="J104" s="43" cm="1">
        <f t="array" ref="J104">IFERROR(INDEX(YTD_12[Vendor Name], I104), "")</f>
        <v>0</v>
      </c>
      <c r="K104" s="44">
        <f>SUMIFS(YTD_12[Closed Sales Volume YTD], YTD_12[Associate Name], J101, YTD_12[Vendor Name], J104)</f>
        <v>0</v>
      </c>
      <c r="L104" s="46" t="e">
        <f>K104/K99</f>
        <v>#DIV/0!</v>
      </c>
      <c r="N104" s="3">
        <v>2</v>
      </c>
      <c r="O104" s="3" cm="1">
        <f t="array" ref="O104">_xlfn.AGGREGATE(15, 3, (YTD_12[Associate Name]=P101)/(YTD_12[Associate Name]=P101)*ROW(YTD_12[Associate Name]), N104) - 1</f>
        <v>2</v>
      </c>
      <c r="P104" s="43" cm="1">
        <f t="array" ref="P104">IFERROR(INDEX(YTD_12[Vendor Name], O104), "")</f>
        <v>0</v>
      </c>
      <c r="Q104" s="44">
        <f>SUMIFS(YTD_12[Closed Sales Volume YTD], YTD_12[Associate Name], P101, YTD_12[Vendor Name], P104)</f>
        <v>0</v>
      </c>
      <c r="R104" s="46" t="e">
        <f>Q104/Q99</f>
        <v>#DIV/0!</v>
      </c>
      <c r="T104" s="3">
        <v>2</v>
      </c>
      <c r="U104" s="3" cm="1">
        <f t="array" ref="U104">_xlfn.AGGREGATE(15, 3, (YTD_12[Associate Name]=V101)/(YTD_12[Associate Name]=V101)*ROW(YTD_12[Associate Name]), T104) - 1</f>
        <v>2</v>
      </c>
      <c r="V104" s="43" cm="1">
        <f t="array" ref="V104">IFERROR(INDEX(YTD_12[Vendor Name], U104), "")</f>
        <v>0</v>
      </c>
      <c r="W104" s="44">
        <f>SUMIFS(YTD_12[Closed Sales Volume YTD], YTD_12[Associate Name], V101, YTD_12[Vendor Name], V104)</f>
        <v>0</v>
      </c>
      <c r="X104" s="46" t="e">
        <f>W104/W99</f>
        <v>#DIV/0!</v>
      </c>
      <c r="Z104" s="3">
        <v>2</v>
      </c>
      <c r="AA104" s="3" cm="1">
        <f t="array" ref="AA104">_xlfn.AGGREGATE(15, 3, (YTD_12[Associate Name]=AB101)/(YTD_12[Associate Name]=AB101)*ROW(YTD_12[Associate Name]), Z104) - 1</f>
        <v>2</v>
      </c>
      <c r="AB104" s="43" cm="1">
        <f t="array" ref="AB104">IFERROR(INDEX(YTD_12[Vendor Name], AA104), "")</f>
        <v>0</v>
      </c>
      <c r="AC104" s="44">
        <f>SUMIFS(YTD_12[Closed Sales Volume YTD], YTD_12[Associate Name], AB101, YTD_12[Vendor Name], AB104)</f>
        <v>0</v>
      </c>
      <c r="AD104" s="46" t="e">
        <f>AC104/AC99</f>
        <v>#DIV/0!</v>
      </c>
    </row>
    <row r="105" spans="1:30" x14ac:dyDescent="0.2">
      <c r="B105" s="3">
        <v>3</v>
      </c>
      <c r="C105" s="3" cm="1">
        <f t="array" ref="C105">_xlfn.AGGREGATE(15, 3, (YTD_12[Associate Name]=D101)/(YTD_12[Associate Name]=D101)*ROW(YTD_12[Associate Name]), B105) - 1</f>
        <v>3</v>
      </c>
      <c r="D105" s="43" cm="1">
        <f t="array" ref="D105">IFERROR(INDEX(YTD_12[Vendor Name], C105), "")</f>
        <v>0</v>
      </c>
      <c r="E105" s="44">
        <f>SUMIFS(YTD_12[Closed Sales Volume YTD], YTD_12[Associate Name], D101, YTD_12[Vendor Name], D105)</f>
        <v>0</v>
      </c>
      <c r="F105" s="45" t="e">
        <f>E105/E99</f>
        <v>#DIV/0!</v>
      </c>
      <c r="H105" s="3">
        <v>3</v>
      </c>
      <c r="I105" s="3" cm="1">
        <f t="array" ref="I105">_xlfn.AGGREGATE(15, 3, (YTD_12[Associate Name]=J101)/(YTD_12[Associate Name]=J101)*ROW(YTD_12[Associate Name]), H105) - 1</f>
        <v>3</v>
      </c>
      <c r="J105" s="43" cm="1">
        <f t="array" ref="J105">IFERROR(INDEX(YTD_12[Vendor Name], I105), "")</f>
        <v>0</v>
      </c>
      <c r="K105" s="44">
        <f>SUMIFS(YTD_12[Closed Sales Volume YTD], YTD_12[Associate Name], J101, YTD_12[Vendor Name], J105)</f>
        <v>0</v>
      </c>
      <c r="L105" s="45" t="e">
        <f>K105/K99</f>
        <v>#DIV/0!</v>
      </c>
      <c r="N105" s="3">
        <v>3</v>
      </c>
      <c r="O105" s="3" cm="1">
        <f t="array" ref="O105">_xlfn.AGGREGATE(15, 3, (YTD_12[Associate Name]=P101)/(YTD_12[Associate Name]=P101)*ROW(YTD_12[Associate Name]), N105) - 1</f>
        <v>3</v>
      </c>
      <c r="P105" s="43" cm="1">
        <f t="array" ref="P105">IFERROR(INDEX(YTD_12[Vendor Name], O105), "")</f>
        <v>0</v>
      </c>
      <c r="Q105" s="44">
        <f>SUMIFS(YTD_12[Closed Sales Volume YTD], YTD_12[Associate Name], P101, YTD_12[Vendor Name], P105)</f>
        <v>0</v>
      </c>
      <c r="R105" s="45" t="e">
        <f>Q105/Q99</f>
        <v>#DIV/0!</v>
      </c>
      <c r="T105" s="3">
        <v>3</v>
      </c>
      <c r="U105" s="3" cm="1">
        <f t="array" ref="U105">_xlfn.AGGREGATE(15, 3, (YTD_12[Associate Name]=V101)/(YTD_12[Associate Name]=V101)*ROW(YTD_12[Associate Name]), T105) - 1</f>
        <v>3</v>
      </c>
      <c r="V105" s="43" cm="1">
        <f t="array" ref="V105">IFERROR(INDEX(YTD_12[Vendor Name], U105), "")</f>
        <v>0</v>
      </c>
      <c r="W105" s="44">
        <f>SUMIFS(YTD_12[Closed Sales Volume YTD], YTD_12[Associate Name], V101, YTD_12[Vendor Name], V105)</f>
        <v>0</v>
      </c>
      <c r="X105" s="45" t="e">
        <f>W105/W99</f>
        <v>#DIV/0!</v>
      </c>
      <c r="Z105" s="3">
        <v>3</v>
      </c>
      <c r="AA105" s="3" cm="1">
        <f t="array" ref="AA105">_xlfn.AGGREGATE(15, 3, (YTD_12[Associate Name]=AB101)/(YTD_12[Associate Name]=AB101)*ROW(YTD_12[Associate Name]), Z105) - 1</f>
        <v>3</v>
      </c>
      <c r="AB105" s="43" cm="1">
        <f t="array" ref="AB105">IFERROR(INDEX(YTD_12[Vendor Name], AA105), "")</f>
        <v>0</v>
      </c>
      <c r="AC105" s="44">
        <f>SUMIFS(YTD_12[Closed Sales Volume YTD], YTD_12[Associate Name], AB101, YTD_12[Vendor Name], AB105)</f>
        <v>0</v>
      </c>
      <c r="AD105" s="45" t="e">
        <f>AC105/AC99</f>
        <v>#DIV/0!</v>
      </c>
    </row>
    <row r="106" spans="1:30" x14ac:dyDescent="0.2">
      <c r="B106" s="3">
        <v>4</v>
      </c>
      <c r="C106" s="3" cm="1">
        <f t="array" ref="C106">_xlfn.AGGREGATE(15, 3, (YTD_12[Associate Name]=D101)/(YTD_12[Associate Name]=D101)*ROW(YTD_12[Associate Name]), B106) - 1</f>
        <v>4</v>
      </c>
      <c r="D106" s="43" cm="1">
        <f t="array" ref="D106">IFERROR(INDEX(YTD_12[Vendor Name], C106), "")</f>
        <v>0</v>
      </c>
      <c r="E106" s="44">
        <f>SUMIFS(YTD_12[Closed Sales Volume YTD], YTD_12[Associate Name], D101, YTD_12[Vendor Name], D106)</f>
        <v>0</v>
      </c>
      <c r="F106" s="45" t="e">
        <f>E106/E99</f>
        <v>#DIV/0!</v>
      </c>
      <c r="H106" s="3">
        <v>4</v>
      </c>
      <c r="I106" s="3" cm="1">
        <f t="array" ref="I106">_xlfn.AGGREGATE(15, 3, (YTD_12[Associate Name]=J101)/(YTD_12[Associate Name]=J101)*ROW(YTD_12[Associate Name]), H106) - 1</f>
        <v>4</v>
      </c>
      <c r="J106" s="43" cm="1">
        <f t="array" ref="J106">IFERROR(INDEX(YTD_12[Vendor Name], I106), "")</f>
        <v>0</v>
      </c>
      <c r="K106" s="44">
        <f>SUMIFS(YTD_12[Closed Sales Volume YTD], YTD_12[Associate Name], J101, YTD_12[Vendor Name], J106)</f>
        <v>0</v>
      </c>
      <c r="L106" s="45" t="e">
        <f>K106/K99</f>
        <v>#DIV/0!</v>
      </c>
      <c r="N106" s="3">
        <v>4</v>
      </c>
      <c r="O106" s="3" cm="1">
        <f t="array" ref="O106">_xlfn.AGGREGATE(15, 3, (YTD_12[Associate Name]=P101)/(YTD_12[Associate Name]=P101)*ROW(YTD_12[Associate Name]), N106) - 1</f>
        <v>4</v>
      </c>
      <c r="P106" s="43" cm="1">
        <f t="array" ref="P106">IFERROR(INDEX(YTD_12[Vendor Name], O106), "")</f>
        <v>0</v>
      </c>
      <c r="Q106" s="44">
        <f>SUMIFS(YTD_12[Closed Sales Volume YTD], YTD_12[Associate Name], P101, YTD_12[Vendor Name], P106)</f>
        <v>0</v>
      </c>
      <c r="R106" s="45" t="e">
        <f>Q106/Q99</f>
        <v>#DIV/0!</v>
      </c>
      <c r="T106" s="3">
        <v>4</v>
      </c>
      <c r="U106" s="3" cm="1">
        <f t="array" ref="U106">_xlfn.AGGREGATE(15, 3, (YTD_12[Associate Name]=V101)/(YTD_12[Associate Name]=V101)*ROW(YTD_12[Associate Name]), T106) - 1</f>
        <v>4</v>
      </c>
      <c r="V106" s="43" cm="1">
        <f t="array" ref="V106">IFERROR(INDEX(YTD_12[Vendor Name], U106), "")</f>
        <v>0</v>
      </c>
      <c r="W106" s="44">
        <f>SUMIFS(YTD_12[Closed Sales Volume YTD], YTD_12[Associate Name], V101, YTD_12[Vendor Name], V106)</f>
        <v>0</v>
      </c>
      <c r="X106" s="45" t="e">
        <f>W106/W99</f>
        <v>#DIV/0!</v>
      </c>
      <c r="Z106" s="3">
        <v>4</v>
      </c>
      <c r="AA106" s="3" cm="1">
        <f t="array" ref="AA106">_xlfn.AGGREGATE(15, 3, (YTD_12[Associate Name]=AB101)/(YTD_12[Associate Name]=AB101)*ROW(YTD_12[Associate Name]), Z106) - 1</f>
        <v>4</v>
      </c>
      <c r="AB106" s="43" cm="1">
        <f t="array" ref="AB106">IFERROR(INDEX(YTD_12[Vendor Name], AA106), "")</f>
        <v>0</v>
      </c>
      <c r="AC106" s="44">
        <f>SUMIFS(YTD_12[Closed Sales Volume YTD], YTD_12[Associate Name], AB101, YTD_12[Vendor Name], AB106)</f>
        <v>0</v>
      </c>
      <c r="AD106" s="45" t="e">
        <f>AC106/AC99</f>
        <v>#DIV/0!</v>
      </c>
    </row>
    <row r="107" spans="1:30" x14ac:dyDescent="0.2">
      <c r="B107" s="3">
        <v>5</v>
      </c>
      <c r="C107" s="3" cm="1">
        <f t="array" ref="C107">_xlfn.AGGREGATE(15, 3, (YTD_12[Associate Name]=D101)/(YTD_12[Associate Name]=D101)*ROW(YTD_12[Associate Name]), B107) - 1</f>
        <v>5</v>
      </c>
      <c r="D107" s="43" cm="1">
        <f t="array" ref="D107">IFERROR(INDEX(YTD_12[Vendor Name], C107), "")</f>
        <v>0</v>
      </c>
      <c r="E107" s="44">
        <f>SUMIFS(YTD_12[Closed Sales Volume YTD], YTD_12[Associate Name], D101, YTD_12[Vendor Name], D107)</f>
        <v>0</v>
      </c>
      <c r="F107" s="45" t="e">
        <f>E107/E99</f>
        <v>#DIV/0!</v>
      </c>
      <c r="H107" s="3">
        <v>5</v>
      </c>
      <c r="I107" s="3" cm="1">
        <f t="array" ref="I107">_xlfn.AGGREGATE(15, 3, (YTD_12[Associate Name]=J101)/(YTD_12[Associate Name]=J101)*ROW(YTD_12[Associate Name]), H107) - 1</f>
        <v>5</v>
      </c>
      <c r="J107" s="43" cm="1">
        <f t="array" ref="J107">IFERROR(INDEX(YTD_12[Vendor Name], I107), "")</f>
        <v>0</v>
      </c>
      <c r="K107" s="44">
        <f>SUMIFS(YTD_12[Closed Sales Volume YTD], YTD_12[Associate Name], J101, YTD_12[Vendor Name], J107)</f>
        <v>0</v>
      </c>
      <c r="L107" s="45" t="e">
        <f>K107/K99</f>
        <v>#DIV/0!</v>
      </c>
      <c r="N107" s="3">
        <v>5</v>
      </c>
      <c r="O107" s="3" cm="1">
        <f t="array" ref="O107">_xlfn.AGGREGATE(15, 3, (YTD_12[Associate Name]=P101)/(YTD_12[Associate Name]=P101)*ROW(YTD_12[Associate Name]), N107) - 1</f>
        <v>5</v>
      </c>
      <c r="P107" s="43" cm="1">
        <f t="array" ref="P107">IFERROR(INDEX(YTD_12[Vendor Name], O107), "")</f>
        <v>0</v>
      </c>
      <c r="Q107" s="44">
        <f>SUMIFS(YTD_12[Closed Sales Volume YTD], YTD_12[Associate Name], P101, YTD_12[Vendor Name], P107)</f>
        <v>0</v>
      </c>
      <c r="R107" s="45" t="e">
        <f>Q107/Q99</f>
        <v>#DIV/0!</v>
      </c>
      <c r="T107" s="3">
        <v>5</v>
      </c>
      <c r="U107" s="3" cm="1">
        <f t="array" ref="U107">_xlfn.AGGREGATE(15, 3, (YTD_12[Associate Name]=V101)/(YTD_12[Associate Name]=V101)*ROW(YTD_12[Associate Name]), T107) - 1</f>
        <v>5</v>
      </c>
      <c r="V107" s="43" cm="1">
        <f t="array" ref="V107">IFERROR(INDEX(YTD_12[Vendor Name], U107), "")</f>
        <v>0</v>
      </c>
      <c r="W107" s="44">
        <f>SUMIFS(YTD_12[Closed Sales Volume YTD], YTD_12[Associate Name], V101, YTD_12[Vendor Name], V107)</f>
        <v>0</v>
      </c>
      <c r="X107" s="45" t="e">
        <f>W107/W99</f>
        <v>#DIV/0!</v>
      </c>
      <c r="Z107" s="3">
        <v>5</v>
      </c>
      <c r="AA107" s="3" cm="1">
        <f t="array" ref="AA107">_xlfn.AGGREGATE(15, 3, (YTD_12[Associate Name]=AB101)/(YTD_12[Associate Name]=AB101)*ROW(YTD_12[Associate Name]), Z107) - 1</f>
        <v>5</v>
      </c>
      <c r="AB107" s="43" cm="1">
        <f t="array" ref="AB107">IFERROR(INDEX(YTD_12[Vendor Name], AA107), "")</f>
        <v>0</v>
      </c>
      <c r="AC107" s="44">
        <f>SUMIFS(YTD_12[Closed Sales Volume YTD], YTD_12[Associate Name], AB101, YTD_12[Vendor Name], AB107)</f>
        <v>0</v>
      </c>
      <c r="AD107" s="45" t="e">
        <f>AC107/AC99</f>
        <v>#DIV/0!</v>
      </c>
    </row>
    <row r="108" spans="1:30" x14ac:dyDescent="0.2">
      <c r="B108" s="3">
        <v>6</v>
      </c>
      <c r="C108" s="3" cm="1">
        <f t="array" ref="C108">_xlfn.AGGREGATE(15, 3, (YTD_12[Associate Name]=D101)/(YTD_12[Associate Name]=D101)*ROW(YTD_12[Associate Name]), B108) - 1</f>
        <v>6</v>
      </c>
      <c r="D108" s="43" cm="1">
        <f t="array" ref="D108">IFERROR(INDEX(YTD_12[Vendor Name], C108), "")</f>
        <v>0</v>
      </c>
      <c r="E108" s="44">
        <f>SUMIFS(YTD_12[Closed Sales Volume YTD], YTD_12[Associate Name], D101, YTD_12[Vendor Name], D108)</f>
        <v>0</v>
      </c>
      <c r="F108" s="45" t="e">
        <f>E108/E99</f>
        <v>#DIV/0!</v>
      </c>
      <c r="H108" s="3">
        <v>6</v>
      </c>
      <c r="I108" s="3" cm="1">
        <f t="array" ref="I108">_xlfn.AGGREGATE(15, 3, (YTD_12[Associate Name]=J101)/(YTD_12[Associate Name]=J101)*ROW(YTD_12[Associate Name]), H108) - 1</f>
        <v>6</v>
      </c>
      <c r="J108" s="43" cm="1">
        <f t="array" ref="J108">IFERROR(INDEX(YTD_12[Vendor Name], I108), "")</f>
        <v>0</v>
      </c>
      <c r="K108" s="44">
        <f>SUMIFS(YTD_12[Closed Sales Volume YTD], YTD_12[Associate Name], J101, YTD_12[Vendor Name], J108)</f>
        <v>0</v>
      </c>
      <c r="L108" s="45" t="e">
        <f>K108/K99</f>
        <v>#DIV/0!</v>
      </c>
      <c r="N108" s="3">
        <v>6</v>
      </c>
      <c r="O108" s="3" cm="1">
        <f t="array" ref="O108">_xlfn.AGGREGATE(15, 3, (YTD_12[Associate Name]=P101)/(YTD_12[Associate Name]=P101)*ROW(YTD_12[Associate Name]), N108) - 1</f>
        <v>6</v>
      </c>
      <c r="P108" s="43" cm="1">
        <f t="array" ref="P108">IFERROR(INDEX(YTD_12[Vendor Name], O108), "")</f>
        <v>0</v>
      </c>
      <c r="Q108" s="44">
        <f>SUMIFS(YTD_12[Closed Sales Volume YTD], YTD_12[Associate Name], P101, YTD_12[Vendor Name], P108)</f>
        <v>0</v>
      </c>
      <c r="R108" s="45" t="e">
        <f>Q108/Q99</f>
        <v>#DIV/0!</v>
      </c>
      <c r="T108" s="3">
        <v>6</v>
      </c>
      <c r="U108" s="3" cm="1">
        <f t="array" ref="U108">_xlfn.AGGREGATE(15, 3, (YTD_12[Associate Name]=V101)/(YTD_12[Associate Name]=V101)*ROW(YTD_12[Associate Name]), T108) - 1</f>
        <v>6</v>
      </c>
      <c r="V108" s="43" cm="1">
        <f t="array" ref="V108">IFERROR(INDEX(YTD_12[Vendor Name], U108), "")</f>
        <v>0</v>
      </c>
      <c r="W108" s="44">
        <f>SUMIFS(YTD_12[Closed Sales Volume YTD], YTD_12[Associate Name], V101, YTD_12[Vendor Name], V108)</f>
        <v>0</v>
      </c>
      <c r="X108" s="45" t="e">
        <f>W108/W99</f>
        <v>#DIV/0!</v>
      </c>
      <c r="Z108" s="3">
        <v>6</v>
      </c>
      <c r="AA108" s="3" cm="1">
        <f t="array" ref="AA108">_xlfn.AGGREGATE(15, 3, (YTD_12[Associate Name]=AB101)/(YTD_12[Associate Name]=AB101)*ROW(YTD_12[Associate Name]), Z108) - 1</f>
        <v>6</v>
      </c>
      <c r="AB108" s="43" cm="1">
        <f t="array" ref="AB108">IFERROR(INDEX(YTD_12[Vendor Name], AA108), "")</f>
        <v>0</v>
      </c>
      <c r="AC108" s="44">
        <f>SUMIFS(YTD_12[Closed Sales Volume YTD], YTD_12[Associate Name], AB101, YTD_12[Vendor Name], AB108)</f>
        <v>0</v>
      </c>
      <c r="AD108" s="45" t="e">
        <f>AC108/AC99</f>
        <v>#DIV/0!</v>
      </c>
    </row>
    <row r="109" spans="1:30" x14ac:dyDescent="0.2">
      <c r="B109" s="3">
        <v>7</v>
      </c>
      <c r="C109" s="3" cm="1">
        <f t="array" ref="C109">_xlfn.AGGREGATE(15, 3, (YTD_12[Associate Name]=D101)/(YTD_12[Associate Name]=D101)*ROW(YTD_12[Associate Name]), B109) - 1</f>
        <v>7</v>
      </c>
      <c r="D109" s="43" cm="1">
        <f t="array" ref="D109">IFERROR(INDEX(YTD_12[Vendor Name], C109), "")</f>
        <v>0</v>
      </c>
      <c r="E109" s="44">
        <f>SUMIFS(YTD_12[Closed Sales Volume YTD], YTD_12[Associate Name], D101, YTD_12[Vendor Name], D109)</f>
        <v>0</v>
      </c>
      <c r="F109" s="45" t="e">
        <f>E109/E99</f>
        <v>#DIV/0!</v>
      </c>
      <c r="H109" s="3">
        <v>7</v>
      </c>
      <c r="I109" s="3" cm="1">
        <f t="array" ref="I109">_xlfn.AGGREGATE(15, 3, (YTD_12[Associate Name]=J101)/(YTD_12[Associate Name]=J101)*ROW(YTD_12[Associate Name]), H109) - 1</f>
        <v>7</v>
      </c>
      <c r="J109" s="43" cm="1">
        <f t="array" ref="J109">IFERROR(INDEX(YTD_12[Vendor Name], I109), "")</f>
        <v>0</v>
      </c>
      <c r="K109" s="44">
        <f>SUMIFS(YTD_12[Closed Sales Volume YTD], YTD_12[Associate Name], J101, YTD_12[Vendor Name], J109)</f>
        <v>0</v>
      </c>
      <c r="L109" s="45" t="e">
        <f>K109/K99</f>
        <v>#DIV/0!</v>
      </c>
      <c r="N109" s="3">
        <v>7</v>
      </c>
      <c r="O109" s="3" cm="1">
        <f t="array" ref="O109">_xlfn.AGGREGATE(15, 3, (YTD_12[Associate Name]=P101)/(YTD_12[Associate Name]=P101)*ROW(YTD_12[Associate Name]), N109) - 1</f>
        <v>7</v>
      </c>
      <c r="P109" s="43" cm="1">
        <f t="array" ref="P109">IFERROR(INDEX(YTD_12[Vendor Name], O109), "")</f>
        <v>0</v>
      </c>
      <c r="Q109" s="44">
        <f>SUMIFS(YTD_12[Closed Sales Volume YTD], YTD_12[Associate Name], P101, YTD_12[Vendor Name], P109)</f>
        <v>0</v>
      </c>
      <c r="R109" s="45" t="e">
        <f>Q109/Q99</f>
        <v>#DIV/0!</v>
      </c>
      <c r="T109" s="3">
        <v>7</v>
      </c>
      <c r="U109" s="3" cm="1">
        <f t="array" ref="U109">_xlfn.AGGREGATE(15, 3, (YTD_12[Associate Name]=V101)/(YTD_12[Associate Name]=V101)*ROW(YTD_12[Associate Name]), T109) - 1</f>
        <v>7</v>
      </c>
      <c r="V109" s="43" cm="1">
        <f t="array" ref="V109">IFERROR(INDEX(YTD_12[Vendor Name], U109), "")</f>
        <v>0</v>
      </c>
      <c r="W109" s="44">
        <f>SUMIFS(YTD_12[Closed Sales Volume YTD], YTD_12[Associate Name], V101, YTD_12[Vendor Name], V109)</f>
        <v>0</v>
      </c>
      <c r="X109" s="45" t="e">
        <f>W109/W99</f>
        <v>#DIV/0!</v>
      </c>
      <c r="Z109" s="3">
        <v>7</v>
      </c>
      <c r="AA109" s="3" cm="1">
        <f t="array" ref="AA109">_xlfn.AGGREGATE(15, 3, (YTD_12[Associate Name]=AB101)/(YTD_12[Associate Name]=AB101)*ROW(YTD_12[Associate Name]), Z109) - 1</f>
        <v>7</v>
      </c>
      <c r="AB109" s="43" cm="1">
        <f t="array" ref="AB109">IFERROR(INDEX(YTD_12[Vendor Name], AA109), "")</f>
        <v>0</v>
      </c>
      <c r="AC109" s="44">
        <f>SUMIFS(YTD_12[Closed Sales Volume YTD], YTD_12[Associate Name], AB101, YTD_12[Vendor Name], AB109)</f>
        <v>0</v>
      </c>
      <c r="AD109" s="45" t="e">
        <f>AC109/AC99</f>
        <v>#DIV/0!</v>
      </c>
    </row>
    <row r="110" spans="1:30" x14ac:dyDescent="0.2">
      <c r="B110" s="3">
        <v>8</v>
      </c>
      <c r="C110" s="3" cm="1">
        <f t="array" ref="C110">_xlfn.AGGREGATE(15, 3, (YTD_12[Associate Name]=D101)/(YTD_12[Associate Name]=D101)*ROW(YTD_12[Associate Name]), B110) - 1</f>
        <v>8</v>
      </c>
      <c r="D110" s="43" cm="1">
        <f t="array" ref="D110">IFERROR(INDEX(YTD_12[Vendor Name], C110), "")</f>
        <v>0</v>
      </c>
      <c r="E110" s="44">
        <f>SUMIFS(YTD_12[Closed Sales Volume YTD], YTD_12[Associate Name], D101, YTD_12[Vendor Name], D110)</f>
        <v>0</v>
      </c>
      <c r="F110" s="45" t="e">
        <f>E110/E99</f>
        <v>#DIV/0!</v>
      </c>
      <c r="H110" s="3">
        <v>8</v>
      </c>
      <c r="I110" s="3" cm="1">
        <f t="array" ref="I110">_xlfn.AGGREGATE(15, 3, (YTD_12[Associate Name]=J101)/(YTD_12[Associate Name]=J101)*ROW(YTD_12[Associate Name]), H110) - 1</f>
        <v>8</v>
      </c>
      <c r="J110" s="43" cm="1">
        <f t="array" ref="J110">IFERROR(INDEX(YTD_12[Vendor Name], I110), "")</f>
        <v>0</v>
      </c>
      <c r="K110" s="44">
        <f>SUMIFS(YTD_12[Closed Sales Volume YTD], YTD_12[Associate Name], J101, YTD_12[Vendor Name], J110)</f>
        <v>0</v>
      </c>
      <c r="L110" s="45" t="e">
        <f>K110/K99</f>
        <v>#DIV/0!</v>
      </c>
      <c r="N110" s="3">
        <v>8</v>
      </c>
      <c r="O110" s="3" cm="1">
        <f t="array" ref="O110">_xlfn.AGGREGATE(15, 3, (YTD_12[Associate Name]=P101)/(YTD_12[Associate Name]=P101)*ROW(YTD_12[Associate Name]), N110) - 1</f>
        <v>8</v>
      </c>
      <c r="P110" s="43" cm="1">
        <f t="array" ref="P110">IFERROR(INDEX(YTD_12[Vendor Name], O110), "")</f>
        <v>0</v>
      </c>
      <c r="Q110" s="44">
        <f>SUMIFS(YTD_12[Closed Sales Volume YTD], YTD_12[Associate Name], P101, YTD_12[Vendor Name], P110)</f>
        <v>0</v>
      </c>
      <c r="R110" s="45" t="e">
        <f>Q110/Q99</f>
        <v>#DIV/0!</v>
      </c>
      <c r="T110" s="3">
        <v>8</v>
      </c>
      <c r="U110" s="3" cm="1">
        <f t="array" ref="U110">_xlfn.AGGREGATE(15, 3, (YTD_12[Associate Name]=V101)/(YTD_12[Associate Name]=V101)*ROW(YTD_12[Associate Name]), T110) - 1</f>
        <v>8</v>
      </c>
      <c r="V110" s="43" cm="1">
        <f t="array" ref="V110">IFERROR(INDEX(YTD_12[Vendor Name], U110), "")</f>
        <v>0</v>
      </c>
      <c r="W110" s="44">
        <f>SUMIFS(YTD_12[Closed Sales Volume YTD], YTD_12[Associate Name], V101, YTD_12[Vendor Name], V110)</f>
        <v>0</v>
      </c>
      <c r="X110" s="45" t="e">
        <f>W110/W99</f>
        <v>#DIV/0!</v>
      </c>
      <c r="Z110" s="3">
        <v>8</v>
      </c>
      <c r="AA110" s="3" cm="1">
        <f t="array" ref="AA110">_xlfn.AGGREGATE(15, 3, (YTD_12[Associate Name]=AB101)/(YTD_12[Associate Name]=AB101)*ROW(YTD_12[Associate Name]), Z110) - 1</f>
        <v>8</v>
      </c>
      <c r="AB110" s="43" cm="1">
        <f t="array" ref="AB110">IFERROR(INDEX(YTD_12[Vendor Name], AA110), "")</f>
        <v>0</v>
      </c>
      <c r="AC110" s="44">
        <f>SUMIFS(YTD_12[Closed Sales Volume YTD], YTD_12[Associate Name], AB101, YTD_12[Vendor Name], AB110)</f>
        <v>0</v>
      </c>
      <c r="AD110" s="45" t="e">
        <f>AC110/AC99</f>
        <v>#DIV/0!</v>
      </c>
    </row>
    <row r="111" spans="1:30" x14ac:dyDescent="0.2">
      <c r="B111" s="3">
        <v>9</v>
      </c>
      <c r="C111" s="3" cm="1">
        <f t="array" ref="C111">_xlfn.AGGREGATE(15, 3, (YTD_12[Associate Name]=D101)/(YTD_12[Associate Name]=D101)*ROW(YTD_12[Associate Name]), B111) - 1</f>
        <v>9</v>
      </c>
      <c r="D111" s="43" cm="1">
        <f t="array" ref="D111">IFERROR(INDEX(YTD_12[Vendor Name], C111), "")</f>
        <v>0</v>
      </c>
      <c r="E111" s="44">
        <f>SUMIFS(YTD_12[Closed Sales Volume YTD], YTD_12[Associate Name], D101, YTD_12[Vendor Name], D111)</f>
        <v>0</v>
      </c>
      <c r="F111" s="45" t="e">
        <f>E111/E99</f>
        <v>#DIV/0!</v>
      </c>
      <c r="H111" s="3">
        <v>9</v>
      </c>
      <c r="I111" s="3" cm="1">
        <f t="array" ref="I111">_xlfn.AGGREGATE(15, 3, (YTD_12[Associate Name]=J101)/(YTD_12[Associate Name]=J101)*ROW(YTD_12[Associate Name]), H111) - 1</f>
        <v>9</v>
      </c>
      <c r="J111" s="43" cm="1">
        <f t="array" ref="J111">IFERROR(INDEX(YTD_12[Vendor Name], I111), "")</f>
        <v>0</v>
      </c>
      <c r="K111" s="44">
        <f>SUMIFS(YTD_12[Closed Sales Volume YTD], YTD_12[Associate Name], J101, YTD_12[Vendor Name], J111)</f>
        <v>0</v>
      </c>
      <c r="L111" s="45" t="e">
        <f>K111/K99</f>
        <v>#DIV/0!</v>
      </c>
      <c r="N111" s="3">
        <v>9</v>
      </c>
      <c r="O111" s="3" cm="1">
        <f t="array" ref="O111">_xlfn.AGGREGATE(15, 3, (YTD_12[Associate Name]=P101)/(YTD_12[Associate Name]=P101)*ROW(YTD_12[Associate Name]), N111) - 1</f>
        <v>9</v>
      </c>
      <c r="P111" s="43" cm="1">
        <f t="array" ref="P111">IFERROR(INDEX(YTD_12[Vendor Name], O111), "")</f>
        <v>0</v>
      </c>
      <c r="Q111" s="44">
        <f>SUMIFS(YTD_12[Closed Sales Volume YTD], YTD_12[Associate Name], P101, YTD_12[Vendor Name], P111)</f>
        <v>0</v>
      </c>
      <c r="R111" s="45" t="e">
        <f>Q111/Q99</f>
        <v>#DIV/0!</v>
      </c>
      <c r="T111" s="3">
        <v>9</v>
      </c>
      <c r="U111" s="3" cm="1">
        <f t="array" ref="U111">_xlfn.AGGREGATE(15, 3, (YTD_12[Associate Name]=V101)/(YTD_12[Associate Name]=V101)*ROW(YTD_12[Associate Name]), T111) - 1</f>
        <v>9</v>
      </c>
      <c r="V111" s="43" cm="1">
        <f t="array" ref="V111">IFERROR(INDEX(YTD_12[Vendor Name], U111), "")</f>
        <v>0</v>
      </c>
      <c r="W111" s="44">
        <f>SUMIFS(YTD_12[Closed Sales Volume YTD], YTD_12[Associate Name], V101, YTD_12[Vendor Name], V111)</f>
        <v>0</v>
      </c>
      <c r="X111" s="45" t="e">
        <f>W111/W99</f>
        <v>#DIV/0!</v>
      </c>
      <c r="Z111" s="3">
        <v>9</v>
      </c>
      <c r="AA111" s="3" cm="1">
        <f t="array" ref="AA111">_xlfn.AGGREGATE(15, 3, (YTD_12[Associate Name]=AB101)/(YTD_12[Associate Name]=AB101)*ROW(YTD_12[Associate Name]), Z111) - 1</f>
        <v>9</v>
      </c>
      <c r="AB111" s="43" cm="1">
        <f t="array" ref="AB111">IFERROR(INDEX(YTD_12[Vendor Name], AA111), "")</f>
        <v>0</v>
      </c>
      <c r="AC111" s="44">
        <f>SUMIFS(YTD_12[Closed Sales Volume YTD], YTD_12[Associate Name], AB101, YTD_12[Vendor Name], AB111)</f>
        <v>0</v>
      </c>
      <c r="AD111" s="45" t="e">
        <f>AC111/AC99</f>
        <v>#DIV/0!</v>
      </c>
    </row>
    <row r="112" spans="1:30" x14ac:dyDescent="0.2">
      <c r="B112" s="3">
        <v>10</v>
      </c>
      <c r="C112" s="3" cm="1">
        <f t="array" ref="C112">_xlfn.AGGREGATE(15, 3, (YTD_12[Associate Name]=D101)/(YTD_12[Associate Name]=D101)*ROW(YTD_12[Associate Name]), B112) - 1</f>
        <v>10</v>
      </c>
      <c r="D112" s="43" cm="1">
        <f t="array" ref="D112">IFERROR(INDEX(YTD_12[Vendor Name], C112), "")</f>
        <v>0</v>
      </c>
      <c r="E112" s="44">
        <f>SUMIFS(YTD_12[Closed Sales Volume YTD], YTD_12[Associate Name], D101, YTD_12[Vendor Name], D112)</f>
        <v>0</v>
      </c>
      <c r="F112" s="45" t="e">
        <f>E112/E99</f>
        <v>#DIV/0!</v>
      </c>
      <c r="H112" s="3">
        <v>10</v>
      </c>
      <c r="I112" s="3" cm="1">
        <f t="array" ref="I112">_xlfn.AGGREGATE(15, 3, (YTD_12[Associate Name]=J101)/(YTD_12[Associate Name]=J101)*ROW(YTD_12[Associate Name]), H112) - 1</f>
        <v>10</v>
      </c>
      <c r="J112" s="43" cm="1">
        <f t="array" ref="J112">IFERROR(INDEX(YTD_12[Vendor Name], I112), "")</f>
        <v>0</v>
      </c>
      <c r="K112" s="44">
        <f>SUMIFS(YTD_12[Closed Sales Volume YTD], YTD_12[Associate Name], J101, YTD_12[Vendor Name], J112)</f>
        <v>0</v>
      </c>
      <c r="L112" s="45" t="e">
        <f>K112/K99</f>
        <v>#DIV/0!</v>
      </c>
      <c r="N112" s="3">
        <v>10</v>
      </c>
      <c r="O112" s="3" cm="1">
        <f t="array" ref="O112">_xlfn.AGGREGATE(15, 3, (YTD_12[Associate Name]=P101)/(YTD_12[Associate Name]=P101)*ROW(YTD_12[Associate Name]), N112) - 1</f>
        <v>10</v>
      </c>
      <c r="P112" s="43" cm="1">
        <f t="array" ref="P112">IFERROR(INDEX(YTD_12[Vendor Name], O112), "")</f>
        <v>0</v>
      </c>
      <c r="Q112" s="44">
        <f>SUMIFS(YTD_12[Closed Sales Volume YTD], YTD_12[Associate Name], P101, YTD_12[Vendor Name], P112)</f>
        <v>0</v>
      </c>
      <c r="R112" s="45" t="e">
        <f>Q112/Q99</f>
        <v>#DIV/0!</v>
      </c>
      <c r="T112" s="3">
        <v>10</v>
      </c>
      <c r="U112" s="3" cm="1">
        <f t="array" ref="U112">_xlfn.AGGREGATE(15, 3, (YTD_12[Associate Name]=V101)/(YTD_12[Associate Name]=V101)*ROW(YTD_12[Associate Name]), T112) - 1</f>
        <v>10</v>
      </c>
      <c r="V112" s="43" cm="1">
        <f t="array" ref="V112">IFERROR(INDEX(YTD_12[Vendor Name], U112), "")</f>
        <v>0</v>
      </c>
      <c r="W112" s="44">
        <f>SUMIFS(YTD_12[Closed Sales Volume YTD], YTD_12[Associate Name], V101, YTD_12[Vendor Name], V112)</f>
        <v>0</v>
      </c>
      <c r="X112" s="45" t="e">
        <f>W112/W99</f>
        <v>#DIV/0!</v>
      </c>
      <c r="Z112" s="3">
        <v>10</v>
      </c>
      <c r="AA112" s="3" cm="1">
        <f t="array" ref="AA112">_xlfn.AGGREGATE(15, 3, (YTD_12[Associate Name]=AB101)/(YTD_12[Associate Name]=AB101)*ROW(YTD_12[Associate Name]), Z112) - 1</f>
        <v>10</v>
      </c>
      <c r="AB112" s="43" cm="1">
        <f t="array" ref="AB112">IFERROR(INDEX(YTD_12[Vendor Name], AA112), "")</f>
        <v>0</v>
      </c>
      <c r="AC112" s="44">
        <f>SUMIFS(YTD_12[Closed Sales Volume YTD], YTD_12[Associate Name], AB101, YTD_12[Vendor Name], AB112)</f>
        <v>0</v>
      </c>
      <c r="AD112" s="45" t="e">
        <f>AC112/AC99</f>
        <v>#DIV/0!</v>
      </c>
    </row>
    <row r="114" spans="1:30" x14ac:dyDescent="0.2">
      <c r="A114" s="81">
        <f>A98+5</f>
        <v>36</v>
      </c>
      <c r="B114" s="3"/>
      <c r="C114" s="3"/>
      <c r="D114" s="76" t="str" cm="1">
        <f t="array" ref="D114">IFERROR(INDEX(YTD_Associate[Associate Name], A114), "")</f>
        <v/>
      </c>
      <c r="E114" s="77"/>
      <c r="F114" s="78"/>
      <c r="G114" s="81">
        <f>G98+5</f>
        <v>37</v>
      </c>
      <c r="H114" s="3"/>
      <c r="I114" s="3"/>
      <c r="J114" s="76" t="str" cm="1">
        <f t="array" ref="J114">IFERROR(INDEX(YTD_Associate[Associate Name], G114), "")</f>
        <v/>
      </c>
      <c r="K114" s="77"/>
      <c r="L114" s="78"/>
      <c r="M114" s="81">
        <f>M98+5</f>
        <v>38</v>
      </c>
      <c r="N114" s="3"/>
      <c r="O114" s="3"/>
      <c r="P114" s="76" t="str" cm="1">
        <f t="array" ref="P114">IFERROR(INDEX(YTD_Associate[Associate Name], M114), "")</f>
        <v/>
      </c>
      <c r="Q114" s="77"/>
      <c r="R114" s="78"/>
      <c r="S114" s="81">
        <f>S98+5</f>
        <v>39</v>
      </c>
      <c r="T114" s="3"/>
      <c r="U114" s="3"/>
      <c r="V114" s="76" t="str" cm="1">
        <f t="array" ref="V114">IFERROR(INDEX(YTD_Associate[Associate Name], S114), "")</f>
        <v/>
      </c>
      <c r="W114" s="77"/>
      <c r="X114" s="78"/>
      <c r="Y114" s="81">
        <f>Y98+5</f>
        <v>40</v>
      </c>
      <c r="Z114" s="3"/>
      <c r="AA114" s="3"/>
      <c r="AB114" s="76" t="str" cm="1">
        <f t="array" ref="AB114">IFERROR(INDEX(YTD_Associate[Associate Name], Y114), "")</f>
        <v/>
      </c>
      <c r="AC114" s="77"/>
      <c r="AD114" s="78"/>
    </row>
    <row r="115" spans="1:30" x14ac:dyDescent="0.2">
      <c r="A115" s="81"/>
      <c r="B115" s="3"/>
      <c r="C115" s="3"/>
      <c r="D115" s="37" t="s">
        <v>36</v>
      </c>
      <c r="E115" s="79">
        <f>SUMIFS(YTD_12[Closed Sales Volume YTD], YTD_12[Associate Name], D114)</f>
        <v>0</v>
      </c>
      <c r="F115" s="80"/>
      <c r="G115" s="81"/>
      <c r="H115" s="3"/>
      <c r="I115" s="3"/>
      <c r="J115" s="37" t="s">
        <v>36</v>
      </c>
      <c r="K115" s="79">
        <f>SUMIFS(YTD_12[Closed Sales Volume YTD], YTD_12[Associate Name], J114)</f>
        <v>0</v>
      </c>
      <c r="L115" s="80"/>
      <c r="M115" s="81"/>
      <c r="N115" s="3"/>
      <c r="O115" s="3"/>
      <c r="P115" s="37" t="s">
        <v>36</v>
      </c>
      <c r="Q115" s="79">
        <f>SUMIFS(YTD_12[Closed Sales Volume YTD], YTD_12[Associate Name], P114)</f>
        <v>0</v>
      </c>
      <c r="R115" s="80"/>
      <c r="S115" s="81"/>
      <c r="T115" s="3"/>
      <c r="U115" s="3"/>
      <c r="V115" s="37" t="s">
        <v>36</v>
      </c>
      <c r="W115" s="79">
        <f>SUMIFS(YTD_12[Closed Sales Volume YTD], YTD_12[Associate Name], V114)</f>
        <v>0</v>
      </c>
      <c r="X115" s="80"/>
      <c r="Y115" s="81"/>
      <c r="Z115" s="3"/>
      <c r="AA115" s="3"/>
      <c r="AB115" s="37" t="s">
        <v>36</v>
      </c>
      <c r="AC115" s="79">
        <f>SUMIFS(YTD_12[Closed Sales Volume YTD], YTD_12[Associate Name], AB114)</f>
        <v>0</v>
      </c>
      <c r="AD115" s="80"/>
    </row>
    <row r="116" spans="1:30" x14ac:dyDescent="0.2">
      <c r="A116" s="81"/>
      <c r="B116" s="3"/>
      <c r="C116" s="3"/>
      <c r="D116" s="37" t="s">
        <v>37</v>
      </c>
      <c r="E116" s="72" t="e">
        <f>E115/YTD_12[[#Totals],[Closed Sales Volume YTD]]</f>
        <v>#DIV/0!</v>
      </c>
      <c r="F116" s="73"/>
      <c r="G116" s="81"/>
      <c r="H116" s="3"/>
      <c r="I116" s="3"/>
      <c r="J116" s="37" t="s">
        <v>37</v>
      </c>
      <c r="K116" s="72" t="e">
        <f>K115/YTD_12[[#Totals],[Closed Sales Volume YTD]]</f>
        <v>#DIV/0!</v>
      </c>
      <c r="L116" s="73"/>
      <c r="M116" s="81"/>
      <c r="N116" s="3"/>
      <c r="O116" s="3"/>
      <c r="P116" s="37" t="s">
        <v>37</v>
      </c>
      <c r="Q116" s="72" t="e">
        <f>Q115/YTD_12[[#Totals],[Closed Sales Volume YTD]]</f>
        <v>#DIV/0!</v>
      </c>
      <c r="R116" s="73"/>
      <c r="S116" s="81"/>
      <c r="T116" s="3"/>
      <c r="U116" s="3"/>
      <c r="V116" s="37" t="s">
        <v>37</v>
      </c>
      <c r="W116" s="72" t="e">
        <f>W115/YTD_12[[#Totals],[Closed Sales Volume YTD]]</f>
        <v>#DIV/0!</v>
      </c>
      <c r="X116" s="73"/>
      <c r="Y116" s="81"/>
      <c r="Z116" s="3"/>
      <c r="AA116" s="3"/>
      <c r="AB116" s="37" t="s">
        <v>37</v>
      </c>
      <c r="AC116" s="72" t="e">
        <f>AC115/YTD_12[[#Totals],[Closed Sales Volume YTD]]</f>
        <v>#DIV/0!</v>
      </c>
      <c r="AD116" s="73"/>
    </row>
    <row r="117" spans="1:30" hidden="1" x14ac:dyDescent="0.2">
      <c r="B117" s="38" t="s">
        <v>38</v>
      </c>
      <c r="C117" s="39" t="s">
        <v>39</v>
      </c>
      <c r="D117" s="74" t="str">
        <f>D114</f>
        <v/>
      </c>
      <c r="E117" s="75"/>
      <c r="H117" s="38" t="s">
        <v>38</v>
      </c>
      <c r="I117" s="39" t="s">
        <v>39</v>
      </c>
      <c r="J117" s="74" t="str">
        <f>J114</f>
        <v/>
      </c>
      <c r="K117" s="75"/>
      <c r="N117" s="38" t="s">
        <v>38</v>
      </c>
      <c r="O117" s="39" t="s">
        <v>39</v>
      </c>
      <c r="P117" s="74" t="str">
        <f>P114</f>
        <v/>
      </c>
      <c r="Q117" s="75"/>
      <c r="T117" s="38" t="s">
        <v>38</v>
      </c>
      <c r="U117" s="39" t="s">
        <v>39</v>
      </c>
      <c r="V117" s="74" t="str">
        <f>V114</f>
        <v/>
      </c>
      <c r="W117" s="75"/>
      <c r="Z117" s="38" t="s">
        <v>38</v>
      </c>
      <c r="AA117" s="39" t="s">
        <v>39</v>
      </c>
      <c r="AB117" s="74" t="str">
        <f>AB114</f>
        <v/>
      </c>
      <c r="AC117" s="75"/>
    </row>
    <row r="118" spans="1:30" x14ac:dyDescent="0.2">
      <c r="B118" s="40"/>
      <c r="C118" s="40"/>
      <c r="D118" s="41" t="s">
        <v>40</v>
      </c>
      <c r="E118" s="41" t="s">
        <v>41</v>
      </c>
      <c r="F118" s="42" t="s">
        <v>42</v>
      </c>
      <c r="H118" s="40"/>
      <c r="I118" s="40"/>
      <c r="J118" s="41" t="s">
        <v>40</v>
      </c>
      <c r="K118" s="41" t="s">
        <v>41</v>
      </c>
      <c r="L118" s="42" t="s">
        <v>42</v>
      </c>
      <c r="N118" s="40"/>
      <c r="O118" s="40"/>
      <c r="P118" s="41" t="s">
        <v>40</v>
      </c>
      <c r="Q118" s="41" t="s">
        <v>41</v>
      </c>
      <c r="R118" s="42" t="s">
        <v>42</v>
      </c>
      <c r="T118" s="40"/>
      <c r="U118" s="40"/>
      <c r="V118" s="41" t="s">
        <v>40</v>
      </c>
      <c r="W118" s="41" t="s">
        <v>41</v>
      </c>
      <c r="X118" s="42" t="s">
        <v>42</v>
      </c>
      <c r="Z118" s="40"/>
      <c r="AA118" s="40"/>
      <c r="AB118" s="41" t="s">
        <v>40</v>
      </c>
      <c r="AC118" s="41" t="s">
        <v>41</v>
      </c>
      <c r="AD118" s="42" t="s">
        <v>42</v>
      </c>
    </row>
    <row r="119" spans="1:30" x14ac:dyDescent="0.2">
      <c r="B119" s="3">
        <v>1</v>
      </c>
      <c r="C119" s="3" cm="1">
        <f t="array" ref="C119">_xlfn.AGGREGATE(15, 3, (YTD_12[Associate Name]=D117)/(YTD_12[Associate Name]=D117)*ROW(YTD_12[Associate Name]), B119) - 1</f>
        <v>1</v>
      </c>
      <c r="D119" s="43" cm="1">
        <f t="array" ref="D119">IFERROR(INDEX(YTD_12[Vendor Name], C119), "")</f>
        <v>0</v>
      </c>
      <c r="E119" s="44">
        <f>SUMIFS(YTD_12[Closed Sales Volume YTD], YTD_12[Associate Name], D117, YTD_12[Vendor Name], D119)</f>
        <v>0</v>
      </c>
      <c r="F119" s="46" t="e">
        <f>E119/E115</f>
        <v>#DIV/0!</v>
      </c>
      <c r="H119" s="3">
        <v>1</v>
      </c>
      <c r="I119" s="3" cm="1">
        <f t="array" ref="I119">_xlfn.AGGREGATE(15, 3, (YTD_12[Associate Name]=J117)/(YTD_12[Associate Name]=J117)*ROW(YTD_12[Associate Name]), H119) - 1</f>
        <v>1</v>
      </c>
      <c r="J119" s="43" cm="1">
        <f t="array" ref="J119">IFERROR(INDEX(YTD_12[Vendor Name], I119), "")</f>
        <v>0</v>
      </c>
      <c r="K119" s="44">
        <f>SUMIFS(YTD_12[Closed Sales Volume YTD], YTD_12[Associate Name], J117, YTD_12[Vendor Name], J119)</f>
        <v>0</v>
      </c>
      <c r="L119" s="46" t="e">
        <f>K119/K115</f>
        <v>#DIV/0!</v>
      </c>
      <c r="N119" s="3">
        <v>1</v>
      </c>
      <c r="O119" s="3" cm="1">
        <f t="array" ref="O119">_xlfn.AGGREGATE(15, 3, (YTD_12[Associate Name]=P117)/(YTD_12[Associate Name]=P117)*ROW(YTD_12[Associate Name]), N119) - 1</f>
        <v>1</v>
      </c>
      <c r="P119" s="43" cm="1">
        <f t="array" ref="P119">IFERROR(INDEX(YTD_12[Vendor Name], O119), "")</f>
        <v>0</v>
      </c>
      <c r="Q119" s="44">
        <f>SUMIFS(YTD_12[Closed Sales Volume YTD], YTD_12[Associate Name], P117, YTD_12[Vendor Name], P119)</f>
        <v>0</v>
      </c>
      <c r="R119" s="46" t="e">
        <f>Q119/Q115</f>
        <v>#DIV/0!</v>
      </c>
      <c r="T119" s="3">
        <v>1</v>
      </c>
      <c r="U119" s="3" cm="1">
        <f t="array" ref="U119">_xlfn.AGGREGATE(15, 3, (YTD_12[Associate Name]=V117)/(YTD_12[Associate Name]=V117)*ROW(YTD_12[Associate Name]), T119) - 1</f>
        <v>1</v>
      </c>
      <c r="V119" s="43" cm="1">
        <f t="array" ref="V119">IFERROR(INDEX(YTD_12[Vendor Name], U119), "")</f>
        <v>0</v>
      </c>
      <c r="W119" s="44">
        <f>SUMIFS(YTD_12[Closed Sales Volume YTD], YTD_12[Associate Name], V117, YTD_12[Vendor Name], V119)</f>
        <v>0</v>
      </c>
      <c r="X119" s="46" t="e">
        <f>W119/W115</f>
        <v>#DIV/0!</v>
      </c>
      <c r="Z119" s="3">
        <v>1</v>
      </c>
      <c r="AA119" s="3" cm="1">
        <f t="array" ref="AA119">_xlfn.AGGREGATE(15, 3, (YTD_12[Associate Name]=AB117)/(YTD_12[Associate Name]=AB117)*ROW(YTD_12[Associate Name]), Z119) - 1</f>
        <v>1</v>
      </c>
      <c r="AB119" s="43" cm="1">
        <f t="array" ref="AB119">IFERROR(INDEX(YTD_12[Vendor Name], AA119), "")</f>
        <v>0</v>
      </c>
      <c r="AC119" s="44">
        <f>SUMIFS(YTD_12[Closed Sales Volume YTD], YTD_12[Associate Name], AB117, YTD_12[Vendor Name], AB119)</f>
        <v>0</v>
      </c>
      <c r="AD119" s="46" t="e">
        <f>AC119/AC115</f>
        <v>#DIV/0!</v>
      </c>
    </row>
    <row r="120" spans="1:30" x14ac:dyDescent="0.2">
      <c r="B120" s="3">
        <v>2</v>
      </c>
      <c r="C120" s="3" cm="1">
        <f t="array" ref="C120">_xlfn.AGGREGATE(15, 3, (YTD_12[Associate Name]=D117)/(YTD_12[Associate Name]=D117)*ROW(YTD_12[Associate Name]), B120) - 1</f>
        <v>2</v>
      </c>
      <c r="D120" s="43" cm="1">
        <f t="array" ref="D120">IFERROR(INDEX(YTD_12[Vendor Name], C120), "")</f>
        <v>0</v>
      </c>
      <c r="E120" s="44">
        <f>SUMIFS(YTD_12[Closed Sales Volume YTD], YTD_12[Associate Name], D117, YTD_12[Vendor Name], D120)</f>
        <v>0</v>
      </c>
      <c r="F120" s="46" t="e">
        <f>E120/E115</f>
        <v>#DIV/0!</v>
      </c>
      <c r="H120" s="3">
        <v>2</v>
      </c>
      <c r="I120" s="3" cm="1">
        <f t="array" ref="I120">_xlfn.AGGREGATE(15, 3, (YTD_12[Associate Name]=J117)/(YTD_12[Associate Name]=J117)*ROW(YTD_12[Associate Name]), H120) - 1</f>
        <v>2</v>
      </c>
      <c r="J120" s="43" cm="1">
        <f t="array" ref="J120">IFERROR(INDEX(YTD_12[Vendor Name], I120), "")</f>
        <v>0</v>
      </c>
      <c r="K120" s="44">
        <f>SUMIFS(YTD_12[Closed Sales Volume YTD], YTD_12[Associate Name], J117, YTD_12[Vendor Name], J120)</f>
        <v>0</v>
      </c>
      <c r="L120" s="46" t="e">
        <f>K120/K115</f>
        <v>#DIV/0!</v>
      </c>
      <c r="N120" s="3">
        <v>2</v>
      </c>
      <c r="O120" s="3" cm="1">
        <f t="array" ref="O120">_xlfn.AGGREGATE(15, 3, (YTD_12[Associate Name]=P117)/(YTD_12[Associate Name]=P117)*ROW(YTD_12[Associate Name]), N120) - 1</f>
        <v>2</v>
      </c>
      <c r="P120" s="43" cm="1">
        <f t="array" ref="P120">IFERROR(INDEX(YTD_12[Vendor Name], O120), "")</f>
        <v>0</v>
      </c>
      <c r="Q120" s="44">
        <f>SUMIFS(YTD_12[Closed Sales Volume YTD], YTD_12[Associate Name], P117, YTD_12[Vendor Name], P120)</f>
        <v>0</v>
      </c>
      <c r="R120" s="46" t="e">
        <f>Q120/Q115</f>
        <v>#DIV/0!</v>
      </c>
      <c r="T120" s="3">
        <v>2</v>
      </c>
      <c r="U120" s="3" cm="1">
        <f t="array" ref="U120">_xlfn.AGGREGATE(15, 3, (YTD_12[Associate Name]=V117)/(YTD_12[Associate Name]=V117)*ROW(YTD_12[Associate Name]), T120) - 1</f>
        <v>2</v>
      </c>
      <c r="V120" s="43" cm="1">
        <f t="array" ref="V120">IFERROR(INDEX(YTD_12[Vendor Name], U120), "")</f>
        <v>0</v>
      </c>
      <c r="W120" s="44">
        <f>SUMIFS(YTD_12[Closed Sales Volume YTD], YTD_12[Associate Name], V117, YTD_12[Vendor Name], V120)</f>
        <v>0</v>
      </c>
      <c r="X120" s="46" t="e">
        <f>W120/W115</f>
        <v>#DIV/0!</v>
      </c>
      <c r="Z120" s="3">
        <v>2</v>
      </c>
      <c r="AA120" s="3" cm="1">
        <f t="array" ref="AA120">_xlfn.AGGREGATE(15, 3, (YTD_12[Associate Name]=AB117)/(YTD_12[Associate Name]=AB117)*ROW(YTD_12[Associate Name]), Z120) - 1</f>
        <v>2</v>
      </c>
      <c r="AB120" s="43" cm="1">
        <f t="array" ref="AB120">IFERROR(INDEX(YTD_12[Vendor Name], AA120), "")</f>
        <v>0</v>
      </c>
      <c r="AC120" s="44">
        <f>SUMIFS(YTD_12[Closed Sales Volume YTD], YTD_12[Associate Name], AB117, YTD_12[Vendor Name], AB120)</f>
        <v>0</v>
      </c>
      <c r="AD120" s="46" t="e">
        <f>AC120/AC115</f>
        <v>#DIV/0!</v>
      </c>
    </row>
    <row r="121" spans="1:30" x14ac:dyDescent="0.2">
      <c r="B121" s="3">
        <v>3</v>
      </c>
      <c r="C121" s="3" cm="1">
        <f t="array" ref="C121">_xlfn.AGGREGATE(15, 3, (YTD_12[Associate Name]=D117)/(YTD_12[Associate Name]=D117)*ROW(YTD_12[Associate Name]), B121) - 1</f>
        <v>3</v>
      </c>
      <c r="D121" s="43" cm="1">
        <f t="array" ref="D121">IFERROR(INDEX(YTD_12[Vendor Name], C121), "")</f>
        <v>0</v>
      </c>
      <c r="E121" s="44">
        <f>SUMIFS(YTD_12[Closed Sales Volume YTD], YTD_12[Associate Name], D117, YTD_12[Vendor Name], D121)</f>
        <v>0</v>
      </c>
      <c r="F121" s="45" t="e">
        <f>E121/E115</f>
        <v>#DIV/0!</v>
      </c>
      <c r="H121" s="3">
        <v>3</v>
      </c>
      <c r="I121" s="3" cm="1">
        <f t="array" ref="I121">_xlfn.AGGREGATE(15, 3, (YTD_12[Associate Name]=J117)/(YTD_12[Associate Name]=J117)*ROW(YTD_12[Associate Name]), H121) - 1</f>
        <v>3</v>
      </c>
      <c r="J121" s="43" cm="1">
        <f t="array" ref="J121">IFERROR(INDEX(YTD_12[Vendor Name], I121), "")</f>
        <v>0</v>
      </c>
      <c r="K121" s="44">
        <f>SUMIFS(YTD_12[Closed Sales Volume YTD], YTD_12[Associate Name], J117, YTD_12[Vendor Name], J121)</f>
        <v>0</v>
      </c>
      <c r="L121" s="45" t="e">
        <f>K121/K115</f>
        <v>#DIV/0!</v>
      </c>
      <c r="N121" s="3">
        <v>3</v>
      </c>
      <c r="O121" s="3" cm="1">
        <f t="array" ref="O121">_xlfn.AGGREGATE(15, 3, (YTD_12[Associate Name]=P117)/(YTD_12[Associate Name]=P117)*ROW(YTD_12[Associate Name]), N121) - 1</f>
        <v>3</v>
      </c>
      <c r="P121" s="43" cm="1">
        <f t="array" ref="P121">IFERROR(INDEX(YTD_12[Vendor Name], O121), "")</f>
        <v>0</v>
      </c>
      <c r="Q121" s="44">
        <f>SUMIFS(YTD_12[Closed Sales Volume YTD], YTD_12[Associate Name], P117, YTD_12[Vendor Name], P121)</f>
        <v>0</v>
      </c>
      <c r="R121" s="45" t="e">
        <f>Q121/Q115</f>
        <v>#DIV/0!</v>
      </c>
      <c r="T121" s="3">
        <v>3</v>
      </c>
      <c r="U121" s="3" cm="1">
        <f t="array" ref="U121">_xlfn.AGGREGATE(15, 3, (YTD_12[Associate Name]=V117)/(YTD_12[Associate Name]=V117)*ROW(YTD_12[Associate Name]), T121) - 1</f>
        <v>3</v>
      </c>
      <c r="V121" s="43" cm="1">
        <f t="array" ref="V121">IFERROR(INDEX(YTD_12[Vendor Name], U121), "")</f>
        <v>0</v>
      </c>
      <c r="W121" s="44">
        <f>SUMIFS(YTD_12[Closed Sales Volume YTD], YTD_12[Associate Name], V117, YTD_12[Vendor Name], V121)</f>
        <v>0</v>
      </c>
      <c r="X121" s="45" t="e">
        <f>W121/W115</f>
        <v>#DIV/0!</v>
      </c>
      <c r="Z121" s="3">
        <v>3</v>
      </c>
      <c r="AA121" s="3" cm="1">
        <f t="array" ref="AA121">_xlfn.AGGREGATE(15, 3, (YTD_12[Associate Name]=AB117)/(YTD_12[Associate Name]=AB117)*ROW(YTD_12[Associate Name]), Z121) - 1</f>
        <v>3</v>
      </c>
      <c r="AB121" s="43" cm="1">
        <f t="array" ref="AB121">IFERROR(INDEX(YTD_12[Vendor Name], AA121), "")</f>
        <v>0</v>
      </c>
      <c r="AC121" s="44">
        <f>SUMIFS(YTD_12[Closed Sales Volume YTD], YTD_12[Associate Name], AB117, YTD_12[Vendor Name], AB121)</f>
        <v>0</v>
      </c>
      <c r="AD121" s="45" t="e">
        <f>AC121/AC115</f>
        <v>#DIV/0!</v>
      </c>
    </row>
    <row r="122" spans="1:30" x14ac:dyDescent="0.2">
      <c r="B122" s="3">
        <v>4</v>
      </c>
      <c r="C122" s="3" cm="1">
        <f t="array" ref="C122">_xlfn.AGGREGATE(15, 3, (YTD_12[Associate Name]=D117)/(YTD_12[Associate Name]=D117)*ROW(YTD_12[Associate Name]), B122) - 1</f>
        <v>4</v>
      </c>
      <c r="D122" s="43" cm="1">
        <f t="array" ref="D122">IFERROR(INDEX(YTD_12[Vendor Name], C122), "")</f>
        <v>0</v>
      </c>
      <c r="E122" s="44">
        <f>SUMIFS(YTD_12[Closed Sales Volume YTD], YTD_12[Associate Name], D117, YTD_12[Vendor Name], D122)</f>
        <v>0</v>
      </c>
      <c r="F122" s="45" t="e">
        <f>E122/E115</f>
        <v>#DIV/0!</v>
      </c>
      <c r="H122" s="3">
        <v>4</v>
      </c>
      <c r="I122" s="3" cm="1">
        <f t="array" ref="I122">_xlfn.AGGREGATE(15, 3, (YTD_12[Associate Name]=J117)/(YTD_12[Associate Name]=J117)*ROW(YTD_12[Associate Name]), H122) - 1</f>
        <v>4</v>
      </c>
      <c r="J122" s="43" cm="1">
        <f t="array" ref="J122">IFERROR(INDEX(YTD_12[Vendor Name], I122), "")</f>
        <v>0</v>
      </c>
      <c r="K122" s="44">
        <f>SUMIFS(YTD_12[Closed Sales Volume YTD], YTD_12[Associate Name], J117, YTD_12[Vendor Name], J122)</f>
        <v>0</v>
      </c>
      <c r="L122" s="45" t="e">
        <f>K122/K115</f>
        <v>#DIV/0!</v>
      </c>
      <c r="N122" s="3">
        <v>4</v>
      </c>
      <c r="O122" s="3" cm="1">
        <f t="array" ref="O122">_xlfn.AGGREGATE(15, 3, (YTD_12[Associate Name]=P117)/(YTD_12[Associate Name]=P117)*ROW(YTD_12[Associate Name]), N122) - 1</f>
        <v>4</v>
      </c>
      <c r="P122" s="43" cm="1">
        <f t="array" ref="P122">IFERROR(INDEX(YTD_12[Vendor Name], O122), "")</f>
        <v>0</v>
      </c>
      <c r="Q122" s="44">
        <f>SUMIFS(YTD_12[Closed Sales Volume YTD], YTD_12[Associate Name], P117, YTD_12[Vendor Name], P122)</f>
        <v>0</v>
      </c>
      <c r="R122" s="45" t="e">
        <f>Q122/Q115</f>
        <v>#DIV/0!</v>
      </c>
      <c r="T122" s="3">
        <v>4</v>
      </c>
      <c r="U122" s="3" cm="1">
        <f t="array" ref="U122">_xlfn.AGGREGATE(15, 3, (YTD_12[Associate Name]=V117)/(YTD_12[Associate Name]=V117)*ROW(YTD_12[Associate Name]), T122) - 1</f>
        <v>4</v>
      </c>
      <c r="V122" s="43" cm="1">
        <f t="array" ref="V122">IFERROR(INDEX(YTD_12[Vendor Name], U122), "")</f>
        <v>0</v>
      </c>
      <c r="W122" s="44">
        <f>SUMIFS(YTD_12[Closed Sales Volume YTD], YTD_12[Associate Name], V117, YTD_12[Vendor Name], V122)</f>
        <v>0</v>
      </c>
      <c r="X122" s="45" t="e">
        <f>W122/W115</f>
        <v>#DIV/0!</v>
      </c>
      <c r="Z122" s="3">
        <v>4</v>
      </c>
      <c r="AA122" s="3" cm="1">
        <f t="array" ref="AA122">_xlfn.AGGREGATE(15, 3, (YTD_12[Associate Name]=AB117)/(YTD_12[Associate Name]=AB117)*ROW(YTD_12[Associate Name]), Z122) - 1</f>
        <v>4</v>
      </c>
      <c r="AB122" s="43" cm="1">
        <f t="array" ref="AB122">IFERROR(INDEX(YTD_12[Vendor Name], AA122), "")</f>
        <v>0</v>
      </c>
      <c r="AC122" s="44">
        <f>SUMIFS(YTD_12[Closed Sales Volume YTD], YTD_12[Associate Name], AB117, YTD_12[Vendor Name], AB122)</f>
        <v>0</v>
      </c>
      <c r="AD122" s="45" t="e">
        <f>AC122/AC115</f>
        <v>#DIV/0!</v>
      </c>
    </row>
    <row r="123" spans="1:30" x14ac:dyDescent="0.2">
      <c r="B123" s="3">
        <v>5</v>
      </c>
      <c r="C123" s="3" cm="1">
        <f t="array" ref="C123">_xlfn.AGGREGATE(15, 3, (YTD_12[Associate Name]=D117)/(YTD_12[Associate Name]=D117)*ROW(YTD_12[Associate Name]), B123) - 1</f>
        <v>5</v>
      </c>
      <c r="D123" s="43" cm="1">
        <f t="array" ref="D123">IFERROR(INDEX(YTD_12[Vendor Name], C123), "")</f>
        <v>0</v>
      </c>
      <c r="E123" s="44">
        <f>SUMIFS(YTD_12[Closed Sales Volume YTD], YTD_12[Associate Name], D117, YTD_12[Vendor Name], D123)</f>
        <v>0</v>
      </c>
      <c r="F123" s="45" t="e">
        <f>E123/E115</f>
        <v>#DIV/0!</v>
      </c>
      <c r="H123" s="3">
        <v>5</v>
      </c>
      <c r="I123" s="3" cm="1">
        <f t="array" ref="I123">_xlfn.AGGREGATE(15, 3, (YTD_12[Associate Name]=J117)/(YTD_12[Associate Name]=J117)*ROW(YTD_12[Associate Name]), H123) - 1</f>
        <v>5</v>
      </c>
      <c r="J123" s="43" cm="1">
        <f t="array" ref="J123">IFERROR(INDEX(YTD_12[Vendor Name], I123), "")</f>
        <v>0</v>
      </c>
      <c r="K123" s="44">
        <f>SUMIFS(YTD_12[Closed Sales Volume YTD], YTD_12[Associate Name], J117, YTD_12[Vendor Name], J123)</f>
        <v>0</v>
      </c>
      <c r="L123" s="45" t="e">
        <f>K123/K115</f>
        <v>#DIV/0!</v>
      </c>
      <c r="N123" s="3">
        <v>5</v>
      </c>
      <c r="O123" s="3" cm="1">
        <f t="array" ref="O123">_xlfn.AGGREGATE(15, 3, (YTD_12[Associate Name]=P117)/(YTD_12[Associate Name]=P117)*ROW(YTD_12[Associate Name]), N123) - 1</f>
        <v>5</v>
      </c>
      <c r="P123" s="43" cm="1">
        <f t="array" ref="P123">IFERROR(INDEX(YTD_12[Vendor Name], O123), "")</f>
        <v>0</v>
      </c>
      <c r="Q123" s="44">
        <f>SUMIFS(YTD_12[Closed Sales Volume YTD], YTD_12[Associate Name], P117, YTD_12[Vendor Name], P123)</f>
        <v>0</v>
      </c>
      <c r="R123" s="45" t="e">
        <f>Q123/Q115</f>
        <v>#DIV/0!</v>
      </c>
      <c r="T123" s="3">
        <v>5</v>
      </c>
      <c r="U123" s="3" cm="1">
        <f t="array" ref="U123">_xlfn.AGGREGATE(15, 3, (YTD_12[Associate Name]=V117)/(YTD_12[Associate Name]=V117)*ROW(YTD_12[Associate Name]), T123) - 1</f>
        <v>5</v>
      </c>
      <c r="V123" s="43" cm="1">
        <f t="array" ref="V123">IFERROR(INDEX(YTD_12[Vendor Name], U123), "")</f>
        <v>0</v>
      </c>
      <c r="W123" s="44">
        <f>SUMIFS(YTD_12[Closed Sales Volume YTD], YTD_12[Associate Name], V117, YTD_12[Vendor Name], V123)</f>
        <v>0</v>
      </c>
      <c r="X123" s="45" t="e">
        <f>W123/W115</f>
        <v>#DIV/0!</v>
      </c>
      <c r="Z123" s="3">
        <v>5</v>
      </c>
      <c r="AA123" s="3" cm="1">
        <f t="array" ref="AA123">_xlfn.AGGREGATE(15, 3, (YTD_12[Associate Name]=AB117)/(YTD_12[Associate Name]=AB117)*ROW(YTD_12[Associate Name]), Z123) - 1</f>
        <v>5</v>
      </c>
      <c r="AB123" s="43" cm="1">
        <f t="array" ref="AB123">IFERROR(INDEX(YTD_12[Vendor Name], AA123), "")</f>
        <v>0</v>
      </c>
      <c r="AC123" s="44">
        <f>SUMIFS(YTD_12[Closed Sales Volume YTD], YTD_12[Associate Name], AB117, YTD_12[Vendor Name], AB123)</f>
        <v>0</v>
      </c>
      <c r="AD123" s="45" t="e">
        <f>AC123/AC115</f>
        <v>#DIV/0!</v>
      </c>
    </row>
    <row r="124" spans="1:30" x14ac:dyDescent="0.2">
      <c r="B124" s="3">
        <v>6</v>
      </c>
      <c r="C124" s="3" cm="1">
        <f t="array" ref="C124">_xlfn.AGGREGATE(15, 3, (YTD_12[Associate Name]=D117)/(YTD_12[Associate Name]=D117)*ROW(YTD_12[Associate Name]), B124) - 1</f>
        <v>6</v>
      </c>
      <c r="D124" s="43" cm="1">
        <f t="array" ref="D124">IFERROR(INDEX(YTD_12[Vendor Name], C124), "")</f>
        <v>0</v>
      </c>
      <c r="E124" s="44">
        <f>SUMIFS(YTD_12[Closed Sales Volume YTD], YTD_12[Associate Name], D117, YTD_12[Vendor Name], D124)</f>
        <v>0</v>
      </c>
      <c r="F124" s="45" t="e">
        <f>E124/E115</f>
        <v>#DIV/0!</v>
      </c>
      <c r="H124" s="3">
        <v>6</v>
      </c>
      <c r="I124" s="3" cm="1">
        <f t="array" ref="I124">_xlfn.AGGREGATE(15, 3, (YTD_12[Associate Name]=J117)/(YTD_12[Associate Name]=J117)*ROW(YTD_12[Associate Name]), H124) - 1</f>
        <v>6</v>
      </c>
      <c r="J124" s="43" cm="1">
        <f t="array" ref="J124">IFERROR(INDEX(YTD_12[Vendor Name], I124), "")</f>
        <v>0</v>
      </c>
      <c r="K124" s="44">
        <f>SUMIFS(YTD_12[Closed Sales Volume YTD], YTD_12[Associate Name], J117, YTD_12[Vendor Name], J124)</f>
        <v>0</v>
      </c>
      <c r="L124" s="45" t="e">
        <f>K124/K115</f>
        <v>#DIV/0!</v>
      </c>
      <c r="N124" s="3">
        <v>6</v>
      </c>
      <c r="O124" s="3" cm="1">
        <f t="array" ref="O124">_xlfn.AGGREGATE(15, 3, (YTD_12[Associate Name]=P117)/(YTD_12[Associate Name]=P117)*ROW(YTD_12[Associate Name]), N124) - 1</f>
        <v>6</v>
      </c>
      <c r="P124" s="43" cm="1">
        <f t="array" ref="P124">IFERROR(INDEX(YTD_12[Vendor Name], O124), "")</f>
        <v>0</v>
      </c>
      <c r="Q124" s="44">
        <f>SUMIFS(YTD_12[Closed Sales Volume YTD], YTD_12[Associate Name], P117, YTD_12[Vendor Name], P124)</f>
        <v>0</v>
      </c>
      <c r="R124" s="45" t="e">
        <f>Q124/Q115</f>
        <v>#DIV/0!</v>
      </c>
      <c r="T124" s="3">
        <v>6</v>
      </c>
      <c r="U124" s="3" cm="1">
        <f t="array" ref="U124">_xlfn.AGGREGATE(15, 3, (YTD_12[Associate Name]=V117)/(YTD_12[Associate Name]=V117)*ROW(YTD_12[Associate Name]), T124) - 1</f>
        <v>6</v>
      </c>
      <c r="V124" s="43" cm="1">
        <f t="array" ref="V124">IFERROR(INDEX(YTD_12[Vendor Name], U124), "")</f>
        <v>0</v>
      </c>
      <c r="W124" s="44">
        <f>SUMIFS(YTD_12[Closed Sales Volume YTD], YTD_12[Associate Name], V117, YTD_12[Vendor Name], V124)</f>
        <v>0</v>
      </c>
      <c r="X124" s="45" t="e">
        <f>W124/W115</f>
        <v>#DIV/0!</v>
      </c>
      <c r="Z124" s="3">
        <v>6</v>
      </c>
      <c r="AA124" s="3" cm="1">
        <f t="array" ref="AA124">_xlfn.AGGREGATE(15, 3, (YTD_12[Associate Name]=AB117)/(YTD_12[Associate Name]=AB117)*ROW(YTD_12[Associate Name]), Z124) - 1</f>
        <v>6</v>
      </c>
      <c r="AB124" s="43" cm="1">
        <f t="array" ref="AB124">IFERROR(INDEX(YTD_12[Vendor Name], AA124), "")</f>
        <v>0</v>
      </c>
      <c r="AC124" s="44">
        <f>SUMIFS(YTD_12[Closed Sales Volume YTD], YTD_12[Associate Name], AB117, YTD_12[Vendor Name], AB124)</f>
        <v>0</v>
      </c>
      <c r="AD124" s="45" t="e">
        <f>AC124/AC115</f>
        <v>#DIV/0!</v>
      </c>
    </row>
    <row r="125" spans="1:30" x14ac:dyDescent="0.2">
      <c r="B125" s="3">
        <v>7</v>
      </c>
      <c r="C125" s="3" cm="1">
        <f t="array" ref="C125">_xlfn.AGGREGATE(15, 3, (YTD_12[Associate Name]=D117)/(YTD_12[Associate Name]=D117)*ROW(YTD_12[Associate Name]), B125) - 1</f>
        <v>7</v>
      </c>
      <c r="D125" s="43" cm="1">
        <f t="array" ref="D125">IFERROR(INDEX(YTD_12[Vendor Name], C125), "")</f>
        <v>0</v>
      </c>
      <c r="E125" s="44">
        <f>SUMIFS(YTD_12[Closed Sales Volume YTD], YTD_12[Associate Name], D117, YTD_12[Vendor Name], D125)</f>
        <v>0</v>
      </c>
      <c r="F125" s="45" t="e">
        <f>E125/E115</f>
        <v>#DIV/0!</v>
      </c>
      <c r="H125" s="3">
        <v>7</v>
      </c>
      <c r="I125" s="3" cm="1">
        <f t="array" ref="I125">_xlfn.AGGREGATE(15, 3, (YTD_12[Associate Name]=J117)/(YTD_12[Associate Name]=J117)*ROW(YTD_12[Associate Name]), H125) - 1</f>
        <v>7</v>
      </c>
      <c r="J125" s="43" cm="1">
        <f t="array" ref="J125">IFERROR(INDEX(YTD_12[Vendor Name], I125), "")</f>
        <v>0</v>
      </c>
      <c r="K125" s="44">
        <f>SUMIFS(YTD_12[Closed Sales Volume YTD], YTD_12[Associate Name], J117, YTD_12[Vendor Name], J125)</f>
        <v>0</v>
      </c>
      <c r="L125" s="45" t="e">
        <f>K125/K115</f>
        <v>#DIV/0!</v>
      </c>
      <c r="N125" s="3">
        <v>7</v>
      </c>
      <c r="O125" s="3" cm="1">
        <f t="array" ref="O125">_xlfn.AGGREGATE(15, 3, (YTD_12[Associate Name]=P117)/(YTD_12[Associate Name]=P117)*ROW(YTD_12[Associate Name]), N125) - 1</f>
        <v>7</v>
      </c>
      <c r="P125" s="43" cm="1">
        <f t="array" ref="P125">IFERROR(INDEX(YTD_12[Vendor Name], O125), "")</f>
        <v>0</v>
      </c>
      <c r="Q125" s="44">
        <f>SUMIFS(YTD_12[Closed Sales Volume YTD], YTD_12[Associate Name], P117, YTD_12[Vendor Name], P125)</f>
        <v>0</v>
      </c>
      <c r="R125" s="45" t="e">
        <f>Q125/Q115</f>
        <v>#DIV/0!</v>
      </c>
      <c r="T125" s="3">
        <v>7</v>
      </c>
      <c r="U125" s="3" cm="1">
        <f t="array" ref="U125">_xlfn.AGGREGATE(15, 3, (YTD_12[Associate Name]=V117)/(YTD_12[Associate Name]=V117)*ROW(YTD_12[Associate Name]), T125) - 1</f>
        <v>7</v>
      </c>
      <c r="V125" s="43" cm="1">
        <f t="array" ref="V125">IFERROR(INDEX(YTD_12[Vendor Name], U125), "")</f>
        <v>0</v>
      </c>
      <c r="W125" s="44">
        <f>SUMIFS(YTD_12[Closed Sales Volume YTD], YTD_12[Associate Name], V117, YTD_12[Vendor Name], V125)</f>
        <v>0</v>
      </c>
      <c r="X125" s="45" t="e">
        <f>W125/W115</f>
        <v>#DIV/0!</v>
      </c>
      <c r="Z125" s="3">
        <v>7</v>
      </c>
      <c r="AA125" s="3" cm="1">
        <f t="array" ref="AA125">_xlfn.AGGREGATE(15, 3, (YTD_12[Associate Name]=AB117)/(YTD_12[Associate Name]=AB117)*ROW(YTD_12[Associate Name]), Z125) - 1</f>
        <v>7</v>
      </c>
      <c r="AB125" s="43" cm="1">
        <f t="array" ref="AB125">IFERROR(INDEX(YTD_12[Vendor Name], AA125), "")</f>
        <v>0</v>
      </c>
      <c r="AC125" s="44">
        <f>SUMIFS(YTD_12[Closed Sales Volume YTD], YTD_12[Associate Name], AB117, YTD_12[Vendor Name], AB125)</f>
        <v>0</v>
      </c>
      <c r="AD125" s="45" t="e">
        <f>AC125/AC115</f>
        <v>#DIV/0!</v>
      </c>
    </row>
    <row r="126" spans="1:30" x14ac:dyDescent="0.2">
      <c r="B126" s="3">
        <v>8</v>
      </c>
      <c r="C126" s="3" cm="1">
        <f t="array" ref="C126">_xlfn.AGGREGATE(15, 3, (YTD_12[Associate Name]=D117)/(YTD_12[Associate Name]=D117)*ROW(YTD_12[Associate Name]), B126) - 1</f>
        <v>8</v>
      </c>
      <c r="D126" s="43" cm="1">
        <f t="array" ref="D126">IFERROR(INDEX(YTD_12[Vendor Name], C126), "")</f>
        <v>0</v>
      </c>
      <c r="E126" s="44">
        <f>SUMIFS(YTD_12[Closed Sales Volume YTD], YTD_12[Associate Name], D117, YTD_12[Vendor Name], D126)</f>
        <v>0</v>
      </c>
      <c r="F126" s="45" t="e">
        <f>E126/E115</f>
        <v>#DIV/0!</v>
      </c>
      <c r="H126" s="3">
        <v>8</v>
      </c>
      <c r="I126" s="3" cm="1">
        <f t="array" ref="I126">_xlfn.AGGREGATE(15, 3, (YTD_12[Associate Name]=J117)/(YTD_12[Associate Name]=J117)*ROW(YTD_12[Associate Name]), H126) - 1</f>
        <v>8</v>
      </c>
      <c r="J126" s="43" cm="1">
        <f t="array" ref="J126">IFERROR(INDEX(YTD_12[Vendor Name], I126), "")</f>
        <v>0</v>
      </c>
      <c r="K126" s="44">
        <f>SUMIFS(YTD_12[Closed Sales Volume YTD], YTD_12[Associate Name], J117, YTD_12[Vendor Name], J126)</f>
        <v>0</v>
      </c>
      <c r="L126" s="45" t="e">
        <f>K126/K115</f>
        <v>#DIV/0!</v>
      </c>
      <c r="N126" s="3">
        <v>8</v>
      </c>
      <c r="O126" s="3" cm="1">
        <f t="array" ref="O126">_xlfn.AGGREGATE(15, 3, (YTD_12[Associate Name]=P117)/(YTD_12[Associate Name]=P117)*ROW(YTD_12[Associate Name]), N126) - 1</f>
        <v>8</v>
      </c>
      <c r="P126" s="43" cm="1">
        <f t="array" ref="P126">IFERROR(INDEX(YTD_12[Vendor Name], O126), "")</f>
        <v>0</v>
      </c>
      <c r="Q126" s="44">
        <f>SUMIFS(YTD_12[Closed Sales Volume YTD], YTD_12[Associate Name], P117, YTD_12[Vendor Name], P126)</f>
        <v>0</v>
      </c>
      <c r="R126" s="45" t="e">
        <f>Q126/Q115</f>
        <v>#DIV/0!</v>
      </c>
      <c r="T126" s="3">
        <v>8</v>
      </c>
      <c r="U126" s="3" cm="1">
        <f t="array" ref="U126">_xlfn.AGGREGATE(15, 3, (YTD_12[Associate Name]=V117)/(YTD_12[Associate Name]=V117)*ROW(YTD_12[Associate Name]), T126) - 1</f>
        <v>8</v>
      </c>
      <c r="V126" s="43" cm="1">
        <f t="array" ref="V126">IFERROR(INDEX(YTD_12[Vendor Name], U126), "")</f>
        <v>0</v>
      </c>
      <c r="W126" s="44">
        <f>SUMIFS(YTD_12[Closed Sales Volume YTD], YTD_12[Associate Name], V117, YTD_12[Vendor Name], V126)</f>
        <v>0</v>
      </c>
      <c r="X126" s="45" t="e">
        <f>W126/W115</f>
        <v>#DIV/0!</v>
      </c>
      <c r="Z126" s="3">
        <v>8</v>
      </c>
      <c r="AA126" s="3" cm="1">
        <f t="array" ref="AA126">_xlfn.AGGREGATE(15, 3, (YTD_12[Associate Name]=AB117)/(YTD_12[Associate Name]=AB117)*ROW(YTD_12[Associate Name]), Z126) - 1</f>
        <v>8</v>
      </c>
      <c r="AB126" s="43" cm="1">
        <f t="array" ref="AB126">IFERROR(INDEX(YTD_12[Vendor Name], AA126), "")</f>
        <v>0</v>
      </c>
      <c r="AC126" s="44">
        <f>SUMIFS(YTD_12[Closed Sales Volume YTD], YTD_12[Associate Name], AB117, YTD_12[Vendor Name], AB126)</f>
        <v>0</v>
      </c>
      <c r="AD126" s="45" t="e">
        <f>AC126/AC115</f>
        <v>#DIV/0!</v>
      </c>
    </row>
    <row r="127" spans="1:30" x14ac:dyDescent="0.2">
      <c r="B127" s="3">
        <v>9</v>
      </c>
      <c r="C127" s="3" cm="1">
        <f t="array" ref="C127">_xlfn.AGGREGATE(15, 3, (YTD_12[Associate Name]=D117)/(YTD_12[Associate Name]=D117)*ROW(YTD_12[Associate Name]), B127) - 1</f>
        <v>9</v>
      </c>
      <c r="D127" s="43" cm="1">
        <f t="array" ref="D127">IFERROR(INDEX(YTD_12[Vendor Name], C127), "")</f>
        <v>0</v>
      </c>
      <c r="E127" s="44">
        <f>SUMIFS(YTD_12[Closed Sales Volume YTD], YTD_12[Associate Name], D117, YTD_12[Vendor Name], D127)</f>
        <v>0</v>
      </c>
      <c r="F127" s="45" t="e">
        <f>E127/E115</f>
        <v>#DIV/0!</v>
      </c>
      <c r="H127" s="3">
        <v>9</v>
      </c>
      <c r="I127" s="3" cm="1">
        <f t="array" ref="I127">_xlfn.AGGREGATE(15, 3, (YTD_12[Associate Name]=J117)/(YTD_12[Associate Name]=J117)*ROW(YTD_12[Associate Name]), H127) - 1</f>
        <v>9</v>
      </c>
      <c r="J127" s="43" cm="1">
        <f t="array" ref="J127">IFERROR(INDEX(YTD_12[Vendor Name], I127), "")</f>
        <v>0</v>
      </c>
      <c r="K127" s="44">
        <f>SUMIFS(YTD_12[Closed Sales Volume YTD], YTD_12[Associate Name], J117, YTD_12[Vendor Name], J127)</f>
        <v>0</v>
      </c>
      <c r="L127" s="45" t="e">
        <f>K127/K115</f>
        <v>#DIV/0!</v>
      </c>
      <c r="N127" s="3">
        <v>9</v>
      </c>
      <c r="O127" s="3" cm="1">
        <f t="array" ref="O127">_xlfn.AGGREGATE(15, 3, (YTD_12[Associate Name]=P117)/(YTD_12[Associate Name]=P117)*ROW(YTD_12[Associate Name]), N127) - 1</f>
        <v>9</v>
      </c>
      <c r="P127" s="43" cm="1">
        <f t="array" ref="P127">IFERROR(INDEX(YTD_12[Vendor Name], O127), "")</f>
        <v>0</v>
      </c>
      <c r="Q127" s="44">
        <f>SUMIFS(YTD_12[Closed Sales Volume YTD], YTD_12[Associate Name], P117, YTD_12[Vendor Name], P127)</f>
        <v>0</v>
      </c>
      <c r="R127" s="45" t="e">
        <f>Q127/Q115</f>
        <v>#DIV/0!</v>
      </c>
      <c r="T127" s="3">
        <v>9</v>
      </c>
      <c r="U127" s="3" cm="1">
        <f t="array" ref="U127">_xlfn.AGGREGATE(15, 3, (YTD_12[Associate Name]=V117)/(YTD_12[Associate Name]=V117)*ROW(YTD_12[Associate Name]), T127) - 1</f>
        <v>9</v>
      </c>
      <c r="V127" s="43" cm="1">
        <f t="array" ref="V127">IFERROR(INDEX(YTD_12[Vendor Name], U127), "")</f>
        <v>0</v>
      </c>
      <c r="W127" s="44">
        <f>SUMIFS(YTD_12[Closed Sales Volume YTD], YTD_12[Associate Name], V117, YTD_12[Vendor Name], V127)</f>
        <v>0</v>
      </c>
      <c r="X127" s="45" t="e">
        <f>W127/W115</f>
        <v>#DIV/0!</v>
      </c>
      <c r="Z127" s="3">
        <v>9</v>
      </c>
      <c r="AA127" s="3" cm="1">
        <f t="array" ref="AA127">_xlfn.AGGREGATE(15, 3, (YTD_12[Associate Name]=AB117)/(YTD_12[Associate Name]=AB117)*ROW(YTD_12[Associate Name]), Z127) - 1</f>
        <v>9</v>
      </c>
      <c r="AB127" s="43" cm="1">
        <f t="array" ref="AB127">IFERROR(INDEX(YTD_12[Vendor Name], AA127), "")</f>
        <v>0</v>
      </c>
      <c r="AC127" s="44">
        <f>SUMIFS(YTD_12[Closed Sales Volume YTD], YTD_12[Associate Name], AB117, YTD_12[Vendor Name], AB127)</f>
        <v>0</v>
      </c>
      <c r="AD127" s="45" t="e">
        <f>AC127/AC115</f>
        <v>#DIV/0!</v>
      </c>
    </row>
    <row r="128" spans="1:30" x14ac:dyDescent="0.2">
      <c r="B128" s="3">
        <v>10</v>
      </c>
      <c r="C128" s="3" cm="1">
        <f t="array" ref="C128">_xlfn.AGGREGATE(15, 3, (YTD_12[Associate Name]=D117)/(YTD_12[Associate Name]=D117)*ROW(YTD_12[Associate Name]), B128) - 1</f>
        <v>10</v>
      </c>
      <c r="D128" s="43" cm="1">
        <f t="array" ref="D128">IFERROR(INDEX(YTD_12[Vendor Name], C128), "")</f>
        <v>0</v>
      </c>
      <c r="E128" s="44">
        <f>SUMIFS(YTD_12[Closed Sales Volume YTD], YTD_12[Associate Name], D117, YTD_12[Vendor Name], D128)</f>
        <v>0</v>
      </c>
      <c r="F128" s="45" t="e">
        <f>E128/E115</f>
        <v>#DIV/0!</v>
      </c>
      <c r="H128" s="3">
        <v>10</v>
      </c>
      <c r="I128" s="3" cm="1">
        <f t="array" ref="I128">_xlfn.AGGREGATE(15, 3, (YTD_12[Associate Name]=J117)/(YTD_12[Associate Name]=J117)*ROW(YTD_12[Associate Name]), H128) - 1</f>
        <v>10</v>
      </c>
      <c r="J128" s="43" cm="1">
        <f t="array" ref="J128">IFERROR(INDEX(YTD_12[Vendor Name], I128), "")</f>
        <v>0</v>
      </c>
      <c r="K128" s="44">
        <f>SUMIFS(YTD_12[Closed Sales Volume YTD], YTD_12[Associate Name], J117, YTD_12[Vendor Name], J128)</f>
        <v>0</v>
      </c>
      <c r="L128" s="45" t="e">
        <f>K128/K115</f>
        <v>#DIV/0!</v>
      </c>
      <c r="N128" s="3">
        <v>10</v>
      </c>
      <c r="O128" s="3" cm="1">
        <f t="array" ref="O128">_xlfn.AGGREGATE(15, 3, (YTD_12[Associate Name]=P117)/(YTD_12[Associate Name]=P117)*ROW(YTD_12[Associate Name]), N128) - 1</f>
        <v>10</v>
      </c>
      <c r="P128" s="43" cm="1">
        <f t="array" ref="P128">IFERROR(INDEX(YTD_12[Vendor Name], O128), "")</f>
        <v>0</v>
      </c>
      <c r="Q128" s="44">
        <f>SUMIFS(YTD_12[Closed Sales Volume YTD], YTD_12[Associate Name], P117, YTD_12[Vendor Name], P128)</f>
        <v>0</v>
      </c>
      <c r="R128" s="45" t="e">
        <f>Q128/Q115</f>
        <v>#DIV/0!</v>
      </c>
      <c r="T128" s="3">
        <v>10</v>
      </c>
      <c r="U128" s="3" cm="1">
        <f t="array" ref="U128">_xlfn.AGGREGATE(15, 3, (YTD_12[Associate Name]=V117)/(YTD_12[Associate Name]=V117)*ROW(YTD_12[Associate Name]), T128) - 1</f>
        <v>10</v>
      </c>
      <c r="V128" s="43" cm="1">
        <f t="array" ref="V128">IFERROR(INDEX(YTD_12[Vendor Name], U128), "")</f>
        <v>0</v>
      </c>
      <c r="W128" s="44">
        <f>SUMIFS(YTD_12[Closed Sales Volume YTD], YTD_12[Associate Name], V117, YTD_12[Vendor Name], V128)</f>
        <v>0</v>
      </c>
      <c r="X128" s="45" t="e">
        <f>W128/W115</f>
        <v>#DIV/0!</v>
      </c>
      <c r="Z128" s="3">
        <v>10</v>
      </c>
      <c r="AA128" s="3" cm="1">
        <f t="array" ref="AA128">_xlfn.AGGREGATE(15, 3, (YTD_12[Associate Name]=AB117)/(YTD_12[Associate Name]=AB117)*ROW(YTD_12[Associate Name]), Z128) - 1</f>
        <v>10</v>
      </c>
      <c r="AB128" s="43" cm="1">
        <f t="array" ref="AB128">IFERROR(INDEX(YTD_12[Vendor Name], AA128), "")</f>
        <v>0</v>
      </c>
      <c r="AC128" s="44">
        <f>SUMIFS(YTD_12[Closed Sales Volume YTD], YTD_12[Associate Name], AB117, YTD_12[Vendor Name], AB128)</f>
        <v>0</v>
      </c>
      <c r="AD128" s="45" t="e">
        <f>AC128/AC115</f>
        <v>#DIV/0!</v>
      </c>
    </row>
    <row r="130" spans="1:30" x14ac:dyDescent="0.2">
      <c r="A130" s="81">
        <f>A114+5</f>
        <v>41</v>
      </c>
      <c r="B130" s="3"/>
      <c r="C130" s="3"/>
      <c r="D130" s="76" t="str" cm="1">
        <f t="array" ref="D130">IFERROR(INDEX(YTD_Associate[Associate Name], A130), "")</f>
        <v/>
      </c>
      <c r="E130" s="77"/>
      <c r="F130" s="78"/>
      <c r="G130" s="81">
        <f>G114+5</f>
        <v>42</v>
      </c>
      <c r="H130" s="3"/>
      <c r="I130" s="3"/>
      <c r="J130" s="76" t="str" cm="1">
        <f t="array" ref="J130">IFERROR(INDEX(YTD_Associate[Associate Name], G130), "")</f>
        <v/>
      </c>
      <c r="K130" s="77"/>
      <c r="L130" s="78"/>
      <c r="M130" s="81">
        <f>M114+5</f>
        <v>43</v>
      </c>
      <c r="N130" s="3"/>
      <c r="O130" s="3"/>
      <c r="P130" s="76" t="str" cm="1">
        <f t="array" ref="P130">IFERROR(INDEX(YTD_Associate[Associate Name], M130), "")</f>
        <v/>
      </c>
      <c r="Q130" s="77"/>
      <c r="R130" s="78"/>
      <c r="S130" s="81">
        <f>S114+5</f>
        <v>44</v>
      </c>
      <c r="T130" s="3"/>
      <c r="U130" s="3"/>
      <c r="V130" s="76" t="str" cm="1">
        <f t="array" ref="V130">IFERROR(INDEX(YTD_Associate[Associate Name], S130), "")</f>
        <v/>
      </c>
      <c r="W130" s="77"/>
      <c r="X130" s="78"/>
      <c r="Y130" s="81">
        <f>Y114+5</f>
        <v>45</v>
      </c>
      <c r="Z130" s="3"/>
      <c r="AA130" s="3"/>
      <c r="AB130" s="76" t="str" cm="1">
        <f t="array" ref="AB130">IFERROR(INDEX(YTD_Associate[Associate Name], Y130), "")</f>
        <v/>
      </c>
      <c r="AC130" s="77"/>
      <c r="AD130" s="78"/>
    </row>
    <row r="131" spans="1:30" x14ac:dyDescent="0.2">
      <c r="A131" s="81"/>
      <c r="B131" s="3"/>
      <c r="C131" s="3"/>
      <c r="D131" s="37" t="s">
        <v>36</v>
      </c>
      <c r="E131" s="79">
        <f>SUMIFS(YTD_12[Closed Sales Volume YTD], YTD_12[Associate Name], D130)</f>
        <v>0</v>
      </c>
      <c r="F131" s="80"/>
      <c r="G131" s="81"/>
      <c r="H131" s="3"/>
      <c r="I131" s="3"/>
      <c r="J131" s="37" t="s">
        <v>36</v>
      </c>
      <c r="K131" s="79">
        <f>SUMIFS(YTD_12[Closed Sales Volume YTD], YTD_12[Associate Name], J130)</f>
        <v>0</v>
      </c>
      <c r="L131" s="80"/>
      <c r="M131" s="81"/>
      <c r="N131" s="3"/>
      <c r="O131" s="3"/>
      <c r="P131" s="37" t="s">
        <v>36</v>
      </c>
      <c r="Q131" s="79">
        <f>SUMIFS(YTD_12[Closed Sales Volume YTD], YTD_12[Associate Name], P130)</f>
        <v>0</v>
      </c>
      <c r="R131" s="80"/>
      <c r="S131" s="81"/>
      <c r="T131" s="3"/>
      <c r="U131" s="3"/>
      <c r="V131" s="37" t="s">
        <v>36</v>
      </c>
      <c r="W131" s="79">
        <f>SUMIFS(YTD_12[Closed Sales Volume YTD], YTD_12[Associate Name], V130)</f>
        <v>0</v>
      </c>
      <c r="X131" s="80"/>
      <c r="Y131" s="81"/>
      <c r="Z131" s="3"/>
      <c r="AA131" s="3"/>
      <c r="AB131" s="37" t="s">
        <v>36</v>
      </c>
      <c r="AC131" s="79">
        <f>SUMIFS(YTD_12[Closed Sales Volume YTD], YTD_12[Associate Name], AB130)</f>
        <v>0</v>
      </c>
      <c r="AD131" s="80"/>
    </row>
    <row r="132" spans="1:30" x14ac:dyDescent="0.2">
      <c r="A132" s="81"/>
      <c r="B132" s="3"/>
      <c r="C132" s="3"/>
      <c r="D132" s="37" t="s">
        <v>37</v>
      </c>
      <c r="E132" s="72" t="e">
        <f>E131/YTD_12[[#Totals],[Closed Sales Volume YTD]]</f>
        <v>#DIV/0!</v>
      </c>
      <c r="F132" s="73"/>
      <c r="G132" s="81"/>
      <c r="H132" s="3"/>
      <c r="I132" s="3"/>
      <c r="J132" s="37" t="s">
        <v>37</v>
      </c>
      <c r="K132" s="72" t="e">
        <f>K131/YTD_12[[#Totals],[Closed Sales Volume YTD]]</f>
        <v>#DIV/0!</v>
      </c>
      <c r="L132" s="73"/>
      <c r="M132" s="81"/>
      <c r="N132" s="3"/>
      <c r="O132" s="3"/>
      <c r="P132" s="37" t="s">
        <v>37</v>
      </c>
      <c r="Q132" s="72" t="e">
        <f>Q131/YTD_12[[#Totals],[Closed Sales Volume YTD]]</f>
        <v>#DIV/0!</v>
      </c>
      <c r="R132" s="73"/>
      <c r="S132" s="81"/>
      <c r="T132" s="3"/>
      <c r="U132" s="3"/>
      <c r="V132" s="37" t="s">
        <v>37</v>
      </c>
      <c r="W132" s="72" t="e">
        <f>W131/YTD_12[[#Totals],[Closed Sales Volume YTD]]</f>
        <v>#DIV/0!</v>
      </c>
      <c r="X132" s="73"/>
      <c r="Y132" s="81"/>
      <c r="Z132" s="3"/>
      <c r="AA132" s="3"/>
      <c r="AB132" s="37" t="s">
        <v>37</v>
      </c>
      <c r="AC132" s="72" t="e">
        <f>AC131/YTD_12[[#Totals],[Closed Sales Volume YTD]]</f>
        <v>#DIV/0!</v>
      </c>
      <c r="AD132" s="73"/>
    </row>
    <row r="133" spans="1:30" hidden="1" x14ac:dyDescent="0.2">
      <c r="B133" s="38" t="s">
        <v>38</v>
      </c>
      <c r="C133" s="39" t="s">
        <v>39</v>
      </c>
      <c r="D133" s="74" t="str">
        <f>D130</f>
        <v/>
      </c>
      <c r="E133" s="75"/>
      <c r="H133" s="38" t="s">
        <v>38</v>
      </c>
      <c r="I133" s="39" t="s">
        <v>39</v>
      </c>
      <c r="J133" s="74" t="str">
        <f>J130</f>
        <v/>
      </c>
      <c r="K133" s="75"/>
      <c r="N133" s="38" t="s">
        <v>38</v>
      </c>
      <c r="O133" s="39" t="s">
        <v>39</v>
      </c>
      <c r="P133" s="74" t="str">
        <f>P130</f>
        <v/>
      </c>
      <c r="Q133" s="75"/>
      <c r="T133" s="38" t="s">
        <v>38</v>
      </c>
      <c r="U133" s="39" t="s">
        <v>39</v>
      </c>
      <c r="V133" s="74" t="str">
        <f>V130</f>
        <v/>
      </c>
      <c r="W133" s="75"/>
      <c r="Z133" s="38" t="s">
        <v>38</v>
      </c>
      <c r="AA133" s="39" t="s">
        <v>39</v>
      </c>
      <c r="AB133" s="74" t="str">
        <f>AB130</f>
        <v/>
      </c>
      <c r="AC133" s="75"/>
    </row>
    <row r="134" spans="1:30" x14ac:dyDescent="0.2">
      <c r="B134" s="40"/>
      <c r="C134" s="40"/>
      <c r="D134" s="41" t="s">
        <v>40</v>
      </c>
      <c r="E134" s="41" t="s">
        <v>41</v>
      </c>
      <c r="F134" s="42" t="s">
        <v>42</v>
      </c>
      <c r="H134" s="40"/>
      <c r="I134" s="40"/>
      <c r="J134" s="41" t="s">
        <v>40</v>
      </c>
      <c r="K134" s="41" t="s">
        <v>41</v>
      </c>
      <c r="L134" s="42" t="s">
        <v>42</v>
      </c>
      <c r="N134" s="40"/>
      <c r="O134" s="40"/>
      <c r="P134" s="41" t="s">
        <v>40</v>
      </c>
      <c r="Q134" s="41" t="s">
        <v>41</v>
      </c>
      <c r="R134" s="42" t="s">
        <v>42</v>
      </c>
      <c r="T134" s="40"/>
      <c r="U134" s="40"/>
      <c r="V134" s="41" t="s">
        <v>40</v>
      </c>
      <c r="W134" s="41" t="s">
        <v>41</v>
      </c>
      <c r="X134" s="42" t="s">
        <v>42</v>
      </c>
      <c r="Z134" s="40"/>
      <c r="AA134" s="40"/>
      <c r="AB134" s="41" t="s">
        <v>40</v>
      </c>
      <c r="AC134" s="41" t="s">
        <v>41</v>
      </c>
      <c r="AD134" s="42" t="s">
        <v>42</v>
      </c>
    </row>
    <row r="135" spans="1:30" x14ac:dyDescent="0.2">
      <c r="B135" s="3">
        <v>1</v>
      </c>
      <c r="C135" s="3" cm="1">
        <f t="array" ref="C135">_xlfn.AGGREGATE(15, 3, (YTD_12[Associate Name]=D133)/(YTD_12[Associate Name]=D133)*ROW(YTD_12[Associate Name]), B135) - 1</f>
        <v>1</v>
      </c>
      <c r="D135" s="43" cm="1">
        <f t="array" ref="D135">IFERROR(INDEX(YTD_12[Vendor Name], C135), "")</f>
        <v>0</v>
      </c>
      <c r="E135" s="44">
        <f>SUMIFS(YTD_12[Closed Sales Volume YTD], YTD_12[Associate Name], D133, YTD_12[Vendor Name], D135)</f>
        <v>0</v>
      </c>
      <c r="F135" s="46" t="e">
        <f>E135/E131</f>
        <v>#DIV/0!</v>
      </c>
      <c r="H135" s="3">
        <v>1</v>
      </c>
      <c r="I135" s="3" cm="1">
        <f t="array" ref="I135">_xlfn.AGGREGATE(15, 3, (YTD_12[Associate Name]=J133)/(YTD_12[Associate Name]=J133)*ROW(YTD_12[Associate Name]), H135) - 1</f>
        <v>1</v>
      </c>
      <c r="J135" s="43" cm="1">
        <f t="array" ref="J135">IFERROR(INDEX(YTD_12[Vendor Name], I135), "")</f>
        <v>0</v>
      </c>
      <c r="K135" s="44">
        <f>SUMIFS(YTD_12[Closed Sales Volume YTD], YTD_12[Associate Name], J133, YTD_12[Vendor Name], J135)</f>
        <v>0</v>
      </c>
      <c r="L135" s="46" t="e">
        <f>K135/K131</f>
        <v>#DIV/0!</v>
      </c>
      <c r="N135" s="3">
        <v>1</v>
      </c>
      <c r="O135" s="3" cm="1">
        <f t="array" ref="O135">_xlfn.AGGREGATE(15, 3, (YTD_12[Associate Name]=P133)/(YTD_12[Associate Name]=P133)*ROW(YTD_12[Associate Name]), N135) - 1</f>
        <v>1</v>
      </c>
      <c r="P135" s="43" cm="1">
        <f t="array" ref="P135">IFERROR(INDEX(YTD_12[Vendor Name], O135), "")</f>
        <v>0</v>
      </c>
      <c r="Q135" s="44">
        <f>SUMIFS(YTD_12[Closed Sales Volume YTD], YTD_12[Associate Name], P133, YTD_12[Vendor Name], P135)</f>
        <v>0</v>
      </c>
      <c r="R135" s="46" t="e">
        <f>Q135/Q131</f>
        <v>#DIV/0!</v>
      </c>
      <c r="T135" s="3">
        <v>1</v>
      </c>
      <c r="U135" s="3" cm="1">
        <f t="array" ref="U135">_xlfn.AGGREGATE(15, 3, (YTD_12[Associate Name]=V133)/(YTD_12[Associate Name]=V133)*ROW(YTD_12[Associate Name]), T135) - 1</f>
        <v>1</v>
      </c>
      <c r="V135" s="43" cm="1">
        <f t="array" ref="V135">IFERROR(INDEX(YTD_12[Vendor Name], U135), "")</f>
        <v>0</v>
      </c>
      <c r="W135" s="44">
        <f>SUMIFS(YTD_12[Closed Sales Volume YTD], YTD_12[Associate Name], V133, YTD_12[Vendor Name], V135)</f>
        <v>0</v>
      </c>
      <c r="X135" s="46" t="e">
        <f>W135/W131</f>
        <v>#DIV/0!</v>
      </c>
      <c r="Z135" s="3">
        <v>1</v>
      </c>
      <c r="AA135" s="3" cm="1">
        <f t="array" ref="AA135">_xlfn.AGGREGATE(15, 3, (YTD_12[Associate Name]=AB133)/(YTD_12[Associate Name]=AB133)*ROW(YTD_12[Associate Name]), Z135) - 1</f>
        <v>1</v>
      </c>
      <c r="AB135" s="43" cm="1">
        <f t="array" ref="AB135">IFERROR(INDEX(YTD_12[Vendor Name], AA135), "")</f>
        <v>0</v>
      </c>
      <c r="AC135" s="44">
        <f>SUMIFS(YTD_12[Closed Sales Volume YTD], YTD_12[Associate Name], AB133, YTD_12[Vendor Name], AB135)</f>
        <v>0</v>
      </c>
      <c r="AD135" s="46" t="e">
        <f>AC135/AC131</f>
        <v>#DIV/0!</v>
      </c>
    </row>
    <row r="136" spans="1:30" x14ac:dyDescent="0.2">
      <c r="B136" s="3">
        <v>2</v>
      </c>
      <c r="C136" s="3" cm="1">
        <f t="array" ref="C136">_xlfn.AGGREGATE(15, 3, (YTD_12[Associate Name]=D133)/(YTD_12[Associate Name]=D133)*ROW(YTD_12[Associate Name]), B136) - 1</f>
        <v>2</v>
      </c>
      <c r="D136" s="43" cm="1">
        <f t="array" ref="D136">IFERROR(INDEX(YTD_12[Vendor Name], C136), "")</f>
        <v>0</v>
      </c>
      <c r="E136" s="44">
        <f>SUMIFS(YTD_12[Closed Sales Volume YTD], YTD_12[Associate Name], D133, YTD_12[Vendor Name], D136)</f>
        <v>0</v>
      </c>
      <c r="F136" s="46" t="e">
        <f>E136/E131</f>
        <v>#DIV/0!</v>
      </c>
      <c r="H136" s="3">
        <v>2</v>
      </c>
      <c r="I136" s="3" cm="1">
        <f t="array" ref="I136">_xlfn.AGGREGATE(15, 3, (YTD_12[Associate Name]=J133)/(YTD_12[Associate Name]=J133)*ROW(YTD_12[Associate Name]), H136) - 1</f>
        <v>2</v>
      </c>
      <c r="J136" s="43" cm="1">
        <f t="array" ref="J136">IFERROR(INDEX(YTD_12[Vendor Name], I136), "")</f>
        <v>0</v>
      </c>
      <c r="K136" s="44">
        <f>SUMIFS(YTD_12[Closed Sales Volume YTD], YTD_12[Associate Name], J133, YTD_12[Vendor Name], J136)</f>
        <v>0</v>
      </c>
      <c r="L136" s="46" t="e">
        <f>K136/K131</f>
        <v>#DIV/0!</v>
      </c>
      <c r="N136" s="3">
        <v>2</v>
      </c>
      <c r="O136" s="3" cm="1">
        <f t="array" ref="O136">_xlfn.AGGREGATE(15, 3, (YTD_12[Associate Name]=P133)/(YTD_12[Associate Name]=P133)*ROW(YTD_12[Associate Name]), N136) - 1</f>
        <v>2</v>
      </c>
      <c r="P136" s="43" cm="1">
        <f t="array" ref="P136">IFERROR(INDEX(YTD_12[Vendor Name], O136), "")</f>
        <v>0</v>
      </c>
      <c r="Q136" s="44">
        <f>SUMIFS(YTD_12[Closed Sales Volume YTD], YTD_12[Associate Name], P133, YTD_12[Vendor Name], P136)</f>
        <v>0</v>
      </c>
      <c r="R136" s="46" t="e">
        <f>Q136/Q131</f>
        <v>#DIV/0!</v>
      </c>
      <c r="T136" s="3">
        <v>2</v>
      </c>
      <c r="U136" s="3" cm="1">
        <f t="array" ref="U136">_xlfn.AGGREGATE(15, 3, (YTD_12[Associate Name]=V133)/(YTD_12[Associate Name]=V133)*ROW(YTD_12[Associate Name]), T136) - 1</f>
        <v>2</v>
      </c>
      <c r="V136" s="43" cm="1">
        <f t="array" ref="V136">IFERROR(INDEX(YTD_12[Vendor Name], U136), "")</f>
        <v>0</v>
      </c>
      <c r="W136" s="44">
        <f>SUMIFS(YTD_12[Closed Sales Volume YTD], YTD_12[Associate Name], V133, YTD_12[Vendor Name], V136)</f>
        <v>0</v>
      </c>
      <c r="X136" s="46" t="e">
        <f>W136/W131</f>
        <v>#DIV/0!</v>
      </c>
      <c r="Z136" s="3">
        <v>2</v>
      </c>
      <c r="AA136" s="3" cm="1">
        <f t="array" ref="AA136">_xlfn.AGGREGATE(15, 3, (YTD_12[Associate Name]=AB133)/(YTD_12[Associate Name]=AB133)*ROW(YTD_12[Associate Name]), Z136) - 1</f>
        <v>2</v>
      </c>
      <c r="AB136" s="43" cm="1">
        <f t="array" ref="AB136">IFERROR(INDEX(YTD_12[Vendor Name], AA136), "")</f>
        <v>0</v>
      </c>
      <c r="AC136" s="44">
        <f>SUMIFS(YTD_12[Closed Sales Volume YTD], YTD_12[Associate Name], AB133, YTD_12[Vendor Name], AB136)</f>
        <v>0</v>
      </c>
      <c r="AD136" s="46" t="e">
        <f>AC136/AC131</f>
        <v>#DIV/0!</v>
      </c>
    </row>
    <row r="137" spans="1:30" x14ac:dyDescent="0.2">
      <c r="B137" s="3">
        <v>3</v>
      </c>
      <c r="C137" s="3" cm="1">
        <f t="array" ref="C137">_xlfn.AGGREGATE(15, 3, (YTD_12[Associate Name]=D133)/(YTD_12[Associate Name]=D133)*ROW(YTD_12[Associate Name]), B137) - 1</f>
        <v>3</v>
      </c>
      <c r="D137" s="43" cm="1">
        <f t="array" ref="D137">IFERROR(INDEX(YTD_12[Vendor Name], C137), "")</f>
        <v>0</v>
      </c>
      <c r="E137" s="44">
        <f>SUMIFS(YTD_12[Closed Sales Volume YTD], YTD_12[Associate Name], D133, YTD_12[Vendor Name], D137)</f>
        <v>0</v>
      </c>
      <c r="F137" s="45" t="e">
        <f>E137/E131</f>
        <v>#DIV/0!</v>
      </c>
      <c r="H137" s="3">
        <v>3</v>
      </c>
      <c r="I137" s="3" cm="1">
        <f t="array" ref="I137">_xlfn.AGGREGATE(15, 3, (YTD_12[Associate Name]=J133)/(YTD_12[Associate Name]=J133)*ROW(YTD_12[Associate Name]), H137) - 1</f>
        <v>3</v>
      </c>
      <c r="J137" s="43" cm="1">
        <f t="array" ref="J137">IFERROR(INDEX(YTD_12[Vendor Name], I137), "")</f>
        <v>0</v>
      </c>
      <c r="K137" s="44">
        <f>SUMIFS(YTD_12[Closed Sales Volume YTD], YTD_12[Associate Name], J133, YTD_12[Vendor Name], J137)</f>
        <v>0</v>
      </c>
      <c r="L137" s="45" t="e">
        <f>K137/K131</f>
        <v>#DIV/0!</v>
      </c>
      <c r="N137" s="3">
        <v>3</v>
      </c>
      <c r="O137" s="3" cm="1">
        <f t="array" ref="O137">_xlfn.AGGREGATE(15, 3, (YTD_12[Associate Name]=P133)/(YTD_12[Associate Name]=P133)*ROW(YTD_12[Associate Name]), N137) - 1</f>
        <v>3</v>
      </c>
      <c r="P137" s="43" cm="1">
        <f t="array" ref="P137">IFERROR(INDEX(YTD_12[Vendor Name], O137), "")</f>
        <v>0</v>
      </c>
      <c r="Q137" s="44">
        <f>SUMIFS(YTD_12[Closed Sales Volume YTD], YTD_12[Associate Name], P133, YTD_12[Vendor Name], P137)</f>
        <v>0</v>
      </c>
      <c r="R137" s="45" t="e">
        <f>Q137/Q131</f>
        <v>#DIV/0!</v>
      </c>
      <c r="T137" s="3">
        <v>3</v>
      </c>
      <c r="U137" s="3" cm="1">
        <f t="array" ref="U137">_xlfn.AGGREGATE(15, 3, (YTD_12[Associate Name]=V133)/(YTD_12[Associate Name]=V133)*ROW(YTD_12[Associate Name]), T137) - 1</f>
        <v>3</v>
      </c>
      <c r="V137" s="43" cm="1">
        <f t="array" ref="V137">IFERROR(INDEX(YTD_12[Vendor Name], U137), "")</f>
        <v>0</v>
      </c>
      <c r="W137" s="44">
        <f>SUMIFS(YTD_12[Closed Sales Volume YTD], YTD_12[Associate Name], V133, YTD_12[Vendor Name], V137)</f>
        <v>0</v>
      </c>
      <c r="X137" s="45" t="e">
        <f>W137/W131</f>
        <v>#DIV/0!</v>
      </c>
      <c r="Z137" s="3">
        <v>3</v>
      </c>
      <c r="AA137" s="3" cm="1">
        <f t="array" ref="AA137">_xlfn.AGGREGATE(15, 3, (YTD_12[Associate Name]=AB133)/(YTD_12[Associate Name]=AB133)*ROW(YTD_12[Associate Name]), Z137) - 1</f>
        <v>3</v>
      </c>
      <c r="AB137" s="43" cm="1">
        <f t="array" ref="AB137">IFERROR(INDEX(YTD_12[Vendor Name], AA137), "")</f>
        <v>0</v>
      </c>
      <c r="AC137" s="44">
        <f>SUMIFS(YTD_12[Closed Sales Volume YTD], YTD_12[Associate Name], AB133, YTD_12[Vendor Name], AB137)</f>
        <v>0</v>
      </c>
      <c r="AD137" s="45" t="e">
        <f>AC137/AC131</f>
        <v>#DIV/0!</v>
      </c>
    </row>
    <row r="138" spans="1:30" x14ac:dyDescent="0.2">
      <c r="B138" s="3">
        <v>4</v>
      </c>
      <c r="C138" s="3" cm="1">
        <f t="array" ref="C138">_xlfn.AGGREGATE(15, 3, (YTD_12[Associate Name]=D133)/(YTD_12[Associate Name]=D133)*ROW(YTD_12[Associate Name]), B138) - 1</f>
        <v>4</v>
      </c>
      <c r="D138" s="43" cm="1">
        <f t="array" ref="D138">IFERROR(INDEX(YTD_12[Vendor Name], C138), "")</f>
        <v>0</v>
      </c>
      <c r="E138" s="44">
        <f>SUMIFS(YTD_12[Closed Sales Volume YTD], YTD_12[Associate Name], D133, YTD_12[Vendor Name], D138)</f>
        <v>0</v>
      </c>
      <c r="F138" s="45" t="e">
        <f>E138/E131</f>
        <v>#DIV/0!</v>
      </c>
      <c r="H138" s="3">
        <v>4</v>
      </c>
      <c r="I138" s="3" cm="1">
        <f t="array" ref="I138">_xlfn.AGGREGATE(15, 3, (YTD_12[Associate Name]=J133)/(YTD_12[Associate Name]=J133)*ROW(YTD_12[Associate Name]), H138) - 1</f>
        <v>4</v>
      </c>
      <c r="J138" s="43" cm="1">
        <f t="array" ref="J138">IFERROR(INDEX(YTD_12[Vendor Name], I138), "")</f>
        <v>0</v>
      </c>
      <c r="K138" s="44">
        <f>SUMIFS(YTD_12[Closed Sales Volume YTD], YTD_12[Associate Name], J133, YTD_12[Vendor Name], J138)</f>
        <v>0</v>
      </c>
      <c r="L138" s="45" t="e">
        <f>K138/K131</f>
        <v>#DIV/0!</v>
      </c>
      <c r="N138" s="3">
        <v>4</v>
      </c>
      <c r="O138" s="3" cm="1">
        <f t="array" ref="O138">_xlfn.AGGREGATE(15, 3, (YTD_12[Associate Name]=P133)/(YTD_12[Associate Name]=P133)*ROW(YTD_12[Associate Name]), N138) - 1</f>
        <v>4</v>
      </c>
      <c r="P138" s="43" cm="1">
        <f t="array" ref="P138">IFERROR(INDEX(YTD_12[Vendor Name], O138), "")</f>
        <v>0</v>
      </c>
      <c r="Q138" s="44">
        <f>SUMIFS(YTD_12[Closed Sales Volume YTD], YTD_12[Associate Name], P133, YTD_12[Vendor Name], P138)</f>
        <v>0</v>
      </c>
      <c r="R138" s="45" t="e">
        <f>Q138/Q131</f>
        <v>#DIV/0!</v>
      </c>
      <c r="T138" s="3">
        <v>4</v>
      </c>
      <c r="U138" s="3" cm="1">
        <f t="array" ref="U138">_xlfn.AGGREGATE(15, 3, (YTD_12[Associate Name]=V133)/(YTD_12[Associate Name]=V133)*ROW(YTD_12[Associate Name]), T138) - 1</f>
        <v>4</v>
      </c>
      <c r="V138" s="43" cm="1">
        <f t="array" ref="V138">IFERROR(INDEX(YTD_12[Vendor Name], U138), "")</f>
        <v>0</v>
      </c>
      <c r="W138" s="44">
        <f>SUMIFS(YTD_12[Closed Sales Volume YTD], YTD_12[Associate Name], V133, YTD_12[Vendor Name], V138)</f>
        <v>0</v>
      </c>
      <c r="X138" s="45" t="e">
        <f>W138/W131</f>
        <v>#DIV/0!</v>
      </c>
      <c r="Z138" s="3">
        <v>4</v>
      </c>
      <c r="AA138" s="3" cm="1">
        <f t="array" ref="AA138">_xlfn.AGGREGATE(15, 3, (YTD_12[Associate Name]=AB133)/(YTD_12[Associate Name]=AB133)*ROW(YTD_12[Associate Name]), Z138) - 1</f>
        <v>4</v>
      </c>
      <c r="AB138" s="43" cm="1">
        <f t="array" ref="AB138">IFERROR(INDEX(YTD_12[Vendor Name], AA138), "")</f>
        <v>0</v>
      </c>
      <c r="AC138" s="44">
        <f>SUMIFS(YTD_12[Closed Sales Volume YTD], YTD_12[Associate Name], AB133, YTD_12[Vendor Name], AB138)</f>
        <v>0</v>
      </c>
      <c r="AD138" s="45" t="e">
        <f>AC138/AC131</f>
        <v>#DIV/0!</v>
      </c>
    </row>
    <row r="139" spans="1:30" x14ac:dyDescent="0.2">
      <c r="B139" s="3">
        <v>5</v>
      </c>
      <c r="C139" s="3" cm="1">
        <f t="array" ref="C139">_xlfn.AGGREGATE(15, 3, (YTD_12[Associate Name]=D133)/(YTD_12[Associate Name]=D133)*ROW(YTD_12[Associate Name]), B139) - 1</f>
        <v>5</v>
      </c>
      <c r="D139" s="43" cm="1">
        <f t="array" ref="D139">IFERROR(INDEX(YTD_12[Vendor Name], C139), "")</f>
        <v>0</v>
      </c>
      <c r="E139" s="44">
        <f>SUMIFS(YTD_12[Closed Sales Volume YTD], YTD_12[Associate Name], D133, YTD_12[Vendor Name], D139)</f>
        <v>0</v>
      </c>
      <c r="F139" s="45" t="e">
        <f>E139/E131</f>
        <v>#DIV/0!</v>
      </c>
      <c r="H139" s="3">
        <v>5</v>
      </c>
      <c r="I139" s="3" cm="1">
        <f t="array" ref="I139">_xlfn.AGGREGATE(15, 3, (YTD_12[Associate Name]=J133)/(YTD_12[Associate Name]=J133)*ROW(YTD_12[Associate Name]), H139) - 1</f>
        <v>5</v>
      </c>
      <c r="J139" s="43" cm="1">
        <f t="array" ref="J139">IFERROR(INDEX(YTD_12[Vendor Name], I139), "")</f>
        <v>0</v>
      </c>
      <c r="K139" s="44">
        <f>SUMIFS(YTD_12[Closed Sales Volume YTD], YTD_12[Associate Name], J133, YTD_12[Vendor Name], J139)</f>
        <v>0</v>
      </c>
      <c r="L139" s="45" t="e">
        <f>K139/K131</f>
        <v>#DIV/0!</v>
      </c>
      <c r="N139" s="3">
        <v>5</v>
      </c>
      <c r="O139" s="3" cm="1">
        <f t="array" ref="O139">_xlfn.AGGREGATE(15, 3, (YTD_12[Associate Name]=P133)/(YTD_12[Associate Name]=P133)*ROW(YTD_12[Associate Name]), N139) - 1</f>
        <v>5</v>
      </c>
      <c r="P139" s="43" cm="1">
        <f t="array" ref="P139">IFERROR(INDEX(YTD_12[Vendor Name], O139), "")</f>
        <v>0</v>
      </c>
      <c r="Q139" s="44">
        <f>SUMIFS(YTD_12[Closed Sales Volume YTD], YTD_12[Associate Name], P133, YTD_12[Vendor Name], P139)</f>
        <v>0</v>
      </c>
      <c r="R139" s="45" t="e">
        <f>Q139/Q131</f>
        <v>#DIV/0!</v>
      </c>
      <c r="T139" s="3">
        <v>5</v>
      </c>
      <c r="U139" s="3" cm="1">
        <f t="array" ref="U139">_xlfn.AGGREGATE(15, 3, (YTD_12[Associate Name]=V133)/(YTD_12[Associate Name]=V133)*ROW(YTD_12[Associate Name]), T139) - 1</f>
        <v>5</v>
      </c>
      <c r="V139" s="43" cm="1">
        <f t="array" ref="V139">IFERROR(INDEX(YTD_12[Vendor Name], U139), "")</f>
        <v>0</v>
      </c>
      <c r="W139" s="44">
        <f>SUMIFS(YTD_12[Closed Sales Volume YTD], YTD_12[Associate Name], V133, YTD_12[Vendor Name], V139)</f>
        <v>0</v>
      </c>
      <c r="X139" s="45" t="e">
        <f>W139/W131</f>
        <v>#DIV/0!</v>
      </c>
      <c r="Z139" s="3">
        <v>5</v>
      </c>
      <c r="AA139" s="3" cm="1">
        <f t="array" ref="AA139">_xlfn.AGGREGATE(15, 3, (YTD_12[Associate Name]=AB133)/(YTD_12[Associate Name]=AB133)*ROW(YTD_12[Associate Name]), Z139) - 1</f>
        <v>5</v>
      </c>
      <c r="AB139" s="43" cm="1">
        <f t="array" ref="AB139">IFERROR(INDEX(YTD_12[Vendor Name], AA139), "")</f>
        <v>0</v>
      </c>
      <c r="AC139" s="44">
        <f>SUMIFS(YTD_12[Closed Sales Volume YTD], YTD_12[Associate Name], AB133, YTD_12[Vendor Name], AB139)</f>
        <v>0</v>
      </c>
      <c r="AD139" s="45" t="e">
        <f>AC139/AC131</f>
        <v>#DIV/0!</v>
      </c>
    </row>
    <row r="140" spans="1:30" x14ac:dyDescent="0.2">
      <c r="B140" s="3">
        <v>6</v>
      </c>
      <c r="C140" s="3" cm="1">
        <f t="array" ref="C140">_xlfn.AGGREGATE(15, 3, (YTD_12[Associate Name]=D133)/(YTD_12[Associate Name]=D133)*ROW(YTD_12[Associate Name]), B140) - 1</f>
        <v>6</v>
      </c>
      <c r="D140" s="43" cm="1">
        <f t="array" ref="D140">IFERROR(INDEX(YTD_12[Vendor Name], C140), "")</f>
        <v>0</v>
      </c>
      <c r="E140" s="44">
        <f>SUMIFS(YTD_12[Closed Sales Volume YTD], YTD_12[Associate Name], D133, YTD_12[Vendor Name], D140)</f>
        <v>0</v>
      </c>
      <c r="F140" s="45" t="e">
        <f>E140/E131</f>
        <v>#DIV/0!</v>
      </c>
      <c r="H140" s="3">
        <v>6</v>
      </c>
      <c r="I140" s="3" cm="1">
        <f t="array" ref="I140">_xlfn.AGGREGATE(15, 3, (YTD_12[Associate Name]=J133)/(YTD_12[Associate Name]=J133)*ROW(YTD_12[Associate Name]), H140) - 1</f>
        <v>6</v>
      </c>
      <c r="J140" s="43" cm="1">
        <f t="array" ref="J140">IFERROR(INDEX(YTD_12[Vendor Name], I140), "")</f>
        <v>0</v>
      </c>
      <c r="K140" s="44">
        <f>SUMIFS(YTD_12[Closed Sales Volume YTD], YTD_12[Associate Name], J133, YTD_12[Vendor Name], J140)</f>
        <v>0</v>
      </c>
      <c r="L140" s="45" t="e">
        <f>K140/K131</f>
        <v>#DIV/0!</v>
      </c>
      <c r="N140" s="3">
        <v>6</v>
      </c>
      <c r="O140" s="3" cm="1">
        <f t="array" ref="O140">_xlfn.AGGREGATE(15, 3, (YTD_12[Associate Name]=P133)/(YTD_12[Associate Name]=P133)*ROW(YTD_12[Associate Name]), N140) - 1</f>
        <v>6</v>
      </c>
      <c r="P140" s="43" cm="1">
        <f t="array" ref="P140">IFERROR(INDEX(YTD_12[Vendor Name], O140), "")</f>
        <v>0</v>
      </c>
      <c r="Q140" s="44">
        <f>SUMIFS(YTD_12[Closed Sales Volume YTD], YTD_12[Associate Name], P133, YTD_12[Vendor Name], P140)</f>
        <v>0</v>
      </c>
      <c r="R140" s="45" t="e">
        <f>Q140/Q131</f>
        <v>#DIV/0!</v>
      </c>
      <c r="T140" s="3">
        <v>6</v>
      </c>
      <c r="U140" s="3" cm="1">
        <f t="array" ref="U140">_xlfn.AGGREGATE(15, 3, (YTD_12[Associate Name]=V133)/(YTD_12[Associate Name]=V133)*ROW(YTD_12[Associate Name]), T140) - 1</f>
        <v>6</v>
      </c>
      <c r="V140" s="43" cm="1">
        <f t="array" ref="V140">IFERROR(INDEX(YTD_12[Vendor Name], U140), "")</f>
        <v>0</v>
      </c>
      <c r="W140" s="44">
        <f>SUMIFS(YTD_12[Closed Sales Volume YTD], YTD_12[Associate Name], V133, YTD_12[Vendor Name], V140)</f>
        <v>0</v>
      </c>
      <c r="X140" s="45" t="e">
        <f>W140/W131</f>
        <v>#DIV/0!</v>
      </c>
      <c r="Z140" s="3">
        <v>6</v>
      </c>
      <c r="AA140" s="3" cm="1">
        <f t="array" ref="AA140">_xlfn.AGGREGATE(15, 3, (YTD_12[Associate Name]=AB133)/(YTD_12[Associate Name]=AB133)*ROW(YTD_12[Associate Name]), Z140) - 1</f>
        <v>6</v>
      </c>
      <c r="AB140" s="43" cm="1">
        <f t="array" ref="AB140">IFERROR(INDEX(YTD_12[Vendor Name], AA140), "")</f>
        <v>0</v>
      </c>
      <c r="AC140" s="44">
        <f>SUMIFS(YTD_12[Closed Sales Volume YTD], YTD_12[Associate Name], AB133, YTD_12[Vendor Name], AB140)</f>
        <v>0</v>
      </c>
      <c r="AD140" s="45" t="e">
        <f>AC140/AC131</f>
        <v>#DIV/0!</v>
      </c>
    </row>
    <row r="141" spans="1:30" x14ac:dyDescent="0.2">
      <c r="B141" s="3">
        <v>7</v>
      </c>
      <c r="C141" s="3" cm="1">
        <f t="array" ref="C141">_xlfn.AGGREGATE(15, 3, (YTD_12[Associate Name]=D133)/(YTD_12[Associate Name]=D133)*ROW(YTD_12[Associate Name]), B141) - 1</f>
        <v>7</v>
      </c>
      <c r="D141" s="43" cm="1">
        <f t="array" ref="D141">IFERROR(INDEX(YTD_12[Vendor Name], C141), "")</f>
        <v>0</v>
      </c>
      <c r="E141" s="44">
        <f>SUMIFS(YTD_12[Closed Sales Volume YTD], YTD_12[Associate Name], D133, YTD_12[Vendor Name], D141)</f>
        <v>0</v>
      </c>
      <c r="F141" s="45" t="e">
        <f>E141/E131</f>
        <v>#DIV/0!</v>
      </c>
      <c r="H141" s="3">
        <v>7</v>
      </c>
      <c r="I141" s="3" cm="1">
        <f t="array" ref="I141">_xlfn.AGGREGATE(15, 3, (YTD_12[Associate Name]=J133)/(YTD_12[Associate Name]=J133)*ROW(YTD_12[Associate Name]), H141) - 1</f>
        <v>7</v>
      </c>
      <c r="J141" s="43" cm="1">
        <f t="array" ref="J141">IFERROR(INDEX(YTD_12[Vendor Name], I141), "")</f>
        <v>0</v>
      </c>
      <c r="K141" s="44">
        <f>SUMIFS(YTD_12[Closed Sales Volume YTD], YTD_12[Associate Name], J133, YTD_12[Vendor Name], J141)</f>
        <v>0</v>
      </c>
      <c r="L141" s="45" t="e">
        <f>K141/K131</f>
        <v>#DIV/0!</v>
      </c>
      <c r="N141" s="3">
        <v>7</v>
      </c>
      <c r="O141" s="3" cm="1">
        <f t="array" ref="O141">_xlfn.AGGREGATE(15, 3, (YTD_12[Associate Name]=P133)/(YTD_12[Associate Name]=P133)*ROW(YTD_12[Associate Name]), N141) - 1</f>
        <v>7</v>
      </c>
      <c r="P141" s="43" cm="1">
        <f t="array" ref="P141">IFERROR(INDEX(YTD_12[Vendor Name], O141), "")</f>
        <v>0</v>
      </c>
      <c r="Q141" s="44">
        <f>SUMIFS(YTD_12[Closed Sales Volume YTD], YTD_12[Associate Name], P133, YTD_12[Vendor Name], P141)</f>
        <v>0</v>
      </c>
      <c r="R141" s="45" t="e">
        <f>Q141/Q131</f>
        <v>#DIV/0!</v>
      </c>
      <c r="T141" s="3">
        <v>7</v>
      </c>
      <c r="U141" s="3" cm="1">
        <f t="array" ref="U141">_xlfn.AGGREGATE(15, 3, (YTD_12[Associate Name]=V133)/(YTD_12[Associate Name]=V133)*ROW(YTD_12[Associate Name]), T141) - 1</f>
        <v>7</v>
      </c>
      <c r="V141" s="43" cm="1">
        <f t="array" ref="V141">IFERROR(INDEX(YTD_12[Vendor Name], U141), "")</f>
        <v>0</v>
      </c>
      <c r="W141" s="44">
        <f>SUMIFS(YTD_12[Closed Sales Volume YTD], YTD_12[Associate Name], V133, YTD_12[Vendor Name], V141)</f>
        <v>0</v>
      </c>
      <c r="X141" s="45" t="e">
        <f>W141/W131</f>
        <v>#DIV/0!</v>
      </c>
      <c r="Z141" s="3">
        <v>7</v>
      </c>
      <c r="AA141" s="3" cm="1">
        <f t="array" ref="AA141">_xlfn.AGGREGATE(15, 3, (YTD_12[Associate Name]=AB133)/(YTD_12[Associate Name]=AB133)*ROW(YTD_12[Associate Name]), Z141) - 1</f>
        <v>7</v>
      </c>
      <c r="AB141" s="43" cm="1">
        <f t="array" ref="AB141">IFERROR(INDEX(YTD_12[Vendor Name], AA141), "")</f>
        <v>0</v>
      </c>
      <c r="AC141" s="44">
        <f>SUMIFS(YTD_12[Closed Sales Volume YTD], YTD_12[Associate Name], AB133, YTD_12[Vendor Name], AB141)</f>
        <v>0</v>
      </c>
      <c r="AD141" s="45" t="e">
        <f>AC141/AC131</f>
        <v>#DIV/0!</v>
      </c>
    </row>
    <row r="142" spans="1:30" x14ac:dyDescent="0.2">
      <c r="B142" s="3">
        <v>8</v>
      </c>
      <c r="C142" s="3" cm="1">
        <f t="array" ref="C142">_xlfn.AGGREGATE(15, 3, (YTD_12[Associate Name]=D133)/(YTD_12[Associate Name]=D133)*ROW(YTD_12[Associate Name]), B142) - 1</f>
        <v>8</v>
      </c>
      <c r="D142" s="43" cm="1">
        <f t="array" ref="D142">IFERROR(INDEX(YTD_12[Vendor Name], C142), "")</f>
        <v>0</v>
      </c>
      <c r="E142" s="44">
        <f>SUMIFS(YTD_12[Closed Sales Volume YTD], YTD_12[Associate Name], D133, YTD_12[Vendor Name], D142)</f>
        <v>0</v>
      </c>
      <c r="F142" s="45" t="e">
        <f>E142/E131</f>
        <v>#DIV/0!</v>
      </c>
      <c r="H142" s="3">
        <v>8</v>
      </c>
      <c r="I142" s="3" cm="1">
        <f t="array" ref="I142">_xlfn.AGGREGATE(15, 3, (YTD_12[Associate Name]=J133)/(YTD_12[Associate Name]=J133)*ROW(YTD_12[Associate Name]), H142) - 1</f>
        <v>8</v>
      </c>
      <c r="J142" s="43" cm="1">
        <f t="array" ref="J142">IFERROR(INDEX(YTD_12[Vendor Name], I142), "")</f>
        <v>0</v>
      </c>
      <c r="K142" s="44">
        <f>SUMIFS(YTD_12[Closed Sales Volume YTD], YTD_12[Associate Name], J133, YTD_12[Vendor Name], J142)</f>
        <v>0</v>
      </c>
      <c r="L142" s="45" t="e">
        <f>K142/K131</f>
        <v>#DIV/0!</v>
      </c>
      <c r="N142" s="3">
        <v>8</v>
      </c>
      <c r="O142" s="3" cm="1">
        <f t="array" ref="O142">_xlfn.AGGREGATE(15, 3, (YTD_12[Associate Name]=P133)/(YTD_12[Associate Name]=P133)*ROW(YTD_12[Associate Name]), N142) - 1</f>
        <v>8</v>
      </c>
      <c r="P142" s="43" cm="1">
        <f t="array" ref="P142">IFERROR(INDEX(YTD_12[Vendor Name], O142), "")</f>
        <v>0</v>
      </c>
      <c r="Q142" s="44">
        <f>SUMIFS(YTD_12[Closed Sales Volume YTD], YTD_12[Associate Name], P133, YTD_12[Vendor Name], P142)</f>
        <v>0</v>
      </c>
      <c r="R142" s="45" t="e">
        <f>Q142/Q131</f>
        <v>#DIV/0!</v>
      </c>
      <c r="T142" s="3">
        <v>8</v>
      </c>
      <c r="U142" s="3" cm="1">
        <f t="array" ref="U142">_xlfn.AGGREGATE(15, 3, (YTD_12[Associate Name]=V133)/(YTD_12[Associate Name]=V133)*ROW(YTD_12[Associate Name]), T142) - 1</f>
        <v>8</v>
      </c>
      <c r="V142" s="43" cm="1">
        <f t="array" ref="V142">IFERROR(INDEX(YTD_12[Vendor Name], U142), "")</f>
        <v>0</v>
      </c>
      <c r="W142" s="44">
        <f>SUMIFS(YTD_12[Closed Sales Volume YTD], YTD_12[Associate Name], V133, YTD_12[Vendor Name], V142)</f>
        <v>0</v>
      </c>
      <c r="X142" s="45" t="e">
        <f>W142/W131</f>
        <v>#DIV/0!</v>
      </c>
      <c r="Z142" s="3">
        <v>8</v>
      </c>
      <c r="AA142" s="3" cm="1">
        <f t="array" ref="AA142">_xlfn.AGGREGATE(15, 3, (YTD_12[Associate Name]=AB133)/(YTD_12[Associate Name]=AB133)*ROW(YTD_12[Associate Name]), Z142) - 1</f>
        <v>8</v>
      </c>
      <c r="AB142" s="43" cm="1">
        <f t="array" ref="AB142">IFERROR(INDEX(YTD_12[Vendor Name], AA142), "")</f>
        <v>0</v>
      </c>
      <c r="AC142" s="44">
        <f>SUMIFS(YTD_12[Closed Sales Volume YTD], YTD_12[Associate Name], AB133, YTD_12[Vendor Name], AB142)</f>
        <v>0</v>
      </c>
      <c r="AD142" s="45" t="e">
        <f>AC142/AC131</f>
        <v>#DIV/0!</v>
      </c>
    </row>
    <row r="143" spans="1:30" x14ac:dyDescent="0.2">
      <c r="B143" s="3">
        <v>9</v>
      </c>
      <c r="C143" s="3" cm="1">
        <f t="array" ref="C143">_xlfn.AGGREGATE(15, 3, (YTD_12[Associate Name]=D133)/(YTD_12[Associate Name]=D133)*ROW(YTD_12[Associate Name]), B143) - 1</f>
        <v>9</v>
      </c>
      <c r="D143" s="43" cm="1">
        <f t="array" ref="D143">IFERROR(INDEX(YTD_12[Vendor Name], C143), "")</f>
        <v>0</v>
      </c>
      <c r="E143" s="44">
        <f>SUMIFS(YTD_12[Closed Sales Volume YTD], YTD_12[Associate Name], D133, YTD_12[Vendor Name], D143)</f>
        <v>0</v>
      </c>
      <c r="F143" s="45" t="e">
        <f>E143/E131</f>
        <v>#DIV/0!</v>
      </c>
      <c r="H143" s="3">
        <v>9</v>
      </c>
      <c r="I143" s="3" cm="1">
        <f t="array" ref="I143">_xlfn.AGGREGATE(15, 3, (YTD_12[Associate Name]=J133)/(YTD_12[Associate Name]=J133)*ROW(YTD_12[Associate Name]), H143) - 1</f>
        <v>9</v>
      </c>
      <c r="J143" s="43" cm="1">
        <f t="array" ref="J143">IFERROR(INDEX(YTD_12[Vendor Name], I143), "")</f>
        <v>0</v>
      </c>
      <c r="K143" s="44">
        <f>SUMIFS(YTD_12[Closed Sales Volume YTD], YTD_12[Associate Name], J133, YTD_12[Vendor Name], J143)</f>
        <v>0</v>
      </c>
      <c r="L143" s="45" t="e">
        <f>K143/K131</f>
        <v>#DIV/0!</v>
      </c>
      <c r="N143" s="3">
        <v>9</v>
      </c>
      <c r="O143" s="3" cm="1">
        <f t="array" ref="O143">_xlfn.AGGREGATE(15, 3, (YTD_12[Associate Name]=P133)/(YTD_12[Associate Name]=P133)*ROW(YTD_12[Associate Name]), N143) - 1</f>
        <v>9</v>
      </c>
      <c r="P143" s="43" cm="1">
        <f t="array" ref="P143">IFERROR(INDEX(YTD_12[Vendor Name], O143), "")</f>
        <v>0</v>
      </c>
      <c r="Q143" s="44">
        <f>SUMIFS(YTD_12[Closed Sales Volume YTD], YTD_12[Associate Name], P133, YTD_12[Vendor Name], P143)</f>
        <v>0</v>
      </c>
      <c r="R143" s="45" t="e">
        <f>Q143/Q131</f>
        <v>#DIV/0!</v>
      </c>
      <c r="T143" s="3">
        <v>9</v>
      </c>
      <c r="U143" s="3" cm="1">
        <f t="array" ref="U143">_xlfn.AGGREGATE(15, 3, (YTD_12[Associate Name]=V133)/(YTD_12[Associate Name]=V133)*ROW(YTD_12[Associate Name]), T143) - 1</f>
        <v>9</v>
      </c>
      <c r="V143" s="43" cm="1">
        <f t="array" ref="V143">IFERROR(INDEX(YTD_12[Vendor Name], U143), "")</f>
        <v>0</v>
      </c>
      <c r="W143" s="44">
        <f>SUMIFS(YTD_12[Closed Sales Volume YTD], YTD_12[Associate Name], V133, YTD_12[Vendor Name], V143)</f>
        <v>0</v>
      </c>
      <c r="X143" s="45" t="e">
        <f>W143/W131</f>
        <v>#DIV/0!</v>
      </c>
      <c r="Z143" s="3">
        <v>9</v>
      </c>
      <c r="AA143" s="3" cm="1">
        <f t="array" ref="AA143">_xlfn.AGGREGATE(15, 3, (YTD_12[Associate Name]=AB133)/(YTD_12[Associate Name]=AB133)*ROW(YTD_12[Associate Name]), Z143) - 1</f>
        <v>9</v>
      </c>
      <c r="AB143" s="43" cm="1">
        <f t="array" ref="AB143">IFERROR(INDEX(YTD_12[Vendor Name], AA143), "")</f>
        <v>0</v>
      </c>
      <c r="AC143" s="44">
        <f>SUMIFS(YTD_12[Closed Sales Volume YTD], YTD_12[Associate Name], AB133, YTD_12[Vendor Name], AB143)</f>
        <v>0</v>
      </c>
      <c r="AD143" s="45" t="e">
        <f>AC143/AC131</f>
        <v>#DIV/0!</v>
      </c>
    </row>
    <row r="144" spans="1:30" x14ac:dyDescent="0.2">
      <c r="B144" s="3">
        <v>10</v>
      </c>
      <c r="C144" s="3" cm="1">
        <f t="array" ref="C144">_xlfn.AGGREGATE(15, 3, (YTD_12[Associate Name]=D133)/(YTD_12[Associate Name]=D133)*ROW(YTD_12[Associate Name]), B144) - 1</f>
        <v>10</v>
      </c>
      <c r="D144" s="43" cm="1">
        <f t="array" ref="D144">IFERROR(INDEX(YTD_12[Vendor Name], C144), "")</f>
        <v>0</v>
      </c>
      <c r="E144" s="44">
        <f>SUMIFS(YTD_12[Closed Sales Volume YTD], YTD_12[Associate Name], D133, YTD_12[Vendor Name], D144)</f>
        <v>0</v>
      </c>
      <c r="F144" s="45" t="e">
        <f>E144/E131</f>
        <v>#DIV/0!</v>
      </c>
      <c r="H144" s="3">
        <v>10</v>
      </c>
      <c r="I144" s="3" cm="1">
        <f t="array" ref="I144">_xlfn.AGGREGATE(15, 3, (YTD_12[Associate Name]=J133)/(YTD_12[Associate Name]=J133)*ROW(YTD_12[Associate Name]), H144) - 1</f>
        <v>10</v>
      </c>
      <c r="J144" s="43" cm="1">
        <f t="array" ref="J144">IFERROR(INDEX(YTD_12[Vendor Name], I144), "")</f>
        <v>0</v>
      </c>
      <c r="K144" s="44">
        <f>SUMIFS(YTD_12[Closed Sales Volume YTD], YTD_12[Associate Name], J133, YTD_12[Vendor Name], J144)</f>
        <v>0</v>
      </c>
      <c r="L144" s="45" t="e">
        <f>K144/K131</f>
        <v>#DIV/0!</v>
      </c>
      <c r="N144" s="3">
        <v>10</v>
      </c>
      <c r="O144" s="3" cm="1">
        <f t="array" ref="O144">_xlfn.AGGREGATE(15, 3, (YTD_12[Associate Name]=P133)/(YTD_12[Associate Name]=P133)*ROW(YTD_12[Associate Name]), N144) - 1</f>
        <v>10</v>
      </c>
      <c r="P144" s="43" cm="1">
        <f t="array" ref="P144">IFERROR(INDEX(YTD_12[Vendor Name], O144), "")</f>
        <v>0</v>
      </c>
      <c r="Q144" s="44">
        <f>SUMIFS(YTD_12[Closed Sales Volume YTD], YTD_12[Associate Name], P133, YTD_12[Vendor Name], P144)</f>
        <v>0</v>
      </c>
      <c r="R144" s="45" t="e">
        <f>Q144/Q131</f>
        <v>#DIV/0!</v>
      </c>
      <c r="T144" s="3">
        <v>10</v>
      </c>
      <c r="U144" s="3" cm="1">
        <f t="array" ref="U144">_xlfn.AGGREGATE(15, 3, (YTD_12[Associate Name]=V133)/(YTD_12[Associate Name]=V133)*ROW(YTD_12[Associate Name]), T144) - 1</f>
        <v>10</v>
      </c>
      <c r="V144" s="43" cm="1">
        <f t="array" ref="V144">IFERROR(INDEX(YTD_12[Vendor Name], U144), "")</f>
        <v>0</v>
      </c>
      <c r="W144" s="44">
        <f>SUMIFS(YTD_12[Closed Sales Volume YTD], YTD_12[Associate Name], V133, YTD_12[Vendor Name], V144)</f>
        <v>0</v>
      </c>
      <c r="X144" s="45" t="e">
        <f>W144/W131</f>
        <v>#DIV/0!</v>
      </c>
      <c r="Z144" s="3">
        <v>10</v>
      </c>
      <c r="AA144" s="3" cm="1">
        <f t="array" ref="AA144">_xlfn.AGGREGATE(15, 3, (YTD_12[Associate Name]=AB133)/(YTD_12[Associate Name]=AB133)*ROW(YTD_12[Associate Name]), Z144) - 1</f>
        <v>10</v>
      </c>
      <c r="AB144" s="43" cm="1">
        <f t="array" ref="AB144">IFERROR(INDEX(YTD_12[Vendor Name], AA144), "")</f>
        <v>0</v>
      </c>
      <c r="AC144" s="44">
        <f>SUMIFS(YTD_12[Closed Sales Volume YTD], YTD_12[Associate Name], AB133, YTD_12[Vendor Name], AB144)</f>
        <v>0</v>
      </c>
      <c r="AD144" s="45" t="e">
        <f>AC144/AC131</f>
        <v>#DIV/0!</v>
      </c>
    </row>
    <row r="146" spans="1:30" x14ac:dyDescent="0.2">
      <c r="A146" s="81">
        <f>A130+5</f>
        <v>46</v>
      </c>
      <c r="B146" s="3"/>
      <c r="C146" s="3"/>
      <c r="D146" s="76" t="str" cm="1">
        <f t="array" ref="D146">IFERROR(INDEX(YTD_Associate[Associate Name], A146), "")</f>
        <v/>
      </c>
      <c r="E146" s="77"/>
      <c r="F146" s="78"/>
      <c r="G146" s="81">
        <f>G130+5</f>
        <v>47</v>
      </c>
      <c r="H146" s="3"/>
      <c r="I146" s="3"/>
      <c r="J146" s="76" t="str" cm="1">
        <f t="array" ref="J146">IFERROR(INDEX(YTD_Associate[Associate Name], G146), "")</f>
        <v/>
      </c>
      <c r="K146" s="77"/>
      <c r="L146" s="78"/>
      <c r="M146" s="81">
        <f>M130+5</f>
        <v>48</v>
      </c>
      <c r="N146" s="3"/>
      <c r="O146" s="3"/>
      <c r="P146" s="76" t="str" cm="1">
        <f t="array" ref="P146">IFERROR(INDEX(YTD_Associate[Associate Name], M146), "")</f>
        <v/>
      </c>
      <c r="Q146" s="77"/>
      <c r="R146" s="78"/>
      <c r="S146" s="81">
        <f>S130+5</f>
        <v>49</v>
      </c>
      <c r="T146" s="3"/>
      <c r="U146" s="3"/>
      <c r="V146" s="76" t="str" cm="1">
        <f t="array" ref="V146">IFERROR(INDEX(YTD_Associate[Associate Name], S146), "")</f>
        <v/>
      </c>
      <c r="W146" s="77"/>
      <c r="X146" s="78"/>
      <c r="Y146" s="81">
        <f>Y130+5</f>
        <v>50</v>
      </c>
      <c r="Z146" s="3"/>
      <c r="AA146" s="3"/>
      <c r="AB146" s="76" t="str" cm="1">
        <f t="array" ref="AB146">IFERROR(INDEX(YTD_Associate[Associate Name], Y146), "")</f>
        <v/>
      </c>
      <c r="AC146" s="77"/>
      <c r="AD146" s="78"/>
    </row>
    <row r="147" spans="1:30" x14ac:dyDescent="0.2">
      <c r="A147" s="81"/>
      <c r="B147" s="3"/>
      <c r="C147" s="3"/>
      <c r="D147" s="37" t="s">
        <v>36</v>
      </c>
      <c r="E147" s="79">
        <f>SUMIFS(YTD_12[Closed Sales Volume YTD], YTD_12[Associate Name], D146)</f>
        <v>0</v>
      </c>
      <c r="F147" s="80"/>
      <c r="G147" s="81"/>
      <c r="H147" s="3"/>
      <c r="I147" s="3"/>
      <c r="J147" s="37" t="s">
        <v>36</v>
      </c>
      <c r="K147" s="79">
        <f>SUMIFS(YTD_12[Closed Sales Volume YTD], YTD_12[Associate Name], J146)</f>
        <v>0</v>
      </c>
      <c r="L147" s="80"/>
      <c r="M147" s="81"/>
      <c r="N147" s="3"/>
      <c r="O147" s="3"/>
      <c r="P147" s="37" t="s">
        <v>36</v>
      </c>
      <c r="Q147" s="79">
        <f>SUMIFS(YTD_12[Closed Sales Volume YTD], YTD_12[Associate Name], P146)</f>
        <v>0</v>
      </c>
      <c r="R147" s="80"/>
      <c r="S147" s="81"/>
      <c r="T147" s="3"/>
      <c r="U147" s="3"/>
      <c r="V147" s="37" t="s">
        <v>36</v>
      </c>
      <c r="W147" s="79">
        <f>SUMIFS(YTD_12[Closed Sales Volume YTD], YTD_12[Associate Name], V146)</f>
        <v>0</v>
      </c>
      <c r="X147" s="80"/>
      <c r="Y147" s="81"/>
      <c r="Z147" s="3"/>
      <c r="AA147" s="3"/>
      <c r="AB147" s="37" t="s">
        <v>36</v>
      </c>
      <c r="AC147" s="79">
        <f>SUMIFS(YTD_12[Closed Sales Volume YTD], YTD_12[Associate Name], AB146)</f>
        <v>0</v>
      </c>
      <c r="AD147" s="80"/>
    </row>
    <row r="148" spans="1:30" x14ac:dyDescent="0.2">
      <c r="A148" s="81"/>
      <c r="B148" s="3"/>
      <c r="C148" s="3"/>
      <c r="D148" s="37" t="s">
        <v>37</v>
      </c>
      <c r="E148" s="72" t="e">
        <f>E147/YTD_12[[#Totals],[Closed Sales Volume YTD]]</f>
        <v>#DIV/0!</v>
      </c>
      <c r="F148" s="73"/>
      <c r="G148" s="81"/>
      <c r="H148" s="3"/>
      <c r="I148" s="3"/>
      <c r="J148" s="37" t="s">
        <v>37</v>
      </c>
      <c r="K148" s="72" t="e">
        <f>K147/YTD_12[[#Totals],[Closed Sales Volume YTD]]</f>
        <v>#DIV/0!</v>
      </c>
      <c r="L148" s="73"/>
      <c r="M148" s="81"/>
      <c r="N148" s="3"/>
      <c r="O148" s="3"/>
      <c r="P148" s="37" t="s">
        <v>37</v>
      </c>
      <c r="Q148" s="72" t="e">
        <f>Q147/YTD_12[[#Totals],[Closed Sales Volume YTD]]</f>
        <v>#DIV/0!</v>
      </c>
      <c r="R148" s="73"/>
      <c r="S148" s="81"/>
      <c r="T148" s="3"/>
      <c r="U148" s="3"/>
      <c r="V148" s="37" t="s">
        <v>37</v>
      </c>
      <c r="W148" s="72" t="e">
        <f>W147/YTD_12[[#Totals],[Closed Sales Volume YTD]]</f>
        <v>#DIV/0!</v>
      </c>
      <c r="X148" s="73"/>
      <c r="Y148" s="81"/>
      <c r="Z148" s="3"/>
      <c r="AA148" s="3"/>
      <c r="AB148" s="37" t="s">
        <v>37</v>
      </c>
      <c r="AC148" s="72" t="e">
        <f>AC147/YTD_12[[#Totals],[Closed Sales Volume YTD]]</f>
        <v>#DIV/0!</v>
      </c>
      <c r="AD148" s="73"/>
    </row>
    <row r="149" spans="1:30" x14ac:dyDescent="0.2">
      <c r="B149" s="38" t="s">
        <v>38</v>
      </c>
      <c r="C149" s="39" t="s">
        <v>39</v>
      </c>
      <c r="D149" s="74" t="str">
        <f>D146</f>
        <v/>
      </c>
      <c r="E149" s="75"/>
      <c r="H149" s="38" t="s">
        <v>38</v>
      </c>
      <c r="I149" s="39" t="s">
        <v>39</v>
      </c>
      <c r="J149" s="74" t="str">
        <f>J146</f>
        <v/>
      </c>
      <c r="K149" s="75"/>
      <c r="N149" s="38" t="s">
        <v>38</v>
      </c>
      <c r="O149" s="39" t="s">
        <v>39</v>
      </c>
      <c r="P149" s="74" t="str">
        <f>P146</f>
        <v/>
      </c>
      <c r="Q149" s="75"/>
      <c r="T149" s="38" t="s">
        <v>38</v>
      </c>
      <c r="U149" s="39" t="s">
        <v>39</v>
      </c>
      <c r="V149" s="74" t="str">
        <f>V146</f>
        <v/>
      </c>
      <c r="W149" s="75"/>
      <c r="Z149" s="38" t="s">
        <v>38</v>
      </c>
      <c r="AA149" s="39" t="s">
        <v>39</v>
      </c>
      <c r="AB149" s="74" t="str">
        <f>AB146</f>
        <v/>
      </c>
      <c r="AC149" s="75"/>
    </row>
    <row r="150" spans="1:30" x14ac:dyDescent="0.2">
      <c r="B150" s="40"/>
      <c r="C150" s="40"/>
      <c r="D150" s="41" t="s">
        <v>40</v>
      </c>
      <c r="E150" s="41" t="s">
        <v>41</v>
      </c>
      <c r="F150" s="42" t="s">
        <v>42</v>
      </c>
      <c r="H150" s="40"/>
      <c r="I150" s="40"/>
      <c r="J150" s="41" t="s">
        <v>40</v>
      </c>
      <c r="K150" s="41" t="s">
        <v>41</v>
      </c>
      <c r="L150" s="42" t="s">
        <v>42</v>
      </c>
      <c r="N150" s="40"/>
      <c r="O150" s="40"/>
      <c r="P150" s="41" t="s">
        <v>40</v>
      </c>
      <c r="Q150" s="41" t="s">
        <v>41</v>
      </c>
      <c r="R150" s="42" t="s">
        <v>42</v>
      </c>
      <c r="T150" s="40"/>
      <c r="U150" s="40"/>
      <c r="V150" s="41" t="s">
        <v>40</v>
      </c>
      <c r="W150" s="41" t="s">
        <v>41</v>
      </c>
      <c r="X150" s="42" t="s">
        <v>42</v>
      </c>
      <c r="Z150" s="40"/>
      <c r="AA150" s="40"/>
      <c r="AB150" s="41" t="s">
        <v>40</v>
      </c>
      <c r="AC150" s="41" t="s">
        <v>41</v>
      </c>
      <c r="AD150" s="42" t="s">
        <v>42</v>
      </c>
    </row>
    <row r="151" spans="1:30" x14ac:dyDescent="0.2">
      <c r="B151" s="3">
        <v>1</v>
      </c>
      <c r="C151" s="3" cm="1">
        <f t="array" ref="C151">_xlfn.AGGREGATE(15, 3, (YTD_12[Associate Name]=D149)/(YTD_12[Associate Name]=D149)*ROW(YTD_12[Associate Name]), B151) - 1</f>
        <v>1</v>
      </c>
      <c r="D151" s="43" cm="1">
        <f t="array" ref="D151">IFERROR(INDEX(YTD_12[Vendor Name], C151), "")</f>
        <v>0</v>
      </c>
      <c r="E151" s="44">
        <f>SUMIFS(YTD_12[Closed Sales Volume YTD], YTD_12[Associate Name], D149, YTD_12[Vendor Name], D151)</f>
        <v>0</v>
      </c>
      <c r="F151" s="46" t="e">
        <f>E151/E147</f>
        <v>#DIV/0!</v>
      </c>
      <c r="H151" s="3">
        <v>1</v>
      </c>
      <c r="I151" s="3" cm="1">
        <f t="array" ref="I151">_xlfn.AGGREGATE(15, 3, (YTD_12[Associate Name]=J149)/(YTD_12[Associate Name]=J149)*ROW(YTD_12[Associate Name]), H151) - 1</f>
        <v>1</v>
      </c>
      <c r="J151" s="43" cm="1">
        <f t="array" ref="J151">IFERROR(INDEX(YTD_12[Vendor Name], I151), "")</f>
        <v>0</v>
      </c>
      <c r="K151" s="44">
        <f>SUMIFS(YTD_12[Closed Sales Volume YTD], YTD_12[Associate Name], J149, YTD_12[Vendor Name], J151)</f>
        <v>0</v>
      </c>
      <c r="L151" s="46" t="e">
        <f>K151/K147</f>
        <v>#DIV/0!</v>
      </c>
      <c r="N151" s="3">
        <v>1</v>
      </c>
      <c r="O151" s="3" cm="1">
        <f t="array" ref="O151">_xlfn.AGGREGATE(15, 3, (YTD_12[Associate Name]=P149)/(YTD_12[Associate Name]=P149)*ROW(YTD_12[Associate Name]), N151) - 1</f>
        <v>1</v>
      </c>
      <c r="P151" s="43" cm="1">
        <f t="array" ref="P151">IFERROR(INDEX(YTD_12[Vendor Name], O151), "")</f>
        <v>0</v>
      </c>
      <c r="Q151" s="44">
        <f>SUMIFS(YTD_12[Closed Sales Volume YTD], YTD_12[Associate Name], P149, YTD_12[Vendor Name], P151)</f>
        <v>0</v>
      </c>
      <c r="R151" s="46" t="e">
        <f>Q151/Q147</f>
        <v>#DIV/0!</v>
      </c>
      <c r="T151" s="3">
        <v>1</v>
      </c>
      <c r="U151" s="3" cm="1">
        <f t="array" ref="U151">_xlfn.AGGREGATE(15, 3, (YTD_12[Associate Name]=V149)/(YTD_12[Associate Name]=V149)*ROW(YTD_12[Associate Name]), T151) - 1</f>
        <v>1</v>
      </c>
      <c r="V151" s="43" cm="1">
        <f t="array" ref="V151">IFERROR(INDEX(YTD_12[Vendor Name], U151), "")</f>
        <v>0</v>
      </c>
      <c r="W151" s="44">
        <f>SUMIFS(YTD_12[Closed Sales Volume YTD], YTD_12[Associate Name], V149, YTD_12[Vendor Name], V151)</f>
        <v>0</v>
      </c>
      <c r="X151" s="46" t="e">
        <f>W151/W147</f>
        <v>#DIV/0!</v>
      </c>
      <c r="Z151" s="3">
        <v>1</v>
      </c>
      <c r="AA151" s="3" cm="1">
        <f t="array" ref="AA151">_xlfn.AGGREGATE(15, 3, (YTD_12[Associate Name]=AB149)/(YTD_12[Associate Name]=AB149)*ROW(YTD_12[Associate Name]), Z151) - 1</f>
        <v>1</v>
      </c>
      <c r="AB151" s="43" cm="1">
        <f t="array" ref="AB151">IFERROR(INDEX(YTD_12[Vendor Name], AA151), "")</f>
        <v>0</v>
      </c>
      <c r="AC151" s="44">
        <f>SUMIFS(YTD_12[Closed Sales Volume YTD], YTD_12[Associate Name], AB149, YTD_12[Vendor Name], AB151)</f>
        <v>0</v>
      </c>
      <c r="AD151" s="46" t="e">
        <f>AC151/AC147</f>
        <v>#DIV/0!</v>
      </c>
    </row>
    <row r="152" spans="1:30" x14ac:dyDescent="0.2">
      <c r="B152" s="3">
        <v>2</v>
      </c>
      <c r="C152" s="3" cm="1">
        <f t="array" ref="C152">_xlfn.AGGREGATE(15, 3, (YTD_12[Associate Name]=D149)/(YTD_12[Associate Name]=D149)*ROW(YTD_12[Associate Name]), B152) - 1</f>
        <v>2</v>
      </c>
      <c r="D152" s="43" cm="1">
        <f t="array" ref="D152">IFERROR(INDEX(YTD_12[Vendor Name], C152), "")</f>
        <v>0</v>
      </c>
      <c r="E152" s="44">
        <f>SUMIFS(YTD_12[Closed Sales Volume YTD], YTD_12[Associate Name], D149, YTD_12[Vendor Name], D152)</f>
        <v>0</v>
      </c>
      <c r="F152" s="46" t="e">
        <f>E152/E147</f>
        <v>#DIV/0!</v>
      </c>
      <c r="H152" s="3">
        <v>2</v>
      </c>
      <c r="I152" s="3" cm="1">
        <f t="array" ref="I152">_xlfn.AGGREGATE(15, 3, (YTD_12[Associate Name]=J149)/(YTD_12[Associate Name]=J149)*ROW(YTD_12[Associate Name]), H152) - 1</f>
        <v>2</v>
      </c>
      <c r="J152" s="43" cm="1">
        <f t="array" ref="J152">IFERROR(INDEX(YTD_12[Vendor Name], I152), "")</f>
        <v>0</v>
      </c>
      <c r="K152" s="44">
        <f>SUMIFS(YTD_12[Closed Sales Volume YTD], YTD_12[Associate Name], J149, YTD_12[Vendor Name], J152)</f>
        <v>0</v>
      </c>
      <c r="L152" s="46" t="e">
        <f>K152/K147</f>
        <v>#DIV/0!</v>
      </c>
      <c r="N152" s="3">
        <v>2</v>
      </c>
      <c r="O152" s="3" cm="1">
        <f t="array" ref="O152">_xlfn.AGGREGATE(15, 3, (YTD_12[Associate Name]=P149)/(YTD_12[Associate Name]=P149)*ROW(YTD_12[Associate Name]), N152) - 1</f>
        <v>2</v>
      </c>
      <c r="P152" s="43" cm="1">
        <f t="array" ref="P152">IFERROR(INDEX(YTD_12[Vendor Name], O152), "")</f>
        <v>0</v>
      </c>
      <c r="Q152" s="44">
        <f>SUMIFS(YTD_12[Closed Sales Volume YTD], YTD_12[Associate Name], P149, YTD_12[Vendor Name], P152)</f>
        <v>0</v>
      </c>
      <c r="R152" s="46" t="e">
        <f>Q152/Q147</f>
        <v>#DIV/0!</v>
      </c>
      <c r="T152" s="3">
        <v>2</v>
      </c>
      <c r="U152" s="3" cm="1">
        <f t="array" ref="U152">_xlfn.AGGREGATE(15, 3, (YTD_12[Associate Name]=V149)/(YTD_12[Associate Name]=V149)*ROW(YTD_12[Associate Name]), T152) - 1</f>
        <v>2</v>
      </c>
      <c r="V152" s="43" cm="1">
        <f t="array" ref="V152">IFERROR(INDEX(YTD_12[Vendor Name], U152), "")</f>
        <v>0</v>
      </c>
      <c r="W152" s="44">
        <f>SUMIFS(YTD_12[Closed Sales Volume YTD], YTD_12[Associate Name], V149, YTD_12[Vendor Name], V152)</f>
        <v>0</v>
      </c>
      <c r="X152" s="46" t="e">
        <f>W152/W147</f>
        <v>#DIV/0!</v>
      </c>
      <c r="Z152" s="3">
        <v>2</v>
      </c>
      <c r="AA152" s="3" cm="1">
        <f t="array" ref="AA152">_xlfn.AGGREGATE(15, 3, (YTD_12[Associate Name]=AB149)/(YTD_12[Associate Name]=AB149)*ROW(YTD_12[Associate Name]), Z152) - 1</f>
        <v>2</v>
      </c>
      <c r="AB152" s="43" cm="1">
        <f t="array" ref="AB152">IFERROR(INDEX(YTD_12[Vendor Name], AA152), "")</f>
        <v>0</v>
      </c>
      <c r="AC152" s="44">
        <f>SUMIFS(YTD_12[Closed Sales Volume YTD], YTD_12[Associate Name], AB149, YTD_12[Vendor Name], AB152)</f>
        <v>0</v>
      </c>
      <c r="AD152" s="46" t="e">
        <f>AC152/AC147</f>
        <v>#DIV/0!</v>
      </c>
    </row>
    <row r="153" spans="1:30" x14ac:dyDescent="0.2">
      <c r="B153" s="3">
        <v>3</v>
      </c>
      <c r="C153" s="3" cm="1">
        <f t="array" ref="C153">_xlfn.AGGREGATE(15, 3, (YTD_12[Associate Name]=D149)/(YTD_12[Associate Name]=D149)*ROW(YTD_12[Associate Name]), B153) - 1</f>
        <v>3</v>
      </c>
      <c r="D153" s="43" cm="1">
        <f t="array" ref="D153">IFERROR(INDEX(YTD_12[Vendor Name], C153), "")</f>
        <v>0</v>
      </c>
      <c r="E153" s="44">
        <f>SUMIFS(YTD_12[Closed Sales Volume YTD], YTD_12[Associate Name], D149, YTD_12[Vendor Name], D153)</f>
        <v>0</v>
      </c>
      <c r="F153" s="45" t="e">
        <f>E153/E147</f>
        <v>#DIV/0!</v>
      </c>
      <c r="H153" s="3">
        <v>3</v>
      </c>
      <c r="I153" s="3" cm="1">
        <f t="array" ref="I153">_xlfn.AGGREGATE(15, 3, (YTD_12[Associate Name]=J149)/(YTD_12[Associate Name]=J149)*ROW(YTD_12[Associate Name]), H153) - 1</f>
        <v>3</v>
      </c>
      <c r="J153" s="43" cm="1">
        <f t="array" ref="J153">IFERROR(INDEX(YTD_12[Vendor Name], I153), "")</f>
        <v>0</v>
      </c>
      <c r="K153" s="44">
        <f>SUMIFS(YTD_12[Closed Sales Volume YTD], YTD_12[Associate Name], J149, YTD_12[Vendor Name], J153)</f>
        <v>0</v>
      </c>
      <c r="L153" s="45" t="e">
        <f>K153/K147</f>
        <v>#DIV/0!</v>
      </c>
      <c r="N153" s="3">
        <v>3</v>
      </c>
      <c r="O153" s="3" cm="1">
        <f t="array" ref="O153">_xlfn.AGGREGATE(15, 3, (YTD_12[Associate Name]=P149)/(YTD_12[Associate Name]=P149)*ROW(YTD_12[Associate Name]), N153) - 1</f>
        <v>3</v>
      </c>
      <c r="P153" s="43" cm="1">
        <f t="array" ref="P153">IFERROR(INDEX(YTD_12[Vendor Name], O153), "")</f>
        <v>0</v>
      </c>
      <c r="Q153" s="44">
        <f>SUMIFS(YTD_12[Closed Sales Volume YTD], YTD_12[Associate Name], P149, YTD_12[Vendor Name], P153)</f>
        <v>0</v>
      </c>
      <c r="R153" s="45" t="e">
        <f>Q153/Q147</f>
        <v>#DIV/0!</v>
      </c>
      <c r="T153" s="3">
        <v>3</v>
      </c>
      <c r="U153" s="3" cm="1">
        <f t="array" ref="U153">_xlfn.AGGREGATE(15, 3, (YTD_12[Associate Name]=V149)/(YTD_12[Associate Name]=V149)*ROW(YTD_12[Associate Name]), T153) - 1</f>
        <v>3</v>
      </c>
      <c r="V153" s="43" cm="1">
        <f t="array" ref="V153">IFERROR(INDEX(YTD_12[Vendor Name], U153), "")</f>
        <v>0</v>
      </c>
      <c r="W153" s="44">
        <f>SUMIFS(YTD_12[Closed Sales Volume YTD], YTD_12[Associate Name], V149, YTD_12[Vendor Name], V153)</f>
        <v>0</v>
      </c>
      <c r="X153" s="45" t="e">
        <f>W153/W147</f>
        <v>#DIV/0!</v>
      </c>
      <c r="Z153" s="3">
        <v>3</v>
      </c>
      <c r="AA153" s="3" cm="1">
        <f t="array" ref="AA153">_xlfn.AGGREGATE(15, 3, (YTD_12[Associate Name]=AB149)/(YTD_12[Associate Name]=AB149)*ROW(YTD_12[Associate Name]), Z153) - 1</f>
        <v>3</v>
      </c>
      <c r="AB153" s="43" cm="1">
        <f t="array" ref="AB153">IFERROR(INDEX(YTD_12[Vendor Name], AA153), "")</f>
        <v>0</v>
      </c>
      <c r="AC153" s="44">
        <f>SUMIFS(YTD_12[Closed Sales Volume YTD], YTD_12[Associate Name], AB149, YTD_12[Vendor Name], AB153)</f>
        <v>0</v>
      </c>
      <c r="AD153" s="45" t="e">
        <f>AC153/AC147</f>
        <v>#DIV/0!</v>
      </c>
    </row>
    <row r="154" spans="1:30" x14ac:dyDescent="0.2">
      <c r="B154" s="3">
        <v>4</v>
      </c>
      <c r="C154" s="3" cm="1">
        <f t="array" ref="C154">_xlfn.AGGREGATE(15, 3, (YTD_12[Associate Name]=D149)/(YTD_12[Associate Name]=D149)*ROW(YTD_12[Associate Name]), B154) - 1</f>
        <v>4</v>
      </c>
      <c r="D154" s="43" cm="1">
        <f t="array" ref="D154">IFERROR(INDEX(YTD_12[Vendor Name], C154), "")</f>
        <v>0</v>
      </c>
      <c r="E154" s="44">
        <f>SUMIFS(YTD_12[Closed Sales Volume YTD], YTD_12[Associate Name], D149, YTD_12[Vendor Name], D154)</f>
        <v>0</v>
      </c>
      <c r="F154" s="45" t="e">
        <f>E154/E147</f>
        <v>#DIV/0!</v>
      </c>
      <c r="H154" s="3">
        <v>4</v>
      </c>
      <c r="I154" s="3" cm="1">
        <f t="array" ref="I154">_xlfn.AGGREGATE(15, 3, (YTD_12[Associate Name]=J149)/(YTD_12[Associate Name]=J149)*ROW(YTD_12[Associate Name]), H154) - 1</f>
        <v>4</v>
      </c>
      <c r="J154" s="43" cm="1">
        <f t="array" ref="J154">IFERROR(INDEX(YTD_12[Vendor Name], I154), "")</f>
        <v>0</v>
      </c>
      <c r="K154" s="44">
        <f>SUMIFS(YTD_12[Closed Sales Volume YTD], YTD_12[Associate Name], J149, YTD_12[Vendor Name], J154)</f>
        <v>0</v>
      </c>
      <c r="L154" s="45" t="e">
        <f>K154/K147</f>
        <v>#DIV/0!</v>
      </c>
      <c r="N154" s="3">
        <v>4</v>
      </c>
      <c r="O154" s="3" cm="1">
        <f t="array" ref="O154">_xlfn.AGGREGATE(15, 3, (YTD_12[Associate Name]=P149)/(YTD_12[Associate Name]=P149)*ROW(YTD_12[Associate Name]), N154) - 1</f>
        <v>4</v>
      </c>
      <c r="P154" s="43" cm="1">
        <f t="array" ref="P154">IFERROR(INDEX(YTD_12[Vendor Name], O154), "")</f>
        <v>0</v>
      </c>
      <c r="Q154" s="44">
        <f>SUMIFS(YTD_12[Closed Sales Volume YTD], YTD_12[Associate Name], P149, YTD_12[Vendor Name], P154)</f>
        <v>0</v>
      </c>
      <c r="R154" s="45" t="e">
        <f>Q154/Q147</f>
        <v>#DIV/0!</v>
      </c>
      <c r="T154" s="3">
        <v>4</v>
      </c>
      <c r="U154" s="3" cm="1">
        <f t="array" ref="U154">_xlfn.AGGREGATE(15, 3, (YTD_12[Associate Name]=V149)/(YTD_12[Associate Name]=V149)*ROW(YTD_12[Associate Name]), T154) - 1</f>
        <v>4</v>
      </c>
      <c r="V154" s="43" cm="1">
        <f t="array" ref="V154">IFERROR(INDEX(YTD_12[Vendor Name], U154), "")</f>
        <v>0</v>
      </c>
      <c r="W154" s="44">
        <f>SUMIFS(YTD_12[Closed Sales Volume YTD], YTD_12[Associate Name], V149, YTD_12[Vendor Name], V154)</f>
        <v>0</v>
      </c>
      <c r="X154" s="45" t="e">
        <f>W154/W147</f>
        <v>#DIV/0!</v>
      </c>
      <c r="Z154" s="3">
        <v>4</v>
      </c>
      <c r="AA154" s="3" cm="1">
        <f t="array" ref="AA154">_xlfn.AGGREGATE(15, 3, (YTD_12[Associate Name]=AB149)/(YTD_12[Associate Name]=AB149)*ROW(YTD_12[Associate Name]), Z154) - 1</f>
        <v>4</v>
      </c>
      <c r="AB154" s="43" cm="1">
        <f t="array" ref="AB154">IFERROR(INDEX(YTD_12[Vendor Name], AA154), "")</f>
        <v>0</v>
      </c>
      <c r="AC154" s="44">
        <f>SUMIFS(YTD_12[Closed Sales Volume YTD], YTD_12[Associate Name], AB149, YTD_12[Vendor Name], AB154)</f>
        <v>0</v>
      </c>
      <c r="AD154" s="45" t="e">
        <f>AC154/AC147</f>
        <v>#DIV/0!</v>
      </c>
    </row>
    <row r="155" spans="1:30" x14ac:dyDescent="0.2">
      <c r="B155" s="3">
        <v>5</v>
      </c>
      <c r="C155" s="3" cm="1">
        <f t="array" ref="C155">_xlfn.AGGREGATE(15, 3, (YTD_12[Associate Name]=D149)/(YTD_12[Associate Name]=D149)*ROW(YTD_12[Associate Name]), B155) - 1</f>
        <v>5</v>
      </c>
      <c r="D155" s="43" cm="1">
        <f t="array" ref="D155">IFERROR(INDEX(YTD_12[Vendor Name], C155), "")</f>
        <v>0</v>
      </c>
      <c r="E155" s="44">
        <f>SUMIFS(YTD_12[Closed Sales Volume YTD], YTD_12[Associate Name], D149, YTD_12[Vendor Name], D155)</f>
        <v>0</v>
      </c>
      <c r="F155" s="45" t="e">
        <f>E155/E147</f>
        <v>#DIV/0!</v>
      </c>
      <c r="H155" s="3">
        <v>5</v>
      </c>
      <c r="I155" s="3" cm="1">
        <f t="array" ref="I155">_xlfn.AGGREGATE(15, 3, (YTD_12[Associate Name]=J149)/(YTD_12[Associate Name]=J149)*ROW(YTD_12[Associate Name]), H155) - 1</f>
        <v>5</v>
      </c>
      <c r="J155" s="43" cm="1">
        <f t="array" ref="J155">IFERROR(INDEX(YTD_12[Vendor Name], I155), "")</f>
        <v>0</v>
      </c>
      <c r="K155" s="44">
        <f>SUMIFS(YTD_12[Closed Sales Volume YTD], YTD_12[Associate Name], J149, YTD_12[Vendor Name], J155)</f>
        <v>0</v>
      </c>
      <c r="L155" s="45" t="e">
        <f>K155/K147</f>
        <v>#DIV/0!</v>
      </c>
      <c r="N155" s="3">
        <v>5</v>
      </c>
      <c r="O155" s="3" cm="1">
        <f t="array" ref="O155">_xlfn.AGGREGATE(15, 3, (YTD_12[Associate Name]=P149)/(YTD_12[Associate Name]=P149)*ROW(YTD_12[Associate Name]), N155) - 1</f>
        <v>5</v>
      </c>
      <c r="P155" s="43" cm="1">
        <f t="array" ref="P155">IFERROR(INDEX(YTD_12[Vendor Name], O155), "")</f>
        <v>0</v>
      </c>
      <c r="Q155" s="44">
        <f>SUMIFS(YTD_12[Closed Sales Volume YTD], YTD_12[Associate Name], P149, YTD_12[Vendor Name], P155)</f>
        <v>0</v>
      </c>
      <c r="R155" s="45" t="e">
        <f>Q155/Q147</f>
        <v>#DIV/0!</v>
      </c>
      <c r="T155" s="3">
        <v>5</v>
      </c>
      <c r="U155" s="3" cm="1">
        <f t="array" ref="U155">_xlfn.AGGREGATE(15, 3, (YTD_12[Associate Name]=V149)/(YTD_12[Associate Name]=V149)*ROW(YTD_12[Associate Name]), T155) - 1</f>
        <v>5</v>
      </c>
      <c r="V155" s="43" cm="1">
        <f t="array" ref="V155">IFERROR(INDEX(YTD_12[Vendor Name], U155), "")</f>
        <v>0</v>
      </c>
      <c r="W155" s="44">
        <f>SUMIFS(YTD_12[Closed Sales Volume YTD], YTD_12[Associate Name], V149, YTD_12[Vendor Name], V155)</f>
        <v>0</v>
      </c>
      <c r="X155" s="45" t="e">
        <f>W155/W147</f>
        <v>#DIV/0!</v>
      </c>
      <c r="Z155" s="3">
        <v>5</v>
      </c>
      <c r="AA155" s="3" cm="1">
        <f t="array" ref="AA155">_xlfn.AGGREGATE(15, 3, (YTD_12[Associate Name]=AB149)/(YTD_12[Associate Name]=AB149)*ROW(YTD_12[Associate Name]), Z155) - 1</f>
        <v>5</v>
      </c>
      <c r="AB155" s="43" cm="1">
        <f t="array" ref="AB155">IFERROR(INDEX(YTD_12[Vendor Name], AA155), "")</f>
        <v>0</v>
      </c>
      <c r="AC155" s="44">
        <f>SUMIFS(YTD_12[Closed Sales Volume YTD], YTD_12[Associate Name], AB149, YTD_12[Vendor Name], AB155)</f>
        <v>0</v>
      </c>
      <c r="AD155" s="45" t="e">
        <f>AC155/AC147</f>
        <v>#DIV/0!</v>
      </c>
    </row>
    <row r="156" spans="1:30" x14ac:dyDescent="0.2">
      <c r="B156" s="3">
        <v>6</v>
      </c>
      <c r="C156" s="3" cm="1">
        <f t="array" ref="C156">_xlfn.AGGREGATE(15, 3, (YTD_12[Associate Name]=D149)/(YTD_12[Associate Name]=D149)*ROW(YTD_12[Associate Name]), B156) - 1</f>
        <v>6</v>
      </c>
      <c r="D156" s="43" cm="1">
        <f t="array" ref="D156">IFERROR(INDEX(YTD_12[Vendor Name], C156), "")</f>
        <v>0</v>
      </c>
      <c r="E156" s="44">
        <f>SUMIFS(YTD_12[Closed Sales Volume YTD], YTD_12[Associate Name], D149, YTD_12[Vendor Name], D156)</f>
        <v>0</v>
      </c>
      <c r="F156" s="45" t="e">
        <f>E156/E147</f>
        <v>#DIV/0!</v>
      </c>
      <c r="H156" s="3">
        <v>6</v>
      </c>
      <c r="I156" s="3" cm="1">
        <f t="array" ref="I156">_xlfn.AGGREGATE(15, 3, (YTD_12[Associate Name]=J149)/(YTD_12[Associate Name]=J149)*ROW(YTD_12[Associate Name]), H156) - 1</f>
        <v>6</v>
      </c>
      <c r="J156" s="43" cm="1">
        <f t="array" ref="J156">IFERROR(INDEX(YTD_12[Vendor Name], I156), "")</f>
        <v>0</v>
      </c>
      <c r="K156" s="44">
        <f>SUMIFS(YTD_12[Closed Sales Volume YTD], YTD_12[Associate Name], J149, YTD_12[Vendor Name], J156)</f>
        <v>0</v>
      </c>
      <c r="L156" s="45" t="e">
        <f>K156/K147</f>
        <v>#DIV/0!</v>
      </c>
      <c r="N156" s="3">
        <v>6</v>
      </c>
      <c r="O156" s="3" cm="1">
        <f t="array" ref="O156">_xlfn.AGGREGATE(15, 3, (YTD_12[Associate Name]=P149)/(YTD_12[Associate Name]=P149)*ROW(YTD_12[Associate Name]), N156) - 1</f>
        <v>6</v>
      </c>
      <c r="P156" s="43" cm="1">
        <f t="array" ref="P156">IFERROR(INDEX(YTD_12[Vendor Name], O156), "")</f>
        <v>0</v>
      </c>
      <c r="Q156" s="44">
        <f>SUMIFS(YTD_12[Closed Sales Volume YTD], YTD_12[Associate Name], P149, YTD_12[Vendor Name], P156)</f>
        <v>0</v>
      </c>
      <c r="R156" s="45" t="e">
        <f>Q156/Q147</f>
        <v>#DIV/0!</v>
      </c>
      <c r="T156" s="3">
        <v>6</v>
      </c>
      <c r="U156" s="3" cm="1">
        <f t="array" ref="U156">_xlfn.AGGREGATE(15, 3, (YTD_12[Associate Name]=V149)/(YTD_12[Associate Name]=V149)*ROW(YTD_12[Associate Name]), T156) - 1</f>
        <v>6</v>
      </c>
      <c r="V156" s="43" cm="1">
        <f t="array" ref="V156">IFERROR(INDEX(YTD_12[Vendor Name], U156), "")</f>
        <v>0</v>
      </c>
      <c r="W156" s="44">
        <f>SUMIFS(YTD_12[Closed Sales Volume YTD], YTD_12[Associate Name], V149, YTD_12[Vendor Name], V156)</f>
        <v>0</v>
      </c>
      <c r="X156" s="45" t="e">
        <f>W156/W147</f>
        <v>#DIV/0!</v>
      </c>
      <c r="Z156" s="3">
        <v>6</v>
      </c>
      <c r="AA156" s="3" cm="1">
        <f t="array" ref="AA156">_xlfn.AGGREGATE(15, 3, (YTD_12[Associate Name]=AB149)/(YTD_12[Associate Name]=AB149)*ROW(YTD_12[Associate Name]), Z156) - 1</f>
        <v>6</v>
      </c>
      <c r="AB156" s="43" cm="1">
        <f t="array" ref="AB156">IFERROR(INDEX(YTD_12[Vendor Name], AA156), "")</f>
        <v>0</v>
      </c>
      <c r="AC156" s="44">
        <f>SUMIFS(YTD_12[Closed Sales Volume YTD], YTD_12[Associate Name], AB149, YTD_12[Vendor Name], AB156)</f>
        <v>0</v>
      </c>
      <c r="AD156" s="45" t="e">
        <f>AC156/AC147</f>
        <v>#DIV/0!</v>
      </c>
    </row>
    <row r="157" spans="1:30" x14ac:dyDescent="0.2">
      <c r="B157" s="3">
        <v>7</v>
      </c>
      <c r="C157" s="3" cm="1">
        <f t="array" ref="C157">_xlfn.AGGREGATE(15, 3, (YTD_12[Associate Name]=D149)/(YTD_12[Associate Name]=D149)*ROW(YTD_12[Associate Name]), B157) - 1</f>
        <v>7</v>
      </c>
      <c r="D157" s="43" cm="1">
        <f t="array" ref="D157">IFERROR(INDEX(YTD_12[Vendor Name], C157), "")</f>
        <v>0</v>
      </c>
      <c r="E157" s="44">
        <f>SUMIFS(YTD_12[Closed Sales Volume YTD], YTD_12[Associate Name], D149, YTD_12[Vendor Name], D157)</f>
        <v>0</v>
      </c>
      <c r="F157" s="45" t="e">
        <f>E157/E147</f>
        <v>#DIV/0!</v>
      </c>
      <c r="H157" s="3">
        <v>7</v>
      </c>
      <c r="I157" s="3" cm="1">
        <f t="array" ref="I157">_xlfn.AGGREGATE(15, 3, (YTD_12[Associate Name]=J149)/(YTD_12[Associate Name]=J149)*ROW(YTD_12[Associate Name]), H157) - 1</f>
        <v>7</v>
      </c>
      <c r="J157" s="43" cm="1">
        <f t="array" ref="J157">IFERROR(INDEX(YTD_12[Vendor Name], I157), "")</f>
        <v>0</v>
      </c>
      <c r="K157" s="44">
        <f>SUMIFS(YTD_12[Closed Sales Volume YTD], YTD_12[Associate Name], J149, YTD_12[Vendor Name], J157)</f>
        <v>0</v>
      </c>
      <c r="L157" s="45" t="e">
        <f>K157/K147</f>
        <v>#DIV/0!</v>
      </c>
      <c r="N157" s="3">
        <v>7</v>
      </c>
      <c r="O157" s="3" cm="1">
        <f t="array" ref="O157">_xlfn.AGGREGATE(15, 3, (YTD_12[Associate Name]=P149)/(YTD_12[Associate Name]=P149)*ROW(YTD_12[Associate Name]), N157) - 1</f>
        <v>7</v>
      </c>
      <c r="P157" s="43" cm="1">
        <f t="array" ref="P157">IFERROR(INDEX(YTD_12[Vendor Name], O157), "")</f>
        <v>0</v>
      </c>
      <c r="Q157" s="44">
        <f>SUMIFS(YTD_12[Closed Sales Volume YTD], YTD_12[Associate Name], P149, YTD_12[Vendor Name], P157)</f>
        <v>0</v>
      </c>
      <c r="R157" s="45" t="e">
        <f>Q157/Q147</f>
        <v>#DIV/0!</v>
      </c>
      <c r="T157" s="3">
        <v>7</v>
      </c>
      <c r="U157" s="3" cm="1">
        <f t="array" ref="U157">_xlfn.AGGREGATE(15, 3, (YTD_12[Associate Name]=V149)/(YTD_12[Associate Name]=V149)*ROW(YTD_12[Associate Name]), T157) - 1</f>
        <v>7</v>
      </c>
      <c r="V157" s="43" cm="1">
        <f t="array" ref="V157">IFERROR(INDEX(YTD_12[Vendor Name], U157), "")</f>
        <v>0</v>
      </c>
      <c r="W157" s="44">
        <f>SUMIFS(YTD_12[Closed Sales Volume YTD], YTD_12[Associate Name], V149, YTD_12[Vendor Name], V157)</f>
        <v>0</v>
      </c>
      <c r="X157" s="45" t="e">
        <f>W157/W147</f>
        <v>#DIV/0!</v>
      </c>
      <c r="Z157" s="3">
        <v>7</v>
      </c>
      <c r="AA157" s="3" cm="1">
        <f t="array" ref="AA157">_xlfn.AGGREGATE(15, 3, (YTD_12[Associate Name]=AB149)/(YTD_12[Associate Name]=AB149)*ROW(YTD_12[Associate Name]), Z157) - 1</f>
        <v>7</v>
      </c>
      <c r="AB157" s="43" cm="1">
        <f t="array" ref="AB157">IFERROR(INDEX(YTD_12[Vendor Name], AA157), "")</f>
        <v>0</v>
      </c>
      <c r="AC157" s="44">
        <f>SUMIFS(YTD_12[Closed Sales Volume YTD], YTD_12[Associate Name], AB149, YTD_12[Vendor Name], AB157)</f>
        <v>0</v>
      </c>
      <c r="AD157" s="45" t="e">
        <f>AC157/AC147</f>
        <v>#DIV/0!</v>
      </c>
    </row>
    <row r="158" spans="1:30" x14ac:dyDescent="0.2">
      <c r="B158" s="3">
        <v>8</v>
      </c>
      <c r="C158" s="3" cm="1">
        <f t="array" ref="C158">_xlfn.AGGREGATE(15, 3, (YTD_12[Associate Name]=D149)/(YTD_12[Associate Name]=D149)*ROW(YTD_12[Associate Name]), B158) - 1</f>
        <v>8</v>
      </c>
      <c r="D158" s="43" cm="1">
        <f t="array" ref="D158">IFERROR(INDEX(YTD_12[Vendor Name], C158), "")</f>
        <v>0</v>
      </c>
      <c r="E158" s="44">
        <f>SUMIFS(YTD_12[Closed Sales Volume YTD], YTD_12[Associate Name], D149, YTD_12[Vendor Name], D158)</f>
        <v>0</v>
      </c>
      <c r="F158" s="45" t="e">
        <f>E158/E147</f>
        <v>#DIV/0!</v>
      </c>
      <c r="H158" s="3">
        <v>8</v>
      </c>
      <c r="I158" s="3" cm="1">
        <f t="array" ref="I158">_xlfn.AGGREGATE(15, 3, (YTD_12[Associate Name]=J149)/(YTD_12[Associate Name]=J149)*ROW(YTD_12[Associate Name]), H158) - 1</f>
        <v>8</v>
      </c>
      <c r="J158" s="43" cm="1">
        <f t="array" ref="J158">IFERROR(INDEX(YTD_12[Vendor Name], I158), "")</f>
        <v>0</v>
      </c>
      <c r="K158" s="44">
        <f>SUMIFS(YTD_12[Closed Sales Volume YTD], YTD_12[Associate Name], J149, YTD_12[Vendor Name], J158)</f>
        <v>0</v>
      </c>
      <c r="L158" s="45" t="e">
        <f>K158/K147</f>
        <v>#DIV/0!</v>
      </c>
      <c r="N158" s="3">
        <v>8</v>
      </c>
      <c r="O158" s="3" cm="1">
        <f t="array" ref="O158">_xlfn.AGGREGATE(15, 3, (YTD_12[Associate Name]=P149)/(YTD_12[Associate Name]=P149)*ROW(YTD_12[Associate Name]), N158) - 1</f>
        <v>8</v>
      </c>
      <c r="P158" s="43" cm="1">
        <f t="array" ref="P158">IFERROR(INDEX(YTD_12[Vendor Name], O158), "")</f>
        <v>0</v>
      </c>
      <c r="Q158" s="44">
        <f>SUMIFS(YTD_12[Closed Sales Volume YTD], YTD_12[Associate Name], P149, YTD_12[Vendor Name], P158)</f>
        <v>0</v>
      </c>
      <c r="R158" s="45" t="e">
        <f>Q158/Q147</f>
        <v>#DIV/0!</v>
      </c>
      <c r="T158" s="3">
        <v>8</v>
      </c>
      <c r="U158" s="3" cm="1">
        <f t="array" ref="U158">_xlfn.AGGREGATE(15, 3, (YTD_12[Associate Name]=V149)/(YTD_12[Associate Name]=V149)*ROW(YTD_12[Associate Name]), T158) - 1</f>
        <v>8</v>
      </c>
      <c r="V158" s="43" cm="1">
        <f t="array" ref="V158">IFERROR(INDEX(YTD_12[Vendor Name], U158), "")</f>
        <v>0</v>
      </c>
      <c r="W158" s="44">
        <f>SUMIFS(YTD_12[Closed Sales Volume YTD], YTD_12[Associate Name], V149, YTD_12[Vendor Name], V158)</f>
        <v>0</v>
      </c>
      <c r="X158" s="45" t="e">
        <f>W158/W147</f>
        <v>#DIV/0!</v>
      </c>
      <c r="Z158" s="3">
        <v>8</v>
      </c>
      <c r="AA158" s="3" cm="1">
        <f t="array" ref="AA158">_xlfn.AGGREGATE(15, 3, (YTD_12[Associate Name]=AB149)/(YTD_12[Associate Name]=AB149)*ROW(YTD_12[Associate Name]), Z158) - 1</f>
        <v>8</v>
      </c>
      <c r="AB158" s="43" cm="1">
        <f t="array" ref="AB158">IFERROR(INDEX(YTD_12[Vendor Name], AA158), "")</f>
        <v>0</v>
      </c>
      <c r="AC158" s="44">
        <f>SUMIFS(YTD_12[Closed Sales Volume YTD], YTD_12[Associate Name], AB149, YTD_12[Vendor Name], AB158)</f>
        <v>0</v>
      </c>
      <c r="AD158" s="45" t="e">
        <f>AC158/AC147</f>
        <v>#DIV/0!</v>
      </c>
    </row>
    <row r="159" spans="1:30" x14ac:dyDescent="0.2">
      <c r="B159" s="3">
        <v>9</v>
      </c>
      <c r="C159" s="3" cm="1">
        <f t="array" ref="C159">_xlfn.AGGREGATE(15, 3, (YTD_12[Associate Name]=D149)/(YTD_12[Associate Name]=D149)*ROW(YTD_12[Associate Name]), B159) - 1</f>
        <v>9</v>
      </c>
      <c r="D159" s="43" cm="1">
        <f t="array" ref="D159">IFERROR(INDEX(YTD_12[Vendor Name], C159), "")</f>
        <v>0</v>
      </c>
      <c r="E159" s="44">
        <f>SUMIFS(YTD_12[Closed Sales Volume YTD], YTD_12[Associate Name], D149, YTD_12[Vendor Name], D159)</f>
        <v>0</v>
      </c>
      <c r="F159" s="45" t="e">
        <f>E159/E147</f>
        <v>#DIV/0!</v>
      </c>
      <c r="H159" s="3">
        <v>9</v>
      </c>
      <c r="I159" s="3" cm="1">
        <f t="array" ref="I159">_xlfn.AGGREGATE(15, 3, (YTD_12[Associate Name]=J149)/(YTD_12[Associate Name]=J149)*ROW(YTD_12[Associate Name]), H159) - 1</f>
        <v>9</v>
      </c>
      <c r="J159" s="43" cm="1">
        <f t="array" ref="J159">IFERROR(INDEX(YTD_12[Vendor Name], I159), "")</f>
        <v>0</v>
      </c>
      <c r="K159" s="44">
        <f>SUMIFS(YTD_12[Closed Sales Volume YTD], YTD_12[Associate Name], J149, YTD_12[Vendor Name], J159)</f>
        <v>0</v>
      </c>
      <c r="L159" s="45" t="e">
        <f>K159/K147</f>
        <v>#DIV/0!</v>
      </c>
      <c r="N159" s="3">
        <v>9</v>
      </c>
      <c r="O159" s="3" cm="1">
        <f t="array" ref="O159">_xlfn.AGGREGATE(15, 3, (YTD_12[Associate Name]=P149)/(YTD_12[Associate Name]=P149)*ROW(YTD_12[Associate Name]), N159) - 1</f>
        <v>9</v>
      </c>
      <c r="P159" s="43" cm="1">
        <f t="array" ref="P159">IFERROR(INDEX(YTD_12[Vendor Name], O159), "")</f>
        <v>0</v>
      </c>
      <c r="Q159" s="44">
        <f>SUMIFS(YTD_12[Closed Sales Volume YTD], YTD_12[Associate Name], P149, YTD_12[Vendor Name], P159)</f>
        <v>0</v>
      </c>
      <c r="R159" s="45" t="e">
        <f>Q159/Q147</f>
        <v>#DIV/0!</v>
      </c>
      <c r="T159" s="3">
        <v>9</v>
      </c>
      <c r="U159" s="3" cm="1">
        <f t="array" ref="U159">_xlfn.AGGREGATE(15, 3, (YTD_12[Associate Name]=V149)/(YTD_12[Associate Name]=V149)*ROW(YTD_12[Associate Name]), T159) - 1</f>
        <v>9</v>
      </c>
      <c r="V159" s="43" cm="1">
        <f t="array" ref="V159">IFERROR(INDEX(YTD_12[Vendor Name], U159), "")</f>
        <v>0</v>
      </c>
      <c r="W159" s="44">
        <f>SUMIFS(YTD_12[Closed Sales Volume YTD], YTD_12[Associate Name], V149, YTD_12[Vendor Name], V159)</f>
        <v>0</v>
      </c>
      <c r="X159" s="45" t="e">
        <f>W159/W147</f>
        <v>#DIV/0!</v>
      </c>
      <c r="Z159" s="3">
        <v>9</v>
      </c>
      <c r="AA159" s="3" cm="1">
        <f t="array" ref="AA159">_xlfn.AGGREGATE(15, 3, (YTD_12[Associate Name]=AB149)/(YTD_12[Associate Name]=AB149)*ROW(YTD_12[Associate Name]), Z159) - 1</f>
        <v>9</v>
      </c>
      <c r="AB159" s="43" cm="1">
        <f t="array" ref="AB159">IFERROR(INDEX(YTD_12[Vendor Name], AA159), "")</f>
        <v>0</v>
      </c>
      <c r="AC159" s="44">
        <f>SUMIFS(YTD_12[Closed Sales Volume YTD], YTD_12[Associate Name], AB149, YTD_12[Vendor Name], AB159)</f>
        <v>0</v>
      </c>
      <c r="AD159" s="45" t="e">
        <f>AC159/AC147</f>
        <v>#DIV/0!</v>
      </c>
    </row>
    <row r="160" spans="1:30" x14ac:dyDescent="0.2">
      <c r="B160" s="3">
        <v>10</v>
      </c>
      <c r="C160" s="3" cm="1">
        <f t="array" ref="C160">_xlfn.AGGREGATE(15, 3, (YTD_12[Associate Name]=D149)/(YTD_12[Associate Name]=D149)*ROW(YTD_12[Associate Name]), B160) - 1</f>
        <v>10</v>
      </c>
      <c r="D160" s="43" cm="1">
        <f t="array" ref="D160">IFERROR(INDEX(YTD_12[Vendor Name], C160), "")</f>
        <v>0</v>
      </c>
      <c r="E160" s="44">
        <f>SUMIFS(YTD_12[Closed Sales Volume YTD], YTD_12[Associate Name], D149, YTD_12[Vendor Name], D160)</f>
        <v>0</v>
      </c>
      <c r="F160" s="45" t="e">
        <f>E160/E147</f>
        <v>#DIV/0!</v>
      </c>
      <c r="H160" s="3">
        <v>10</v>
      </c>
      <c r="I160" s="3" cm="1">
        <f t="array" ref="I160">_xlfn.AGGREGATE(15, 3, (YTD_12[Associate Name]=J149)/(YTD_12[Associate Name]=J149)*ROW(YTD_12[Associate Name]), H160) - 1</f>
        <v>10</v>
      </c>
      <c r="J160" s="43" cm="1">
        <f t="array" ref="J160">IFERROR(INDEX(YTD_12[Vendor Name], I160), "")</f>
        <v>0</v>
      </c>
      <c r="K160" s="44">
        <f>SUMIFS(YTD_12[Closed Sales Volume YTD], YTD_12[Associate Name], J149, YTD_12[Vendor Name], J160)</f>
        <v>0</v>
      </c>
      <c r="L160" s="45" t="e">
        <f>K160/K147</f>
        <v>#DIV/0!</v>
      </c>
      <c r="N160" s="3">
        <v>10</v>
      </c>
      <c r="O160" s="3" cm="1">
        <f t="array" ref="O160">_xlfn.AGGREGATE(15, 3, (YTD_12[Associate Name]=P149)/(YTD_12[Associate Name]=P149)*ROW(YTD_12[Associate Name]), N160) - 1</f>
        <v>10</v>
      </c>
      <c r="P160" s="43" cm="1">
        <f t="array" ref="P160">IFERROR(INDEX(YTD_12[Vendor Name], O160), "")</f>
        <v>0</v>
      </c>
      <c r="Q160" s="44">
        <f>SUMIFS(YTD_12[Closed Sales Volume YTD], YTD_12[Associate Name], P149, YTD_12[Vendor Name], P160)</f>
        <v>0</v>
      </c>
      <c r="R160" s="45" t="e">
        <f>Q160/Q147</f>
        <v>#DIV/0!</v>
      </c>
      <c r="T160" s="3">
        <v>10</v>
      </c>
      <c r="U160" s="3" cm="1">
        <f t="array" ref="U160">_xlfn.AGGREGATE(15, 3, (YTD_12[Associate Name]=V149)/(YTD_12[Associate Name]=V149)*ROW(YTD_12[Associate Name]), T160) - 1</f>
        <v>10</v>
      </c>
      <c r="V160" s="43" cm="1">
        <f t="array" ref="V160">IFERROR(INDEX(YTD_12[Vendor Name], U160), "")</f>
        <v>0</v>
      </c>
      <c r="W160" s="44">
        <f>SUMIFS(YTD_12[Closed Sales Volume YTD], YTD_12[Associate Name], V149, YTD_12[Vendor Name], V160)</f>
        <v>0</v>
      </c>
      <c r="X160" s="45" t="e">
        <f>W160/W147</f>
        <v>#DIV/0!</v>
      </c>
      <c r="Z160" s="3">
        <v>10</v>
      </c>
      <c r="AA160" s="3" cm="1">
        <f t="array" ref="AA160">_xlfn.AGGREGATE(15, 3, (YTD_12[Associate Name]=AB149)/(YTD_12[Associate Name]=AB149)*ROW(YTD_12[Associate Name]), Z160) - 1</f>
        <v>10</v>
      </c>
      <c r="AB160" s="43" cm="1">
        <f t="array" ref="AB160">IFERROR(INDEX(YTD_12[Vendor Name], AA160), "")</f>
        <v>0</v>
      </c>
      <c r="AC160" s="44">
        <f>SUMIFS(YTD_12[Closed Sales Volume YTD], YTD_12[Associate Name], AB149, YTD_12[Vendor Name], AB160)</f>
        <v>0</v>
      </c>
      <c r="AD160" s="45" t="e">
        <f>AC160/AC147</f>
        <v>#DIV/0!</v>
      </c>
    </row>
    <row r="162" spans="1:30" x14ac:dyDescent="0.2">
      <c r="A162" s="81">
        <f>A146+5</f>
        <v>51</v>
      </c>
      <c r="B162" s="3"/>
      <c r="C162" s="3"/>
      <c r="D162" s="76" t="str" cm="1">
        <f t="array" ref="D162">IFERROR(INDEX(YTD_Associate[Associate Name], A162), "")</f>
        <v/>
      </c>
      <c r="E162" s="77"/>
      <c r="F162" s="78"/>
      <c r="G162" s="81">
        <f>G146+5</f>
        <v>52</v>
      </c>
      <c r="H162" s="3"/>
      <c r="I162" s="3"/>
      <c r="J162" s="47" t="str" cm="1">
        <f t="array" ref="J162">IFERROR(INDEX(YTD_Associate[Associate Name], G162), "")</f>
        <v/>
      </c>
      <c r="K162" s="48"/>
      <c r="L162" s="49"/>
      <c r="M162" s="81">
        <f>M146+5</f>
        <v>53</v>
      </c>
      <c r="N162" s="3"/>
      <c r="O162" s="3"/>
      <c r="P162" s="76" t="str" cm="1">
        <f t="array" ref="P162">IFERROR(INDEX(YTD_Associate[Associate Name], M162), "")</f>
        <v/>
      </c>
      <c r="Q162" s="77"/>
      <c r="R162" s="78"/>
      <c r="S162" s="81">
        <f>S146+5</f>
        <v>54</v>
      </c>
      <c r="T162" s="3"/>
      <c r="U162" s="3"/>
      <c r="V162" s="76" t="str" cm="1">
        <f t="array" ref="V162">IFERROR(INDEX(YTD_Associate[Associate Name], S162), "")</f>
        <v/>
      </c>
      <c r="W162" s="77"/>
      <c r="X162" s="78"/>
      <c r="Y162" s="81">
        <f>Y146+5</f>
        <v>55</v>
      </c>
      <c r="Z162" s="3"/>
      <c r="AA162" s="3"/>
      <c r="AB162" s="76" t="str" cm="1">
        <f t="array" ref="AB162">IFERROR(INDEX(YTD_Associate[Associate Name], Y162), "")</f>
        <v/>
      </c>
      <c r="AC162" s="77"/>
      <c r="AD162" s="78"/>
    </row>
    <row r="163" spans="1:30" x14ac:dyDescent="0.2">
      <c r="A163" s="81"/>
      <c r="B163" s="3"/>
      <c r="C163" s="3"/>
      <c r="D163" s="37" t="s">
        <v>36</v>
      </c>
      <c r="E163" s="79">
        <f>SUMIFS(YTD_12[Closed Sales Volume YTD], YTD_12[Associate Name], D162)</f>
        <v>0</v>
      </c>
      <c r="F163" s="80"/>
      <c r="G163" s="81"/>
      <c r="H163" s="3"/>
      <c r="I163" s="3"/>
      <c r="J163" s="37" t="s">
        <v>36</v>
      </c>
      <c r="K163" s="79">
        <f>SUMIFS(YTD_12[Closed Sales Volume YTD], YTD_12[Associate Name], J162)</f>
        <v>0</v>
      </c>
      <c r="L163" s="80"/>
      <c r="M163" s="81"/>
      <c r="N163" s="3"/>
      <c r="O163" s="3"/>
      <c r="P163" s="37" t="s">
        <v>36</v>
      </c>
      <c r="Q163" s="79">
        <f>SUMIFS(YTD_12[Closed Sales Volume YTD], YTD_12[Associate Name], P162)</f>
        <v>0</v>
      </c>
      <c r="R163" s="80"/>
      <c r="S163" s="81"/>
      <c r="T163" s="3"/>
      <c r="U163" s="3"/>
      <c r="V163" s="37" t="s">
        <v>36</v>
      </c>
      <c r="W163" s="79">
        <f>SUMIFS(YTD_12[Closed Sales Volume YTD], YTD_12[Associate Name], V162)</f>
        <v>0</v>
      </c>
      <c r="X163" s="80"/>
      <c r="Y163" s="81"/>
      <c r="Z163" s="3"/>
      <c r="AA163" s="3"/>
      <c r="AB163" s="37" t="s">
        <v>36</v>
      </c>
      <c r="AC163" s="79">
        <f>SUMIFS(YTD_12[Closed Sales Volume YTD], YTD_12[Associate Name], AB162)</f>
        <v>0</v>
      </c>
      <c r="AD163" s="80"/>
    </row>
    <row r="164" spans="1:30" x14ac:dyDescent="0.2">
      <c r="A164" s="81"/>
      <c r="B164" s="3"/>
      <c r="C164" s="3"/>
      <c r="D164" s="37" t="s">
        <v>37</v>
      </c>
      <c r="E164" s="72" t="e">
        <f>E163/YTD_12[[#Totals],[Closed Sales Volume YTD]]</f>
        <v>#DIV/0!</v>
      </c>
      <c r="F164" s="73"/>
      <c r="G164" s="81"/>
      <c r="H164" s="3"/>
      <c r="I164" s="3"/>
      <c r="J164" s="37" t="s">
        <v>37</v>
      </c>
      <c r="K164" s="72" t="e">
        <f>K163/YTD_12[[#Totals],[Closed Sales Volume YTD]]</f>
        <v>#DIV/0!</v>
      </c>
      <c r="L164" s="73"/>
      <c r="M164" s="81"/>
      <c r="N164" s="3"/>
      <c r="O164" s="3"/>
      <c r="P164" s="37" t="s">
        <v>37</v>
      </c>
      <c r="Q164" s="72" t="e">
        <f>Q163/YTD_12[[#Totals],[Closed Sales Volume YTD]]</f>
        <v>#DIV/0!</v>
      </c>
      <c r="R164" s="73"/>
      <c r="S164" s="81"/>
      <c r="T164" s="3"/>
      <c r="U164" s="3"/>
      <c r="V164" s="37" t="s">
        <v>37</v>
      </c>
      <c r="W164" s="72" t="e">
        <f>W163/YTD_12[[#Totals],[Closed Sales Volume YTD]]</f>
        <v>#DIV/0!</v>
      </c>
      <c r="X164" s="73"/>
      <c r="Y164" s="81"/>
      <c r="Z164" s="3"/>
      <c r="AA164" s="3"/>
      <c r="AB164" s="37" t="s">
        <v>37</v>
      </c>
      <c r="AC164" s="72" t="e">
        <f>AC163/YTD_12[[#Totals],[Closed Sales Volume YTD]]</f>
        <v>#DIV/0!</v>
      </c>
      <c r="AD164" s="73"/>
    </row>
    <row r="165" spans="1:30" x14ac:dyDescent="0.2">
      <c r="B165" s="38" t="s">
        <v>38</v>
      </c>
      <c r="C165" s="39" t="s">
        <v>39</v>
      </c>
      <c r="D165" s="74" t="str">
        <f>D162</f>
        <v/>
      </c>
      <c r="E165" s="75"/>
      <c r="H165" s="38" t="s">
        <v>38</v>
      </c>
      <c r="I165" s="39" t="s">
        <v>39</v>
      </c>
      <c r="J165" s="74" t="str">
        <f>J162</f>
        <v/>
      </c>
      <c r="K165" s="75"/>
      <c r="N165" s="38" t="s">
        <v>38</v>
      </c>
      <c r="O165" s="39" t="s">
        <v>39</v>
      </c>
      <c r="P165" s="74" t="str">
        <f>P162</f>
        <v/>
      </c>
      <c r="Q165" s="75"/>
      <c r="T165" s="38" t="s">
        <v>38</v>
      </c>
      <c r="U165" s="39" t="s">
        <v>39</v>
      </c>
      <c r="V165" s="74" t="str">
        <f>V162</f>
        <v/>
      </c>
      <c r="W165" s="75"/>
      <c r="Z165" s="38" t="s">
        <v>38</v>
      </c>
      <c r="AA165" s="39" t="s">
        <v>39</v>
      </c>
      <c r="AB165" s="74" t="str">
        <f>AB162</f>
        <v/>
      </c>
      <c r="AC165" s="75"/>
    </row>
    <row r="166" spans="1:30" x14ac:dyDescent="0.2">
      <c r="B166" s="40"/>
      <c r="C166" s="40"/>
      <c r="D166" s="41" t="s">
        <v>40</v>
      </c>
      <c r="E166" s="41" t="s">
        <v>41</v>
      </c>
      <c r="F166" s="42" t="s">
        <v>42</v>
      </c>
      <c r="H166" s="40"/>
      <c r="I166" s="40"/>
      <c r="J166" s="41" t="s">
        <v>40</v>
      </c>
      <c r="K166" s="41" t="s">
        <v>41</v>
      </c>
      <c r="L166" s="42" t="s">
        <v>42</v>
      </c>
      <c r="N166" s="40"/>
      <c r="O166" s="40"/>
      <c r="P166" s="41" t="s">
        <v>40</v>
      </c>
      <c r="Q166" s="41" t="s">
        <v>41</v>
      </c>
      <c r="R166" s="42" t="s">
        <v>42</v>
      </c>
      <c r="T166" s="40"/>
      <c r="U166" s="40"/>
      <c r="V166" s="41" t="s">
        <v>40</v>
      </c>
      <c r="W166" s="41" t="s">
        <v>41</v>
      </c>
      <c r="X166" s="42" t="s">
        <v>42</v>
      </c>
      <c r="Z166" s="40"/>
      <c r="AA166" s="40"/>
      <c r="AB166" s="41" t="s">
        <v>40</v>
      </c>
      <c r="AC166" s="41" t="s">
        <v>41</v>
      </c>
      <c r="AD166" s="42" t="s">
        <v>42</v>
      </c>
    </row>
    <row r="167" spans="1:30" x14ac:dyDescent="0.2">
      <c r="B167" s="3">
        <v>1</v>
      </c>
      <c r="C167" s="3" cm="1">
        <f t="array" ref="C167">_xlfn.AGGREGATE(15, 3, (YTD_12[Associate Name]=D165)/(YTD_12[Associate Name]=D165)*ROW(YTD_12[Associate Name]), B167) - 1</f>
        <v>1</v>
      </c>
      <c r="D167" s="43" cm="1">
        <f t="array" ref="D167">IFERROR(INDEX(YTD_12[Vendor Name], C167), "")</f>
        <v>0</v>
      </c>
      <c r="E167" s="44">
        <f>SUMIFS(YTD_12[Closed Sales Volume YTD], YTD_12[Associate Name], D165, YTD_12[Vendor Name], D167)</f>
        <v>0</v>
      </c>
      <c r="F167" s="46" t="e">
        <f>E167/E163</f>
        <v>#DIV/0!</v>
      </c>
      <c r="H167" s="3">
        <v>1</v>
      </c>
      <c r="I167" s="3" cm="1">
        <f t="array" ref="I167">_xlfn.AGGREGATE(15, 3, (YTD_12[Associate Name]=J165)/(YTD_12[Associate Name]=J165)*ROW(YTD_12[Associate Name]), H167) - 1</f>
        <v>1</v>
      </c>
      <c r="J167" s="43" cm="1">
        <f t="array" ref="J167">IFERROR(INDEX(YTD_12[Vendor Name], I167), "")</f>
        <v>0</v>
      </c>
      <c r="K167" s="44">
        <f>SUMIFS(YTD_12[Closed Sales Volume YTD], YTD_12[Associate Name], J165, YTD_12[Vendor Name], J167)</f>
        <v>0</v>
      </c>
      <c r="L167" s="46" t="e">
        <f>K167/K163</f>
        <v>#DIV/0!</v>
      </c>
      <c r="N167" s="3">
        <v>1</v>
      </c>
      <c r="O167" s="3" cm="1">
        <f t="array" ref="O167">_xlfn.AGGREGATE(15, 3, (YTD_12[Associate Name]=P165)/(YTD_12[Associate Name]=P165)*ROW(YTD_12[Associate Name]), N167) - 1</f>
        <v>1</v>
      </c>
      <c r="P167" s="43" cm="1">
        <f t="array" ref="P167">IFERROR(INDEX(YTD_12[Vendor Name], O167), "")</f>
        <v>0</v>
      </c>
      <c r="Q167" s="44">
        <f>SUMIFS(YTD_12[Closed Sales Volume YTD], YTD_12[Associate Name], P165, YTD_12[Vendor Name], P167)</f>
        <v>0</v>
      </c>
      <c r="R167" s="46" t="e">
        <f>Q167/Q163</f>
        <v>#DIV/0!</v>
      </c>
      <c r="T167" s="3">
        <v>1</v>
      </c>
      <c r="U167" s="3" cm="1">
        <f t="array" ref="U167">_xlfn.AGGREGATE(15, 3, (YTD_12[Associate Name]=V165)/(YTD_12[Associate Name]=V165)*ROW(YTD_12[Associate Name]), T167) - 1</f>
        <v>1</v>
      </c>
      <c r="V167" s="43" cm="1">
        <f t="array" ref="V167">IFERROR(INDEX(YTD_12[Vendor Name], U167), "")</f>
        <v>0</v>
      </c>
      <c r="W167" s="44">
        <f>SUMIFS(YTD_12[Closed Sales Volume YTD], YTD_12[Associate Name], V165, YTD_12[Vendor Name], V167)</f>
        <v>0</v>
      </c>
      <c r="X167" s="46" t="e">
        <f>W167/W163</f>
        <v>#DIV/0!</v>
      </c>
      <c r="Z167" s="3">
        <v>1</v>
      </c>
      <c r="AA167" s="3" cm="1">
        <f t="array" ref="AA167">_xlfn.AGGREGATE(15, 3, (YTD_12[Associate Name]=AB165)/(YTD_12[Associate Name]=AB165)*ROW(YTD_12[Associate Name]), Z167) - 1</f>
        <v>1</v>
      </c>
      <c r="AB167" s="43" cm="1">
        <f t="array" ref="AB167">IFERROR(INDEX(YTD_12[Vendor Name], AA167), "")</f>
        <v>0</v>
      </c>
      <c r="AC167" s="44">
        <f>SUMIFS(YTD_12[Closed Sales Volume YTD], YTD_12[Associate Name], AB165, YTD_12[Vendor Name], AB167)</f>
        <v>0</v>
      </c>
      <c r="AD167" s="46" t="e">
        <f>AC167/AC163</f>
        <v>#DIV/0!</v>
      </c>
    </row>
    <row r="168" spans="1:30" x14ac:dyDescent="0.2">
      <c r="B168" s="3">
        <v>2</v>
      </c>
      <c r="C168" s="3" cm="1">
        <f t="array" ref="C168">_xlfn.AGGREGATE(15, 3, (YTD_12[Associate Name]=D165)/(YTD_12[Associate Name]=D165)*ROW(YTD_12[Associate Name]), B168) - 1</f>
        <v>2</v>
      </c>
      <c r="D168" s="43" cm="1">
        <f t="array" ref="D168">IFERROR(INDEX(YTD_12[Vendor Name], C168), "")</f>
        <v>0</v>
      </c>
      <c r="E168" s="44">
        <f>SUMIFS(YTD_12[Closed Sales Volume YTD], YTD_12[Associate Name], D165, YTD_12[Vendor Name], D168)</f>
        <v>0</v>
      </c>
      <c r="F168" s="46" t="e">
        <f>E168/E163</f>
        <v>#DIV/0!</v>
      </c>
      <c r="H168" s="3">
        <v>2</v>
      </c>
      <c r="I168" s="3" cm="1">
        <f t="array" ref="I168">_xlfn.AGGREGATE(15, 3, (YTD_12[Associate Name]=J165)/(YTD_12[Associate Name]=J165)*ROW(YTD_12[Associate Name]), H168) - 1</f>
        <v>2</v>
      </c>
      <c r="J168" s="43" cm="1">
        <f t="array" ref="J168">IFERROR(INDEX(YTD_12[Vendor Name], I168), "")</f>
        <v>0</v>
      </c>
      <c r="K168" s="44">
        <f>SUMIFS(YTD_12[Closed Sales Volume YTD], YTD_12[Associate Name], J165, YTD_12[Vendor Name], J168)</f>
        <v>0</v>
      </c>
      <c r="L168" s="46" t="e">
        <f>K168/K163</f>
        <v>#DIV/0!</v>
      </c>
      <c r="N168" s="3">
        <v>2</v>
      </c>
      <c r="O168" s="3" cm="1">
        <f t="array" ref="O168">_xlfn.AGGREGATE(15, 3, (YTD_12[Associate Name]=P165)/(YTD_12[Associate Name]=P165)*ROW(YTD_12[Associate Name]), N168) - 1</f>
        <v>2</v>
      </c>
      <c r="P168" s="43" cm="1">
        <f t="array" ref="P168">IFERROR(INDEX(YTD_12[Vendor Name], O168), "")</f>
        <v>0</v>
      </c>
      <c r="Q168" s="44">
        <f>SUMIFS(YTD_12[Closed Sales Volume YTD], YTD_12[Associate Name], P165, YTD_12[Vendor Name], P168)</f>
        <v>0</v>
      </c>
      <c r="R168" s="46" t="e">
        <f>Q168/Q163</f>
        <v>#DIV/0!</v>
      </c>
      <c r="T168" s="3">
        <v>2</v>
      </c>
      <c r="U168" s="3" cm="1">
        <f t="array" ref="U168">_xlfn.AGGREGATE(15, 3, (YTD_12[Associate Name]=V165)/(YTD_12[Associate Name]=V165)*ROW(YTD_12[Associate Name]), T168) - 1</f>
        <v>2</v>
      </c>
      <c r="V168" s="43" cm="1">
        <f t="array" ref="V168">IFERROR(INDEX(YTD_12[Vendor Name], U168), "")</f>
        <v>0</v>
      </c>
      <c r="W168" s="44">
        <f>SUMIFS(YTD_12[Closed Sales Volume YTD], YTD_12[Associate Name], V165, YTD_12[Vendor Name], V168)</f>
        <v>0</v>
      </c>
      <c r="X168" s="46" t="e">
        <f>W168/W163</f>
        <v>#DIV/0!</v>
      </c>
      <c r="Z168" s="3">
        <v>2</v>
      </c>
      <c r="AA168" s="3" cm="1">
        <f t="array" ref="AA168">_xlfn.AGGREGATE(15, 3, (YTD_12[Associate Name]=AB165)/(YTD_12[Associate Name]=AB165)*ROW(YTD_12[Associate Name]), Z168) - 1</f>
        <v>2</v>
      </c>
      <c r="AB168" s="43" cm="1">
        <f t="array" ref="AB168">IFERROR(INDEX(YTD_12[Vendor Name], AA168), "")</f>
        <v>0</v>
      </c>
      <c r="AC168" s="44">
        <f>SUMIFS(YTD_12[Closed Sales Volume YTD], YTD_12[Associate Name], AB165, YTD_12[Vendor Name], AB168)</f>
        <v>0</v>
      </c>
      <c r="AD168" s="46" t="e">
        <f>AC168/AC163</f>
        <v>#DIV/0!</v>
      </c>
    </row>
    <row r="169" spans="1:30" x14ac:dyDescent="0.2">
      <c r="B169" s="3">
        <v>3</v>
      </c>
      <c r="C169" s="3" cm="1">
        <f t="array" ref="C169">_xlfn.AGGREGATE(15, 3, (YTD_12[Associate Name]=D165)/(YTD_12[Associate Name]=D165)*ROW(YTD_12[Associate Name]), B169) - 1</f>
        <v>3</v>
      </c>
      <c r="D169" s="43" cm="1">
        <f t="array" ref="D169">IFERROR(INDEX(YTD_12[Vendor Name], C169), "")</f>
        <v>0</v>
      </c>
      <c r="E169" s="44">
        <f>SUMIFS(YTD_12[Closed Sales Volume YTD], YTD_12[Associate Name], D165, YTD_12[Vendor Name], D169)</f>
        <v>0</v>
      </c>
      <c r="F169" s="45" t="e">
        <f>E169/E163</f>
        <v>#DIV/0!</v>
      </c>
      <c r="H169" s="3">
        <v>3</v>
      </c>
      <c r="I169" s="3" cm="1">
        <f t="array" ref="I169">_xlfn.AGGREGATE(15, 3, (YTD_12[Associate Name]=J165)/(YTD_12[Associate Name]=J165)*ROW(YTD_12[Associate Name]), H169) - 1</f>
        <v>3</v>
      </c>
      <c r="J169" s="43" cm="1">
        <f t="array" ref="J169">IFERROR(INDEX(YTD_12[Vendor Name], I169), "")</f>
        <v>0</v>
      </c>
      <c r="K169" s="44">
        <f>SUMIFS(YTD_12[Closed Sales Volume YTD], YTD_12[Associate Name], J165, YTD_12[Vendor Name], J169)</f>
        <v>0</v>
      </c>
      <c r="L169" s="45" t="e">
        <f>K169/K163</f>
        <v>#DIV/0!</v>
      </c>
      <c r="N169" s="3">
        <v>3</v>
      </c>
      <c r="O169" s="3" cm="1">
        <f t="array" ref="O169">_xlfn.AGGREGATE(15, 3, (YTD_12[Associate Name]=P165)/(YTD_12[Associate Name]=P165)*ROW(YTD_12[Associate Name]), N169) - 1</f>
        <v>3</v>
      </c>
      <c r="P169" s="43" cm="1">
        <f t="array" ref="P169">IFERROR(INDEX(YTD_12[Vendor Name], O169), "")</f>
        <v>0</v>
      </c>
      <c r="Q169" s="44">
        <f>SUMIFS(YTD_12[Closed Sales Volume YTD], YTD_12[Associate Name], P165, YTD_12[Vendor Name], P169)</f>
        <v>0</v>
      </c>
      <c r="R169" s="45" t="e">
        <f>Q169/Q163</f>
        <v>#DIV/0!</v>
      </c>
      <c r="T169" s="3">
        <v>3</v>
      </c>
      <c r="U169" s="3" cm="1">
        <f t="array" ref="U169">_xlfn.AGGREGATE(15, 3, (YTD_12[Associate Name]=V165)/(YTD_12[Associate Name]=V165)*ROW(YTD_12[Associate Name]), T169) - 1</f>
        <v>3</v>
      </c>
      <c r="V169" s="43" cm="1">
        <f t="array" ref="V169">IFERROR(INDEX(YTD_12[Vendor Name], U169), "")</f>
        <v>0</v>
      </c>
      <c r="W169" s="44">
        <f>SUMIFS(YTD_12[Closed Sales Volume YTD], YTD_12[Associate Name], V165, YTD_12[Vendor Name], V169)</f>
        <v>0</v>
      </c>
      <c r="X169" s="45" t="e">
        <f>W169/W163</f>
        <v>#DIV/0!</v>
      </c>
      <c r="Z169" s="3">
        <v>3</v>
      </c>
      <c r="AA169" s="3" cm="1">
        <f t="array" ref="AA169">_xlfn.AGGREGATE(15, 3, (YTD_12[Associate Name]=AB165)/(YTD_12[Associate Name]=AB165)*ROW(YTD_12[Associate Name]), Z169) - 1</f>
        <v>3</v>
      </c>
      <c r="AB169" s="43" cm="1">
        <f t="array" ref="AB169">IFERROR(INDEX(YTD_12[Vendor Name], AA169), "")</f>
        <v>0</v>
      </c>
      <c r="AC169" s="44">
        <f>SUMIFS(YTD_12[Closed Sales Volume YTD], YTD_12[Associate Name], AB165, YTD_12[Vendor Name], AB169)</f>
        <v>0</v>
      </c>
      <c r="AD169" s="45" t="e">
        <f>AC169/AC163</f>
        <v>#DIV/0!</v>
      </c>
    </row>
    <row r="170" spans="1:30" x14ac:dyDescent="0.2">
      <c r="B170" s="3">
        <v>4</v>
      </c>
      <c r="C170" s="3" cm="1">
        <f t="array" ref="C170">_xlfn.AGGREGATE(15, 3, (YTD_12[Associate Name]=D165)/(YTD_12[Associate Name]=D165)*ROW(YTD_12[Associate Name]), B170) - 1</f>
        <v>4</v>
      </c>
      <c r="D170" s="43" cm="1">
        <f t="array" ref="D170">IFERROR(INDEX(YTD_12[Vendor Name], C170), "")</f>
        <v>0</v>
      </c>
      <c r="E170" s="44">
        <f>SUMIFS(YTD_12[Closed Sales Volume YTD], YTD_12[Associate Name], D165, YTD_12[Vendor Name], D170)</f>
        <v>0</v>
      </c>
      <c r="F170" s="45" t="e">
        <f>E170/E163</f>
        <v>#DIV/0!</v>
      </c>
      <c r="H170" s="3">
        <v>4</v>
      </c>
      <c r="I170" s="3" cm="1">
        <f t="array" ref="I170">_xlfn.AGGREGATE(15, 3, (YTD_12[Associate Name]=J165)/(YTD_12[Associate Name]=J165)*ROW(YTD_12[Associate Name]), H170) - 1</f>
        <v>4</v>
      </c>
      <c r="J170" s="43" cm="1">
        <f t="array" ref="J170">IFERROR(INDEX(YTD_12[Vendor Name], I170), "")</f>
        <v>0</v>
      </c>
      <c r="K170" s="44">
        <f>SUMIFS(YTD_12[Closed Sales Volume YTD], YTD_12[Associate Name], J165, YTD_12[Vendor Name], J170)</f>
        <v>0</v>
      </c>
      <c r="L170" s="45" t="e">
        <f>K170/K163</f>
        <v>#DIV/0!</v>
      </c>
      <c r="N170" s="3">
        <v>4</v>
      </c>
      <c r="O170" s="3" cm="1">
        <f t="array" ref="O170">_xlfn.AGGREGATE(15, 3, (YTD_12[Associate Name]=P165)/(YTD_12[Associate Name]=P165)*ROW(YTD_12[Associate Name]), N170) - 1</f>
        <v>4</v>
      </c>
      <c r="P170" s="43" cm="1">
        <f t="array" ref="P170">IFERROR(INDEX(YTD_12[Vendor Name], O170), "")</f>
        <v>0</v>
      </c>
      <c r="Q170" s="44">
        <f>SUMIFS(YTD_12[Closed Sales Volume YTD], YTD_12[Associate Name], P165, YTD_12[Vendor Name], P170)</f>
        <v>0</v>
      </c>
      <c r="R170" s="45" t="e">
        <f>Q170/Q163</f>
        <v>#DIV/0!</v>
      </c>
      <c r="T170" s="3">
        <v>4</v>
      </c>
      <c r="U170" s="3" cm="1">
        <f t="array" ref="U170">_xlfn.AGGREGATE(15, 3, (YTD_12[Associate Name]=V165)/(YTD_12[Associate Name]=V165)*ROW(YTD_12[Associate Name]), T170) - 1</f>
        <v>4</v>
      </c>
      <c r="V170" s="43" cm="1">
        <f t="array" ref="V170">IFERROR(INDEX(YTD_12[Vendor Name], U170), "")</f>
        <v>0</v>
      </c>
      <c r="W170" s="44">
        <f>SUMIFS(YTD_12[Closed Sales Volume YTD], YTD_12[Associate Name], V165, YTD_12[Vendor Name], V170)</f>
        <v>0</v>
      </c>
      <c r="X170" s="45" t="e">
        <f>W170/W163</f>
        <v>#DIV/0!</v>
      </c>
      <c r="Z170" s="3">
        <v>4</v>
      </c>
      <c r="AA170" s="3" cm="1">
        <f t="array" ref="AA170">_xlfn.AGGREGATE(15, 3, (YTD_12[Associate Name]=AB165)/(YTD_12[Associate Name]=AB165)*ROW(YTD_12[Associate Name]), Z170) - 1</f>
        <v>4</v>
      </c>
      <c r="AB170" s="43" cm="1">
        <f t="array" ref="AB170">IFERROR(INDEX(YTD_12[Vendor Name], AA170), "")</f>
        <v>0</v>
      </c>
      <c r="AC170" s="44">
        <f>SUMIFS(YTD_12[Closed Sales Volume YTD], YTD_12[Associate Name], AB165, YTD_12[Vendor Name], AB170)</f>
        <v>0</v>
      </c>
      <c r="AD170" s="45" t="e">
        <f>AC170/AC163</f>
        <v>#DIV/0!</v>
      </c>
    </row>
    <row r="171" spans="1:30" x14ac:dyDescent="0.2">
      <c r="B171" s="3">
        <v>5</v>
      </c>
      <c r="C171" s="3" cm="1">
        <f t="array" ref="C171">_xlfn.AGGREGATE(15, 3, (YTD_12[Associate Name]=D165)/(YTD_12[Associate Name]=D165)*ROW(YTD_12[Associate Name]), B171) - 1</f>
        <v>5</v>
      </c>
      <c r="D171" s="43" cm="1">
        <f t="array" ref="D171">IFERROR(INDEX(YTD_12[Vendor Name], C171), "")</f>
        <v>0</v>
      </c>
      <c r="E171" s="44">
        <f>SUMIFS(YTD_12[Closed Sales Volume YTD], YTD_12[Associate Name], D165, YTD_12[Vendor Name], D171)</f>
        <v>0</v>
      </c>
      <c r="F171" s="45" t="e">
        <f>E171/E163</f>
        <v>#DIV/0!</v>
      </c>
      <c r="H171" s="3">
        <v>5</v>
      </c>
      <c r="I171" s="3" cm="1">
        <f t="array" ref="I171">_xlfn.AGGREGATE(15, 3, (YTD_12[Associate Name]=J165)/(YTD_12[Associate Name]=J165)*ROW(YTD_12[Associate Name]), H171) - 1</f>
        <v>5</v>
      </c>
      <c r="J171" s="43" cm="1">
        <f t="array" ref="J171">IFERROR(INDEX(YTD_12[Vendor Name], I171), "")</f>
        <v>0</v>
      </c>
      <c r="K171" s="44">
        <f>SUMIFS(YTD_12[Closed Sales Volume YTD], YTD_12[Associate Name], J165, YTD_12[Vendor Name], J171)</f>
        <v>0</v>
      </c>
      <c r="L171" s="45" t="e">
        <f>K171/K163</f>
        <v>#DIV/0!</v>
      </c>
      <c r="N171" s="3">
        <v>5</v>
      </c>
      <c r="O171" s="3" cm="1">
        <f t="array" ref="O171">_xlfn.AGGREGATE(15, 3, (YTD_12[Associate Name]=P165)/(YTD_12[Associate Name]=P165)*ROW(YTD_12[Associate Name]), N171) - 1</f>
        <v>5</v>
      </c>
      <c r="P171" s="43" cm="1">
        <f t="array" ref="P171">IFERROR(INDEX(YTD_12[Vendor Name], O171), "")</f>
        <v>0</v>
      </c>
      <c r="Q171" s="44">
        <f>SUMIFS(YTD_12[Closed Sales Volume YTD], YTD_12[Associate Name], P165, YTD_12[Vendor Name], P171)</f>
        <v>0</v>
      </c>
      <c r="R171" s="45" t="e">
        <f>Q171/Q163</f>
        <v>#DIV/0!</v>
      </c>
      <c r="T171" s="3">
        <v>5</v>
      </c>
      <c r="U171" s="3" cm="1">
        <f t="array" ref="U171">_xlfn.AGGREGATE(15, 3, (YTD_12[Associate Name]=V165)/(YTD_12[Associate Name]=V165)*ROW(YTD_12[Associate Name]), T171) - 1</f>
        <v>5</v>
      </c>
      <c r="V171" s="43" cm="1">
        <f t="array" ref="V171">IFERROR(INDEX(YTD_12[Vendor Name], U171), "")</f>
        <v>0</v>
      </c>
      <c r="W171" s="44">
        <f>SUMIFS(YTD_12[Closed Sales Volume YTD], YTD_12[Associate Name], V165, YTD_12[Vendor Name], V171)</f>
        <v>0</v>
      </c>
      <c r="X171" s="45" t="e">
        <f>W171/W163</f>
        <v>#DIV/0!</v>
      </c>
      <c r="Z171" s="3">
        <v>5</v>
      </c>
      <c r="AA171" s="3" cm="1">
        <f t="array" ref="AA171">_xlfn.AGGREGATE(15, 3, (YTD_12[Associate Name]=AB165)/(YTD_12[Associate Name]=AB165)*ROW(YTD_12[Associate Name]), Z171) - 1</f>
        <v>5</v>
      </c>
      <c r="AB171" s="43" cm="1">
        <f t="array" ref="AB171">IFERROR(INDEX(YTD_12[Vendor Name], AA171), "")</f>
        <v>0</v>
      </c>
      <c r="AC171" s="44">
        <f>SUMIFS(YTD_12[Closed Sales Volume YTD], YTD_12[Associate Name], AB165, YTD_12[Vendor Name], AB171)</f>
        <v>0</v>
      </c>
      <c r="AD171" s="45" t="e">
        <f>AC171/AC163</f>
        <v>#DIV/0!</v>
      </c>
    </row>
    <row r="172" spans="1:30" x14ac:dyDescent="0.2">
      <c r="B172" s="3">
        <v>6</v>
      </c>
      <c r="C172" s="3" cm="1">
        <f t="array" ref="C172">_xlfn.AGGREGATE(15, 3, (YTD_12[Associate Name]=D165)/(YTD_12[Associate Name]=D165)*ROW(YTD_12[Associate Name]), B172) - 1</f>
        <v>6</v>
      </c>
      <c r="D172" s="43" cm="1">
        <f t="array" ref="D172">IFERROR(INDEX(YTD_12[Vendor Name], C172), "")</f>
        <v>0</v>
      </c>
      <c r="E172" s="44">
        <f>SUMIFS(YTD_12[Closed Sales Volume YTD], YTD_12[Associate Name], D165, YTD_12[Vendor Name], D172)</f>
        <v>0</v>
      </c>
      <c r="F172" s="45" t="e">
        <f>E172/E163</f>
        <v>#DIV/0!</v>
      </c>
      <c r="H172" s="3">
        <v>6</v>
      </c>
      <c r="I172" s="3" cm="1">
        <f t="array" ref="I172">_xlfn.AGGREGATE(15, 3, (YTD_12[Associate Name]=J165)/(YTD_12[Associate Name]=J165)*ROW(YTD_12[Associate Name]), H172) - 1</f>
        <v>6</v>
      </c>
      <c r="J172" s="43" cm="1">
        <f t="array" ref="J172">IFERROR(INDEX(YTD_12[Vendor Name], I172), "")</f>
        <v>0</v>
      </c>
      <c r="K172" s="44">
        <f>SUMIFS(YTD_12[Closed Sales Volume YTD], YTD_12[Associate Name], J165, YTD_12[Vendor Name], J172)</f>
        <v>0</v>
      </c>
      <c r="L172" s="45" t="e">
        <f>K172/K163</f>
        <v>#DIV/0!</v>
      </c>
      <c r="N172" s="3">
        <v>6</v>
      </c>
      <c r="O172" s="3" cm="1">
        <f t="array" ref="O172">_xlfn.AGGREGATE(15, 3, (YTD_12[Associate Name]=P165)/(YTD_12[Associate Name]=P165)*ROW(YTD_12[Associate Name]), N172) - 1</f>
        <v>6</v>
      </c>
      <c r="P172" s="43" cm="1">
        <f t="array" ref="P172">IFERROR(INDEX(YTD_12[Vendor Name], O172), "")</f>
        <v>0</v>
      </c>
      <c r="Q172" s="44">
        <f>SUMIFS(YTD_12[Closed Sales Volume YTD], YTD_12[Associate Name], P165, YTD_12[Vendor Name], P172)</f>
        <v>0</v>
      </c>
      <c r="R172" s="45" t="e">
        <f>Q172/Q163</f>
        <v>#DIV/0!</v>
      </c>
      <c r="T172" s="3">
        <v>6</v>
      </c>
      <c r="U172" s="3" cm="1">
        <f t="array" ref="U172">_xlfn.AGGREGATE(15, 3, (YTD_12[Associate Name]=V165)/(YTD_12[Associate Name]=V165)*ROW(YTD_12[Associate Name]), T172) - 1</f>
        <v>6</v>
      </c>
      <c r="V172" s="43" cm="1">
        <f t="array" ref="V172">IFERROR(INDEX(YTD_12[Vendor Name], U172), "")</f>
        <v>0</v>
      </c>
      <c r="W172" s="44">
        <f>SUMIFS(YTD_12[Closed Sales Volume YTD], YTD_12[Associate Name], V165, YTD_12[Vendor Name], V172)</f>
        <v>0</v>
      </c>
      <c r="X172" s="45" t="e">
        <f>W172/W163</f>
        <v>#DIV/0!</v>
      </c>
      <c r="Z172" s="3">
        <v>6</v>
      </c>
      <c r="AA172" s="3" cm="1">
        <f t="array" ref="AA172">_xlfn.AGGREGATE(15, 3, (YTD_12[Associate Name]=AB165)/(YTD_12[Associate Name]=AB165)*ROW(YTD_12[Associate Name]), Z172) - 1</f>
        <v>6</v>
      </c>
      <c r="AB172" s="43" cm="1">
        <f t="array" ref="AB172">IFERROR(INDEX(YTD_12[Vendor Name], AA172), "")</f>
        <v>0</v>
      </c>
      <c r="AC172" s="44">
        <f>SUMIFS(YTD_12[Closed Sales Volume YTD], YTD_12[Associate Name], AB165, YTD_12[Vendor Name], AB172)</f>
        <v>0</v>
      </c>
      <c r="AD172" s="45" t="e">
        <f>AC172/AC163</f>
        <v>#DIV/0!</v>
      </c>
    </row>
    <row r="173" spans="1:30" x14ac:dyDescent="0.2">
      <c r="B173" s="3">
        <v>7</v>
      </c>
      <c r="C173" s="3" cm="1">
        <f t="array" ref="C173">_xlfn.AGGREGATE(15, 3, (YTD_12[Associate Name]=D165)/(YTD_12[Associate Name]=D165)*ROW(YTD_12[Associate Name]), B173) - 1</f>
        <v>7</v>
      </c>
      <c r="D173" s="43" cm="1">
        <f t="array" ref="D173">IFERROR(INDEX(YTD_12[Vendor Name], C173), "")</f>
        <v>0</v>
      </c>
      <c r="E173" s="44">
        <f>SUMIFS(YTD_12[Closed Sales Volume YTD], YTD_12[Associate Name], D165, YTD_12[Vendor Name], D173)</f>
        <v>0</v>
      </c>
      <c r="F173" s="45" t="e">
        <f>E173/E163</f>
        <v>#DIV/0!</v>
      </c>
      <c r="H173" s="3">
        <v>7</v>
      </c>
      <c r="I173" s="3" cm="1">
        <f t="array" ref="I173">_xlfn.AGGREGATE(15, 3, (YTD_12[Associate Name]=J165)/(YTD_12[Associate Name]=J165)*ROW(YTD_12[Associate Name]), H173) - 1</f>
        <v>7</v>
      </c>
      <c r="J173" s="43" cm="1">
        <f t="array" ref="J173">IFERROR(INDEX(YTD_12[Vendor Name], I173), "")</f>
        <v>0</v>
      </c>
      <c r="K173" s="44">
        <f>SUMIFS(YTD_12[Closed Sales Volume YTD], YTD_12[Associate Name], J165, YTD_12[Vendor Name], J173)</f>
        <v>0</v>
      </c>
      <c r="L173" s="45" t="e">
        <f>K173/K163</f>
        <v>#DIV/0!</v>
      </c>
      <c r="N173" s="3">
        <v>7</v>
      </c>
      <c r="O173" s="3" cm="1">
        <f t="array" ref="O173">_xlfn.AGGREGATE(15, 3, (YTD_12[Associate Name]=P165)/(YTD_12[Associate Name]=P165)*ROW(YTD_12[Associate Name]), N173) - 1</f>
        <v>7</v>
      </c>
      <c r="P173" s="43" cm="1">
        <f t="array" ref="P173">IFERROR(INDEX(YTD_12[Vendor Name], O173), "")</f>
        <v>0</v>
      </c>
      <c r="Q173" s="44">
        <f>SUMIFS(YTD_12[Closed Sales Volume YTD], YTD_12[Associate Name], P165, YTD_12[Vendor Name], P173)</f>
        <v>0</v>
      </c>
      <c r="R173" s="45" t="e">
        <f>Q173/Q163</f>
        <v>#DIV/0!</v>
      </c>
      <c r="T173" s="3">
        <v>7</v>
      </c>
      <c r="U173" s="3" cm="1">
        <f t="array" ref="U173">_xlfn.AGGREGATE(15, 3, (YTD_12[Associate Name]=V165)/(YTD_12[Associate Name]=V165)*ROW(YTD_12[Associate Name]), T173) - 1</f>
        <v>7</v>
      </c>
      <c r="V173" s="43" cm="1">
        <f t="array" ref="V173">IFERROR(INDEX(YTD_12[Vendor Name], U173), "")</f>
        <v>0</v>
      </c>
      <c r="W173" s="44">
        <f>SUMIFS(YTD_12[Closed Sales Volume YTD], YTD_12[Associate Name], V165, YTD_12[Vendor Name], V173)</f>
        <v>0</v>
      </c>
      <c r="X173" s="45" t="e">
        <f>W173/W163</f>
        <v>#DIV/0!</v>
      </c>
      <c r="Z173" s="3">
        <v>7</v>
      </c>
      <c r="AA173" s="3" cm="1">
        <f t="array" ref="AA173">_xlfn.AGGREGATE(15, 3, (YTD_12[Associate Name]=AB165)/(YTD_12[Associate Name]=AB165)*ROW(YTD_12[Associate Name]), Z173) - 1</f>
        <v>7</v>
      </c>
      <c r="AB173" s="43" cm="1">
        <f t="array" ref="AB173">IFERROR(INDEX(YTD_12[Vendor Name], AA173), "")</f>
        <v>0</v>
      </c>
      <c r="AC173" s="44">
        <f>SUMIFS(YTD_12[Closed Sales Volume YTD], YTD_12[Associate Name], AB165, YTD_12[Vendor Name], AB173)</f>
        <v>0</v>
      </c>
      <c r="AD173" s="45" t="e">
        <f>AC173/AC163</f>
        <v>#DIV/0!</v>
      </c>
    </row>
    <row r="174" spans="1:30" x14ac:dyDescent="0.2">
      <c r="B174" s="3">
        <v>8</v>
      </c>
      <c r="C174" s="3" cm="1">
        <f t="array" ref="C174">_xlfn.AGGREGATE(15, 3, (YTD_12[Associate Name]=D165)/(YTD_12[Associate Name]=D165)*ROW(YTD_12[Associate Name]), B174) - 1</f>
        <v>8</v>
      </c>
      <c r="D174" s="43" cm="1">
        <f t="array" ref="D174">IFERROR(INDEX(YTD_12[Vendor Name], C174), "")</f>
        <v>0</v>
      </c>
      <c r="E174" s="44">
        <f>SUMIFS(YTD_12[Closed Sales Volume YTD], YTD_12[Associate Name], D165, YTD_12[Vendor Name], D174)</f>
        <v>0</v>
      </c>
      <c r="F174" s="45" t="e">
        <f>E174/E163</f>
        <v>#DIV/0!</v>
      </c>
      <c r="H174" s="3">
        <v>8</v>
      </c>
      <c r="I174" s="3" cm="1">
        <f t="array" ref="I174">_xlfn.AGGREGATE(15, 3, (YTD_12[Associate Name]=J165)/(YTD_12[Associate Name]=J165)*ROW(YTD_12[Associate Name]), H174) - 1</f>
        <v>8</v>
      </c>
      <c r="J174" s="43" cm="1">
        <f t="array" ref="J174">IFERROR(INDEX(YTD_12[Vendor Name], I174), "")</f>
        <v>0</v>
      </c>
      <c r="K174" s="44">
        <f>SUMIFS(YTD_12[Closed Sales Volume YTD], YTD_12[Associate Name], J165, YTD_12[Vendor Name], J174)</f>
        <v>0</v>
      </c>
      <c r="L174" s="45" t="e">
        <f>K174/K163</f>
        <v>#DIV/0!</v>
      </c>
      <c r="N174" s="3">
        <v>8</v>
      </c>
      <c r="O174" s="3" cm="1">
        <f t="array" ref="O174">_xlfn.AGGREGATE(15, 3, (YTD_12[Associate Name]=P165)/(YTD_12[Associate Name]=P165)*ROW(YTD_12[Associate Name]), N174) - 1</f>
        <v>8</v>
      </c>
      <c r="P174" s="43" cm="1">
        <f t="array" ref="P174">IFERROR(INDEX(YTD_12[Vendor Name], O174), "")</f>
        <v>0</v>
      </c>
      <c r="Q174" s="44">
        <f>SUMIFS(YTD_12[Closed Sales Volume YTD], YTD_12[Associate Name], P165, YTD_12[Vendor Name], P174)</f>
        <v>0</v>
      </c>
      <c r="R174" s="45" t="e">
        <f>Q174/Q163</f>
        <v>#DIV/0!</v>
      </c>
      <c r="T174" s="3">
        <v>8</v>
      </c>
      <c r="U174" s="3" cm="1">
        <f t="array" ref="U174">_xlfn.AGGREGATE(15, 3, (YTD_12[Associate Name]=V165)/(YTD_12[Associate Name]=V165)*ROW(YTD_12[Associate Name]), T174) - 1</f>
        <v>8</v>
      </c>
      <c r="V174" s="43" cm="1">
        <f t="array" ref="V174">IFERROR(INDEX(YTD_12[Vendor Name], U174), "")</f>
        <v>0</v>
      </c>
      <c r="W174" s="44">
        <f>SUMIFS(YTD_12[Closed Sales Volume YTD], YTD_12[Associate Name], V165, YTD_12[Vendor Name], V174)</f>
        <v>0</v>
      </c>
      <c r="X174" s="45" t="e">
        <f>W174/W163</f>
        <v>#DIV/0!</v>
      </c>
      <c r="Z174" s="3">
        <v>8</v>
      </c>
      <c r="AA174" s="3" cm="1">
        <f t="array" ref="AA174">_xlfn.AGGREGATE(15, 3, (YTD_12[Associate Name]=AB165)/(YTD_12[Associate Name]=AB165)*ROW(YTD_12[Associate Name]), Z174) - 1</f>
        <v>8</v>
      </c>
      <c r="AB174" s="43" cm="1">
        <f t="array" ref="AB174">IFERROR(INDEX(YTD_12[Vendor Name], AA174), "")</f>
        <v>0</v>
      </c>
      <c r="AC174" s="44">
        <f>SUMIFS(YTD_12[Closed Sales Volume YTD], YTD_12[Associate Name], AB165, YTD_12[Vendor Name], AB174)</f>
        <v>0</v>
      </c>
      <c r="AD174" s="45" t="e">
        <f>AC174/AC163</f>
        <v>#DIV/0!</v>
      </c>
    </row>
    <row r="175" spans="1:30" x14ac:dyDescent="0.2">
      <c r="B175" s="3">
        <v>9</v>
      </c>
      <c r="C175" s="3" cm="1">
        <f t="array" ref="C175">_xlfn.AGGREGATE(15, 3, (YTD_12[Associate Name]=D165)/(YTD_12[Associate Name]=D165)*ROW(YTD_12[Associate Name]), B175) - 1</f>
        <v>9</v>
      </c>
      <c r="D175" s="43" cm="1">
        <f t="array" ref="D175">IFERROR(INDEX(YTD_12[Vendor Name], C175), "")</f>
        <v>0</v>
      </c>
      <c r="E175" s="44">
        <f>SUMIFS(YTD_12[Closed Sales Volume YTD], YTD_12[Associate Name], D165, YTD_12[Vendor Name], D175)</f>
        <v>0</v>
      </c>
      <c r="F175" s="45" t="e">
        <f>E175/E163</f>
        <v>#DIV/0!</v>
      </c>
      <c r="H175" s="3">
        <v>9</v>
      </c>
      <c r="I175" s="3" cm="1">
        <f t="array" ref="I175">_xlfn.AGGREGATE(15, 3, (YTD_12[Associate Name]=J165)/(YTD_12[Associate Name]=J165)*ROW(YTD_12[Associate Name]), H175) - 1</f>
        <v>9</v>
      </c>
      <c r="J175" s="43" cm="1">
        <f t="array" ref="J175">IFERROR(INDEX(YTD_12[Vendor Name], I175), "")</f>
        <v>0</v>
      </c>
      <c r="K175" s="44">
        <f>SUMIFS(YTD_12[Closed Sales Volume YTD], YTD_12[Associate Name], J165, YTD_12[Vendor Name], J175)</f>
        <v>0</v>
      </c>
      <c r="L175" s="45" t="e">
        <f>K175/K163</f>
        <v>#DIV/0!</v>
      </c>
      <c r="N175" s="3">
        <v>9</v>
      </c>
      <c r="O175" s="3" cm="1">
        <f t="array" ref="O175">_xlfn.AGGREGATE(15, 3, (YTD_12[Associate Name]=P165)/(YTD_12[Associate Name]=P165)*ROW(YTD_12[Associate Name]), N175) - 1</f>
        <v>9</v>
      </c>
      <c r="P175" s="43" cm="1">
        <f t="array" ref="P175">IFERROR(INDEX(YTD_12[Vendor Name], O175), "")</f>
        <v>0</v>
      </c>
      <c r="Q175" s="44">
        <f>SUMIFS(YTD_12[Closed Sales Volume YTD], YTD_12[Associate Name], P165, YTD_12[Vendor Name], P175)</f>
        <v>0</v>
      </c>
      <c r="R175" s="45" t="e">
        <f>Q175/Q163</f>
        <v>#DIV/0!</v>
      </c>
      <c r="T175" s="3">
        <v>9</v>
      </c>
      <c r="U175" s="3" cm="1">
        <f t="array" ref="U175">_xlfn.AGGREGATE(15, 3, (YTD_12[Associate Name]=V165)/(YTD_12[Associate Name]=V165)*ROW(YTD_12[Associate Name]), T175) - 1</f>
        <v>9</v>
      </c>
      <c r="V175" s="43" cm="1">
        <f t="array" ref="V175">IFERROR(INDEX(YTD_12[Vendor Name], U175), "")</f>
        <v>0</v>
      </c>
      <c r="W175" s="44">
        <f>SUMIFS(YTD_12[Closed Sales Volume YTD], YTD_12[Associate Name], V165, YTD_12[Vendor Name], V175)</f>
        <v>0</v>
      </c>
      <c r="X175" s="45" t="e">
        <f>W175/W163</f>
        <v>#DIV/0!</v>
      </c>
      <c r="Z175" s="3">
        <v>9</v>
      </c>
      <c r="AA175" s="3" cm="1">
        <f t="array" ref="AA175">_xlfn.AGGREGATE(15, 3, (YTD_12[Associate Name]=AB165)/(YTD_12[Associate Name]=AB165)*ROW(YTD_12[Associate Name]), Z175) - 1</f>
        <v>9</v>
      </c>
      <c r="AB175" s="43" cm="1">
        <f t="array" ref="AB175">IFERROR(INDEX(YTD_12[Vendor Name], AA175), "")</f>
        <v>0</v>
      </c>
      <c r="AC175" s="44">
        <f>SUMIFS(YTD_12[Closed Sales Volume YTD], YTD_12[Associate Name], AB165, YTD_12[Vendor Name], AB175)</f>
        <v>0</v>
      </c>
      <c r="AD175" s="45" t="e">
        <f>AC175/AC163</f>
        <v>#DIV/0!</v>
      </c>
    </row>
    <row r="176" spans="1:30" x14ac:dyDescent="0.2">
      <c r="B176" s="3">
        <v>10</v>
      </c>
      <c r="C176" s="3" cm="1">
        <f t="array" ref="C176">_xlfn.AGGREGATE(15, 3, (YTD_12[Associate Name]=D165)/(YTD_12[Associate Name]=D165)*ROW(YTD_12[Associate Name]), B176) - 1</f>
        <v>10</v>
      </c>
      <c r="D176" s="43" cm="1">
        <f t="array" ref="D176">IFERROR(INDEX(YTD_12[Vendor Name], C176), "")</f>
        <v>0</v>
      </c>
      <c r="E176" s="44">
        <f>SUMIFS(YTD_12[Closed Sales Volume YTD], YTD_12[Associate Name], D165, YTD_12[Vendor Name], D176)</f>
        <v>0</v>
      </c>
      <c r="F176" s="45" t="e">
        <f>E176/E163</f>
        <v>#DIV/0!</v>
      </c>
      <c r="H176" s="3">
        <v>10</v>
      </c>
      <c r="I176" s="3" cm="1">
        <f t="array" ref="I176">_xlfn.AGGREGATE(15, 3, (YTD_12[Associate Name]=J165)/(YTD_12[Associate Name]=J165)*ROW(YTD_12[Associate Name]), H176) - 1</f>
        <v>10</v>
      </c>
      <c r="J176" s="43" cm="1">
        <f t="array" ref="J176">IFERROR(INDEX(YTD_12[Vendor Name], I176), "")</f>
        <v>0</v>
      </c>
      <c r="K176" s="44">
        <f>SUMIFS(YTD_12[Closed Sales Volume YTD], YTD_12[Associate Name], J165, YTD_12[Vendor Name], J176)</f>
        <v>0</v>
      </c>
      <c r="L176" s="45" t="e">
        <f>K176/K163</f>
        <v>#DIV/0!</v>
      </c>
      <c r="N176" s="3">
        <v>10</v>
      </c>
      <c r="O176" s="3" cm="1">
        <f t="array" ref="O176">_xlfn.AGGREGATE(15, 3, (YTD_12[Associate Name]=P165)/(YTD_12[Associate Name]=P165)*ROW(YTD_12[Associate Name]), N176) - 1</f>
        <v>10</v>
      </c>
      <c r="P176" s="43" cm="1">
        <f t="array" ref="P176">IFERROR(INDEX(YTD_12[Vendor Name], O176), "")</f>
        <v>0</v>
      </c>
      <c r="Q176" s="44">
        <f>SUMIFS(YTD_12[Closed Sales Volume YTD], YTD_12[Associate Name], P165, YTD_12[Vendor Name], P176)</f>
        <v>0</v>
      </c>
      <c r="R176" s="45" t="e">
        <f>Q176/Q163</f>
        <v>#DIV/0!</v>
      </c>
      <c r="T176" s="3">
        <v>10</v>
      </c>
      <c r="U176" s="3" cm="1">
        <f t="array" ref="U176">_xlfn.AGGREGATE(15, 3, (YTD_12[Associate Name]=V165)/(YTD_12[Associate Name]=V165)*ROW(YTD_12[Associate Name]), T176) - 1</f>
        <v>10</v>
      </c>
      <c r="V176" s="43" cm="1">
        <f t="array" ref="V176">IFERROR(INDEX(YTD_12[Vendor Name], U176), "")</f>
        <v>0</v>
      </c>
      <c r="W176" s="44">
        <f>SUMIFS(YTD_12[Closed Sales Volume YTD], YTD_12[Associate Name], V165, YTD_12[Vendor Name], V176)</f>
        <v>0</v>
      </c>
      <c r="X176" s="45" t="e">
        <f>W176/W163</f>
        <v>#DIV/0!</v>
      </c>
      <c r="Z176" s="3">
        <v>10</v>
      </c>
      <c r="AA176" s="3" cm="1">
        <f t="array" ref="AA176">_xlfn.AGGREGATE(15, 3, (YTD_12[Associate Name]=AB165)/(YTD_12[Associate Name]=AB165)*ROW(YTD_12[Associate Name]), Z176) - 1</f>
        <v>10</v>
      </c>
      <c r="AB176" s="43" cm="1">
        <f t="array" ref="AB176">IFERROR(INDEX(YTD_12[Vendor Name], AA176), "")</f>
        <v>0</v>
      </c>
      <c r="AC176" s="44">
        <f>SUMIFS(YTD_12[Closed Sales Volume YTD], YTD_12[Associate Name], AB165, YTD_12[Vendor Name], AB176)</f>
        <v>0</v>
      </c>
      <c r="AD176" s="45" t="e">
        <f>AC176/AC163</f>
        <v>#DIV/0!</v>
      </c>
    </row>
    <row r="178" spans="1:30" x14ac:dyDescent="0.2">
      <c r="A178" s="81">
        <f>A162+5</f>
        <v>56</v>
      </c>
      <c r="B178" s="3"/>
      <c r="C178" s="3"/>
      <c r="D178" s="76" t="str" cm="1">
        <f t="array" ref="D178">IFERROR(INDEX(YTD_Associate[Associate Name], A178), "")</f>
        <v/>
      </c>
      <c r="E178" s="77"/>
      <c r="F178" s="78"/>
      <c r="G178" s="81">
        <f>G162+5</f>
        <v>57</v>
      </c>
      <c r="H178" s="3"/>
      <c r="I178" s="3"/>
      <c r="J178" s="76" t="str" cm="1">
        <f t="array" ref="J178">IFERROR(INDEX(YTD_Associate[Associate Name], G178), "")</f>
        <v/>
      </c>
      <c r="K178" s="77"/>
      <c r="L178" s="78"/>
      <c r="M178" s="81">
        <f>M162+5</f>
        <v>58</v>
      </c>
      <c r="N178" s="3"/>
      <c r="O178" s="3"/>
      <c r="P178" s="76" t="str" cm="1">
        <f t="array" ref="P178">IFERROR(INDEX(YTD_Associate[Associate Name], M178), "")</f>
        <v/>
      </c>
      <c r="Q178" s="77"/>
      <c r="R178" s="78"/>
      <c r="S178" s="81">
        <f>S162+5</f>
        <v>59</v>
      </c>
      <c r="T178" s="3"/>
      <c r="U178" s="3"/>
      <c r="V178" s="76" t="str" cm="1">
        <f t="array" ref="V178">IFERROR(INDEX(YTD_Associate[Associate Name], S178), "")</f>
        <v/>
      </c>
      <c r="W178" s="77"/>
      <c r="X178" s="78"/>
      <c r="Y178" s="81">
        <f>Y162+5</f>
        <v>60</v>
      </c>
      <c r="Z178" s="3"/>
      <c r="AA178" s="3"/>
      <c r="AB178" s="76" t="str" cm="1">
        <f t="array" ref="AB178">IFERROR(INDEX(YTD_Associate[Associate Name], Y178), "")</f>
        <v/>
      </c>
      <c r="AC178" s="77"/>
      <c r="AD178" s="78"/>
    </row>
    <row r="179" spans="1:30" x14ac:dyDescent="0.2">
      <c r="A179" s="81"/>
      <c r="B179" s="3"/>
      <c r="C179" s="3"/>
      <c r="D179" s="37" t="s">
        <v>36</v>
      </c>
      <c r="E179" s="79">
        <f>SUMIFS(YTD_12[Closed Sales Volume YTD], YTD_12[Associate Name], D178)</f>
        <v>0</v>
      </c>
      <c r="F179" s="80"/>
      <c r="G179" s="81"/>
      <c r="H179" s="3"/>
      <c r="I179" s="3"/>
      <c r="J179" s="37" t="s">
        <v>36</v>
      </c>
      <c r="K179" s="79">
        <f>SUMIFS(YTD_12[Closed Sales Volume YTD], YTD_12[Associate Name], J178)</f>
        <v>0</v>
      </c>
      <c r="L179" s="80"/>
      <c r="M179" s="81"/>
      <c r="N179" s="3"/>
      <c r="O179" s="3"/>
      <c r="P179" s="37" t="s">
        <v>36</v>
      </c>
      <c r="Q179" s="79">
        <f>SUMIFS(YTD_12[Closed Sales Volume YTD], YTD_12[Associate Name], P178)</f>
        <v>0</v>
      </c>
      <c r="R179" s="80"/>
      <c r="S179" s="81"/>
      <c r="T179" s="3"/>
      <c r="U179" s="3"/>
      <c r="V179" s="37" t="s">
        <v>36</v>
      </c>
      <c r="W179" s="79">
        <f>SUMIFS(YTD_12[Closed Sales Volume YTD], YTD_12[Associate Name], V178)</f>
        <v>0</v>
      </c>
      <c r="X179" s="80"/>
      <c r="Y179" s="81"/>
      <c r="Z179" s="3"/>
      <c r="AA179" s="3"/>
      <c r="AB179" s="37" t="s">
        <v>36</v>
      </c>
      <c r="AC179" s="79">
        <f>SUMIFS(YTD_12[Closed Sales Volume YTD], YTD_12[Associate Name], AB178)</f>
        <v>0</v>
      </c>
      <c r="AD179" s="80"/>
    </row>
    <row r="180" spans="1:30" x14ac:dyDescent="0.2">
      <c r="A180" s="81"/>
      <c r="B180" s="3"/>
      <c r="C180" s="3"/>
      <c r="D180" s="37" t="s">
        <v>37</v>
      </c>
      <c r="E180" s="72" t="e">
        <f>E179/YTD_12[[#Totals],[Closed Sales Volume YTD]]</f>
        <v>#DIV/0!</v>
      </c>
      <c r="F180" s="73"/>
      <c r="G180" s="81"/>
      <c r="H180" s="3"/>
      <c r="I180" s="3"/>
      <c r="J180" s="37" t="s">
        <v>37</v>
      </c>
      <c r="K180" s="72" t="e">
        <f>K179/YTD_12[[#Totals],[Closed Sales Volume YTD]]</f>
        <v>#DIV/0!</v>
      </c>
      <c r="L180" s="73"/>
      <c r="M180" s="81"/>
      <c r="N180" s="3"/>
      <c r="O180" s="3"/>
      <c r="P180" s="37" t="s">
        <v>37</v>
      </c>
      <c r="Q180" s="72" t="e">
        <f>Q179/YTD_12[[#Totals],[Closed Sales Volume YTD]]</f>
        <v>#DIV/0!</v>
      </c>
      <c r="R180" s="73"/>
      <c r="S180" s="81"/>
      <c r="T180" s="3"/>
      <c r="U180" s="3"/>
      <c r="V180" s="37" t="s">
        <v>37</v>
      </c>
      <c r="W180" s="72" t="e">
        <f>W179/YTD_12[[#Totals],[Closed Sales Volume YTD]]</f>
        <v>#DIV/0!</v>
      </c>
      <c r="X180" s="73"/>
      <c r="Y180" s="81"/>
      <c r="Z180" s="3"/>
      <c r="AA180" s="3"/>
      <c r="AB180" s="37" t="s">
        <v>37</v>
      </c>
      <c r="AC180" s="72" t="e">
        <f>AC179/YTD_12[[#Totals],[Closed Sales Volume YTD]]</f>
        <v>#DIV/0!</v>
      </c>
      <c r="AD180" s="73"/>
    </row>
    <row r="181" spans="1:30" x14ac:dyDescent="0.2">
      <c r="B181" s="38" t="s">
        <v>38</v>
      </c>
      <c r="C181" s="39" t="s">
        <v>39</v>
      </c>
      <c r="D181" s="74" t="str">
        <f>D178</f>
        <v/>
      </c>
      <c r="E181" s="75"/>
      <c r="H181" s="38" t="s">
        <v>38</v>
      </c>
      <c r="I181" s="39" t="s">
        <v>39</v>
      </c>
      <c r="J181" s="74" t="str">
        <f>J178</f>
        <v/>
      </c>
      <c r="K181" s="75"/>
      <c r="N181" s="38" t="s">
        <v>38</v>
      </c>
      <c r="O181" s="39" t="s">
        <v>39</v>
      </c>
      <c r="P181" s="74" t="str">
        <f>P178</f>
        <v/>
      </c>
      <c r="Q181" s="75"/>
      <c r="T181" s="38" t="s">
        <v>38</v>
      </c>
      <c r="U181" s="39" t="s">
        <v>39</v>
      </c>
      <c r="V181" s="74" t="str">
        <f>V178</f>
        <v/>
      </c>
      <c r="W181" s="75"/>
      <c r="Z181" s="38" t="s">
        <v>38</v>
      </c>
      <c r="AA181" s="39" t="s">
        <v>39</v>
      </c>
      <c r="AB181" s="74" t="str">
        <f>AB178</f>
        <v/>
      </c>
      <c r="AC181" s="75"/>
    </row>
    <row r="182" spans="1:30" x14ac:dyDescent="0.2">
      <c r="B182" s="40"/>
      <c r="C182" s="40"/>
      <c r="D182" s="41" t="s">
        <v>40</v>
      </c>
      <c r="E182" s="41" t="s">
        <v>41</v>
      </c>
      <c r="F182" s="42" t="s">
        <v>42</v>
      </c>
      <c r="H182" s="40"/>
      <c r="I182" s="40"/>
      <c r="J182" s="41" t="s">
        <v>40</v>
      </c>
      <c r="K182" s="41" t="s">
        <v>41</v>
      </c>
      <c r="L182" s="42" t="s">
        <v>42</v>
      </c>
      <c r="N182" s="40"/>
      <c r="O182" s="40"/>
      <c r="P182" s="41" t="s">
        <v>40</v>
      </c>
      <c r="Q182" s="41" t="s">
        <v>41</v>
      </c>
      <c r="R182" s="42" t="s">
        <v>42</v>
      </c>
      <c r="T182" s="40"/>
      <c r="U182" s="40"/>
      <c r="V182" s="41" t="s">
        <v>40</v>
      </c>
      <c r="W182" s="41" t="s">
        <v>41</v>
      </c>
      <c r="X182" s="42" t="s">
        <v>42</v>
      </c>
      <c r="Z182" s="40"/>
      <c r="AA182" s="40"/>
      <c r="AB182" s="41" t="s">
        <v>40</v>
      </c>
      <c r="AC182" s="41" t="s">
        <v>41</v>
      </c>
      <c r="AD182" s="42" t="s">
        <v>42</v>
      </c>
    </row>
    <row r="183" spans="1:30" x14ac:dyDescent="0.2">
      <c r="B183" s="3">
        <v>1</v>
      </c>
      <c r="C183" s="3" cm="1">
        <f t="array" ref="C183">_xlfn.AGGREGATE(15, 3, (YTD_12[Associate Name]=D181)/(YTD_12[Associate Name]=D181)*ROW(YTD_12[Associate Name]), B183) - 1</f>
        <v>1</v>
      </c>
      <c r="D183" s="43" cm="1">
        <f t="array" ref="D183">IFERROR(INDEX(YTD_12[Vendor Name], C183), "")</f>
        <v>0</v>
      </c>
      <c r="E183" s="44">
        <f>SUMIFS(YTD_12[Closed Sales Volume YTD], YTD_12[Associate Name], D181, YTD_12[Vendor Name], D183)</f>
        <v>0</v>
      </c>
      <c r="F183" s="46" t="e">
        <f>E183/E179</f>
        <v>#DIV/0!</v>
      </c>
      <c r="H183" s="3">
        <v>1</v>
      </c>
      <c r="I183" s="3" cm="1">
        <f t="array" ref="I183">_xlfn.AGGREGATE(15, 3, (YTD_12[Associate Name]=J181)/(YTD_12[Associate Name]=J181)*ROW(YTD_12[Associate Name]), H183) - 1</f>
        <v>1</v>
      </c>
      <c r="J183" s="43" cm="1">
        <f t="array" ref="J183">IFERROR(INDEX(YTD_12[Vendor Name], I183), "")</f>
        <v>0</v>
      </c>
      <c r="K183" s="44">
        <f>SUMIFS(YTD_12[Closed Sales Volume YTD], YTD_12[Associate Name], J181, YTD_12[Vendor Name], J183)</f>
        <v>0</v>
      </c>
      <c r="L183" s="46" t="e">
        <f>K183/K179</f>
        <v>#DIV/0!</v>
      </c>
      <c r="N183" s="3">
        <v>1</v>
      </c>
      <c r="O183" s="3" cm="1">
        <f t="array" ref="O183">_xlfn.AGGREGATE(15, 3, (YTD_12[Associate Name]=P181)/(YTD_12[Associate Name]=P181)*ROW(YTD_12[Associate Name]), N183) - 1</f>
        <v>1</v>
      </c>
      <c r="P183" s="43" cm="1">
        <f t="array" ref="P183">IFERROR(INDEX(YTD_12[Vendor Name], O183), "")</f>
        <v>0</v>
      </c>
      <c r="Q183" s="44">
        <f>SUMIFS(YTD_12[Closed Sales Volume YTD], YTD_12[Associate Name], P181, YTD_12[Vendor Name], P183)</f>
        <v>0</v>
      </c>
      <c r="R183" s="46" t="e">
        <f>Q183/Q179</f>
        <v>#DIV/0!</v>
      </c>
      <c r="T183" s="3">
        <v>1</v>
      </c>
      <c r="U183" s="3" cm="1">
        <f t="array" ref="U183">_xlfn.AGGREGATE(15, 3, (YTD_12[Associate Name]=V181)/(YTD_12[Associate Name]=V181)*ROW(YTD_12[Associate Name]), T183) - 1</f>
        <v>1</v>
      </c>
      <c r="V183" s="43" cm="1">
        <f t="array" ref="V183">IFERROR(INDEX(YTD_12[Vendor Name], U183), "")</f>
        <v>0</v>
      </c>
      <c r="W183" s="44">
        <f>SUMIFS(YTD_12[Closed Sales Volume YTD], YTD_12[Associate Name], V181, YTD_12[Vendor Name], V183)</f>
        <v>0</v>
      </c>
      <c r="X183" s="46" t="e">
        <f>W183/W179</f>
        <v>#DIV/0!</v>
      </c>
      <c r="Z183" s="3">
        <v>1</v>
      </c>
      <c r="AA183" s="3" cm="1">
        <f t="array" ref="AA183">_xlfn.AGGREGATE(15, 3, (YTD_12[Associate Name]=AB181)/(YTD_12[Associate Name]=AB181)*ROW(YTD_12[Associate Name]), Z183) - 1</f>
        <v>1</v>
      </c>
      <c r="AB183" s="43" cm="1">
        <f t="array" ref="AB183">IFERROR(INDEX(YTD_12[Vendor Name], AA183), "")</f>
        <v>0</v>
      </c>
      <c r="AC183" s="44">
        <f>SUMIFS(YTD_12[Closed Sales Volume YTD], YTD_12[Associate Name], AB181, YTD_12[Vendor Name], AB183)</f>
        <v>0</v>
      </c>
      <c r="AD183" s="46" t="e">
        <f>AC183/AC179</f>
        <v>#DIV/0!</v>
      </c>
    </row>
    <row r="184" spans="1:30" x14ac:dyDescent="0.2">
      <c r="B184" s="3">
        <v>2</v>
      </c>
      <c r="C184" s="3" cm="1">
        <f t="array" ref="C184">_xlfn.AGGREGATE(15, 3, (YTD_12[Associate Name]=D181)/(YTD_12[Associate Name]=D181)*ROW(YTD_12[Associate Name]), B184) - 1</f>
        <v>2</v>
      </c>
      <c r="D184" s="43" cm="1">
        <f t="array" ref="D184">IFERROR(INDEX(YTD_12[Vendor Name], C184), "")</f>
        <v>0</v>
      </c>
      <c r="E184" s="44">
        <f>SUMIFS(YTD_12[Closed Sales Volume YTD], YTD_12[Associate Name], D181, YTD_12[Vendor Name], D184)</f>
        <v>0</v>
      </c>
      <c r="F184" s="46" t="e">
        <f>E184/E179</f>
        <v>#DIV/0!</v>
      </c>
      <c r="H184" s="3">
        <v>2</v>
      </c>
      <c r="I184" s="3" cm="1">
        <f t="array" ref="I184">_xlfn.AGGREGATE(15, 3, (YTD_12[Associate Name]=J181)/(YTD_12[Associate Name]=J181)*ROW(YTD_12[Associate Name]), H184) - 1</f>
        <v>2</v>
      </c>
      <c r="J184" s="43" cm="1">
        <f t="array" ref="J184">IFERROR(INDEX(YTD_12[Vendor Name], I184), "")</f>
        <v>0</v>
      </c>
      <c r="K184" s="44">
        <f>SUMIFS(YTD_12[Closed Sales Volume YTD], YTD_12[Associate Name], J181, YTD_12[Vendor Name], J184)</f>
        <v>0</v>
      </c>
      <c r="L184" s="46" t="e">
        <f>K184/K179</f>
        <v>#DIV/0!</v>
      </c>
      <c r="N184" s="3">
        <v>2</v>
      </c>
      <c r="O184" s="3" cm="1">
        <f t="array" ref="O184">_xlfn.AGGREGATE(15, 3, (YTD_12[Associate Name]=P181)/(YTD_12[Associate Name]=P181)*ROW(YTD_12[Associate Name]), N184) - 1</f>
        <v>2</v>
      </c>
      <c r="P184" s="43" cm="1">
        <f t="array" ref="P184">IFERROR(INDEX(YTD_12[Vendor Name], O184), "")</f>
        <v>0</v>
      </c>
      <c r="Q184" s="44">
        <f>SUMIFS(YTD_12[Closed Sales Volume YTD], YTD_12[Associate Name], P181, YTD_12[Vendor Name], P184)</f>
        <v>0</v>
      </c>
      <c r="R184" s="46" t="e">
        <f>Q184/Q179</f>
        <v>#DIV/0!</v>
      </c>
      <c r="T184" s="3">
        <v>2</v>
      </c>
      <c r="U184" s="3" cm="1">
        <f t="array" ref="U184">_xlfn.AGGREGATE(15, 3, (YTD_12[Associate Name]=V181)/(YTD_12[Associate Name]=V181)*ROW(YTD_12[Associate Name]), T184) - 1</f>
        <v>2</v>
      </c>
      <c r="V184" s="43" cm="1">
        <f t="array" ref="V184">IFERROR(INDEX(YTD_12[Vendor Name], U184), "")</f>
        <v>0</v>
      </c>
      <c r="W184" s="44">
        <f>SUMIFS(YTD_12[Closed Sales Volume YTD], YTD_12[Associate Name], V181, YTD_12[Vendor Name], V184)</f>
        <v>0</v>
      </c>
      <c r="X184" s="46" t="e">
        <f>W184/W179</f>
        <v>#DIV/0!</v>
      </c>
      <c r="Z184" s="3">
        <v>2</v>
      </c>
      <c r="AA184" s="3" cm="1">
        <f t="array" ref="AA184">_xlfn.AGGREGATE(15, 3, (YTD_12[Associate Name]=AB181)/(YTD_12[Associate Name]=AB181)*ROW(YTD_12[Associate Name]), Z184) - 1</f>
        <v>2</v>
      </c>
      <c r="AB184" s="43" cm="1">
        <f t="array" ref="AB184">IFERROR(INDEX(YTD_12[Vendor Name], AA184), "")</f>
        <v>0</v>
      </c>
      <c r="AC184" s="44">
        <f>SUMIFS(YTD_12[Closed Sales Volume YTD], YTD_12[Associate Name], AB181, YTD_12[Vendor Name], AB184)</f>
        <v>0</v>
      </c>
      <c r="AD184" s="46" t="e">
        <f>AC184/AC179</f>
        <v>#DIV/0!</v>
      </c>
    </row>
    <row r="185" spans="1:30" x14ac:dyDescent="0.2">
      <c r="B185" s="3">
        <v>3</v>
      </c>
      <c r="C185" s="3" cm="1">
        <f t="array" ref="C185">_xlfn.AGGREGATE(15, 3, (YTD_12[Associate Name]=D181)/(YTD_12[Associate Name]=D181)*ROW(YTD_12[Associate Name]), B185) - 1</f>
        <v>3</v>
      </c>
      <c r="D185" s="43" cm="1">
        <f t="array" ref="D185">IFERROR(INDEX(YTD_12[Vendor Name], C185), "")</f>
        <v>0</v>
      </c>
      <c r="E185" s="44">
        <f>SUMIFS(YTD_12[Closed Sales Volume YTD], YTD_12[Associate Name], D181, YTD_12[Vendor Name], D185)</f>
        <v>0</v>
      </c>
      <c r="F185" s="45" t="e">
        <f>E185/E179</f>
        <v>#DIV/0!</v>
      </c>
      <c r="H185" s="3">
        <v>3</v>
      </c>
      <c r="I185" s="3" cm="1">
        <f t="array" ref="I185">_xlfn.AGGREGATE(15, 3, (YTD_12[Associate Name]=J181)/(YTD_12[Associate Name]=J181)*ROW(YTD_12[Associate Name]), H185) - 1</f>
        <v>3</v>
      </c>
      <c r="J185" s="43" cm="1">
        <f t="array" ref="J185">IFERROR(INDEX(YTD_12[Vendor Name], I185), "")</f>
        <v>0</v>
      </c>
      <c r="K185" s="44">
        <f>SUMIFS(YTD_12[Closed Sales Volume YTD], YTD_12[Associate Name], J181, YTD_12[Vendor Name], J185)</f>
        <v>0</v>
      </c>
      <c r="L185" s="45" t="e">
        <f>K185/K179</f>
        <v>#DIV/0!</v>
      </c>
      <c r="N185" s="3">
        <v>3</v>
      </c>
      <c r="O185" s="3" cm="1">
        <f t="array" ref="O185">_xlfn.AGGREGATE(15, 3, (YTD_12[Associate Name]=P181)/(YTD_12[Associate Name]=P181)*ROW(YTD_12[Associate Name]), N185) - 1</f>
        <v>3</v>
      </c>
      <c r="P185" s="43" cm="1">
        <f t="array" ref="P185">IFERROR(INDEX(YTD_12[Vendor Name], O185), "")</f>
        <v>0</v>
      </c>
      <c r="Q185" s="44">
        <f>SUMIFS(YTD_12[Closed Sales Volume YTD], YTD_12[Associate Name], P181, YTD_12[Vendor Name], P185)</f>
        <v>0</v>
      </c>
      <c r="R185" s="45" t="e">
        <f>Q185/Q179</f>
        <v>#DIV/0!</v>
      </c>
      <c r="T185" s="3">
        <v>3</v>
      </c>
      <c r="U185" s="3" cm="1">
        <f t="array" ref="U185">_xlfn.AGGREGATE(15, 3, (YTD_12[Associate Name]=V181)/(YTD_12[Associate Name]=V181)*ROW(YTD_12[Associate Name]), T185) - 1</f>
        <v>3</v>
      </c>
      <c r="V185" s="43" cm="1">
        <f t="array" ref="V185">IFERROR(INDEX(YTD_12[Vendor Name], U185), "")</f>
        <v>0</v>
      </c>
      <c r="W185" s="44">
        <f>SUMIFS(YTD_12[Closed Sales Volume YTD], YTD_12[Associate Name], V181, YTD_12[Vendor Name], V185)</f>
        <v>0</v>
      </c>
      <c r="X185" s="45" t="e">
        <f>W185/W179</f>
        <v>#DIV/0!</v>
      </c>
      <c r="Z185" s="3">
        <v>3</v>
      </c>
      <c r="AA185" s="3" cm="1">
        <f t="array" ref="AA185">_xlfn.AGGREGATE(15, 3, (YTD_12[Associate Name]=AB181)/(YTD_12[Associate Name]=AB181)*ROW(YTD_12[Associate Name]), Z185) - 1</f>
        <v>3</v>
      </c>
      <c r="AB185" s="43" cm="1">
        <f t="array" ref="AB185">IFERROR(INDEX(YTD_12[Vendor Name], AA185), "")</f>
        <v>0</v>
      </c>
      <c r="AC185" s="44">
        <f>SUMIFS(YTD_12[Closed Sales Volume YTD], YTD_12[Associate Name], AB181, YTD_12[Vendor Name], AB185)</f>
        <v>0</v>
      </c>
      <c r="AD185" s="45" t="e">
        <f>AC185/AC179</f>
        <v>#DIV/0!</v>
      </c>
    </row>
    <row r="186" spans="1:30" x14ac:dyDescent="0.2">
      <c r="B186" s="3">
        <v>4</v>
      </c>
      <c r="C186" s="3" cm="1">
        <f t="array" ref="C186">_xlfn.AGGREGATE(15, 3, (YTD_12[Associate Name]=D181)/(YTD_12[Associate Name]=D181)*ROW(YTD_12[Associate Name]), B186) - 1</f>
        <v>4</v>
      </c>
      <c r="D186" s="43" cm="1">
        <f t="array" ref="D186">IFERROR(INDEX(YTD_12[Vendor Name], C186), "")</f>
        <v>0</v>
      </c>
      <c r="E186" s="44">
        <f>SUMIFS(YTD_12[Closed Sales Volume YTD], YTD_12[Associate Name], D181, YTD_12[Vendor Name], D186)</f>
        <v>0</v>
      </c>
      <c r="F186" s="45" t="e">
        <f>E186/E179</f>
        <v>#DIV/0!</v>
      </c>
      <c r="H186" s="3">
        <v>4</v>
      </c>
      <c r="I186" s="3" cm="1">
        <f t="array" ref="I186">_xlfn.AGGREGATE(15, 3, (YTD_12[Associate Name]=J181)/(YTD_12[Associate Name]=J181)*ROW(YTD_12[Associate Name]), H186) - 1</f>
        <v>4</v>
      </c>
      <c r="J186" s="43" cm="1">
        <f t="array" ref="J186">IFERROR(INDEX(YTD_12[Vendor Name], I186), "")</f>
        <v>0</v>
      </c>
      <c r="K186" s="44">
        <f>SUMIFS(YTD_12[Closed Sales Volume YTD], YTD_12[Associate Name], J181, YTD_12[Vendor Name], J186)</f>
        <v>0</v>
      </c>
      <c r="L186" s="45" t="e">
        <f>K186/K179</f>
        <v>#DIV/0!</v>
      </c>
      <c r="N186" s="3">
        <v>4</v>
      </c>
      <c r="O186" s="3" cm="1">
        <f t="array" ref="O186">_xlfn.AGGREGATE(15, 3, (YTD_12[Associate Name]=P181)/(YTD_12[Associate Name]=P181)*ROW(YTD_12[Associate Name]), N186) - 1</f>
        <v>4</v>
      </c>
      <c r="P186" s="43" cm="1">
        <f t="array" ref="P186">IFERROR(INDEX(YTD_12[Vendor Name], O186), "")</f>
        <v>0</v>
      </c>
      <c r="Q186" s="44">
        <f>SUMIFS(YTD_12[Closed Sales Volume YTD], YTD_12[Associate Name], P181, YTD_12[Vendor Name], P186)</f>
        <v>0</v>
      </c>
      <c r="R186" s="45" t="e">
        <f>Q186/Q179</f>
        <v>#DIV/0!</v>
      </c>
      <c r="T186" s="3">
        <v>4</v>
      </c>
      <c r="U186" s="3" cm="1">
        <f t="array" ref="U186">_xlfn.AGGREGATE(15, 3, (YTD_12[Associate Name]=V181)/(YTD_12[Associate Name]=V181)*ROW(YTD_12[Associate Name]), T186) - 1</f>
        <v>4</v>
      </c>
      <c r="V186" s="43" cm="1">
        <f t="array" ref="V186">IFERROR(INDEX(YTD_12[Vendor Name], U186), "")</f>
        <v>0</v>
      </c>
      <c r="W186" s="44">
        <f>SUMIFS(YTD_12[Closed Sales Volume YTD], YTD_12[Associate Name], V181, YTD_12[Vendor Name], V186)</f>
        <v>0</v>
      </c>
      <c r="X186" s="45" t="e">
        <f>W186/W179</f>
        <v>#DIV/0!</v>
      </c>
      <c r="Z186" s="3">
        <v>4</v>
      </c>
      <c r="AA186" s="3" cm="1">
        <f t="array" ref="AA186">_xlfn.AGGREGATE(15, 3, (YTD_12[Associate Name]=AB181)/(YTD_12[Associate Name]=AB181)*ROW(YTD_12[Associate Name]), Z186) - 1</f>
        <v>4</v>
      </c>
      <c r="AB186" s="43" cm="1">
        <f t="array" ref="AB186">IFERROR(INDEX(YTD_12[Vendor Name], AA186), "")</f>
        <v>0</v>
      </c>
      <c r="AC186" s="44">
        <f>SUMIFS(YTD_12[Closed Sales Volume YTD], YTD_12[Associate Name], AB181, YTD_12[Vendor Name], AB186)</f>
        <v>0</v>
      </c>
      <c r="AD186" s="45" t="e">
        <f>AC186/AC179</f>
        <v>#DIV/0!</v>
      </c>
    </row>
    <row r="187" spans="1:30" x14ac:dyDescent="0.2">
      <c r="B187" s="3">
        <v>5</v>
      </c>
      <c r="C187" s="3" cm="1">
        <f t="array" ref="C187">_xlfn.AGGREGATE(15, 3, (YTD_12[Associate Name]=D181)/(YTD_12[Associate Name]=D181)*ROW(YTD_12[Associate Name]), B187) - 1</f>
        <v>5</v>
      </c>
      <c r="D187" s="43" cm="1">
        <f t="array" ref="D187">IFERROR(INDEX(YTD_12[Vendor Name], C187), "")</f>
        <v>0</v>
      </c>
      <c r="E187" s="44">
        <f>SUMIFS(YTD_12[Closed Sales Volume YTD], YTD_12[Associate Name], D181, YTD_12[Vendor Name], D187)</f>
        <v>0</v>
      </c>
      <c r="F187" s="45" t="e">
        <f>E187/E179</f>
        <v>#DIV/0!</v>
      </c>
      <c r="H187" s="3">
        <v>5</v>
      </c>
      <c r="I187" s="3" cm="1">
        <f t="array" ref="I187">_xlfn.AGGREGATE(15, 3, (YTD_12[Associate Name]=J181)/(YTD_12[Associate Name]=J181)*ROW(YTD_12[Associate Name]), H187) - 1</f>
        <v>5</v>
      </c>
      <c r="J187" s="43" cm="1">
        <f t="array" ref="J187">IFERROR(INDEX(YTD_12[Vendor Name], I187), "")</f>
        <v>0</v>
      </c>
      <c r="K187" s="44">
        <f>SUMIFS(YTD_12[Closed Sales Volume YTD], YTD_12[Associate Name], J181, YTD_12[Vendor Name], J187)</f>
        <v>0</v>
      </c>
      <c r="L187" s="45" t="e">
        <f>K187/K179</f>
        <v>#DIV/0!</v>
      </c>
      <c r="N187" s="3">
        <v>5</v>
      </c>
      <c r="O187" s="3" cm="1">
        <f t="array" ref="O187">_xlfn.AGGREGATE(15, 3, (YTD_12[Associate Name]=P181)/(YTD_12[Associate Name]=P181)*ROW(YTD_12[Associate Name]), N187) - 1</f>
        <v>5</v>
      </c>
      <c r="P187" s="43" cm="1">
        <f t="array" ref="P187">IFERROR(INDEX(YTD_12[Vendor Name], O187), "")</f>
        <v>0</v>
      </c>
      <c r="Q187" s="44">
        <f>SUMIFS(YTD_12[Closed Sales Volume YTD], YTD_12[Associate Name], P181, YTD_12[Vendor Name], P187)</f>
        <v>0</v>
      </c>
      <c r="R187" s="45" t="e">
        <f>Q187/Q179</f>
        <v>#DIV/0!</v>
      </c>
      <c r="T187" s="3">
        <v>5</v>
      </c>
      <c r="U187" s="3" cm="1">
        <f t="array" ref="U187">_xlfn.AGGREGATE(15, 3, (YTD_12[Associate Name]=V181)/(YTD_12[Associate Name]=V181)*ROW(YTD_12[Associate Name]), T187) - 1</f>
        <v>5</v>
      </c>
      <c r="V187" s="43" cm="1">
        <f t="array" ref="V187">IFERROR(INDEX(YTD_12[Vendor Name], U187), "")</f>
        <v>0</v>
      </c>
      <c r="W187" s="44">
        <f>SUMIFS(YTD_12[Closed Sales Volume YTD], YTD_12[Associate Name], V181, YTD_12[Vendor Name], V187)</f>
        <v>0</v>
      </c>
      <c r="X187" s="45" t="e">
        <f>W187/W179</f>
        <v>#DIV/0!</v>
      </c>
      <c r="Z187" s="3">
        <v>5</v>
      </c>
      <c r="AA187" s="3" cm="1">
        <f t="array" ref="AA187">_xlfn.AGGREGATE(15, 3, (YTD_12[Associate Name]=AB181)/(YTD_12[Associate Name]=AB181)*ROW(YTD_12[Associate Name]), Z187) - 1</f>
        <v>5</v>
      </c>
      <c r="AB187" s="43" cm="1">
        <f t="array" ref="AB187">IFERROR(INDEX(YTD_12[Vendor Name], AA187), "")</f>
        <v>0</v>
      </c>
      <c r="AC187" s="44">
        <f>SUMIFS(YTD_12[Closed Sales Volume YTD], YTD_12[Associate Name], AB181, YTD_12[Vendor Name], AB187)</f>
        <v>0</v>
      </c>
      <c r="AD187" s="45" t="e">
        <f>AC187/AC179</f>
        <v>#DIV/0!</v>
      </c>
    </row>
    <row r="188" spans="1:30" x14ac:dyDescent="0.2">
      <c r="B188" s="3">
        <v>6</v>
      </c>
      <c r="C188" s="3" cm="1">
        <f t="array" ref="C188">_xlfn.AGGREGATE(15, 3, (YTD_12[Associate Name]=D181)/(YTD_12[Associate Name]=D181)*ROW(YTD_12[Associate Name]), B188) - 1</f>
        <v>6</v>
      </c>
      <c r="D188" s="43" cm="1">
        <f t="array" ref="D188">IFERROR(INDEX(YTD_12[Vendor Name], C188), "")</f>
        <v>0</v>
      </c>
      <c r="E188" s="44">
        <f>SUMIFS(YTD_12[Closed Sales Volume YTD], YTD_12[Associate Name], D181, YTD_12[Vendor Name], D188)</f>
        <v>0</v>
      </c>
      <c r="F188" s="45" t="e">
        <f>E188/E179</f>
        <v>#DIV/0!</v>
      </c>
      <c r="H188" s="3">
        <v>6</v>
      </c>
      <c r="I188" s="3" cm="1">
        <f t="array" ref="I188">_xlfn.AGGREGATE(15, 3, (YTD_12[Associate Name]=J181)/(YTD_12[Associate Name]=J181)*ROW(YTD_12[Associate Name]), H188) - 1</f>
        <v>6</v>
      </c>
      <c r="J188" s="43" cm="1">
        <f t="array" ref="J188">IFERROR(INDEX(YTD_12[Vendor Name], I188), "")</f>
        <v>0</v>
      </c>
      <c r="K188" s="44">
        <f>SUMIFS(YTD_12[Closed Sales Volume YTD], YTD_12[Associate Name], J181, YTD_12[Vendor Name], J188)</f>
        <v>0</v>
      </c>
      <c r="L188" s="45" t="e">
        <f>K188/K179</f>
        <v>#DIV/0!</v>
      </c>
      <c r="N188" s="3">
        <v>6</v>
      </c>
      <c r="O188" s="3" cm="1">
        <f t="array" ref="O188">_xlfn.AGGREGATE(15, 3, (YTD_12[Associate Name]=P181)/(YTD_12[Associate Name]=P181)*ROW(YTD_12[Associate Name]), N188) - 1</f>
        <v>6</v>
      </c>
      <c r="P188" s="43" cm="1">
        <f t="array" ref="P188">IFERROR(INDEX(YTD_12[Vendor Name], O188), "")</f>
        <v>0</v>
      </c>
      <c r="Q188" s="44">
        <f>SUMIFS(YTD_12[Closed Sales Volume YTD], YTD_12[Associate Name], P181, YTD_12[Vendor Name], P188)</f>
        <v>0</v>
      </c>
      <c r="R188" s="45" t="e">
        <f>Q188/Q179</f>
        <v>#DIV/0!</v>
      </c>
      <c r="T188" s="3">
        <v>6</v>
      </c>
      <c r="U188" s="3" cm="1">
        <f t="array" ref="U188">_xlfn.AGGREGATE(15, 3, (YTD_12[Associate Name]=V181)/(YTD_12[Associate Name]=V181)*ROW(YTD_12[Associate Name]), T188) - 1</f>
        <v>6</v>
      </c>
      <c r="V188" s="43" cm="1">
        <f t="array" ref="V188">IFERROR(INDEX(YTD_12[Vendor Name], U188), "")</f>
        <v>0</v>
      </c>
      <c r="W188" s="44">
        <f>SUMIFS(YTD_12[Closed Sales Volume YTD], YTD_12[Associate Name], V181, YTD_12[Vendor Name], V188)</f>
        <v>0</v>
      </c>
      <c r="X188" s="45" t="e">
        <f>W188/W179</f>
        <v>#DIV/0!</v>
      </c>
      <c r="Z188" s="3">
        <v>6</v>
      </c>
      <c r="AA188" s="3" cm="1">
        <f t="array" ref="AA188">_xlfn.AGGREGATE(15, 3, (YTD_12[Associate Name]=AB181)/(YTD_12[Associate Name]=AB181)*ROW(YTD_12[Associate Name]), Z188) - 1</f>
        <v>6</v>
      </c>
      <c r="AB188" s="43" cm="1">
        <f t="array" ref="AB188">IFERROR(INDEX(YTD_12[Vendor Name], AA188), "")</f>
        <v>0</v>
      </c>
      <c r="AC188" s="44">
        <f>SUMIFS(YTD_12[Closed Sales Volume YTD], YTD_12[Associate Name], AB181, YTD_12[Vendor Name], AB188)</f>
        <v>0</v>
      </c>
      <c r="AD188" s="45" t="e">
        <f>AC188/AC179</f>
        <v>#DIV/0!</v>
      </c>
    </row>
    <row r="189" spans="1:30" x14ac:dyDescent="0.2">
      <c r="B189" s="3">
        <v>7</v>
      </c>
      <c r="C189" s="3" cm="1">
        <f t="array" ref="C189">_xlfn.AGGREGATE(15, 3, (YTD_12[Associate Name]=D181)/(YTD_12[Associate Name]=D181)*ROW(YTD_12[Associate Name]), B189) - 1</f>
        <v>7</v>
      </c>
      <c r="D189" s="43" cm="1">
        <f t="array" ref="D189">IFERROR(INDEX(YTD_12[Vendor Name], C189), "")</f>
        <v>0</v>
      </c>
      <c r="E189" s="44">
        <f>SUMIFS(YTD_12[Closed Sales Volume YTD], YTD_12[Associate Name], D181, YTD_12[Vendor Name], D189)</f>
        <v>0</v>
      </c>
      <c r="F189" s="45" t="e">
        <f>E189/E179</f>
        <v>#DIV/0!</v>
      </c>
      <c r="H189" s="3">
        <v>7</v>
      </c>
      <c r="I189" s="3" cm="1">
        <f t="array" ref="I189">_xlfn.AGGREGATE(15, 3, (YTD_12[Associate Name]=J181)/(YTD_12[Associate Name]=J181)*ROW(YTD_12[Associate Name]), H189) - 1</f>
        <v>7</v>
      </c>
      <c r="J189" s="43" cm="1">
        <f t="array" ref="J189">IFERROR(INDEX(YTD_12[Vendor Name], I189), "")</f>
        <v>0</v>
      </c>
      <c r="K189" s="44">
        <f>SUMIFS(YTD_12[Closed Sales Volume YTD], YTD_12[Associate Name], J181, YTD_12[Vendor Name], J189)</f>
        <v>0</v>
      </c>
      <c r="L189" s="45" t="e">
        <f>K189/K179</f>
        <v>#DIV/0!</v>
      </c>
      <c r="N189" s="3">
        <v>7</v>
      </c>
      <c r="O189" s="3" cm="1">
        <f t="array" ref="O189">_xlfn.AGGREGATE(15, 3, (YTD_12[Associate Name]=P181)/(YTD_12[Associate Name]=P181)*ROW(YTD_12[Associate Name]), N189) - 1</f>
        <v>7</v>
      </c>
      <c r="P189" s="43" cm="1">
        <f t="array" ref="P189">IFERROR(INDEX(YTD_12[Vendor Name], O189), "")</f>
        <v>0</v>
      </c>
      <c r="Q189" s="44">
        <f>SUMIFS(YTD_12[Closed Sales Volume YTD], YTD_12[Associate Name], P181, YTD_12[Vendor Name], P189)</f>
        <v>0</v>
      </c>
      <c r="R189" s="45" t="e">
        <f>Q189/Q179</f>
        <v>#DIV/0!</v>
      </c>
      <c r="T189" s="3">
        <v>7</v>
      </c>
      <c r="U189" s="3" cm="1">
        <f t="array" ref="U189">_xlfn.AGGREGATE(15, 3, (YTD_12[Associate Name]=V181)/(YTD_12[Associate Name]=V181)*ROW(YTD_12[Associate Name]), T189) - 1</f>
        <v>7</v>
      </c>
      <c r="V189" s="43" cm="1">
        <f t="array" ref="V189">IFERROR(INDEX(YTD_12[Vendor Name], U189), "")</f>
        <v>0</v>
      </c>
      <c r="W189" s="44">
        <f>SUMIFS(YTD_12[Closed Sales Volume YTD], YTD_12[Associate Name], V181, YTD_12[Vendor Name], V189)</f>
        <v>0</v>
      </c>
      <c r="X189" s="45" t="e">
        <f>W189/W179</f>
        <v>#DIV/0!</v>
      </c>
      <c r="Z189" s="3">
        <v>7</v>
      </c>
      <c r="AA189" s="3" cm="1">
        <f t="array" ref="AA189">_xlfn.AGGREGATE(15, 3, (YTD_12[Associate Name]=AB181)/(YTD_12[Associate Name]=AB181)*ROW(YTD_12[Associate Name]), Z189) - 1</f>
        <v>7</v>
      </c>
      <c r="AB189" s="43" cm="1">
        <f t="array" ref="AB189">IFERROR(INDEX(YTD_12[Vendor Name], AA189), "")</f>
        <v>0</v>
      </c>
      <c r="AC189" s="44">
        <f>SUMIFS(YTD_12[Closed Sales Volume YTD], YTD_12[Associate Name], AB181, YTD_12[Vendor Name], AB189)</f>
        <v>0</v>
      </c>
      <c r="AD189" s="45" t="e">
        <f>AC189/AC179</f>
        <v>#DIV/0!</v>
      </c>
    </row>
    <row r="190" spans="1:30" x14ac:dyDescent="0.2">
      <c r="B190" s="3">
        <v>8</v>
      </c>
      <c r="C190" s="3" cm="1">
        <f t="array" ref="C190">_xlfn.AGGREGATE(15, 3, (YTD_12[Associate Name]=D181)/(YTD_12[Associate Name]=D181)*ROW(YTD_12[Associate Name]), B190) - 1</f>
        <v>8</v>
      </c>
      <c r="D190" s="43" cm="1">
        <f t="array" ref="D190">IFERROR(INDEX(YTD_12[Vendor Name], C190), "")</f>
        <v>0</v>
      </c>
      <c r="E190" s="44">
        <f>SUMIFS(YTD_12[Closed Sales Volume YTD], YTD_12[Associate Name], D181, YTD_12[Vendor Name], D190)</f>
        <v>0</v>
      </c>
      <c r="F190" s="45" t="e">
        <f>E190/E179</f>
        <v>#DIV/0!</v>
      </c>
      <c r="H190" s="3">
        <v>8</v>
      </c>
      <c r="I190" s="3" cm="1">
        <f t="array" ref="I190">_xlfn.AGGREGATE(15, 3, (YTD_12[Associate Name]=J181)/(YTD_12[Associate Name]=J181)*ROW(YTD_12[Associate Name]), H190) - 1</f>
        <v>8</v>
      </c>
      <c r="J190" s="43" cm="1">
        <f t="array" ref="J190">IFERROR(INDEX(YTD_12[Vendor Name], I190), "")</f>
        <v>0</v>
      </c>
      <c r="K190" s="44">
        <f>SUMIFS(YTD_12[Closed Sales Volume YTD], YTD_12[Associate Name], J181, YTD_12[Vendor Name], J190)</f>
        <v>0</v>
      </c>
      <c r="L190" s="45" t="e">
        <f>K190/K179</f>
        <v>#DIV/0!</v>
      </c>
      <c r="N190" s="3">
        <v>8</v>
      </c>
      <c r="O190" s="3" cm="1">
        <f t="array" ref="O190">_xlfn.AGGREGATE(15, 3, (YTD_12[Associate Name]=P181)/(YTD_12[Associate Name]=P181)*ROW(YTD_12[Associate Name]), N190) - 1</f>
        <v>8</v>
      </c>
      <c r="P190" s="43" cm="1">
        <f t="array" ref="P190">IFERROR(INDEX(YTD_12[Vendor Name], O190), "")</f>
        <v>0</v>
      </c>
      <c r="Q190" s="44">
        <f>SUMIFS(YTD_12[Closed Sales Volume YTD], YTD_12[Associate Name], P181, YTD_12[Vendor Name], P190)</f>
        <v>0</v>
      </c>
      <c r="R190" s="45" t="e">
        <f>Q190/Q179</f>
        <v>#DIV/0!</v>
      </c>
      <c r="T190" s="3">
        <v>8</v>
      </c>
      <c r="U190" s="3" cm="1">
        <f t="array" ref="U190">_xlfn.AGGREGATE(15, 3, (YTD_12[Associate Name]=V181)/(YTD_12[Associate Name]=V181)*ROW(YTD_12[Associate Name]), T190) - 1</f>
        <v>8</v>
      </c>
      <c r="V190" s="43" cm="1">
        <f t="array" ref="V190">IFERROR(INDEX(YTD_12[Vendor Name], U190), "")</f>
        <v>0</v>
      </c>
      <c r="W190" s="44">
        <f>SUMIFS(YTD_12[Closed Sales Volume YTD], YTD_12[Associate Name], V181, YTD_12[Vendor Name], V190)</f>
        <v>0</v>
      </c>
      <c r="X190" s="45" t="e">
        <f>W190/W179</f>
        <v>#DIV/0!</v>
      </c>
      <c r="Z190" s="3">
        <v>8</v>
      </c>
      <c r="AA190" s="3" cm="1">
        <f t="array" ref="AA190">_xlfn.AGGREGATE(15, 3, (YTD_12[Associate Name]=AB181)/(YTD_12[Associate Name]=AB181)*ROW(YTD_12[Associate Name]), Z190) - 1</f>
        <v>8</v>
      </c>
      <c r="AB190" s="43" cm="1">
        <f t="array" ref="AB190">IFERROR(INDEX(YTD_12[Vendor Name], AA190), "")</f>
        <v>0</v>
      </c>
      <c r="AC190" s="44">
        <f>SUMIFS(YTD_12[Closed Sales Volume YTD], YTD_12[Associate Name], AB181, YTD_12[Vendor Name], AB190)</f>
        <v>0</v>
      </c>
      <c r="AD190" s="45" t="e">
        <f>AC190/AC179</f>
        <v>#DIV/0!</v>
      </c>
    </row>
    <row r="191" spans="1:30" x14ac:dyDescent="0.2">
      <c r="B191" s="3">
        <v>9</v>
      </c>
      <c r="C191" s="3" cm="1">
        <f t="array" ref="C191">_xlfn.AGGREGATE(15, 3, (YTD_12[Associate Name]=D181)/(YTD_12[Associate Name]=D181)*ROW(YTD_12[Associate Name]), B191) - 1</f>
        <v>9</v>
      </c>
      <c r="D191" s="43" cm="1">
        <f t="array" ref="D191">IFERROR(INDEX(YTD_12[Vendor Name], C191), "")</f>
        <v>0</v>
      </c>
      <c r="E191" s="44">
        <f>SUMIFS(YTD_12[Closed Sales Volume YTD], YTD_12[Associate Name], D181, YTD_12[Vendor Name], D191)</f>
        <v>0</v>
      </c>
      <c r="F191" s="45" t="e">
        <f>E191/E179</f>
        <v>#DIV/0!</v>
      </c>
      <c r="H191" s="3">
        <v>9</v>
      </c>
      <c r="I191" s="3" cm="1">
        <f t="array" ref="I191">_xlfn.AGGREGATE(15, 3, (YTD_12[Associate Name]=J181)/(YTD_12[Associate Name]=J181)*ROW(YTD_12[Associate Name]), H191) - 1</f>
        <v>9</v>
      </c>
      <c r="J191" s="43" cm="1">
        <f t="array" ref="J191">IFERROR(INDEX(YTD_12[Vendor Name], I191), "")</f>
        <v>0</v>
      </c>
      <c r="K191" s="44">
        <f>SUMIFS(YTD_12[Closed Sales Volume YTD], YTD_12[Associate Name], J181, YTD_12[Vendor Name], J191)</f>
        <v>0</v>
      </c>
      <c r="L191" s="45" t="e">
        <f>K191/K179</f>
        <v>#DIV/0!</v>
      </c>
      <c r="N191" s="3">
        <v>9</v>
      </c>
      <c r="O191" s="3" cm="1">
        <f t="array" ref="O191">_xlfn.AGGREGATE(15, 3, (YTD_12[Associate Name]=P181)/(YTD_12[Associate Name]=P181)*ROW(YTD_12[Associate Name]), N191) - 1</f>
        <v>9</v>
      </c>
      <c r="P191" s="43" cm="1">
        <f t="array" ref="P191">IFERROR(INDEX(YTD_12[Vendor Name], O191), "")</f>
        <v>0</v>
      </c>
      <c r="Q191" s="44">
        <f>SUMIFS(YTD_12[Closed Sales Volume YTD], YTD_12[Associate Name], P181, YTD_12[Vendor Name], P191)</f>
        <v>0</v>
      </c>
      <c r="R191" s="45" t="e">
        <f>Q191/Q179</f>
        <v>#DIV/0!</v>
      </c>
      <c r="T191" s="3">
        <v>9</v>
      </c>
      <c r="U191" s="3" cm="1">
        <f t="array" ref="U191">_xlfn.AGGREGATE(15, 3, (YTD_12[Associate Name]=V181)/(YTD_12[Associate Name]=V181)*ROW(YTD_12[Associate Name]), T191) - 1</f>
        <v>9</v>
      </c>
      <c r="V191" s="43" cm="1">
        <f t="array" ref="V191">IFERROR(INDEX(YTD_12[Vendor Name], U191), "")</f>
        <v>0</v>
      </c>
      <c r="W191" s="44">
        <f>SUMIFS(YTD_12[Closed Sales Volume YTD], YTD_12[Associate Name], V181, YTD_12[Vendor Name], V191)</f>
        <v>0</v>
      </c>
      <c r="X191" s="45" t="e">
        <f>W191/W179</f>
        <v>#DIV/0!</v>
      </c>
      <c r="Z191" s="3">
        <v>9</v>
      </c>
      <c r="AA191" s="3" cm="1">
        <f t="array" ref="AA191">_xlfn.AGGREGATE(15, 3, (YTD_12[Associate Name]=AB181)/(YTD_12[Associate Name]=AB181)*ROW(YTD_12[Associate Name]), Z191) - 1</f>
        <v>9</v>
      </c>
      <c r="AB191" s="43" cm="1">
        <f t="array" ref="AB191">IFERROR(INDEX(YTD_12[Vendor Name], AA191), "")</f>
        <v>0</v>
      </c>
      <c r="AC191" s="44">
        <f>SUMIFS(YTD_12[Closed Sales Volume YTD], YTD_12[Associate Name], AB181, YTD_12[Vendor Name], AB191)</f>
        <v>0</v>
      </c>
      <c r="AD191" s="45" t="e">
        <f>AC191/AC179</f>
        <v>#DIV/0!</v>
      </c>
    </row>
    <row r="192" spans="1:30" x14ac:dyDescent="0.2">
      <c r="B192" s="3">
        <v>10</v>
      </c>
      <c r="C192" s="3" cm="1">
        <f t="array" ref="C192">_xlfn.AGGREGATE(15, 3, (YTD_12[Associate Name]=D181)/(YTD_12[Associate Name]=D181)*ROW(YTD_12[Associate Name]), B192) - 1</f>
        <v>10</v>
      </c>
      <c r="D192" s="43" cm="1">
        <f t="array" ref="D192">IFERROR(INDEX(YTD_12[Vendor Name], C192), "")</f>
        <v>0</v>
      </c>
      <c r="E192" s="44">
        <f>SUMIFS(YTD_12[Closed Sales Volume YTD], YTD_12[Associate Name], D181, YTD_12[Vendor Name], D192)</f>
        <v>0</v>
      </c>
      <c r="F192" s="45" t="e">
        <f>E192/E179</f>
        <v>#DIV/0!</v>
      </c>
      <c r="H192" s="3">
        <v>10</v>
      </c>
      <c r="I192" s="3" cm="1">
        <f t="array" ref="I192">_xlfn.AGGREGATE(15, 3, (YTD_12[Associate Name]=J181)/(YTD_12[Associate Name]=J181)*ROW(YTD_12[Associate Name]), H192) - 1</f>
        <v>10</v>
      </c>
      <c r="J192" s="43" cm="1">
        <f t="array" ref="J192">IFERROR(INDEX(YTD_12[Vendor Name], I192), "")</f>
        <v>0</v>
      </c>
      <c r="K192" s="44">
        <f>SUMIFS(YTD_12[Closed Sales Volume YTD], YTD_12[Associate Name], J181, YTD_12[Vendor Name], J192)</f>
        <v>0</v>
      </c>
      <c r="L192" s="45" t="e">
        <f>K192/K179</f>
        <v>#DIV/0!</v>
      </c>
      <c r="N192" s="3">
        <v>10</v>
      </c>
      <c r="O192" s="3" cm="1">
        <f t="array" ref="O192">_xlfn.AGGREGATE(15, 3, (YTD_12[Associate Name]=P181)/(YTD_12[Associate Name]=P181)*ROW(YTD_12[Associate Name]), N192) - 1</f>
        <v>10</v>
      </c>
      <c r="P192" s="43" cm="1">
        <f t="array" ref="P192">IFERROR(INDEX(YTD_12[Vendor Name], O192), "")</f>
        <v>0</v>
      </c>
      <c r="Q192" s="44">
        <f>SUMIFS(YTD_12[Closed Sales Volume YTD], YTD_12[Associate Name], P181, YTD_12[Vendor Name], P192)</f>
        <v>0</v>
      </c>
      <c r="R192" s="45" t="e">
        <f>Q192/Q179</f>
        <v>#DIV/0!</v>
      </c>
      <c r="T192" s="3">
        <v>10</v>
      </c>
      <c r="U192" s="3" cm="1">
        <f t="array" ref="U192">_xlfn.AGGREGATE(15, 3, (YTD_12[Associate Name]=V181)/(YTD_12[Associate Name]=V181)*ROW(YTD_12[Associate Name]), T192) - 1</f>
        <v>10</v>
      </c>
      <c r="V192" s="43" cm="1">
        <f t="array" ref="V192">IFERROR(INDEX(YTD_12[Vendor Name], U192), "")</f>
        <v>0</v>
      </c>
      <c r="W192" s="44">
        <f>SUMIFS(YTD_12[Closed Sales Volume YTD], YTD_12[Associate Name], V181, YTD_12[Vendor Name], V192)</f>
        <v>0</v>
      </c>
      <c r="X192" s="45" t="e">
        <f>W192/W179</f>
        <v>#DIV/0!</v>
      </c>
      <c r="Z192" s="3">
        <v>10</v>
      </c>
      <c r="AA192" s="3" cm="1">
        <f t="array" ref="AA192">_xlfn.AGGREGATE(15, 3, (YTD_12[Associate Name]=AB181)/(YTD_12[Associate Name]=AB181)*ROW(YTD_12[Associate Name]), Z192) - 1</f>
        <v>10</v>
      </c>
      <c r="AB192" s="43" cm="1">
        <f t="array" ref="AB192">IFERROR(INDEX(YTD_12[Vendor Name], AA192), "")</f>
        <v>0</v>
      </c>
      <c r="AC192" s="44">
        <f>SUMIFS(YTD_12[Closed Sales Volume YTD], YTD_12[Associate Name], AB181, YTD_12[Vendor Name], AB192)</f>
        <v>0</v>
      </c>
      <c r="AD192" s="45" t="e">
        <f>AC192/AC179</f>
        <v>#DIV/0!</v>
      </c>
    </row>
    <row r="193" spans="1:30" x14ac:dyDescent="0.2">
      <c r="P193" s="43"/>
      <c r="Q193" s="44"/>
      <c r="R193" s="45"/>
    </row>
    <row r="194" spans="1:30" x14ac:dyDescent="0.2">
      <c r="A194" s="81">
        <f>A178+5</f>
        <v>61</v>
      </c>
      <c r="B194" s="3"/>
      <c r="C194" s="3"/>
      <c r="D194" s="76" t="str" cm="1">
        <f t="array" ref="D194">IFERROR(INDEX(YTD_Associate[Associate Name], A194), "")</f>
        <v/>
      </c>
      <c r="E194" s="77"/>
      <c r="F194" s="78"/>
      <c r="G194" s="81">
        <f>G178+5</f>
        <v>62</v>
      </c>
      <c r="H194" s="3"/>
      <c r="I194" s="3"/>
      <c r="J194" s="76" t="str" cm="1">
        <f t="array" ref="J194">IFERROR(INDEX(YTD_Associate[Associate Name], G194), "")</f>
        <v/>
      </c>
      <c r="K194" s="77"/>
      <c r="L194" s="78"/>
      <c r="M194" s="81">
        <f>M178+5</f>
        <v>63</v>
      </c>
      <c r="N194" s="3"/>
      <c r="O194" s="3"/>
      <c r="P194" s="76" t="str" cm="1">
        <f t="array" ref="P194">IFERROR(INDEX(YTD_Associate[Associate Name], M194), "")</f>
        <v/>
      </c>
      <c r="Q194" s="77"/>
      <c r="R194" s="78"/>
      <c r="S194" s="81">
        <f>S178+5</f>
        <v>64</v>
      </c>
      <c r="T194" s="3"/>
      <c r="U194" s="3"/>
      <c r="V194" s="76" t="str" cm="1">
        <f t="array" ref="V194">IFERROR(INDEX(YTD_Associate[Associate Name], S194), "")</f>
        <v/>
      </c>
      <c r="W194" s="77"/>
      <c r="X194" s="78"/>
      <c r="Y194" s="81">
        <f>Y178+5</f>
        <v>65</v>
      </c>
      <c r="Z194" s="3"/>
      <c r="AA194" s="3"/>
      <c r="AB194" s="76" t="str" cm="1">
        <f t="array" ref="AB194">IFERROR(INDEX(YTD_Associate[Associate Name], Y194), "")</f>
        <v/>
      </c>
      <c r="AC194" s="77"/>
      <c r="AD194" s="78"/>
    </row>
    <row r="195" spans="1:30" x14ac:dyDescent="0.2">
      <c r="A195" s="81"/>
      <c r="B195" s="3"/>
      <c r="C195" s="3"/>
      <c r="D195" s="37" t="s">
        <v>36</v>
      </c>
      <c r="E195" s="79">
        <f>SUMIFS(YTD_12[Closed Sales Volume YTD], YTD_12[Associate Name], D194)</f>
        <v>0</v>
      </c>
      <c r="F195" s="80"/>
      <c r="G195" s="81"/>
      <c r="H195" s="3"/>
      <c r="I195" s="3"/>
      <c r="J195" s="37" t="s">
        <v>36</v>
      </c>
      <c r="K195" s="79">
        <f>SUMIFS(YTD_12[Closed Sales Volume YTD], YTD_12[Associate Name], J194)</f>
        <v>0</v>
      </c>
      <c r="L195" s="80"/>
      <c r="M195" s="81"/>
      <c r="N195" s="3"/>
      <c r="O195" s="3"/>
      <c r="P195" s="37" t="s">
        <v>36</v>
      </c>
      <c r="Q195" s="79">
        <f>SUMIFS(YTD_12[Closed Sales Volume YTD], YTD_12[Associate Name], P194)</f>
        <v>0</v>
      </c>
      <c r="R195" s="80"/>
      <c r="S195" s="81"/>
      <c r="T195" s="3"/>
      <c r="U195" s="3"/>
      <c r="V195" s="37" t="s">
        <v>36</v>
      </c>
      <c r="W195" s="79">
        <f>SUMIFS(YTD_12[Closed Sales Volume YTD], YTD_12[Associate Name], V194)</f>
        <v>0</v>
      </c>
      <c r="X195" s="80"/>
      <c r="Y195" s="81"/>
      <c r="Z195" s="3"/>
      <c r="AA195" s="3"/>
      <c r="AB195" s="37" t="s">
        <v>36</v>
      </c>
      <c r="AC195" s="79">
        <f>SUMIFS(YTD_12[Closed Sales Volume YTD], YTD_12[Associate Name], AB194)</f>
        <v>0</v>
      </c>
      <c r="AD195" s="80"/>
    </row>
    <row r="196" spans="1:30" x14ac:dyDescent="0.2">
      <c r="A196" s="81"/>
      <c r="B196" s="3"/>
      <c r="C196" s="3"/>
      <c r="D196" s="37" t="s">
        <v>37</v>
      </c>
      <c r="E196" s="72" t="e">
        <f>E195/YTD_12[[#Totals],[Closed Sales Volume YTD]]</f>
        <v>#DIV/0!</v>
      </c>
      <c r="F196" s="73"/>
      <c r="G196" s="81"/>
      <c r="H196" s="3"/>
      <c r="I196" s="3"/>
      <c r="J196" s="37" t="s">
        <v>37</v>
      </c>
      <c r="K196" s="72" t="e">
        <f>K195/YTD_12[[#Totals],[Closed Sales Volume YTD]]</f>
        <v>#DIV/0!</v>
      </c>
      <c r="L196" s="73"/>
      <c r="M196" s="81"/>
      <c r="N196" s="3"/>
      <c r="O196" s="3"/>
      <c r="P196" s="37" t="s">
        <v>37</v>
      </c>
      <c r="Q196" s="72" t="e">
        <f>Q195/YTD_12[[#Totals],[Closed Sales Volume YTD]]</f>
        <v>#DIV/0!</v>
      </c>
      <c r="R196" s="73"/>
      <c r="S196" s="81"/>
      <c r="T196" s="3"/>
      <c r="U196" s="3"/>
      <c r="V196" s="37" t="s">
        <v>37</v>
      </c>
      <c r="W196" s="72" t="e">
        <f>W195/YTD_12[[#Totals],[Closed Sales Volume YTD]]</f>
        <v>#DIV/0!</v>
      </c>
      <c r="X196" s="73"/>
      <c r="Y196" s="81"/>
      <c r="Z196" s="3"/>
      <c r="AA196" s="3"/>
      <c r="AB196" s="37" t="s">
        <v>37</v>
      </c>
      <c r="AC196" s="72" t="e">
        <f>AC195/YTD_12[[#Totals],[Closed Sales Volume YTD]]</f>
        <v>#DIV/0!</v>
      </c>
      <c r="AD196" s="73"/>
    </row>
    <row r="197" spans="1:30" x14ac:dyDescent="0.2">
      <c r="B197" s="38" t="s">
        <v>38</v>
      </c>
      <c r="C197" s="39" t="s">
        <v>39</v>
      </c>
      <c r="D197" s="74" t="str">
        <f>D194</f>
        <v/>
      </c>
      <c r="E197" s="75"/>
      <c r="H197" s="38" t="s">
        <v>38</v>
      </c>
      <c r="I197" s="39" t="s">
        <v>39</v>
      </c>
      <c r="J197" s="74" t="str">
        <f>J194</f>
        <v/>
      </c>
      <c r="K197" s="75"/>
      <c r="N197" s="38" t="s">
        <v>38</v>
      </c>
      <c r="O197" s="39" t="s">
        <v>39</v>
      </c>
      <c r="P197" s="74" t="str">
        <f>P194</f>
        <v/>
      </c>
      <c r="Q197" s="75"/>
      <c r="T197" s="38" t="s">
        <v>38</v>
      </c>
      <c r="U197" s="39" t="s">
        <v>39</v>
      </c>
      <c r="V197" s="74" t="str">
        <f>V194</f>
        <v/>
      </c>
      <c r="W197" s="75"/>
      <c r="Z197" s="38" t="s">
        <v>38</v>
      </c>
      <c r="AA197" s="39" t="s">
        <v>39</v>
      </c>
      <c r="AB197" s="74" t="str">
        <f>AB194</f>
        <v/>
      </c>
      <c r="AC197" s="75"/>
    </row>
    <row r="198" spans="1:30" x14ac:dyDescent="0.2">
      <c r="B198" s="40"/>
      <c r="C198" s="40"/>
      <c r="D198" s="41" t="s">
        <v>40</v>
      </c>
      <c r="E198" s="41" t="s">
        <v>41</v>
      </c>
      <c r="F198" s="42" t="s">
        <v>42</v>
      </c>
      <c r="H198" s="40"/>
      <c r="I198" s="40"/>
      <c r="J198" s="41" t="s">
        <v>40</v>
      </c>
      <c r="K198" s="41" t="s">
        <v>41</v>
      </c>
      <c r="L198" s="42" t="s">
        <v>42</v>
      </c>
      <c r="N198" s="40"/>
      <c r="O198" s="40"/>
      <c r="P198" s="41" t="s">
        <v>40</v>
      </c>
      <c r="Q198" s="41" t="s">
        <v>41</v>
      </c>
      <c r="R198" s="42" t="s">
        <v>42</v>
      </c>
      <c r="T198" s="40"/>
      <c r="U198" s="40"/>
      <c r="V198" s="41" t="s">
        <v>40</v>
      </c>
      <c r="W198" s="41" t="s">
        <v>41</v>
      </c>
      <c r="X198" s="42" t="s">
        <v>42</v>
      </c>
      <c r="Z198" s="40"/>
      <c r="AA198" s="40"/>
      <c r="AB198" s="41" t="s">
        <v>40</v>
      </c>
      <c r="AC198" s="41" t="s">
        <v>41</v>
      </c>
      <c r="AD198" s="42" t="s">
        <v>42</v>
      </c>
    </row>
    <row r="199" spans="1:30" x14ac:dyDescent="0.2">
      <c r="B199" s="3">
        <v>1</v>
      </c>
      <c r="C199" s="3" cm="1">
        <f t="array" ref="C199">_xlfn.AGGREGATE(15, 3, (YTD_12[Associate Name]=D197)/(YTD_12[Associate Name]=D197)*ROW(YTD_12[Associate Name]), B199) - 1</f>
        <v>1</v>
      </c>
      <c r="D199" s="43" cm="1">
        <f t="array" ref="D199">IFERROR(INDEX(YTD_12[Vendor Name], C199), "")</f>
        <v>0</v>
      </c>
      <c r="E199" s="44">
        <f>SUMIFS(YTD_12[Closed Sales Volume YTD], YTD_12[Associate Name], D197, YTD_12[Vendor Name], D199)</f>
        <v>0</v>
      </c>
      <c r="F199" s="46" t="e">
        <f>E199/E195</f>
        <v>#DIV/0!</v>
      </c>
      <c r="H199" s="3">
        <v>1</v>
      </c>
      <c r="I199" s="3" cm="1">
        <f t="array" ref="I199">_xlfn.AGGREGATE(15, 3, (YTD_12[Associate Name]=J197)/(YTD_12[Associate Name]=J197)*ROW(YTD_12[Associate Name]), H199) - 1</f>
        <v>1</v>
      </c>
      <c r="J199" s="43" cm="1">
        <f t="array" ref="J199">IFERROR(INDEX(YTD_12[Vendor Name], I199), "")</f>
        <v>0</v>
      </c>
      <c r="K199" s="44">
        <f>SUMIFS(YTD_12[Closed Sales Volume YTD], YTD_12[Associate Name], J197, YTD_12[Vendor Name], J199)</f>
        <v>0</v>
      </c>
      <c r="L199" s="46" t="e">
        <f>K199/K195</f>
        <v>#DIV/0!</v>
      </c>
      <c r="N199" s="3">
        <v>1</v>
      </c>
      <c r="O199" s="3" cm="1">
        <f t="array" ref="O199">_xlfn.AGGREGATE(15, 3, (YTD_12[Associate Name]=P197)/(YTD_12[Associate Name]=P197)*ROW(YTD_12[Associate Name]), N199) - 1</f>
        <v>1</v>
      </c>
      <c r="P199" s="43" cm="1">
        <f t="array" ref="P199">IFERROR(INDEX(YTD_12[Vendor Name], O199), "")</f>
        <v>0</v>
      </c>
      <c r="Q199" s="44">
        <f>SUMIFS(YTD_12[Closed Sales Volume YTD], YTD_12[Associate Name], P197, YTD_12[Vendor Name], P199)</f>
        <v>0</v>
      </c>
      <c r="R199" s="46" t="e">
        <f>Q199/Q195</f>
        <v>#DIV/0!</v>
      </c>
      <c r="T199" s="3">
        <v>1</v>
      </c>
      <c r="U199" s="3" cm="1">
        <f t="array" ref="U199">_xlfn.AGGREGATE(15, 3, (YTD_12[Associate Name]=V197)/(YTD_12[Associate Name]=V197)*ROW(YTD_12[Associate Name]), T199) - 1</f>
        <v>1</v>
      </c>
      <c r="V199" s="43" cm="1">
        <f t="array" ref="V199">IFERROR(INDEX(YTD_12[Vendor Name], U199), "")</f>
        <v>0</v>
      </c>
      <c r="W199" s="44">
        <f>SUMIFS(YTD_12[Closed Sales Volume YTD], YTD_12[Associate Name], V197, YTD_12[Vendor Name], V199)</f>
        <v>0</v>
      </c>
      <c r="X199" s="46" t="e">
        <f>W199/W195</f>
        <v>#DIV/0!</v>
      </c>
      <c r="Z199" s="3">
        <v>1</v>
      </c>
      <c r="AA199" s="3" cm="1">
        <f t="array" ref="AA199">_xlfn.AGGREGATE(15, 3, (YTD_12[Associate Name]=AB197)/(YTD_12[Associate Name]=AB197)*ROW(YTD_12[Associate Name]), Z199) - 1</f>
        <v>1</v>
      </c>
      <c r="AB199" s="43" cm="1">
        <f t="array" ref="AB199">IFERROR(INDEX(YTD_12[Vendor Name], AA199), "")</f>
        <v>0</v>
      </c>
      <c r="AC199" s="44">
        <f>SUMIFS(YTD_12[Closed Sales Volume YTD], YTD_12[Associate Name], AB197, YTD_12[Vendor Name], AB199)</f>
        <v>0</v>
      </c>
      <c r="AD199" s="46" t="e">
        <f>AC199/AC195</f>
        <v>#DIV/0!</v>
      </c>
    </row>
    <row r="200" spans="1:30" x14ac:dyDescent="0.2">
      <c r="B200" s="3">
        <v>2</v>
      </c>
      <c r="C200" s="3" cm="1">
        <f t="array" ref="C200">_xlfn.AGGREGATE(15, 3, (YTD_12[Associate Name]=D197)/(YTD_12[Associate Name]=D197)*ROW(YTD_12[Associate Name]), B200) - 1</f>
        <v>2</v>
      </c>
      <c r="D200" s="43" cm="1">
        <f t="array" ref="D200">IFERROR(INDEX(YTD_12[Vendor Name], C200), "")</f>
        <v>0</v>
      </c>
      <c r="E200" s="44">
        <f>SUMIFS(YTD_12[Closed Sales Volume YTD], YTD_12[Associate Name], D197, YTD_12[Vendor Name], D200)</f>
        <v>0</v>
      </c>
      <c r="F200" s="46" t="e">
        <f>E200/E195</f>
        <v>#DIV/0!</v>
      </c>
      <c r="H200" s="3">
        <v>2</v>
      </c>
      <c r="I200" s="3" cm="1">
        <f t="array" ref="I200">_xlfn.AGGREGATE(15, 3, (YTD_12[Associate Name]=J197)/(YTD_12[Associate Name]=J197)*ROW(YTD_12[Associate Name]), H200) - 1</f>
        <v>2</v>
      </c>
      <c r="J200" s="43" cm="1">
        <f t="array" ref="J200">IFERROR(INDEX(YTD_12[Vendor Name], I200), "")</f>
        <v>0</v>
      </c>
      <c r="K200" s="44">
        <f>SUMIFS(YTD_12[Closed Sales Volume YTD], YTD_12[Associate Name], J197, YTD_12[Vendor Name], J200)</f>
        <v>0</v>
      </c>
      <c r="L200" s="46" t="e">
        <f>K200/K195</f>
        <v>#DIV/0!</v>
      </c>
      <c r="N200" s="3">
        <v>2</v>
      </c>
      <c r="O200" s="3" cm="1">
        <f t="array" ref="O200">_xlfn.AGGREGATE(15, 3, (YTD_12[Associate Name]=P197)/(YTD_12[Associate Name]=P197)*ROW(YTD_12[Associate Name]), N200) - 1</f>
        <v>2</v>
      </c>
      <c r="P200" s="43" cm="1">
        <f t="array" ref="P200">IFERROR(INDEX(YTD_12[Vendor Name], O200), "")</f>
        <v>0</v>
      </c>
      <c r="Q200" s="44">
        <f>SUMIFS(YTD_12[Closed Sales Volume YTD], YTD_12[Associate Name], P197, YTD_12[Vendor Name], P200)</f>
        <v>0</v>
      </c>
      <c r="R200" s="46" t="e">
        <f>Q200/Q195</f>
        <v>#DIV/0!</v>
      </c>
      <c r="T200" s="3">
        <v>2</v>
      </c>
      <c r="U200" s="3" cm="1">
        <f t="array" ref="U200">_xlfn.AGGREGATE(15, 3, (YTD_12[Associate Name]=V197)/(YTD_12[Associate Name]=V197)*ROW(YTD_12[Associate Name]), T200) - 1</f>
        <v>2</v>
      </c>
      <c r="V200" s="43" cm="1">
        <f t="array" ref="V200">IFERROR(INDEX(YTD_12[Vendor Name], U200), "")</f>
        <v>0</v>
      </c>
      <c r="W200" s="44">
        <f>SUMIFS(YTD_12[Closed Sales Volume YTD], YTD_12[Associate Name], V197, YTD_12[Vendor Name], V200)</f>
        <v>0</v>
      </c>
      <c r="X200" s="46" t="e">
        <f>W200/W195</f>
        <v>#DIV/0!</v>
      </c>
      <c r="Z200" s="3">
        <v>2</v>
      </c>
      <c r="AA200" s="3" cm="1">
        <f t="array" ref="AA200">_xlfn.AGGREGATE(15, 3, (YTD_12[Associate Name]=AB197)/(YTD_12[Associate Name]=AB197)*ROW(YTD_12[Associate Name]), Z200) - 1</f>
        <v>2</v>
      </c>
      <c r="AB200" s="43" cm="1">
        <f t="array" ref="AB200">IFERROR(INDEX(YTD_12[Vendor Name], AA200), "")</f>
        <v>0</v>
      </c>
      <c r="AC200" s="44">
        <f>SUMIFS(YTD_12[Closed Sales Volume YTD], YTD_12[Associate Name], AB197, YTD_12[Vendor Name], AB200)</f>
        <v>0</v>
      </c>
      <c r="AD200" s="46" t="e">
        <f>AC200/AC195</f>
        <v>#DIV/0!</v>
      </c>
    </row>
    <row r="201" spans="1:30" x14ac:dyDescent="0.2">
      <c r="B201" s="3">
        <v>3</v>
      </c>
      <c r="C201" s="3" cm="1">
        <f t="array" ref="C201">_xlfn.AGGREGATE(15, 3, (YTD_12[Associate Name]=D197)/(YTD_12[Associate Name]=D197)*ROW(YTD_12[Associate Name]), B201) - 1</f>
        <v>3</v>
      </c>
      <c r="D201" s="43" cm="1">
        <f t="array" ref="D201">IFERROR(INDEX(YTD_12[Vendor Name], C201), "")</f>
        <v>0</v>
      </c>
      <c r="E201" s="44">
        <f>SUMIFS(YTD_12[Closed Sales Volume YTD], YTD_12[Associate Name], D197, YTD_12[Vendor Name], D201)</f>
        <v>0</v>
      </c>
      <c r="F201" s="45" t="e">
        <f>E201/E195</f>
        <v>#DIV/0!</v>
      </c>
      <c r="H201" s="3">
        <v>3</v>
      </c>
      <c r="I201" s="3" cm="1">
        <f t="array" ref="I201">_xlfn.AGGREGATE(15, 3, (YTD_12[Associate Name]=J197)/(YTD_12[Associate Name]=J197)*ROW(YTD_12[Associate Name]), H201) - 1</f>
        <v>3</v>
      </c>
      <c r="J201" s="43" cm="1">
        <f t="array" ref="J201">IFERROR(INDEX(YTD_12[Vendor Name], I201), "")</f>
        <v>0</v>
      </c>
      <c r="K201" s="44">
        <f>SUMIFS(YTD_12[Closed Sales Volume YTD], YTD_12[Associate Name], J197, YTD_12[Vendor Name], J201)</f>
        <v>0</v>
      </c>
      <c r="L201" s="45" t="e">
        <f>K201/K195</f>
        <v>#DIV/0!</v>
      </c>
      <c r="N201" s="3">
        <v>3</v>
      </c>
      <c r="O201" s="3" cm="1">
        <f t="array" ref="O201">_xlfn.AGGREGATE(15, 3, (YTD_12[Associate Name]=P197)/(YTD_12[Associate Name]=P197)*ROW(YTD_12[Associate Name]), N201) - 1</f>
        <v>3</v>
      </c>
      <c r="P201" s="43" cm="1">
        <f t="array" ref="P201">IFERROR(INDEX(YTD_12[Vendor Name], O201), "")</f>
        <v>0</v>
      </c>
      <c r="Q201" s="44">
        <f>SUMIFS(YTD_12[Closed Sales Volume YTD], YTD_12[Associate Name], P197, YTD_12[Vendor Name], P201)</f>
        <v>0</v>
      </c>
      <c r="R201" s="45" t="e">
        <f>Q201/Q195</f>
        <v>#DIV/0!</v>
      </c>
      <c r="T201" s="3">
        <v>3</v>
      </c>
      <c r="U201" s="3" cm="1">
        <f t="array" ref="U201">_xlfn.AGGREGATE(15, 3, (YTD_12[Associate Name]=V197)/(YTD_12[Associate Name]=V197)*ROW(YTD_12[Associate Name]), T201) - 1</f>
        <v>3</v>
      </c>
      <c r="V201" s="43" cm="1">
        <f t="array" ref="V201">IFERROR(INDEX(YTD_12[Vendor Name], U201), "")</f>
        <v>0</v>
      </c>
      <c r="W201" s="44">
        <f>SUMIFS(YTD_12[Closed Sales Volume YTD], YTD_12[Associate Name], V197, YTD_12[Vendor Name], V201)</f>
        <v>0</v>
      </c>
      <c r="X201" s="45" t="e">
        <f>W201/W195</f>
        <v>#DIV/0!</v>
      </c>
      <c r="Z201" s="3">
        <v>3</v>
      </c>
      <c r="AA201" s="3" cm="1">
        <f t="array" ref="AA201">_xlfn.AGGREGATE(15, 3, (YTD_12[Associate Name]=AB197)/(YTD_12[Associate Name]=AB197)*ROW(YTD_12[Associate Name]), Z201) - 1</f>
        <v>3</v>
      </c>
      <c r="AB201" s="43" cm="1">
        <f t="array" ref="AB201">IFERROR(INDEX(YTD_12[Vendor Name], AA201), "")</f>
        <v>0</v>
      </c>
      <c r="AC201" s="44">
        <f>SUMIFS(YTD_12[Closed Sales Volume YTD], YTD_12[Associate Name], AB197, YTD_12[Vendor Name], AB201)</f>
        <v>0</v>
      </c>
      <c r="AD201" s="45" t="e">
        <f>AC201/AC195</f>
        <v>#DIV/0!</v>
      </c>
    </row>
    <row r="202" spans="1:30" x14ac:dyDescent="0.2">
      <c r="B202" s="3">
        <v>4</v>
      </c>
      <c r="C202" s="3" cm="1">
        <f t="array" ref="C202">_xlfn.AGGREGATE(15, 3, (YTD_12[Associate Name]=D197)/(YTD_12[Associate Name]=D197)*ROW(YTD_12[Associate Name]), B202) - 1</f>
        <v>4</v>
      </c>
      <c r="D202" s="43" cm="1">
        <f t="array" ref="D202">IFERROR(INDEX(YTD_12[Vendor Name], C202), "")</f>
        <v>0</v>
      </c>
      <c r="E202" s="44">
        <f>SUMIFS(YTD_12[Closed Sales Volume YTD], YTD_12[Associate Name], D197, YTD_12[Vendor Name], D202)</f>
        <v>0</v>
      </c>
      <c r="F202" s="45" t="e">
        <f>E202/E195</f>
        <v>#DIV/0!</v>
      </c>
      <c r="H202" s="3">
        <v>4</v>
      </c>
      <c r="I202" s="3" cm="1">
        <f t="array" ref="I202">_xlfn.AGGREGATE(15, 3, (YTD_12[Associate Name]=J197)/(YTD_12[Associate Name]=J197)*ROW(YTD_12[Associate Name]), H202) - 1</f>
        <v>4</v>
      </c>
      <c r="J202" s="43" cm="1">
        <f t="array" ref="J202">IFERROR(INDEX(YTD_12[Vendor Name], I202), "")</f>
        <v>0</v>
      </c>
      <c r="K202" s="44">
        <f>SUMIFS(YTD_12[Closed Sales Volume YTD], YTD_12[Associate Name], J197, YTD_12[Vendor Name], J202)</f>
        <v>0</v>
      </c>
      <c r="L202" s="45" t="e">
        <f>K202/K195</f>
        <v>#DIV/0!</v>
      </c>
      <c r="N202" s="3">
        <v>4</v>
      </c>
      <c r="O202" s="3" cm="1">
        <f t="array" ref="O202">_xlfn.AGGREGATE(15, 3, (YTD_12[Associate Name]=P197)/(YTD_12[Associate Name]=P197)*ROW(YTD_12[Associate Name]), N202) - 1</f>
        <v>4</v>
      </c>
      <c r="P202" s="43" cm="1">
        <f t="array" ref="P202">IFERROR(INDEX(YTD_12[Vendor Name], O202), "")</f>
        <v>0</v>
      </c>
      <c r="Q202" s="44">
        <f>SUMIFS(YTD_12[Closed Sales Volume YTD], YTD_12[Associate Name], P197, YTD_12[Vendor Name], P202)</f>
        <v>0</v>
      </c>
      <c r="R202" s="45" t="e">
        <f>Q202/Q195</f>
        <v>#DIV/0!</v>
      </c>
      <c r="T202" s="3">
        <v>4</v>
      </c>
      <c r="U202" s="3" cm="1">
        <f t="array" ref="U202">_xlfn.AGGREGATE(15, 3, (YTD_12[Associate Name]=V197)/(YTD_12[Associate Name]=V197)*ROW(YTD_12[Associate Name]), T202) - 1</f>
        <v>4</v>
      </c>
      <c r="V202" s="43" cm="1">
        <f t="array" ref="V202">IFERROR(INDEX(YTD_12[Vendor Name], U202), "")</f>
        <v>0</v>
      </c>
      <c r="W202" s="44">
        <f>SUMIFS(YTD_12[Closed Sales Volume YTD], YTD_12[Associate Name], V197, YTD_12[Vendor Name], V202)</f>
        <v>0</v>
      </c>
      <c r="X202" s="45" t="e">
        <f>W202/W195</f>
        <v>#DIV/0!</v>
      </c>
      <c r="Z202" s="3">
        <v>4</v>
      </c>
      <c r="AA202" s="3" cm="1">
        <f t="array" ref="AA202">_xlfn.AGGREGATE(15, 3, (YTD_12[Associate Name]=AB197)/(YTD_12[Associate Name]=AB197)*ROW(YTD_12[Associate Name]), Z202) - 1</f>
        <v>4</v>
      </c>
      <c r="AB202" s="43" cm="1">
        <f t="array" ref="AB202">IFERROR(INDEX(YTD_12[Vendor Name], AA202), "")</f>
        <v>0</v>
      </c>
      <c r="AC202" s="44">
        <f>SUMIFS(YTD_12[Closed Sales Volume YTD], YTD_12[Associate Name], AB197, YTD_12[Vendor Name], AB202)</f>
        <v>0</v>
      </c>
      <c r="AD202" s="45" t="e">
        <f>AC202/AC195</f>
        <v>#DIV/0!</v>
      </c>
    </row>
    <row r="203" spans="1:30" x14ac:dyDescent="0.2">
      <c r="B203" s="3">
        <v>5</v>
      </c>
      <c r="C203" s="3" cm="1">
        <f t="array" ref="C203">_xlfn.AGGREGATE(15, 3, (YTD_12[Associate Name]=D197)/(YTD_12[Associate Name]=D197)*ROW(YTD_12[Associate Name]), B203) - 1</f>
        <v>5</v>
      </c>
      <c r="D203" s="43" cm="1">
        <f t="array" ref="D203">IFERROR(INDEX(YTD_12[Vendor Name], C203), "")</f>
        <v>0</v>
      </c>
      <c r="E203" s="44">
        <f>SUMIFS(YTD_12[Closed Sales Volume YTD], YTD_12[Associate Name], D197, YTD_12[Vendor Name], D203)</f>
        <v>0</v>
      </c>
      <c r="F203" s="45" t="e">
        <f>E203/E195</f>
        <v>#DIV/0!</v>
      </c>
      <c r="H203" s="3">
        <v>5</v>
      </c>
      <c r="I203" s="3" cm="1">
        <f t="array" ref="I203">_xlfn.AGGREGATE(15, 3, (YTD_12[Associate Name]=J197)/(YTD_12[Associate Name]=J197)*ROW(YTD_12[Associate Name]), H203) - 1</f>
        <v>5</v>
      </c>
      <c r="J203" s="43" cm="1">
        <f t="array" ref="J203">IFERROR(INDEX(YTD_12[Vendor Name], I203), "")</f>
        <v>0</v>
      </c>
      <c r="K203" s="44">
        <f>SUMIFS(YTD_12[Closed Sales Volume YTD], YTD_12[Associate Name], J197, YTD_12[Vendor Name], J203)</f>
        <v>0</v>
      </c>
      <c r="L203" s="45" t="e">
        <f>K203/K195</f>
        <v>#DIV/0!</v>
      </c>
      <c r="N203" s="3">
        <v>5</v>
      </c>
      <c r="O203" s="3" cm="1">
        <f t="array" ref="O203">_xlfn.AGGREGATE(15, 3, (YTD_12[Associate Name]=P197)/(YTD_12[Associate Name]=P197)*ROW(YTD_12[Associate Name]), N203) - 1</f>
        <v>5</v>
      </c>
      <c r="P203" s="43" cm="1">
        <f t="array" ref="P203">IFERROR(INDEX(YTD_12[Vendor Name], O203), "")</f>
        <v>0</v>
      </c>
      <c r="Q203" s="44">
        <f>SUMIFS(YTD_12[Closed Sales Volume YTD], YTD_12[Associate Name], P197, YTD_12[Vendor Name], P203)</f>
        <v>0</v>
      </c>
      <c r="R203" s="45" t="e">
        <f>Q203/Q195</f>
        <v>#DIV/0!</v>
      </c>
      <c r="T203" s="3">
        <v>5</v>
      </c>
      <c r="U203" s="3" cm="1">
        <f t="array" ref="U203">_xlfn.AGGREGATE(15, 3, (YTD_12[Associate Name]=V197)/(YTD_12[Associate Name]=V197)*ROW(YTD_12[Associate Name]), T203) - 1</f>
        <v>5</v>
      </c>
      <c r="V203" s="43" cm="1">
        <f t="array" ref="V203">IFERROR(INDEX(YTD_12[Vendor Name], U203), "")</f>
        <v>0</v>
      </c>
      <c r="W203" s="44">
        <f>SUMIFS(YTD_12[Closed Sales Volume YTD], YTD_12[Associate Name], V197, YTD_12[Vendor Name], V203)</f>
        <v>0</v>
      </c>
      <c r="X203" s="45" t="e">
        <f>W203/W195</f>
        <v>#DIV/0!</v>
      </c>
      <c r="Z203" s="3">
        <v>5</v>
      </c>
      <c r="AA203" s="3" cm="1">
        <f t="array" ref="AA203">_xlfn.AGGREGATE(15, 3, (YTD_12[Associate Name]=AB197)/(YTD_12[Associate Name]=AB197)*ROW(YTD_12[Associate Name]), Z203) - 1</f>
        <v>5</v>
      </c>
      <c r="AB203" s="43" cm="1">
        <f t="array" ref="AB203">IFERROR(INDEX(YTD_12[Vendor Name], AA203), "")</f>
        <v>0</v>
      </c>
      <c r="AC203" s="44">
        <f>SUMIFS(YTD_12[Closed Sales Volume YTD], YTD_12[Associate Name], AB197, YTD_12[Vendor Name], AB203)</f>
        <v>0</v>
      </c>
      <c r="AD203" s="45" t="e">
        <f>AC203/AC195</f>
        <v>#DIV/0!</v>
      </c>
    </row>
    <row r="204" spans="1:30" x14ac:dyDescent="0.2">
      <c r="B204" s="3">
        <v>6</v>
      </c>
      <c r="C204" s="3" cm="1">
        <f t="array" ref="C204">_xlfn.AGGREGATE(15, 3, (YTD_12[Associate Name]=D197)/(YTD_12[Associate Name]=D197)*ROW(YTD_12[Associate Name]), B204) - 1</f>
        <v>6</v>
      </c>
      <c r="D204" s="43" cm="1">
        <f t="array" ref="D204">IFERROR(INDEX(YTD_12[Vendor Name], C204), "")</f>
        <v>0</v>
      </c>
      <c r="E204" s="44">
        <f>SUMIFS(YTD_12[Closed Sales Volume YTD], YTD_12[Associate Name], D197, YTD_12[Vendor Name], D204)</f>
        <v>0</v>
      </c>
      <c r="F204" s="45" t="e">
        <f>E204/E195</f>
        <v>#DIV/0!</v>
      </c>
      <c r="H204" s="3">
        <v>6</v>
      </c>
      <c r="I204" s="3" cm="1">
        <f t="array" ref="I204">_xlfn.AGGREGATE(15, 3, (YTD_12[Associate Name]=J197)/(YTD_12[Associate Name]=J197)*ROW(YTD_12[Associate Name]), H204) - 1</f>
        <v>6</v>
      </c>
      <c r="J204" s="43" cm="1">
        <f t="array" ref="J204">IFERROR(INDEX(YTD_12[Vendor Name], I204), "")</f>
        <v>0</v>
      </c>
      <c r="K204" s="44">
        <f>SUMIFS(YTD_12[Closed Sales Volume YTD], YTD_12[Associate Name], J197, YTD_12[Vendor Name], J204)</f>
        <v>0</v>
      </c>
      <c r="L204" s="45" t="e">
        <f>K204/K195</f>
        <v>#DIV/0!</v>
      </c>
      <c r="N204" s="3">
        <v>6</v>
      </c>
      <c r="O204" s="3" cm="1">
        <f t="array" ref="O204">_xlfn.AGGREGATE(15, 3, (YTD_12[Associate Name]=P197)/(YTD_12[Associate Name]=P197)*ROW(YTD_12[Associate Name]), N204) - 1</f>
        <v>6</v>
      </c>
      <c r="P204" s="43" cm="1">
        <f t="array" ref="P204">IFERROR(INDEX(YTD_12[Vendor Name], O204), "")</f>
        <v>0</v>
      </c>
      <c r="Q204" s="44">
        <f>SUMIFS(YTD_12[Closed Sales Volume YTD], YTD_12[Associate Name], P197, YTD_12[Vendor Name], P204)</f>
        <v>0</v>
      </c>
      <c r="R204" s="45" t="e">
        <f>Q204/Q195</f>
        <v>#DIV/0!</v>
      </c>
      <c r="T204" s="3">
        <v>6</v>
      </c>
      <c r="U204" s="3" cm="1">
        <f t="array" ref="U204">_xlfn.AGGREGATE(15, 3, (YTD_12[Associate Name]=V197)/(YTD_12[Associate Name]=V197)*ROW(YTD_12[Associate Name]), T204) - 1</f>
        <v>6</v>
      </c>
      <c r="V204" s="43" cm="1">
        <f t="array" ref="V204">IFERROR(INDEX(YTD_12[Vendor Name], U204), "")</f>
        <v>0</v>
      </c>
      <c r="W204" s="44">
        <f>SUMIFS(YTD_12[Closed Sales Volume YTD], YTD_12[Associate Name], V197, YTD_12[Vendor Name], V204)</f>
        <v>0</v>
      </c>
      <c r="X204" s="45" t="e">
        <f>W204/W195</f>
        <v>#DIV/0!</v>
      </c>
      <c r="Z204" s="3">
        <v>6</v>
      </c>
      <c r="AA204" s="3" cm="1">
        <f t="array" ref="AA204">_xlfn.AGGREGATE(15, 3, (YTD_12[Associate Name]=AB197)/(YTD_12[Associate Name]=AB197)*ROW(YTD_12[Associate Name]), Z204) - 1</f>
        <v>6</v>
      </c>
      <c r="AB204" s="43" cm="1">
        <f t="array" ref="AB204">IFERROR(INDEX(YTD_12[Vendor Name], AA204), "")</f>
        <v>0</v>
      </c>
      <c r="AC204" s="44">
        <f>SUMIFS(YTD_12[Closed Sales Volume YTD], YTD_12[Associate Name], AB197, YTD_12[Vendor Name], AB204)</f>
        <v>0</v>
      </c>
      <c r="AD204" s="45" t="e">
        <f>AC204/AC195</f>
        <v>#DIV/0!</v>
      </c>
    </row>
    <row r="205" spans="1:30" x14ac:dyDescent="0.2">
      <c r="B205" s="3">
        <v>7</v>
      </c>
      <c r="C205" s="3" cm="1">
        <f t="array" ref="C205">_xlfn.AGGREGATE(15, 3, (YTD_12[Associate Name]=D197)/(YTD_12[Associate Name]=D197)*ROW(YTD_12[Associate Name]), B205) - 1</f>
        <v>7</v>
      </c>
      <c r="D205" s="43" cm="1">
        <f t="array" ref="D205">IFERROR(INDEX(YTD_12[Vendor Name], C205), "")</f>
        <v>0</v>
      </c>
      <c r="E205" s="44">
        <f>SUMIFS(YTD_12[Closed Sales Volume YTD], YTD_12[Associate Name], D197, YTD_12[Vendor Name], D205)</f>
        <v>0</v>
      </c>
      <c r="F205" s="45" t="e">
        <f>E205/E195</f>
        <v>#DIV/0!</v>
      </c>
      <c r="H205" s="3">
        <v>7</v>
      </c>
      <c r="I205" s="3" cm="1">
        <f t="array" ref="I205">_xlfn.AGGREGATE(15, 3, (YTD_12[Associate Name]=J197)/(YTD_12[Associate Name]=J197)*ROW(YTD_12[Associate Name]), H205) - 1</f>
        <v>7</v>
      </c>
      <c r="J205" s="43" cm="1">
        <f t="array" ref="J205">IFERROR(INDEX(YTD_12[Vendor Name], I205), "")</f>
        <v>0</v>
      </c>
      <c r="K205" s="44">
        <f>SUMIFS(YTD_12[Closed Sales Volume YTD], YTD_12[Associate Name], J197, YTD_12[Vendor Name], J205)</f>
        <v>0</v>
      </c>
      <c r="L205" s="45" t="e">
        <f>K205/K195</f>
        <v>#DIV/0!</v>
      </c>
      <c r="N205" s="3">
        <v>7</v>
      </c>
      <c r="O205" s="3" cm="1">
        <f t="array" ref="O205">_xlfn.AGGREGATE(15, 3, (YTD_12[Associate Name]=P197)/(YTD_12[Associate Name]=P197)*ROW(YTD_12[Associate Name]), N205) - 1</f>
        <v>7</v>
      </c>
      <c r="P205" s="43" cm="1">
        <f t="array" ref="P205">IFERROR(INDEX(YTD_12[Vendor Name], O205), "")</f>
        <v>0</v>
      </c>
      <c r="Q205" s="44">
        <f>SUMIFS(YTD_12[Closed Sales Volume YTD], YTD_12[Associate Name], P197, YTD_12[Vendor Name], P205)</f>
        <v>0</v>
      </c>
      <c r="R205" s="45" t="e">
        <f>Q205/Q195</f>
        <v>#DIV/0!</v>
      </c>
      <c r="T205" s="3">
        <v>7</v>
      </c>
      <c r="U205" s="3" cm="1">
        <f t="array" ref="U205">_xlfn.AGGREGATE(15, 3, (YTD_12[Associate Name]=V197)/(YTD_12[Associate Name]=V197)*ROW(YTD_12[Associate Name]), T205) - 1</f>
        <v>7</v>
      </c>
      <c r="V205" s="43" cm="1">
        <f t="array" ref="V205">IFERROR(INDEX(YTD_12[Vendor Name], U205), "")</f>
        <v>0</v>
      </c>
      <c r="W205" s="44">
        <f>SUMIFS(YTD_12[Closed Sales Volume YTD], YTD_12[Associate Name], V197, YTD_12[Vendor Name], V205)</f>
        <v>0</v>
      </c>
      <c r="X205" s="45" t="e">
        <f>W205/W195</f>
        <v>#DIV/0!</v>
      </c>
      <c r="Z205" s="3">
        <v>7</v>
      </c>
      <c r="AA205" s="3" cm="1">
        <f t="array" ref="AA205">_xlfn.AGGREGATE(15, 3, (YTD_12[Associate Name]=AB197)/(YTD_12[Associate Name]=AB197)*ROW(YTD_12[Associate Name]), Z205) - 1</f>
        <v>7</v>
      </c>
      <c r="AB205" s="43" cm="1">
        <f t="array" ref="AB205">IFERROR(INDEX(YTD_12[Vendor Name], AA205), "")</f>
        <v>0</v>
      </c>
      <c r="AC205" s="44">
        <f>SUMIFS(YTD_12[Closed Sales Volume YTD], YTD_12[Associate Name], AB197, YTD_12[Vendor Name], AB205)</f>
        <v>0</v>
      </c>
      <c r="AD205" s="45" t="e">
        <f>AC205/AC195</f>
        <v>#DIV/0!</v>
      </c>
    </row>
    <row r="206" spans="1:30" x14ac:dyDescent="0.2">
      <c r="B206" s="3">
        <v>8</v>
      </c>
      <c r="C206" s="3" cm="1">
        <f t="array" ref="C206">_xlfn.AGGREGATE(15, 3, (YTD_12[Associate Name]=D197)/(YTD_12[Associate Name]=D197)*ROW(YTD_12[Associate Name]), B206) - 1</f>
        <v>8</v>
      </c>
      <c r="D206" s="43" cm="1">
        <f t="array" ref="D206">IFERROR(INDEX(YTD_12[Vendor Name], C206), "")</f>
        <v>0</v>
      </c>
      <c r="E206" s="44">
        <f>SUMIFS(YTD_12[Closed Sales Volume YTD], YTD_12[Associate Name], D197, YTD_12[Vendor Name], D206)</f>
        <v>0</v>
      </c>
      <c r="F206" s="45" t="e">
        <f>E206/E195</f>
        <v>#DIV/0!</v>
      </c>
      <c r="H206" s="3">
        <v>8</v>
      </c>
      <c r="I206" s="3" cm="1">
        <f t="array" ref="I206">_xlfn.AGGREGATE(15, 3, (YTD_12[Associate Name]=J197)/(YTD_12[Associate Name]=J197)*ROW(YTD_12[Associate Name]), H206) - 1</f>
        <v>8</v>
      </c>
      <c r="J206" s="43" cm="1">
        <f t="array" ref="J206">IFERROR(INDEX(YTD_12[Vendor Name], I206), "")</f>
        <v>0</v>
      </c>
      <c r="K206" s="44">
        <f>SUMIFS(YTD_12[Closed Sales Volume YTD], YTD_12[Associate Name], J197, YTD_12[Vendor Name], J206)</f>
        <v>0</v>
      </c>
      <c r="L206" s="45" t="e">
        <f>K206/K195</f>
        <v>#DIV/0!</v>
      </c>
      <c r="N206" s="3">
        <v>8</v>
      </c>
      <c r="O206" s="3" cm="1">
        <f t="array" ref="O206">_xlfn.AGGREGATE(15, 3, (YTD_12[Associate Name]=P197)/(YTD_12[Associate Name]=P197)*ROW(YTD_12[Associate Name]), N206) - 1</f>
        <v>8</v>
      </c>
      <c r="P206" s="43" cm="1">
        <f t="array" ref="P206">IFERROR(INDEX(YTD_12[Vendor Name], O206), "")</f>
        <v>0</v>
      </c>
      <c r="Q206" s="44">
        <f>SUMIFS(YTD_12[Closed Sales Volume YTD], YTD_12[Associate Name], P197, YTD_12[Vendor Name], P206)</f>
        <v>0</v>
      </c>
      <c r="R206" s="45" t="e">
        <f>Q206/Q195</f>
        <v>#DIV/0!</v>
      </c>
      <c r="T206" s="3">
        <v>8</v>
      </c>
      <c r="U206" s="3" cm="1">
        <f t="array" ref="U206">_xlfn.AGGREGATE(15, 3, (YTD_12[Associate Name]=V197)/(YTD_12[Associate Name]=V197)*ROW(YTD_12[Associate Name]), T206) - 1</f>
        <v>8</v>
      </c>
      <c r="V206" s="43" cm="1">
        <f t="array" ref="V206">IFERROR(INDEX(YTD_12[Vendor Name], U206), "")</f>
        <v>0</v>
      </c>
      <c r="W206" s="44">
        <f>SUMIFS(YTD_12[Closed Sales Volume YTD], YTD_12[Associate Name], V197, YTD_12[Vendor Name], V206)</f>
        <v>0</v>
      </c>
      <c r="X206" s="45" t="e">
        <f>W206/W195</f>
        <v>#DIV/0!</v>
      </c>
      <c r="Z206" s="3">
        <v>8</v>
      </c>
      <c r="AA206" s="3" cm="1">
        <f t="array" ref="AA206">_xlfn.AGGREGATE(15, 3, (YTD_12[Associate Name]=AB197)/(YTD_12[Associate Name]=AB197)*ROW(YTD_12[Associate Name]), Z206) - 1</f>
        <v>8</v>
      </c>
      <c r="AB206" s="43" cm="1">
        <f t="array" ref="AB206">IFERROR(INDEX(YTD_12[Vendor Name], AA206), "")</f>
        <v>0</v>
      </c>
      <c r="AC206" s="44">
        <f>SUMIFS(YTD_12[Closed Sales Volume YTD], YTD_12[Associate Name], AB197, YTD_12[Vendor Name], AB206)</f>
        <v>0</v>
      </c>
      <c r="AD206" s="45" t="e">
        <f>AC206/AC195</f>
        <v>#DIV/0!</v>
      </c>
    </row>
    <row r="207" spans="1:30" x14ac:dyDescent="0.2">
      <c r="B207" s="3">
        <v>9</v>
      </c>
      <c r="C207" s="3" cm="1">
        <f t="array" ref="C207">_xlfn.AGGREGATE(15, 3, (YTD_12[Associate Name]=D197)/(YTD_12[Associate Name]=D197)*ROW(YTD_12[Associate Name]), B207) - 1</f>
        <v>9</v>
      </c>
      <c r="D207" s="43" cm="1">
        <f t="array" ref="D207">IFERROR(INDEX(YTD_12[Vendor Name], C207), "")</f>
        <v>0</v>
      </c>
      <c r="E207" s="44">
        <f>SUMIFS(YTD_12[Closed Sales Volume YTD], YTD_12[Associate Name], D197, YTD_12[Vendor Name], D207)</f>
        <v>0</v>
      </c>
      <c r="F207" s="45" t="e">
        <f>E207/E195</f>
        <v>#DIV/0!</v>
      </c>
      <c r="H207" s="3">
        <v>9</v>
      </c>
      <c r="I207" s="3" cm="1">
        <f t="array" ref="I207">_xlfn.AGGREGATE(15, 3, (YTD_12[Associate Name]=J197)/(YTD_12[Associate Name]=J197)*ROW(YTD_12[Associate Name]), H207) - 1</f>
        <v>9</v>
      </c>
      <c r="J207" s="43" cm="1">
        <f t="array" ref="J207">IFERROR(INDEX(YTD_12[Vendor Name], I207), "")</f>
        <v>0</v>
      </c>
      <c r="K207" s="44">
        <f>SUMIFS(YTD_12[Closed Sales Volume YTD], YTD_12[Associate Name], J197, YTD_12[Vendor Name], J207)</f>
        <v>0</v>
      </c>
      <c r="L207" s="45" t="e">
        <f>K207/K195</f>
        <v>#DIV/0!</v>
      </c>
      <c r="N207" s="3">
        <v>9</v>
      </c>
      <c r="O207" s="3" cm="1">
        <f t="array" ref="O207">_xlfn.AGGREGATE(15, 3, (YTD_12[Associate Name]=P197)/(YTD_12[Associate Name]=P197)*ROW(YTD_12[Associate Name]), N207) - 1</f>
        <v>9</v>
      </c>
      <c r="P207" s="43" cm="1">
        <f t="array" ref="P207">IFERROR(INDEX(YTD_12[Vendor Name], O207), "")</f>
        <v>0</v>
      </c>
      <c r="Q207" s="44">
        <f>SUMIFS(YTD_12[Closed Sales Volume YTD], YTD_12[Associate Name], P197, YTD_12[Vendor Name], P207)</f>
        <v>0</v>
      </c>
      <c r="R207" s="45" t="e">
        <f>Q207/Q195</f>
        <v>#DIV/0!</v>
      </c>
      <c r="T207" s="3">
        <v>9</v>
      </c>
      <c r="U207" s="3" cm="1">
        <f t="array" ref="U207">_xlfn.AGGREGATE(15, 3, (YTD_12[Associate Name]=V197)/(YTD_12[Associate Name]=V197)*ROW(YTD_12[Associate Name]), T207) - 1</f>
        <v>9</v>
      </c>
      <c r="V207" s="43" cm="1">
        <f t="array" ref="V207">IFERROR(INDEX(YTD_12[Vendor Name], U207), "")</f>
        <v>0</v>
      </c>
      <c r="W207" s="44">
        <f>SUMIFS(YTD_12[Closed Sales Volume YTD], YTD_12[Associate Name], V197, YTD_12[Vendor Name], V207)</f>
        <v>0</v>
      </c>
      <c r="X207" s="45" t="e">
        <f>W207/W195</f>
        <v>#DIV/0!</v>
      </c>
      <c r="Z207" s="3">
        <v>9</v>
      </c>
      <c r="AA207" s="3" cm="1">
        <f t="array" ref="AA207">_xlfn.AGGREGATE(15, 3, (YTD_12[Associate Name]=AB197)/(YTD_12[Associate Name]=AB197)*ROW(YTD_12[Associate Name]), Z207) - 1</f>
        <v>9</v>
      </c>
      <c r="AB207" s="43" cm="1">
        <f t="array" ref="AB207">IFERROR(INDEX(YTD_12[Vendor Name], AA207), "")</f>
        <v>0</v>
      </c>
      <c r="AC207" s="44">
        <f>SUMIFS(YTD_12[Closed Sales Volume YTD], YTD_12[Associate Name], AB197, YTD_12[Vendor Name], AB207)</f>
        <v>0</v>
      </c>
      <c r="AD207" s="45" t="e">
        <f>AC207/AC195</f>
        <v>#DIV/0!</v>
      </c>
    </row>
    <row r="208" spans="1:30" x14ac:dyDescent="0.2">
      <c r="B208" s="3">
        <v>10</v>
      </c>
      <c r="C208" s="3" cm="1">
        <f t="array" ref="C208">_xlfn.AGGREGATE(15, 3, (YTD_12[Associate Name]=D197)/(YTD_12[Associate Name]=D197)*ROW(YTD_12[Associate Name]), B208) - 1</f>
        <v>10</v>
      </c>
      <c r="D208" s="43" cm="1">
        <f t="array" ref="D208">IFERROR(INDEX(YTD_12[Vendor Name], C208), "")</f>
        <v>0</v>
      </c>
      <c r="E208" s="44">
        <f>SUMIFS(YTD_12[Closed Sales Volume YTD], YTD_12[Associate Name], D197, YTD_12[Vendor Name], D208)</f>
        <v>0</v>
      </c>
      <c r="F208" s="45" t="e">
        <f>E208/E195</f>
        <v>#DIV/0!</v>
      </c>
      <c r="H208" s="3">
        <v>10</v>
      </c>
      <c r="I208" s="3" cm="1">
        <f t="array" ref="I208">_xlfn.AGGREGATE(15, 3, (YTD_12[Associate Name]=J197)/(YTD_12[Associate Name]=J197)*ROW(YTD_12[Associate Name]), H208) - 1</f>
        <v>10</v>
      </c>
      <c r="J208" s="43" cm="1">
        <f t="array" ref="J208">IFERROR(INDEX(YTD_12[Vendor Name], I208), "")</f>
        <v>0</v>
      </c>
      <c r="K208" s="44">
        <f>SUMIFS(YTD_12[Closed Sales Volume YTD], YTD_12[Associate Name], J197, YTD_12[Vendor Name], J208)</f>
        <v>0</v>
      </c>
      <c r="L208" s="45" t="e">
        <f>K208/K195</f>
        <v>#DIV/0!</v>
      </c>
      <c r="N208" s="3">
        <v>10</v>
      </c>
      <c r="O208" s="3" cm="1">
        <f t="array" ref="O208">_xlfn.AGGREGATE(15, 3, (YTD_12[Associate Name]=P197)/(YTD_12[Associate Name]=P197)*ROW(YTD_12[Associate Name]), N208) - 1</f>
        <v>10</v>
      </c>
      <c r="P208" s="43" cm="1">
        <f t="array" ref="P208">IFERROR(INDEX(YTD_12[Vendor Name], O208), "")</f>
        <v>0</v>
      </c>
      <c r="Q208" s="44">
        <f>SUMIFS(YTD_12[Closed Sales Volume YTD], YTD_12[Associate Name], P197, YTD_12[Vendor Name], P208)</f>
        <v>0</v>
      </c>
      <c r="R208" s="45" t="e">
        <f>Q208/Q195</f>
        <v>#DIV/0!</v>
      </c>
      <c r="T208" s="3">
        <v>10</v>
      </c>
      <c r="U208" s="3" cm="1">
        <f t="array" ref="U208">_xlfn.AGGREGATE(15, 3, (YTD_12[Associate Name]=V197)/(YTD_12[Associate Name]=V197)*ROW(YTD_12[Associate Name]), T208) - 1</f>
        <v>10</v>
      </c>
      <c r="V208" s="43" cm="1">
        <f t="array" ref="V208">IFERROR(INDEX(YTD_12[Vendor Name], U208), "")</f>
        <v>0</v>
      </c>
      <c r="W208" s="44">
        <f>SUMIFS(YTD_12[Closed Sales Volume YTD], YTD_12[Associate Name], V197, YTD_12[Vendor Name], V208)</f>
        <v>0</v>
      </c>
      <c r="X208" s="45" t="e">
        <f>W208/W195</f>
        <v>#DIV/0!</v>
      </c>
      <c r="Z208" s="3">
        <v>10</v>
      </c>
      <c r="AA208" s="3" cm="1">
        <f t="array" ref="AA208">_xlfn.AGGREGATE(15, 3, (YTD_12[Associate Name]=AB197)/(YTD_12[Associate Name]=AB197)*ROW(YTD_12[Associate Name]), Z208) - 1</f>
        <v>10</v>
      </c>
      <c r="AB208" s="43" cm="1">
        <f t="array" ref="AB208">IFERROR(INDEX(YTD_12[Vendor Name], AA208), "")</f>
        <v>0</v>
      </c>
      <c r="AC208" s="44">
        <f>SUMIFS(YTD_12[Closed Sales Volume YTD], YTD_12[Associate Name], AB197, YTD_12[Vendor Name], AB208)</f>
        <v>0</v>
      </c>
      <c r="AD208" s="45" t="e">
        <f>AC208/AC195</f>
        <v>#DIV/0!</v>
      </c>
    </row>
    <row r="210" spans="1:30" x14ac:dyDescent="0.2">
      <c r="A210" s="81">
        <f>A194+5</f>
        <v>66</v>
      </c>
      <c r="B210" s="3"/>
      <c r="C210" s="3"/>
      <c r="D210" s="76" t="str" cm="1">
        <f t="array" ref="D210">IFERROR(INDEX(YTD_Associate[Associate Name], A210), "")</f>
        <v/>
      </c>
      <c r="E210" s="77"/>
      <c r="F210" s="78"/>
      <c r="G210" s="81">
        <f>G194+5</f>
        <v>67</v>
      </c>
      <c r="H210" s="3"/>
      <c r="I210" s="3"/>
      <c r="J210" s="76" t="str" cm="1">
        <f t="array" ref="J210">IFERROR(INDEX(YTD_Associate[Associate Name], G210), "")</f>
        <v/>
      </c>
      <c r="K210" s="77"/>
      <c r="L210" s="78"/>
      <c r="M210" s="81">
        <f>M194+5</f>
        <v>68</v>
      </c>
      <c r="N210" s="3"/>
      <c r="O210" s="3"/>
      <c r="P210" s="76" t="str" cm="1">
        <f t="array" ref="P210">IFERROR(INDEX(YTD_Associate[Associate Name], M210), "")</f>
        <v/>
      </c>
      <c r="Q210" s="77"/>
      <c r="R210" s="78"/>
      <c r="S210" s="81">
        <f>S194+5</f>
        <v>69</v>
      </c>
      <c r="T210" s="3"/>
      <c r="U210" s="3"/>
      <c r="V210" s="76" t="str" cm="1">
        <f t="array" ref="V210">IFERROR(INDEX(YTD_Associate[Associate Name], S210), "")</f>
        <v/>
      </c>
      <c r="W210" s="77"/>
      <c r="X210" s="78"/>
      <c r="Y210" s="81">
        <f>Y194+5</f>
        <v>70</v>
      </c>
      <c r="Z210" s="3"/>
      <c r="AA210" s="3"/>
      <c r="AB210" s="76" t="str" cm="1">
        <f t="array" ref="AB210">IFERROR(INDEX(YTD_Associate[Associate Name], Y210), "")</f>
        <v/>
      </c>
      <c r="AC210" s="77"/>
      <c r="AD210" s="78"/>
    </row>
    <row r="211" spans="1:30" x14ac:dyDescent="0.2">
      <c r="A211" s="81"/>
      <c r="B211" s="3"/>
      <c r="C211" s="3"/>
      <c r="D211" s="37" t="s">
        <v>36</v>
      </c>
      <c r="E211" s="79">
        <f>SUMIFS(YTD_12[Closed Sales Volume YTD], YTD_12[Associate Name], D210)</f>
        <v>0</v>
      </c>
      <c r="F211" s="80"/>
      <c r="G211" s="81"/>
      <c r="H211" s="3"/>
      <c r="I211" s="3"/>
      <c r="J211" s="37" t="s">
        <v>36</v>
      </c>
      <c r="K211" s="79">
        <f>SUMIFS(YTD_12[Closed Sales Volume YTD], YTD_12[Associate Name], J210)</f>
        <v>0</v>
      </c>
      <c r="L211" s="80"/>
      <c r="M211" s="81"/>
      <c r="N211" s="3"/>
      <c r="O211" s="3"/>
      <c r="P211" s="37" t="s">
        <v>36</v>
      </c>
      <c r="Q211" s="79">
        <f>SUMIFS(YTD_12[Closed Sales Volume YTD], YTD_12[Associate Name], P210)</f>
        <v>0</v>
      </c>
      <c r="R211" s="80"/>
      <c r="S211" s="81"/>
      <c r="T211" s="3"/>
      <c r="U211" s="3"/>
      <c r="V211" s="37" t="s">
        <v>36</v>
      </c>
      <c r="W211" s="79">
        <f>SUMIFS(YTD_12[Closed Sales Volume YTD], YTD_12[Associate Name], V210)</f>
        <v>0</v>
      </c>
      <c r="X211" s="80"/>
      <c r="Y211" s="81"/>
      <c r="Z211" s="3"/>
      <c r="AA211" s="3"/>
      <c r="AB211" s="37" t="s">
        <v>36</v>
      </c>
      <c r="AC211" s="79">
        <f>SUMIFS(YTD_12[Closed Sales Volume YTD], YTD_12[Associate Name], AB210)</f>
        <v>0</v>
      </c>
      <c r="AD211" s="80"/>
    </row>
    <row r="212" spans="1:30" x14ac:dyDescent="0.2">
      <c r="A212" s="81"/>
      <c r="B212" s="3"/>
      <c r="C212" s="3"/>
      <c r="D212" s="37" t="s">
        <v>37</v>
      </c>
      <c r="E212" s="72" t="e">
        <f>E211/YTD_12[[#Totals],[Closed Sales Volume YTD]]</f>
        <v>#DIV/0!</v>
      </c>
      <c r="F212" s="73"/>
      <c r="G212" s="81"/>
      <c r="H212" s="3"/>
      <c r="I212" s="3"/>
      <c r="J212" s="37" t="s">
        <v>37</v>
      </c>
      <c r="K212" s="72" t="e">
        <f>K211/YTD_12[[#Totals],[Closed Sales Volume YTD]]</f>
        <v>#DIV/0!</v>
      </c>
      <c r="L212" s="73"/>
      <c r="M212" s="81"/>
      <c r="N212" s="3"/>
      <c r="O212" s="3"/>
      <c r="P212" s="37" t="s">
        <v>37</v>
      </c>
      <c r="Q212" s="72" t="e">
        <f>Q211/YTD_12[[#Totals],[Closed Sales Volume YTD]]</f>
        <v>#DIV/0!</v>
      </c>
      <c r="R212" s="73"/>
      <c r="S212" s="81"/>
      <c r="T212" s="3"/>
      <c r="U212" s="3"/>
      <c r="V212" s="37" t="s">
        <v>37</v>
      </c>
      <c r="W212" s="72" t="e">
        <f>W211/YTD_12[[#Totals],[Closed Sales Volume YTD]]</f>
        <v>#DIV/0!</v>
      </c>
      <c r="X212" s="73"/>
      <c r="Y212" s="81"/>
      <c r="Z212" s="3"/>
      <c r="AA212" s="3"/>
      <c r="AB212" s="37" t="s">
        <v>37</v>
      </c>
      <c r="AC212" s="72" t="e">
        <f>AC211/YTD_12[[#Totals],[Closed Sales Volume YTD]]</f>
        <v>#DIV/0!</v>
      </c>
      <c r="AD212" s="73"/>
    </row>
    <row r="213" spans="1:30" x14ac:dyDescent="0.2">
      <c r="B213" s="38" t="s">
        <v>38</v>
      </c>
      <c r="C213" s="39" t="s">
        <v>39</v>
      </c>
      <c r="D213" s="74" t="str">
        <f>D210</f>
        <v/>
      </c>
      <c r="E213" s="75"/>
      <c r="H213" s="38" t="s">
        <v>38</v>
      </c>
      <c r="I213" s="39" t="s">
        <v>39</v>
      </c>
      <c r="J213" s="74" t="str">
        <f>J210</f>
        <v/>
      </c>
      <c r="K213" s="75"/>
      <c r="N213" s="38" t="s">
        <v>38</v>
      </c>
      <c r="O213" s="39" t="s">
        <v>39</v>
      </c>
      <c r="P213" s="74" t="str">
        <f>P210</f>
        <v/>
      </c>
      <c r="Q213" s="75"/>
      <c r="T213" s="38" t="s">
        <v>38</v>
      </c>
      <c r="U213" s="39" t="s">
        <v>39</v>
      </c>
      <c r="V213" s="74" t="str">
        <f>V210</f>
        <v/>
      </c>
      <c r="W213" s="75"/>
      <c r="Z213" s="38" t="s">
        <v>38</v>
      </c>
      <c r="AA213" s="39" t="s">
        <v>39</v>
      </c>
      <c r="AB213" s="74" t="str">
        <f>AB210</f>
        <v/>
      </c>
      <c r="AC213" s="75"/>
    </row>
    <row r="214" spans="1:30" x14ac:dyDescent="0.2">
      <c r="B214" s="40"/>
      <c r="C214" s="40"/>
      <c r="D214" s="41" t="s">
        <v>40</v>
      </c>
      <c r="E214" s="41" t="s">
        <v>41</v>
      </c>
      <c r="F214" s="42" t="s">
        <v>42</v>
      </c>
      <c r="H214" s="40"/>
      <c r="I214" s="40"/>
      <c r="J214" s="41" t="s">
        <v>40</v>
      </c>
      <c r="K214" s="41" t="s">
        <v>41</v>
      </c>
      <c r="L214" s="42" t="s">
        <v>42</v>
      </c>
      <c r="N214" s="40"/>
      <c r="O214" s="40"/>
      <c r="P214" s="41" t="s">
        <v>40</v>
      </c>
      <c r="Q214" s="41" t="s">
        <v>41</v>
      </c>
      <c r="R214" s="42" t="s">
        <v>42</v>
      </c>
      <c r="T214" s="40"/>
      <c r="U214" s="40"/>
      <c r="V214" s="41" t="s">
        <v>40</v>
      </c>
      <c r="W214" s="41" t="s">
        <v>41</v>
      </c>
      <c r="X214" s="42" t="s">
        <v>42</v>
      </c>
      <c r="Z214" s="40"/>
      <c r="AA214" s="40"/>
      <c r="AB214" s="41" t="s">
        <v>40</v>
      </c>
      <c r="AC214" s="41" t="s">
        <v>41</v>
      </c>
      <c r="AD214" s="42" t="s">
        <v>42</v>
      </c>
    </row>
    <row r="215" spans="1:30" x14ac:dyDescent="0.2">
      <c r="B215" s="3">
        <v>1</v>
      </c>
      <c r="C215" s="3" cm="1">
        <f t="array" ref="C215">_xlfn.AGGREGATE(15, 3, (YTD_12[Associate Name]=D213)/(YTD_12[Associate Name]=D213)*ROW(YTD_12[Associate Name]), B215) - 1</f>
        <v>1</v>
      </c>
      <c r="D215" s="43" cm="1">
        <f t="array" ref="D215">IFERROR(INDEX(YTD_12[Vendor Name], C215), "")</f>
        <v>0</v>
      </c>
      <c r="E215" s="44">
        <f>SUMIFS(YTD_12[Closed Sales Volume YTD], YTD_12[Associate Name], D213, YTD_12[Vendor Name], D215)</f>
        <v>0</v>
      </c>
      <c r="F215" s="46" t="e">
        <f>E215/E211</f>
        <v>#DIV/0!</v>
      </c>
      <c r="H215" s="3">
        <v>1</v>
      </c>
      <c r="I215" s="3" cm="1">
        <f t="array" ref="I215">_xlfn.AGGREGATE(15, 3, (YTD_12[Associate Name]=J213)/(YTD_12[Associate Name]=J213)*ROW(YTD_12[Associate Name]), H215) - 1</f>
        <v>1</v>
      </c>
      <c r="J215" s="43" cm="1">
        <f t="array" ref="J215">IFERROR(INDEX(YTD_12[Vendor Name], I215), "")</f>
        <v>0</v>
      </c>
      <c r="K215" s="44">
        <f>SUMIFS(YTD_12[Closed Sales Volume YTD], YTD_12[Associate Name], J213, YTD_12[Vendor Name], J215)</f>
        <v>0</v>
      </c>
      <c r="L215" s="46" t="e">
        <f>K215/K211</f>
        <v>#DIV/0!</v>
      </c>
      <c r="N215" s="3">
        <v>1</v>
      </c>
      <c r="O215" s="3" cm="1">
        <f t="array" ref="O215">_xlfn.AGGREGATE(15, 3, (YTD_12[Associate Name]=P213)/(YTD_12[Associate Name]=P213)*ROW(YTD_12[Associate Name]), N215) - 1</f>
        <v>1</v>
      </c>
      <c r="P215" s="43" cm="1">
        <f t="array" ref="P215">IFERROR(INDEX(YTD_12[Vendor Name], O215), "")</f>
        <v>0</v>
      </c>
      <c r="Q215" s="44">
        <f>SUMIFS(YTD_12[Closed Sales Volume YTD], YTD_12[Associate Name], P213, YTD_12[Vendor Name], P215)</f>
        <v>0</v>
      </c>
      <c r="R215" s="46" t="e">
        <f>Q215/Q211</f>
        <v>#DIV/0!</v>
      </c>
      <c r="T215" s="3">
        <v>1</v>
      </c>
      <c r="U215" s="3" cm="1">
        <f t="array" ref="U215">_xlfn.AGGREGATE(15, 3, (YTD_12[Associate Name]=V213)/(YTD_12[Associate Name]=V213)*ROW(YTD_12[Associate Name]), T215) - 1</f>
        <v>1</v>
      </c>
      <c r="V215" s="43" cm="1">
        <f t="array" ref="V215">IFERROR(INDEX(YTD_12[Vendor Name], U215), "")</f>
        <v>0</v>
      </c>
      <c r="W215" s="44">
        <f>SUMIFS(YTD_12[Closed Sales Volume YTD], YTD_12[Associate Name], V213, YTD_12[Vendor Name], V215)</f>
        <v>0</v>
      </c>
      <c r="X215" s="46" t="e">
        <f>W215/W211</f>
        <v>#DIV/0!</v>
      </c>
      <c r="Z215" s="3">
        <v>1</v>
      </c>
      <c r="AA215" s="3" cm="1">
        <f t="array" ref="AA215">_xlfn.AGGREGATE(15, 3, (YTD_12[Associate Name]=AB213)/(YTD_12[Associate Name]=AB213)*ROW(YTD_12[Associate Name]), Z215) - 1</f>
        <v>1</v>
      </c>
      <c r="AB215" s="43" cm="1">
        <f t="array" ref="AB215">IFERROR(INDEX(YTD_12[Vendor Name], AA215), "")</f>
        <v>0</v>
      </c>
      <c r="AC215" s="44">
        <f>SUMIFS(YTD_12[Closed Sales Volume YTD], YTD_12[Associate Name], AB213, YTD_12[Vendor Name], AB215)</f>
        <v>0</v>
      </c>
      <c r="AD215" s="46" t="e">
        <f>AC215/AC211</f>
        <v>#DIV/0!</v>
      </c>
    </row>
    <row r="216" spans="1:30" x14ac:dyDescent="0.2">
      <c r="B216" s="3">
        <v>2</v>
      </c>
      <c r="C216" s="3" cm="1">
        <f t="array" ref="C216">_xlfn.AGGREGATE(15, 3, (YTD_12[Associate Name]=D213)/(YTD_12[Associate Name]=D213)*ROW(YTD_12[Associate Name]), B216) - 1</f>
        <v>2</v>
      </c>
      <c r="D216" s="43" cm="1">
        <f t="array" ref="D216">IFERROR(INDEX(YTD_12[Vendor Name], C216), "")</f>
        <v>0</v>
      </c>
      <c r="E216" s="44">
        <f>SUMIFS(YTD_12[Closed Sales Volume YTD], YTD_12[Associate Name], D213, YTD_12[Vendor Name], D216)</f>
        <v>0</v>
      </c>
      <c r="F216" s="46" t="e">
        <f>E216/E211</f>
        <v>#DIV/0!</v>
      </c>
      <c r="H216" s="3">
        <v>2</v>
      </c>
      <c r="I216" s="3" cm="1">
        <f t="array" ref="I216">_xlfn.AGGREGATE(15, 3, (YTD_12[Associate Name]=J213)/(YTD_12[Associate Name]=J213)*ROW(YTD_12[Associate Name]), H216) - 1</f>
        <v>2</v>
      </c>
      <c r="J216" s="43" cm="1">
        <f t="array" ref="J216">IFERROR(INDEX(YTD_12[Vendor Name], I216), "")</f>
        <v>0</v>
      </c>
      <c r="K216" s="44">
        <f>SUMIFS(YTD_12[Closed Sales Volume YTD], YTD_12[Associate Name], J213, YTD_12[Vendor Name], J216)</f>
        <v>0</v>
      </c>
      <c r="L216" s="46" t="e">
        <f>K216/K211</f>
        <v>#DIV/0!</v>
      </c>
      <c r="N216" s="3">
        <v>2</v>
      </c>
      <c r="O216" s="3" cm="1">
        <f t="array" ref="O216">_xlfn.AGGREGATE(15, 3, (YTD_12[Associate Name]=P213)/(YTD_12[Associate Name]=P213)*ROW(YTD_12[Associate Name]), N216) - 1</f>
        <v>2</v>
      </c>
      <c r="P216" s="43" cm="1">
        <f t="array" ref="P216">IFERROR(INDEX(YTD_12[Vendor Name], O216), "")</f>
        <v>0</v>
      </c>
      <c r="Q216" s="44">
        <f>SUMIFS(YTD_12[Closed Sales Volume YTD], YTD_12[Associate Name], P213, YTD_12[Vendor Name], P216)</f>
        <v>0</v>
      </c>
      <c r="R216" s="46" t="e">
        <f>Q216/Q211</f>
        <v>#DIV/0!</v>
      </c>
      <c r="T216" s="3">
        <v>2</v>
      </c>
      <c r="U216" s="3" cm="1">
        <f t="array" ref="U216">_xlfn.AGGREGATE(15, 3, (YTD_12[Associate Name]=V213)/(YTD_12[Associate Name]=V213)*ROW(YTD_12[Associate Name]), T216) - 1</f>
        <v>2</v>
      </c>
      <c r="V216" s="43" cm="1">
        <f t="array" ref="V216">IFERROR(INDEX(YTD_12[Vendor Name], U216), "")</f>
        <v>0</v>
      </c>
      <c r="W216" s="44">
        <f>SUMIFS(YTD_12[Closed Sales Volume YTD], YTD_12[Associate Name], V213, YTD_12[Vendor Name], V216)</f>
        <v>0</v>
      </c>
      <c r="X216" s="46" t="e">
        <f>W216/W211</f>
        <v>#DIV/0!</v>
      </c>
      <c r="Z216" s="3">
        <v>2</v>
      </c>
      <c r="AA216" s="3" cm="1">
        <f t="array" ref="AA216">_xlfn.AGGREGATE(15, 3, (YTD_12[Associate Name]=AB213)/(YTD_12[Associate Name]=AB213)*ROW(YTD_12[Associate Name]), Z216) - 1</f>
        <v>2</v>
      </c>
      <c r="AB216" s="43" cm="1">
        <f t="array" ref="AB216">IFERROR(INDEX(YTD_12[Vendor Name], AA216), "")</f>
        <v>0</v>
      </c>
      <c r="AC216" s="44">
        <f>SUMIFS(YTD_12[Closed Sales Volume YTD], YTD_12[Associate Name], AB213, YTD_12[Vendor Name], AB216)</f>
        <v>0</v>
      </c>
      <c r="AD216" s="46" t="e">
        <f>AC216/AC211</f>
        <v>#DIV/0!</v>
      </c>
    </row>
    <row r="217" spans="1:30" x14ac:dyDescent="0.2">
      <c r="B217" s="3">
        <v>3</v>
      </c>
      <c r="C217" s="3" cm="1">
        <f t="array" ref="C217">_xlfn.AGGREGATE(15, 3, (YTD_12[Associate Name]=D213)/(YTD_12[Associate Name]=D213)*ROW(YTD_12[Associate Name]), B217) - 1</f>
        <v>3</v>
      </c>
      <c r="D217" s="43" cm="1">
        <f t="array" ref="D217">IFERROR(INDEX(YTD_12[Vendor Name], C217), "")</f>
        <v>0</v>
      </c>
      <c r="E217" s="44">
        <f>SUMIFS(YTD_12[Closed Sales Volume YTD], YTD_12[Associate Name], D213, YTD_12[Vendor Name], D217)</f>
        <v>0</v>
      </c>
      <c r="F217" s="45" t="e">
        <f>E217/E211</f>
        <v>#DIV/0!</v>
      </c>
      <c r="H217" s="3">
        <v>3</v>
      </c>
      <c r="I217" s="3" cm="1">
        <f t="array" ref="I217">_xlfn.AGGREGATE(15, 3, (YTD_12[Associate Name]=J213)/(YTD_12[Associate Name]=J213)*ROW(YTD_12[Associate Name]), H217) - 1</f>
        <v>3</v>
      </c>
      <c r="J217" s="43" cm="1">
        <f t="array" ref="J217">IFERROR(INDEX(YTD_12[Vendor Name], I217), "")</f>
        <v>0</v>
      </c>
      <c r="K217" s="44">
        <f>SUMIFS(YTD_12[Closed Sales Volume YTD], YTD_12[Associate Name], J213, YTD_12[Vendor Name], J217)</f>
        <v>0</v>
      </c>
      <c r="L217" s="45" t="e">
        <f>K217/K211</f>
        <v>#DIV/0!</v>
      </c>
      <c r="N217" s="3">
        <v>3</v>
      </c>
      <c r="O217" s="3" cm="1">
        <f t="array" ref="O217">_xlfn.AGGREGATE(15, 3, (YTD_12[Associate Name]=P213)/(YTD_12[Associate Name]=P213)*ROW(YTD_12[Associate Name]), N217) - 1</f>
        <v>3</v>
      </c>
      <c r="P217" s="43" cm="1">
        <f t="array" ref="P217">IFERROR(INDEX(YTD_12[Vendor Name], O217), "")</f>
        <v>0</v>
      </c>
      <c r="Q217" s="44">
        <f>SUMIFS(YTD_12[Closed Sales Volume YTD], YTD_12[Associate Name], P213, YTD_12[Vendor Name], P217)</f>
        <v>0</v>
      </c>
      <c r="R217" s="46" t="e">
        <f>Q217/Q211</f>
        <v>#DIV/0!</v>
      </c>
      <c r="T217" s="3">
        <v>3</v>
      </c>
      <c r="U217" s="3" cm="1">
        <f t="array" ref="U217">_xlfn.AGGREGATE(15, 3, (YTD_12[Associate Name]=V213)/(YTD_12[Associate Name]=V213)*ROW(YTD_12[Associate Name]), T217) - 1</f>
        <v>3</v>
      </c>
      <c r="V217" s="43" cm="1">
        <f t="array" ref="V217">IFERROR(INDEX(YTD_12[Vendor Name], U217), "")</f>
        <v>0</v>
      </c>
      <c r="W217" s="44">
        <f>SUMIFS(YTD_12[Closed Sales Volume YTD], YTD_12[Associate Name], V213, YTD_12[Vendor Name], V217)</f>
        <v>0</v>
      </c>
      <c r="X217" s="45" t="e">
        <f>W217/W211</f>
        <v>#DIV/0!</v>
      </c>
      <c r="Z217" s="3">
        <v>3</v>
      </c>
      <c r="AA217" s="3" cm="1">
        <f t="array" ref="AA217">_xlfn.AGGREGATE(15, 3, (YTD_12[Associate Name]=AB213)/(YTD_12[Associate Name]=AB213)*ROW(YTD_12[Associate Name]), Z217) - 1</f>
        <v>3</v>
      </c>
      <c r="AB217" s="43" cm="1">
        <f t="array" ref="AB217">IFERROR(INDEX(YTD_12[Vendor Name], AA217), "")</f>
        <v>0</v>
      </c>
      <c r="AC217" s="44">
        <f>SUMIFS(YTD_12[Closed Sales Volume YTD], YTD_12[Associate Name], AB213, YTD_12[Vendor Name], AB217)</f>
        <v>0</v>
      </c>
      <c r="AD217" s="45" t="e">
        <f>AC217/AC211</f>
        <v>#DIV/0!</v>
      </c>
    </row>
    <row r="218" spans="1:30" x14ac:dyDescent="0.2">
      <c r="B218" s="3">
        <v>4</v>
      </c>
      <c r="C218" s="3" cm="1">
        <f t="array" ref="C218">_xlfn.AGGREGATE(15, 3, (YTD_12[Associate Name]=D213)/(YTD_12[Associate Name]=D213)*ROW(YTD_12[Associate Name]), B218) - 1</f>
        <v>4</v>
      </c>
      <c r="D218" s="43" cm="1">
        <f t="array" ref="D218">IFERROR(INDEX(YTD_12[Vendor Name], C218), "")</f>
        <v>0</v>
      </c>
      <c r="E218" s="44">
        <f>SUMIFS(YTD_12[Closed Sales Volume YTD], YTD_12[Associate Name], D213, YTD_12[Vendor Name], D218)</f>
        <v>0</v>
      </c>
      <c r="F218" s="45" t="e">
        <f>E218/E211</f>
        <v>#DIV/0!</v>
      </c>
      <c r="H218" s="3">
        <v>4</v>
      </c>
      <c r="I218" s="3" cm="1">
        <f t="array" ref="I218">_xlfn.AGGREGATE(15, 3, (YTD_12[Associate Name]=J213)/(YTD_12[Associate Name]=J213)*ROW(YTD_12[Associate Name]), H218) - 1</f>
        <v>4</v>
      </c>
      <c r="J218" s="43" cm="1">
        <f t="array" ref="J218">IFERROR(INDEX(YTD_12[Vendor Name], I218), "")</f>
        <v>0</v>
      </c>
      <c r="K218" s="44">
        <f>SUMIFS(YTD_12[Closed Sales Volume YTD], YTD_12[Associate Name], J213, YTD_12[Vendor Name], J218)</f>
        <v>0</v>
      </c>
      <c r="L218" s="45" t="e">
        <f>K218/K211</f>
        <v>#DIV/0!</v>
      </c>
      <c r="N218" s="3">
        <v>4</v>
      </c>
      <c r="O218" s="3" cm="1">
        <f t="array" ref="O218">_xlfn.AGGREGATE(15, 3, (YTD_12[Associate Name]=P213)/(YTD_12[Associate Name]=P213)*ROW(YTD_12[Associate Name]), N218) - 1</f>
        <v>4</v>
      </c>
      <c r="P218" s="43" cm="1">
        <f t="array" ref="P218">IFERROR(INDEX(YTD_12[Vendor Name], O218), "")</f>
        <v>0</v>
      </c>
      <c r="Q218" s="44">
        <f>SUMIFS(YTD_12[Closed Sales Volume YTD], YTD_12[Associate Name], P213, YTD_12[Vendor Name], P218)</f>
        <v>0</v>
      </c>
      <c r="R218" s="45" t="e">
        <f>Q218/Q211</f>
        <v>#DIV/0!</v>
      </c>
      <c r="T218" s="3">
        <v>4</v>
      </c>
      <c r="U218" s="3" cm="1">
        <f t="array" ref="U218">_xlfn.AGGREGATE(15, 3, (YTD_12[Associate Name]=V213)/(YTD_12[Associate Name]=V213)*ROW(YTD_12[Associate Name]), T218) - 1</f>
        <v>4</v>
      </c>
      <c r="V218" s="43" cm="1">
        <f t="array" ref="V218">IFERROR(INDEX(YTD_12[Vendor Name], U218), "")</f>
        <v>0</v>
      </c>
      <c r="W218" s="44">
        <f>SUMIFS(YTD_12[Closed Sales Volume YTD], YTD_12[Associate Name], V213, YTD_12[Vendor Name], V218)</f>
        <v>0</v>
      </c>
      <c r="X218" s="45" t="e">
        <f>W218/W211</f>
        <v>#DIV/0!</v>
      </c>
      <c r="Z218" s="3">
        <v>4</v>
      </c>
      <c r="AA218" s="3" cm="1">
        <f t="array" ref="AA218">_xlfn.AGGREGATE(15, 3, (YTD_12[Associate Name]=AB213)/(YTD_12[Associate Name]=AB213)*ROW(YTD_12[Associate Name]), Z218) - 1</f>
        <v>4</v>
      </c>
      <c r="AB218" s="43" cm="1">
        <f t="array" ref="AB218">IFERROR(INDEX(YTD_12[Vendor Name], AA218), "")</f>
        <v>0</v>
      </c>
      <c r="AC218" s="44">
        <f>SUMIFS(YTD_12[Closed Sales Volume YTD], YTD_12[Associate Name], AB213, YTD_12[Vendor Name], AB218)</f>
        <v>0</v>
      </c>
      <c r="AD218" s="45" t="e">
        <f>AC218/AC211</f>
        <v>#DIV/0!</v>
      </c>
    </row>
    <row r="219" spans="1:30" x14ac:dyDescent="0.2">
      <c r="B219" s="3">
        <v>5</v>
      </c>
      <c r="C219" s="3" cm="1">
        <f t="array" ref="C219">_xlfn.AGGREGATE(15, 3, (YTD_12[Associate Name]=D213)/(YTD_12[Associate Name]=D213)*ROW(YTD_12[Associate Name]), B219) - 1</f>
        <v>5</v>
      </c>
      <c r="D219" s="43" cm="1">
        <f t="array" ref="D219">IFERROR(INDEX(YTD_12[Vendor Name], C219), "")</f>
        <v>0</v>
      </c>
      <c r="E219" s="44">
        <f>SUMIFS(YTD_12[Closed Sales Volume YTD], YTD_12[Associate Name], D213, YTD_12[Vendor Name], D219)</f>
        <v>0</v>
      </c>
      <c r="F219" s="45" t="e">
        <f>E219/E211</f>
        <v>#DIV/0!</v>
      </c>
      <c r="H219" s="3">
        <v>5</v>
      </c>
      <c r="I219" s="3" cm="1">
        <f t="array" ref="I219">_xlfn.AGGREGATE(15, 3, (YTD_12[Associate Name]=J213)/(YTD_12[Associate Name]=J213)*ROW(YTD_12[Associate Name]), H219) - 1</f>
        <v>5</v>
      </c>
      <c r="J219" s="43" cm="1">
        <f t="array" ref="J219">IFERROR(INDEX(YTD_12[Vendor Name], I219), "")</f>
        <v>0</v>
      </c>
      <c r="K219" s="44">
        <f>SUMIFS(YTD_12[Closed Sales Volume YTD], YTD_12[Associate Name], J213, YTD_12[Vendor Name], J219)</f>
        <v>0</v>
      </c>
      <c r="L219" s="45" t="e">
        <f>K219/K211</f>
        <v>#DIV/0!</v>
      </c>
      <c r="N219" s="3">
        <v>5</v>
      </c>
      <c r="O219" s="3" cm="1">
        <f t="array" ref="O219">_xlfn.AGGREGATE(15, 3, (YTD_12[Associate Name]=P213)/(YTD_12[Associate Name]=P213)*ROW(YTD_12[Associate Name]), N219) - 1</f>
        <v>5</v>
      </c>
      <c r="P219" s="43" cm="1">
        <f t="array" ref="P219">IFERROR(INDEX(YTD_12[Vendor Name], O219), "")</f>
        <v>0</v>
      </c>
      <c r="Q219" s="44">
        <f>SUMIFS(YTD_12[Closed Sales Volume YTD], YTD_12[Associate Name], P213, YTD_12[Vendor Name], P219)</f>
        <v>0</v>
      </c>
      <c r="R219" s="45" t="e">
        <f>Q219/Q211</f>
        <v>#DIV/0!</v>
      </c>
      <c r="T219" s="3">
        <v>5</v>
      </c>
      <c r="U219" s="3" cm="1">
        <f t="array" ref="U219">_xlfn.AGGREGATE(15, 3, (YTD_12[Associate Name]=V213)/(YTD_12[Associate Name]=V213)*ROW(YTD_12[Associate Name]), T219) - 1</f>
        <v>5</v>
      </c>
      <c r="V219" s="43" cm="1">
        <f t="array" ref="V219">IFERROR(INDEX(YTD_12[Vendor Name], U219), "")</f>
        <v>0</v>
      </c>
      <c r="W219" s="44">
        <f>SUMIFS(YTD_12[Closed Sales Volume YTD], YTD_12[Associate Name], V213, YTD_12[Vendor Name], V219)</f>
        <v>0</v>
      </c>
      <c r="X219" s="45" t="e">
        <f>W219/W211</f>
        <v>#DIV/0!</v>
      </c>
      <c r="Z219" s="3">
        <v>5</v>
      </c>
      <c r="AA219" s="3" cm="1">
        <f t="array" ref="AA219">_xlfn.AGGREGATE(15, 3, (YTD_12[Associate Name]=AB213)/(YTD_12[Associate Name]=AB213)*ROW(YTD_12[Associate Name]), Z219) - 1</f>
        <v>5</v>
      </c>
      <c r="AB219" s="43" cm="1">
        <f t="array" ref="AB219">IFERROR(INDEX(YTD_12[Vendor Name], AA219), "")</f>
        <v>0</v>
      </c>
      <c r="AC219" s="44">
        <f>SUMIFS(YTD_12[Closed Sales Volume YTD], YTD_12[Associate Name], AB213, YTD_12[Vendor Name], AB219)</f>
        <v>0</v>
      </c>
      <c r="AD219" s="45" t="e">
        <f>AC219/AC211</f>
        <v>#DIV/0!</v>
      </c>
    </row>
    <row r="220" spans="1:30" x14ac:dyDescent="0.2">
      <c r="B220" s="3">
        <v>6</v>
      </c>
      <c r="C220" s="3" cm="1">
        <f t="array" ref="C220">_xlfn.AGGREGATE(15, 3, (YTD_12[Associate Name]=D213)/(YTD_12[Associate Name]=D213)*ROW(YTD_12[Associate Name]), B220) - 1</f>
        <v>6</v>
      </c>
      <c r="D220" s="43" cm="1">
        <f t="array" ref="D220">IFERROR(INDEX(YTD_12[Vendor Name], C220), "")</f>
        <v>0</v>
      </c>
      <c r="E220" s="44">
        <f>SUMIFS(YTD_12[Closed Sales Volume YTD], YTD_12[Associate Name], D213, YTD_12[Vendor Name], D220)</f>
        <v>0</v>
      </c>
      <c r="F220" s="45" t="e">
        <f>E220/E211</f>
        <v>#DIV/0!</v>
      </c>
      <c r="H220" s="3">
        <v>6</v>
      </c>
      <c r="I220" s="3" cm="1">
        <f t="array" ref="I220">_xlfn.AGGREGATE(15, 3, (YTD_12[Associate Name]=J213)/(YTD_12[Associate Name]=J213)*ROW(YTD_12[Associate Name]), H220) - 1</f>
        <v>6</v>
      </c>
      <c r="J220" s="43" cm="1">
        <f t="array" ref="J220">IFERROR(INDEX(YTD_12[Vendor Name], I220), "")</f>
        <v>0</v>
      </c>
      <c r="K220" s="44">
        <f>SUMIFS(YTD_12[Closed Sales Volume YTD], YTD_12[Associate Name], J213, YTD_12[Vendor Name], J220)</f>
        <v>0</v>
      </c>
      <c r="L220" s="45" t="e">
        <f>K220/K211</f>
        <v>#DIV/0!</v>
      </c>
      <c r="N220" s="3">
        <v>6</v>
      </c>
      <c r="O220" s="3" cm="1">
        <f t="array" ref="O220">_xlfn.AGGREGATE(15, 3, (YTD_12[Associate Name]=P213)/(YTD_12[Associate Name]=P213)*ROW(YTD_12[Associate Name]), N220) - 1</f>
        <v>6</v>
      </c>
      <c r="P220" s="43" cm="1">
        <f t="array" ref="P220">IFERROR(INDEX(YTD_12[Vendor Name], O220), "")</f>
        <v>0</v>
      </c>
      <c r="Q220" s="44">
        <f>SUMIFS(YTD_12[Closed Sales Volume YTD], YTD_12[Associate Name], P213, YTD_12[Vendor Name], P220)</f>
        <v>0</v>
      </c>
      <c r="R220" s="45" t="e">
        <f>Q220/Q211</f>
        <v>#DIV/0!</v>
      </c>
      <c r="T220" s="3">
        <v>6</v>
      </c>
      <c r="U220" s="3" cm="1">
        <f t="array" ref="U220">_xlfn.AGGREGATE(15, 3, (YTD_12[Associate Name]=V213)/(YTD_12[Associate Name]=V213)*ROW(YTD_12[Associate Name]), T220) - 1</f>
        <v>6</v>
      </c>
      <c r="V220" s="43" cm="1">
        <f t="array" ref="V220">IFERROR(INDEX(YTD_12[Vendor Name], U220), "")</f>
        <v>0</v>
      </c>
      <c r="W220" s="44">
        <f>SUMIFS(YTD_12[Closed Sales Volume YTD], YTD_12[Associate Name], V213, YTD_12[Vendor Name], V220)</f>
        <v>0</v>
      </c>
      <c r="X220" s="45" t="e">
        <f>W220/W211</f>
        <v>#DIV/0!</v>
      </c>
      <c r="Z220" s="3">
        <v>6</v>
      </c>
      <c r="AA220" s="3" cm="1">
        <f t="array" ref="AA220">_xlfn.AGGREGATE(15, 3, (YTD_12[Associate Name]=AB213)/(YTD_12[Associate Name]=AB213)*ROW(YTD_12[Associate Name]), Z220) - 1</f>
        <v>6</v>
      </c>
      <c r="AB220" s="43" cm="1">
        <f t="array" ref="AB220">IFERROR(INDEX(YTD_12[Vendor Name], AA220), "")</f>
        <v>0</v>
      </c>
      <c r="AC220" s="44">
        <f>SUMIFS(YTD_12[Closed Sales Volume YTD], YTD_12[Associate Name], AB213, YTD_12[Vendor Name], AB220)</f>
        <v>0</v>
      </c>
      <c r="AD220" s="45" t="e">
        <f>AC220/AC211</f>
        <v>#DIV/0!</v>
      </c>
    </row>
    <row r="221" spans="1:30" x14ac:dyDescent="0.2">
      <c r="B221" s="3">
        <v>7</v>
      </c>
      <c r="C221" s="3" cm="1">
        <f t="array" ref="C221">_xlfn.AGGREGATE(15, 3, (YTD_12[Associate Name]=D213)/(YTD_12[Associate Name]=D213)*ROW(YTD_12[Associate Name]), B221) - 1</f>
        <v>7</v>
      </c>
      <c r="D221" s="43" cm="1">
        <f t="array" ref="D221">IFERROR(INDEX(YTD_12[Vendor Name], C221), "")</f>
        <v>0</v>
      </c>
      <c r="E221" s="44">
        <f>SUMIFS(YTD_12[Closed Sales Volume YTD], YTD_12[Associate Name], D213, YTD_12[Vendor Name], D221)</f>
        <v>0</v>
      </c>
      <c r="F221" s="45" t="e">
        <f>E221/E211</f>
        <v>#DIV/0!</v>
      </c>
      <c r="H221" s="3">
        <v>7</v>
      </c>
      <c r="I221" s="3" cm="1">
        <f t="array" ref="I221">_xlfn.AGGREGATE(15, 3, (YTD_12[Associate Name]=J213)/(YTD_12[Associate Name]=J213)*ROW(YTD_12[Associate Name]), H221) - 1</f>
        <v>7</v>
      </c>
      <c r="J221" s="43" cm="1">
        <f t="array" ref="J221">IFERROR(INDEX(YTD_12[Vendor Name], I221), "")</f>
        <v>0</v>
      </c>
      <c r="K221" s="44">
        <f>SUMIFS(YTD_12[Closed Sales Volume YTD], YTD_12[Associate Name], J213, YTD_12[Vendor Name], J221)</f>
        <v>0</v>
      </c>
      <c r="L221" s="45" t="e">
        <f>K221/K211</f>
        <v>#DIV/0!</v>
      </c>
      <c r="N221" s="3">
        <v>7</v>
      </c>
      <c r="O221" s="3" cm="1">
        <f t="array" ref="O221">_xlfn.AGGREGATE(15, 3, (YTD_12[Associate Name]=P213)/(YTD_12[Associate Name]=P213)*ROW(YTD_12[Associate Name]), N221) - 1</f>
        <v>7</v>
      </c>
      <c r="P221" s="43" cm="1">
        <f t="array" ref="P221">IFERROR(INDEX(YTD_12[Vendor Name], O221), "")</f>
        <v>0</v>
      </c>
      <c r="Q221" s="44">
        <f>SUMIFS(YTD_12[Closed Sales Volume YTD], YTD_12[Associate Name], P213, YTD_12[Vendor Name], P221)</f>
        <v>0</v>
      </c>
      <c r="R221" s="45" t="e">
        <f>Q221/Q211</f>
        <v>#DIV/0!</v>
      </c>
      <c r="T221" s="3">
        <v>7</v>
      </c>
      <c r="U221" s="3" cm="1">
        <f t="array" ref="U221">_xlfn.AGGREGATE(15, 3, (YTD_12[Associate Name]=V213)/(YTD_12[Associate Name]=V213)*ROW(YTD_12[Associate Name]), T221) - 1</f>
        <v>7</v>
      </c>
      <c r="V221" s="43" cm="1">
        <f t="array" ref="V221">IFERROR(INDEX(YTD_12[Vendor Name], U221), "")</f>
        <v>0</v>
      </c>
      <c r="W221" s="44">
        <f>SUMIFS(YTD_12[Closed Sales Volume YTD], YTD_12[Associate Name], V213, YTD_12[Vendor Name], V221)</f>
        <v>0</v>
      </c>
      <c r="X221" s="45" t="e">
        <f>W221/W211</f>
        <v>#DIV/0!</v>
      </c>
      <c r="Z221" s="3">
        <v>7</v>
      </c>
      <c r="AA221" s="3" cm="1">
        <f t="array" ref="AA221">_xlfn.AGGREGATE(15, 3, (YTD_12[Associate Name]=AB213)/(YTD_12[Associate Name]=AB213)*ROW(YTD_12[Associate Name]), Z221) - 1</f>
        <v>7</v>
      </c>
      <c r="AB221" s="43" cm="1">
        <f t="array" ref="AB221">IFERROR(INDEX(YTD_12[Vendor Name], AA221), "")</f>
        <v>0</v>
      </c>
      <c r="AC221" s="44">
        <f>SUMIFS(YTD_12[Closed Sales Volume YTD], YTD_12[Associate Name], AB213, YTD_12[Vendor Name], AB221)</f>
        <v>0</v>
      </c>
      <c r="AD221" s="45" t="e">
        <f>AC221/AC211</f>
        <v>#DIV/0!</v>
      </c>
    </row>
    <row r="222" spans="1:30" x14ac:dyDescent="0.2">
      <c r="B222" s="3">
        <v>8</v>
      </c>
      <c r="C222" s="3" cm="1">
        <f t="array" ref="C222">_xlfn.AGGREGATE(15, 3, (YTD_12[Associate Name]=D213)/(YTD_12[Associate Name]=D213)*ROW(YTD_12[Associate Name]), B222) - 1</f>
        <v>8</v>
      </c>
      <c r="D222" s="43" cm="1">
        <f t="array" ref="D222">IFERROR(INDEX(YTD_12[Vendor Name], C222), "")</f>
        <v>0</v>
      </c>
      <c r="E222" s="44">
        <f>SUMIFS(YTD_12[Closed Sales Volume YTD], YTD_12[Associate Name], D213, YTD_12[Vendor Name], D222)</f>
        <v>0</v>
      </c>
      <c r="F222" s="45" t="e">
        <f>E222/E211</f>
        <v>#DIV/0!</v>
      </c>
      <c r="H222" s="3">
        <v>8</v>
      </c>
      <c r="I222" s="3" cm="1">
        <f t="array" ref="I222">_xlfn.AGGREGATE(15, 3, (YTD_12[Associate Name]=J213)/(YTD_12[Associate Name]=J213)*ROW(YTD_12[Associate Name]), H222) - 1</f>
        <v>8</v>
      </c>
      <c r="J222" s="43" cm="1">
        <f t="array" ref="J222">IFERROR(INDEX(YTD_12[Vendor Name], I222), "")</f>
        <v>0</v>
      </c>
      <c r="K222" s="44">
        <f>SUMIFS(YTD_12[Closed Sales Volume YTD], YTD_12[Associate Name], J213, YTD_12[Vendor Name], J222)</f>
        <v>0</v>
      </c>
      <c r="L222" s="45" t="e">
        <f>K222/K211</f>
        <v>#DIV/0!</v>
      </c>
      <c r="N222" s="3">
        <v>8</v>
      </c>
      <c r="O222" s="3" cm="1">
        <f t="array" ref="O222">_xlfn.AGGREGATE(15, 3, (YTD_12[Associate Name]=P213)/(YTD_12[Associate Name]=P213)*ROW(YTD_12[Associate Name]), N222) - 1</f>
        <v>8</v>
      </c>
      <c r="P222" s="43" cm="1">
        <f t="array" ref="P222">IFERROR(INDEX(YTD_12[Vendor Name], O222), "")</f>
        <v>0</v>
      </c>
      <c r="Q222" s="44">
        <f>SUMIFS(YTD_12[Closed Sales Volume YTD], YTD_12[Associate Name], P213, YTD_12[Vendor Name], P222)</f>
        <v>0</v>
      </c>
      <c r="R222" s="45" t="e">
        <f>Q222/Q211</f>
        <v>#DIV/0!</v>
      </c>
      <c r="T222" s="3">
        <v>8</v>
      </c>
      <c r="U222" s="3" cm="1">
        <f t="array" ref="U222">_xlfn.AGGREGATE(15, 3, (YTD_12[Associate Name]=V213)/(YTD_12[Associate Name]=V213)*ROW(YTD_12[Associate Name]), T222) - 1</f>
        <v>8</v>
      </c>
      <c r="V222" s="43" cm="1">
        <f t="array" ref="V222">IFERROR(INDEX(YTD_12[Vendor Name], U222), "")</f>
        <v>0</v>
      </c>
      <c r="W222" s="44">
        <f>SUMIFS(YTD_12[Closed Sales Volume YTD], YTD_12[Associate Name], V213, YTD_12[Vendor Name], V222)</f>
        <v>0</v>
      </c>
      <c r="X222" s="45" t="e">
        <f>W222/W211</f>
        <v>#DIV/0!</v>
      </c>
      <c r="Z222" s="3">
        <v>8</v>
      </c>
      <c r="AA222" s="3" cm="1">
        <f t="array" ref="AA222">_xlfn.AGGREGATE(15, 3, (YTD_12[Associate Name]=AB213)/(YTD_12[Associate Name]=AB213)*ROW(YTD_12[Associate Name]), Z222) - 1</f>
        <v>8</v>
      </c>
      <c r="AB222" s="43" cm="1">
        <f t="array" ref="AB222">IFERROR(INDEX(YTD_12[Vendor Name], AA222), "")</f>
        <v>0</v>
      </c>
      <c r="AC222" s="44">
        <f>SUMIFS(YTD_12[Closed Sales Volume YTD], YTD_12[Associate Name], AB213, YTD_12[Vendor Name], AB222)</f>
        <v>0</v>
      </c>
      <c r="AD222" s="45" t="e">
        <f>AC222/AC211</f>
        <v>#DIV/0!</v>
      </c>
    </row>
    <row r="223" spans="1:30" x14ac:dyDescent="0.2">
      <c r="B223" s="3">
        <v>9</v>
      </c>
      <c r="C223" s="3" cm="1">
        <f t="array" ref="C223">_xlfn.AGGREGATE(15, 3, (YTD_12[Associate Name]=D213)/(YTD_12[Associate Name]=D213)*ROW(YTD_12[Associate Name]), B223) - 1</f>
        <v>9</v>
      </c>
      <c r="D223" s="43" cm="1">
        <f t="array" ref="D223">IFERROR(INDEX(YTD_12[Vendor Name], C223), "")</f>
        <v>0</v>
      </c>
      <c r="E223" s="44">
        <f>SUMIFS(YTD_12[Closed Sales Volume YTD], YTD_12[Associate Name], D213, YTD_12[Vendor Name], D223)</f>
        <v>0</v>
      </c>
      <c r="F223" s="45" t="e">
        <f>E223/E211</f>
        <v>#DIV/0!</v>
      </c>
      <c r="H223" s="3">
        <v>9</v>
      </c>
      <c r="I223" s="3" cm="1">
        <f t="array" ref="I223">_xlfn.AGGREGATE(15, 3, (YTD_12[Associate Name]=J213)/(YTD_12[Associate Name]=J213)*ROW(YTD_12[Associate Name]), H223) - 1</f>
        <v>9</v>
      </c>
      <c r="J223" s="43" cm="1">
        <f t="array" ref="J223">IFERROR(INDEX(YTD_12[Vendor Name], I223), "")</f>
        <v>0</v>
      </c>
      <c r="K223" s="44">
        <f>SUMIFS(YTD_12[Closed Sales Volume YTD], YTD_12[Associate Name], J213, YTD_12[Vendor Name], J223)</f>
        <v>0</v>
      </c>
      <c r="L223" s="45" t="e">
        <f>K223/K211</f>
        <v>#DIV/0!</v>
      </c>
      <c r="N223" s="3">
        <v>9</v>
      </c>
      <c r="O223" s="3" cm="1">
        <f t="array" ref="O223">_xlfn.AGGREGATE(15, 3, (YTD_12[Associate Name]=P213)/(YTD_12[Associate Name]=P213)*ROW(YTD_12[Associate Name]), N223) - 1</f>
        <v>9</v>
      </c>
      <c r="P223" s="43" cm="1">
        <f t="array" ref="P223">IFERROR(INDEX(YTD_12[Vendor Name], O223), "")</f>
        <v>0</v>
      </c>
      <c r="Q223" s="44">
        <f>SUMIFS(YTD_12[Closed Sales Volume YTD], YTD_12[Associate Name], P213, YTD_12[Vendor Name], P223)</f>
        <v>0</v>
      </c>
      <c r="R223" s="45" t="e">
        <f>Q223/Q211</f>
        <v>#DIV/0!</v>
      </c>
      <c r="T223" s="3">
        <v>9</v>
      </c>
      <c r="U223" s="3" cm="1">
        <f t="array" ref="U223">_xlfn.AGGREGATE(15, 3, (YTD_12[Associate Name]=V213)/(YTD_12[Associate Name]=V213)*ROW(YTD_12[Associate Name]), T223) - 1</f>
        <v>9</v>
      </c>
      <c r="V223" s="43" cm="1">
        <f t="array" ref="V223">IFERROR(INDEX(YTD_12[Vendor Name], U223), "")</f>
        <v>0</v>
      </c>
      <c r="W223" s="44">
        <f>SUMIFS(YTD_12[Closed Sales Volume YTD], YTD_12[Associate Name], V213, YTD_12[Vendor Name], V223)</f>
        <v>0</v>
      </c>
      <c r="X223" s="45" t="e">
        <f>W223/W211</f>
        <v>#DIV/0!</v>
      </c>
      <c r="Z223" s="3">
        <v>9</v>
      </c>
      <c r="AA223" s="3" cm="1">
        <f t="array" ref="AA223">_xlfn.AGGREGATE(15, 3, (YTD_12[Associate Name]=AB213)/(YTD_12[Associate Name]=AB213)*ROW(YTD_12[Associate Name]), Z223) - 1</f>
        <v>9</v>
      </c>
      <c r="AB223" s="43" cm="1">
        <f t="array" ref="AB223">IFERROR(INDEX(YTD_12[Vendor Name], AA223), "")</f>
        <v>0</v>
      </c>
      <c r="AC223" s="44">
        <f>SUMIFS(YTD_12[Closed Sales Volume YTD], YTD_12[Associate Name], AB213, YTD_12[Vendor Name], AB223)</f>
        <v>0</v>
      </c>
      <c r="AD223" s="45" t="e">
        <f>AC223/AC211</f>
        <v>#DIV/0!</v>
      </c>
    </row>
    <row r="224" spans="1:30" x14ac:dyDescent="0.2">
      <c r="B224" s="3">
        <v>10</v>
      </c>
      <c r="C224" s="3" cm="1">
        <f t="array" ref="C224">_xlfn.AGGREGATE(15, 3, (YTD_12[Associate Name]=D213)/(YTD_12[Associate Name]=D213)*ROW(YTD_12[Associate Name]), B224) - 1</f>
        <v>10</v>
      </c>
      <c r="D224" s="43" cm="1">
        <f t="array" ref="D224">IFERROR(INDEX(YTD_12[Vendor Name], C224), "")</f>
        <v>0</v>
      </c>
      <c r="E224" s="44">
        <f>SUMIFS(YTD_12[Closed Sales Volume YTD], YTD_12[Associate Name], D213, YTD_12[Vendor Name], D224)</f>
        <v>0</v>
      </c>
      <c r="F224" s="45" t="e">
        <f>E224/E211</f>
        <v>#DIV/0!</v>
      </c>
      <c r="H224" s="3">
        <v>10</v>
      </c>
      <c r="I224" s="3" cm="1">
        <f t="array" ref="I224">_xlfn.AGGREGATE(15, 3, (YTD_12[Associate Name]=J213)/(YTD_12[Associate Name]=J213)*ROW(YTD_12[Associate Name]), H224) - 1</f>
        <v>10</v>
      </c>
      <c r="J224" s="43" cm="1">
        <f t="array" ref="J224">IFERROR(INDEX(YTD_12[Vendor Name], I224), "")</f>
        <v>0</v>
      </c>
      <c r="K224" s="44">
        <f>SUMIFS(YTD_12[Closed Sales Volume YTD], YTD_12[Associate Name], J213, YTD_12[Vendor Name], J224)</f>
        <v>0</v>
      </c>
      <c r="L224" s="45" t="e">
        <f>K224/K211</f>
        <v>#DIV/0!</v>
      </c>
      <c r="N224" s="3">
        <v>10</v>
      </c>
      <c r="O224" s="3" cm="1">
        <f t="array" ref="O224">_xlfn.AGGREGATE(15, 3, (YTD_12[Associate Name]=P213)/(YTD_12[Associate Name]=P213)*ROW(YTD_12[Associate Name]), N224) - 1</f>
        <v>10</v>
      </c>
      <c r="P224" s="43" cm="1">
        <f t="array" ref="P224">IFERROR(INDEX(YTD_12[Vendor Name], O224), "")</f>
        <v>0</v>
      </c>
      <c r="Q224" s="44">
        <f>SUMIFS(YTD_12[Closed Sales Volume YTD], YTD_12[Associate Name], P213, YTD_12[Vendor Name], P224)</f>
        <v>0</v>
      </c>
      <c r="R224" s="45" t="e">
        <f>Q224/Q211</f>
        <v>#DIV/0!</v>
      </c>
      <c r="T224" s="3">
        <v>10</v>
      </c>
      <c r="U224" s="3" cm="1">
        <f t="array" ref="U224">_xlfn.AGGREGATE(15, 3, (YTD_12[Associate Name]=V213)/(YTD_12[Associate Name]=V213)*ROW(YTD_12[Associate Name]), T224) - 1</f>
        <v>10</v>
      </c>
      <c r="V224" s="43" cm="1">
        <f t="array" ref="V224">IFERROR(INDEX(YTD_12[Vendor Name], U224), "")</f>
        <v>0</v>
      </c>
      <c r="W224" s="44">
        <f>SUMIFS(YTD_12[Closed Sales Volume YTD], YTD_12[Associate Name], V213, YTD_12[Vendor Name], V224)</f>
        <v>0</v>
      </c>
      <c r="X224" s="45" t="e">
        <f>W224/W211</f>
        <v>#DIV/0!</v>
      </c>
      <c r="Z224" s="3">
        <v>10</v>
      </c>
      <c r="AA224" s="3" cm="1">
        <f t="array" ref="AA224">_xlfn.AGGREGATE(15, 3, (YTD_12[Associate Name]=AB213)/(YTD_12[Associate Name]=AB213)*ROW(YTD_12[Associate Name]), Z224) - 1</f>
        <v>10</v>
      </c>
      <c r="AB224" s="43" cm="1">
        <f t="array" ref="AB224">IFERROR(INDEX(YTD_12[Vendor Name], AA224), "")</f>
        <v>0</v>
      </c>
      <c r="AC224" s="44">
        <f>SUMIFS(YTD_12[Closed Sales Volume YTD], YTD_12[Associate Name], AB213, YTD_12[Vendor Name], AB224)</f>
        <v>0</v>
      </c>
      <c r="AD224" s="45" t="e">
        <f>AC224/AC211</f>
        <v>#DIV/0!</v>
      </c>
    </row>
    <row r="226" spans="1:30" x14ac:dyDescent="0.2">
      <c r="A226" s="81">
        <f>A210+5</f>
        <v>71</v>
      </c>
      <c r="B226" s="3"/>
      <c r="C226" s="3"/>
      <c r="D226" s="76" t="str" cm="1">
        <f t="array" ref="D226">IFERROR(INDEX(YTD_Associate[Associate Name], A226), "")</f>
        <v/>
      </c>
      <c r="E226" s="77"/>
      <c r="F226" s="78"/>
      <c r="G226" s="81">
        <f>G210+5</f>
        <v>72</v>
      </c>
      <c r="H226" s="3"/>
      <c r="I226" s="3"/>
      <c r="J226" s="76" t="str" cm="1">
        <f t="array" ref="J226">IFERROR(INDEX(YTD_Associate[Associate Name], G226), "")</f>
        <v/>
      </c>
      <c r="K226" s="77"/>
      <c r="L226" s="78"/>
      <c r="M226" s="81">
        <f>M210+5</f>
        <v>73</v>
      </c>
      <c r="N226" s="3"/>
      <c r="O226" s="3"/>
      <c r="P226" s="76" t="str" cm="1">
        <f t="array" ref="P226">IFERROR(INDEX(YTD_Associate[Associate Name], M226), "")</f>
        <v/>
      </c>
      <c r="Q226" s="77"/>
      <c r="R226" s="78"/>
      <c r="S226" s="81">
        <f>S210+5</f>
        <v>74</v>
      </c>
      <c r="T226" s="3"/>
      <c r="U226" s="3"/>
      <c r="V226" s="76" t="str" cm="1">
        <f t="array" ref="V226">IFERROR(INDEX(YTD_Associate[Associate Name], S226), "")</f>
        <v/>
      </c>
      <c r="W226" s="77"/>
      <c r="X226" s="78"/>
      <c r="Y226" s="81">
        <f>Y210+5</f>
        <v>75</v>
      </c>
      <c r="Z226" s="3"/>
      <c r="AA226" s="3"/>
      <c r="AB226" s="76" t="str" cm="1">
        <f t="array" ref="AB226">IFERROR(INDEX(YTD_Associate[Associate Name], Y226), "")</f>
        <v/>
      </c>
      <c r="AC226" s="77"/>
      <c r="AD226" s="78"/>
    </row>
    <row r="227" spans="1:30" x14ac:dyDescent="0.2">
      <c r="A227" s="81"/>
      <c r="B227" s="3"/>
      <c r="C227" s="3"/>
      <c r="D227" s="37" t="s">
        <v>36</v>
      </c>
      <c r="E227" s="79">
        <f>SUMIFS(YTD_12[Closed Sales Volume YTD], YTD_12[Associate Name], D226)</f>
        <v>0</v>
      </c>
      <c r="F227" s="80"/>
      <c r="G227" s="81"/>
      <c r="H227" s="3"/>
      <c r="I227" s="3"/>
      <c r="J227" s="37" t="s">
        <v>36</v>
      </c>
      <c r="K227" s="79">
        <f>SUMIFS(YTD_12[Closed Sales Volume YTD], YTD_12[Associate Name], J226)</f>
        <v>0</v>
      </c>
      <c r="L227" s="80"/>
      <c r="M227" s="81"/>
      <c r="N227" s="3"/>
      <c r="O227" s="3"/>
      <c r="P227" s="37" t="s">
        <v>36</v>
      </c>
      <c r="Q227" s="79">
        <f>SUMIFS(YTD_12[Closed Sales Volume YTD], YTD_12[Associate Name], P226)</f>
        <v>0</v>
      </c>
      <c r="R227" s="80"/>
      <c r="S227" s="81"/>
      <c r="T227" s="3"/>
      <c r="U227" s="3"/>
      <c r="V227" s="37" t="s">
        <v>36</v>
      </c>
      <c r="W227" s="79">
        <f>SUMIFS(YTD_12[Closed Sales Volume YTD], YTD_12[Associate Name], V226)</f>
        <v>0</v>
      </c>
      <c r="X227" s="80"/>
      <c r="Y227" s="81"/>
      <c r="Z227" s="3"/>
      <c r="AA227" s="3"/>
      <c r="AB227" s="37" t="s">
        <v>36</v>
      </c>
      <c r="AC227" s="79">
        <f>SUMIFS(YTD_12[Closed Sales Volume YTD], YTD_12[Associate Name], AB226)</f>
        <v>0</v>
      </c>
      <c r="AD227" s="80"/>
    </row>
    <row r="228" spans="1:30" x14ac:dyDescent="0.2">
      <c r="A228" s="81"/>
      <c r="B228" s="3"/>
      <c r="C228" s="3"/>
      <c r="D228" s="37" t="s">
        <v>37</v>
      </c>
      <c r="E228" s="72" t="e">
        <f>E227/YTD_12[[#Totals],[Closed Sales Volume YTD]]</f>
        <v>#DIV/0!</v>
      </c>
      <c r="F228" s="73"/>
      <c r="G228" s="81"/>
      <c r="H228" s="3"/>
      <c r="I228" s="3"/>
      <c r="J228" s="37" t="s">
        <v>37</v>
      </c>
      <c r="K228" s="72" t="e">
        <f>K227/YTD_12[[#Totals],[Closed Sales Volume YTD]]</f>
        <v>#DIV/0!</v>
      </c>
      <c r="L228" s="73"/>
      <c r="M228" s="81"/>
      <c r="N228" s="3"/>
      <c r="O228" s="3"/>
      <c r="P228" s="37" t="s">
        <v>37</v>
      </c>
      <c r="Q228" s="72" t="e">
        <f>Q227/YTD_12[[#Totals],[Closed Sales Volume YTD]]</f>
        <v>#DIV/0!</v>
      </c>
      <c r="R228" s="73"/>
      <c r="S228" s="81"/>
      <c r="T228" s="3"/>
      <c r="U228" s="3"/>
      <c r="V228" s="37" t="s">
        <v>37</v>
      </c>
      <c r="W228" s="72" t="e">
        <f>W227/YTD_12[[#Totals],[Closed Sales Volume YTD]]</f>
        <v>#DIV/0!</v>
      </c>
      <c r="X228" s="73"/>
      <c r="Y228" s="81"/>
      <c r="Z228" s="3"/>
      <c r="AA228" s="3"/>
      <c r="AB228" s="37" t="s">
        <v>37</v>
      </c>
      <c r="AC228" s="72" t="e">
        <f>AC227/YTD_12[[#Totals],[Closed Sales Volume YTD]]</f>
        <v>#DIV/0!</v>
      </c>
      <c r="AD228" s="73"/>
    </row>
    <row r="229" spans="1:30" x14ac:dyDescent="0.2">
      <c r="B229" s="38" t="s">
        <v>38</v>
      </c>
      <c r="C229" s="39" t="s">
        <v>39</v>
      </c>
      <c r="D229" s="74" t="str">
        <f>D226</f>
        <v/>
      </c>
      <c r="E229" s="75"/>
      <c r="H229" s="38" t="s">
        <v>38</v>
      </c>
      <c r="I229" s="39" t="s">
        <v>39</v>
      </c>
      <c r="J229" s="74" t="str">
        <f>J226</f>
        <v/>
      </c>
      <c r="K229" s="75"/>
      <c r="N229" s="38" t="s">
        <v>38</v>
      </c>
      <c r="O229" s="39" t="s">
        <v>39</v>
      </c>
      <c r="P229" s="74" t="str">
        <f>P226</f>
        <v/>
      </c>
      <c r="Q229" s="75"/>
      <c r="T229" s="38" t="s">
        <v>38</v>
      </c>
      <c r="U229" s="39" t="s">
        <v>39</v>
      </c>
      <c r="V229" s="74" t="str">
        <f>V226</f>
        <v/>
      </c>
      <c r="W229" s="75"/>
      <c r="Z229" s="38" t="s">
        <v>38</v>
      </c>
      <c r="AA229" s="39" t="s">
        <v>39</v>
      </c>
      <c r="AB229" s="74" t="str">
        <f>AB226</f>
        <v/>
      </c>
      <c r="AC229" s="75"/>
    </row>
    <row r="230" spans="1:30" x14ac:dyDescent="0.2">
      <c r="B230" s="40"/>
      <c r="C230" s="40"/>
      <c r="D230" s="41" t="s">
        <v>40</v>
      </c>
      <c r="E230" s="41" t="s">
        <v>41</v>
      </c>
      <c r="F230" s="42" t="s">
        <v>42</v>
      </c>
      <c r="H230" s="40"/>
      <c r="I230" s="40"/>
      <c r="J230" s="41" t="s">
        <v>40</v>
      </c>
      <c r="K230" s="41" t="s">
        <v>41</v>
      </c>
      <c r="L230" s="42" t="s">
        <v>42</v>
      </c>
      <c r="N230" s="40"/>
      <c r="O230" s="40"/>
      <c r="P230" s="41" t="s">
        <v>40</v>
      </c>
      <c r="Q230" s="41" t="s">
        <v>41</v>
      </c>
      <c r="R230" s="42" t="s">
        <v>42</v>
      </c>
      <c r="T230" s="40"/>
      <c r="U230" s="40"/>
      <c r="V230" s="41" t="s">
        <v>40</v>
      </c>
      <c r="W230" s="41" t="s">
        <v>41</v>
      </c>
      <c r="X230" s="42" t="s">
        <v>42</v>
      </c>
      <c r="Z230" s="40"/>
      <c r="AA230" s="40"/>
      <c r="AB230" s="41" t="s">
        <v>40</v>
      </c>
      <c r="AC230" s="41" t="s">
        <v>41</v>
      </c>
      <c r="AD230" s="42" t="s">
        <v>42</v>
      </c>
    </row>
    <row r="231" spans="1:30" x14ac:dyDescent="0.2">
      <c r="B231" s="3">
        <v>1</v>
      </c>
      <c r="C231" s="3" cm="1">
        <f t="array" ref="C231">_xlfn.AGGREGATE(15, 3, (YTD_12[Associate Name]=D229)/(YTD_12[Associate Name]=D229)*ROW(YTD_12[Associate Name]), B231) - 1</f>
        <v>1</v>
      </c>
      <c r="D231" s="43" cm="1">
        <f t="array" ref="D231">IFERROR(INDEX(YTD_12[Vendor Name], C231), "")</f>
        <v>0</v>
      </c>
      <c r="E231" s="44">
        <f>SUMIFS(YTD_12[Closed Sales Volume YTD], YTD_12[Associate Name], D229, YTD_12[Vendor Name], D231)</f>
        <v>0</v>
      </c>
      <c r="F231" s="46" t="e">
        <f>E231/E227</f>
        <v>#DIV/0!</v>
      </c>
      <c r="H231" s="3">
        <v>1</v>
      </c>
      <c r="I231" s="3" cm="1">
        <f t="array" ref="I231">_xlfn.AGGREGATE(15, 3, (YTD_12[Associate Name]=J229)/(YTD_12[Associate Name]=J229)*ROW(YTD_12[Associate Name]), H231) - 1</f>
        <v>1</v>
      </c>
      <c r="J231" s="43" cm="1">
        <f t="array" ref="J231">IFERROR(INDEX(YTD_12[Vendor Name], I231), "")</f>
        <v>0</v>
      </c>
      <c r="K231" s="44">
        <f>SUMIFS(YTD_12[Closed Sales Volume YTD], YTD_12[Associate Name], J229, YTD_12[Vendor Name], J231)</f>
        <v>0</v>
      </c>
      <c r="L231" s="46" t="e">
        <f>K231/K227</f>
        <v>#DIV/0!</v>
      </c>
      <c r="N231" s="3">
        <v>1</v>
      </c>
      <c r="O231" s="3" cm="1">
        <f t="array" ref="O231">_xlfn.AGGREGATE(15, 3, (YTD_12[Associate Name]=P229)/(YTD_12[Associate Name]=P229)*ROW(YTD_12[Associate Name]), N231) - 1</f>
        <v>1</v>
      </c>
      <c r="P231" s="43" cm="1">
        <f t="array" ref="P231">IFERROR(INDEX(YTD_12[Vendor Name], O231), "")</f>
        <v>0</v>
      </c>
      <c r="Q231" s="44">
        <f>SUMIFS(YTD_12[Closed Sales Volume YTD], YTD_12[Associate Name], P229, YTD_12[Vendor Name], P231)</f>
        <v>0</v>
      </c>
      <c r="R231" s="46" t="e">
        <f>Q231/Q227</f>
        <v>#DIV/0!</v>
      </c>
      <c r="T231" s="3">
        <v>1</v>
      </c>
      <c r="U231" s="3" cm="1">
        <f t="array" ref="U231">_xlfn.AGGREGATE(15, 3, (YTD_12[Associate Name]=V229)/(YTD_12[Associate Name]=V229)*ROW(YTD_12[Associate Name]), T231) - 1</f>
        <v>1</v>
      </c>
      <c r="V231" s="43" cm="1">
        <f t="array" ref="V231">IFERROR(INDEX(YTD_12[Vendor Name], U231), "")</f>
        <v>0</v>
      </c>
      <c r="W231" s="44">
        <f>SUMIFS(YTD_12[Closed Sales Volume YTD], YTD_12[Associate Name], V229, YTD_12[Vendor Name], V231)</f>
        <v>0</v>
      </c>
      <c r="X231" s="46" t="e">
        <f>W231/W227</f>
        <v>#DIV/0!</v>
      </c>
      <c r="Z231" s="3">
        <v>1</v>
      </c>
      <c r="AA231" s="3" cm="1">
        <f t="array" ref="AA231">_xlfn.AGGREGATE(15, 3, (YTD_12[Associate Name]=AB229)/(YTD_12[Associate Name]=AB229)*ROW(YTD_12[Associate Name]), Z231) - 1</f>
        <v>1</v>
      </c>
      <c r="AB231" s="43" cm="1">
        <f t="array" ref="AB231">IFERROR(INDEX(YTD_12[Vendor Name], AA231), "")</f>
        <v>0</v>
      </c>
      <c r="AC231" s="44">
        <f>SUMIFS(YTD_12[Closed Sales Volume YTD], YTD_12[Associate Name], AB229, YTD_12[Vendor Name], AB231)</f>
        <v>0</v>
      </c>
      <c r="AD231" s="46" t="e">
        <f>AC231/AC227</f>
        <v>#DIV/0!</v>
      </c>
    </row>
    <row r="232" spans="1:30" x14ac:dyDescent="0.2">
      <c r="B232" s="3">
        <v>2</v>
      </c>
      <c r="C232" s="3" cm="1">
        <f t="array" ref="C232">_xlfn.AGGREGATE(15, 3, (YTD_12[Associate Name]=D229)/(YTD_12[Associate Name]=D229)*ROW(YTD_12[Associate Name]), B232) - 1</f>
        <v>2</v>
      </c>
      <c r="D232" s="43" cm="1">
        <f t="array" ref="D232">IFERROR(INDEX(YTD_12[Vendor Name], C232), "")</f>
        <v>0</v>
      </c>
      <c r="E232" s="44">
        <f>SUMIFS(YTD_12[Closed Sales Volume YTD], YTD_12[Associate Name], D229, YTD_12[Vendor Name], D232)</f>
        <v>0</v>
      </c>
      <c r="F232" s="46" t="e">
        <f>E232/E227</f>
        <v>#DIV/0!</v>
      </c>
      <c r="H232" s="3">
        <v>2</v>
      </c>
      <c r="I232" s="3" cm="1">
        <f t="array" ref="I232">_xlfn.AGGREGATE(15, 3, (YTD_12[Associate Name]=J229)/(YTD_12[Associate Name]=J229)*ROW(YTD_12[Associate Name]), H232) - 1</f>
        <v>2</v>
      </c>
      <c r="J232" s="43" cm="1">
        <f t="array" ref="J232">IFERROR(INDEX(YTD_12[Vendor Name], I232), "")</f>
        <v>0</v>
      </c>
      <c r="K232" s="44">
        <f>SUMIFS(YTD_12[Closed Sales Volume YTD], YTD_12[Associate Name], J229, YTD_12[Vendor Name], J232)</f>
        <v>0</v>
      </c>
      <c r="L232" s="46" t="e">
        <f>K232/K227</f>
        <v>#DIV/0!</v>
      </c>
      <c r="N232" s="3">
        <v>2</v>
      </c>
      <c r="O232" s="3" cm="1">
        <f t="array" ref="O232">_xlfn.AGGREGATE(15, 3, (YTD_12[Associate Name]=P229)/(YTD_12[Associate Name]=P229)*ROW(YTD_12[Associate Name]), N232) - 1</f>
        <v>2</v>
      </c>
      <c r="P232" s="43" cm="1">
        <f t="array" ref="P232">IFERROR(INDEX(YTD_12[Vendor Name], O232), "")</f>
        <v>0</v>
      </c>
      <c r="Q232" s="44">
        <f>SUMIFS(YTD_12[Closed Sales Volume YTD], YTD_12[Associate Name], P229, YTD_12[Vendor Name], P232)</f>
        <v>0</v>
      </c>
      <c r="R232" s="46" t="e">
        <f>Q232/Q227</f>
        <v>#DIV/0!</v>
      </c>
      <c r="T232" s="3">
        <v>2</v>
      </c>
      <c r="U232" s="3" cm="1">
        <f t="array" ref="U232">_xlfn.AGGREGATE(15, 3, (YTD_12[Associate Name]=V229)/(YTD_12[Associate Name]=V229)*ROW(YTD_12[Associate Name]), T232) - 1</f>
        <v>2</v>
      </c>
      <c r="V232" s="43" cm="1">
        <f t="array" ref="V232">IFERROR(INDEX(YTD_12[Vendor Name], U232), "")</f>
        <v>0</v>
      </c>
      <c r="W232" s="44">
        <f>SUMIFS(YTD_12[Closed Sales Volume YTD], YTD_12[Associate Name], V229, YTD_12[Vendor Name], V232)</f>
        <v>0</v>
      </c>
      <c r="X232" s="46" t="e">
        <f>W232/W227</f>
        <v>#DIV/0!</v>
      </c>
      <c r="Z232" s="3">
        <v>2</v>
      </c>
      <c r="AA232" s="3" cm="1">
        <f t="array" ref="AA232">_xlfn.AGGREGATE(15, 3, (YTD_12[Associate Name]=AB229)/(YTD_12[Associate Name]=AB229)*ROW(YTD_12[Associate Name]), Z232) - 1</f>
        <v>2</v>
      </c>
      <c r="AB232" s="43" cm="1">
        <f t="array" ref="AB232">IFERROR(INDEX(YTD_12[Vendor Name], AA232), "")</f>
        <v>0</v>
      </c>
      <c r="AC232" s="44">
        <f>SUMIFS(YTD_12[Closed Sales Volume YTD], YTD_12[Associate Name], AB229, YTD_12[Vendor Name], AB232)</f>
        <v>0</v>
      </c>
      <c r="AD232" s="46" t="e">
        <f>AC232/AC227</f>
        <v>#DIV/0!</v>
      </c>
    </row>
    <row r="233" spans="1:30" x14ac:dyDescent="0.2">
      <c r="B233" s="3">
        <v>3</v>
      </c>
      <c r="C233" s="3" cm="1">
        <f t="array" ref="C233">_xlfn.AGGREGATE(15, 3, (YTD_12[Associate Name]=D229)/(YTD_12[Associate Name]=D229)*ROW(YTD_12[Associate Name]), B233) - 1</f>
        <v>3</v>
      </c>
      <c r="D233" s="43" cm="1">
        <f t="array" ref="D233">IFERROR(INDEX(YTD_12[Vendor Name], C233), "")</f>
        <v>0</v>
      </c>
      <c r="E233" s="44">
        <f>SUMIFS(YTD_12[Closed Sales Volume YTD], YTD_12[Associate Name], D229, YTD_12[Vendor Name], D233)</f>
        <v>0</v>
      </c>
      <c r="F233" s="45" t="e">
        <f>E233/E227</f>
        <v>#DIV/0!</v>
      </c>
      <c r="H233" s="3">
        <v>3</v>
      </c>
      <c r="I233" s="3" cm="1">
        <f t="array" ref="I233">_xlfn.AGGREGATE(15, 3, (YTD_12[Associate Name]=J229)/(YTD_12[Associate Name]=J229)*ROW(YTD_12[Associate Name]), H233) - 1</f>
        <v>3</v>
      </c>
      <c r="J233" s="43" cm="1">
        <f t="array" ref="J233">IFERROR(INDEX(YTD_12[Vendor Name], I233), "")</f>
        <v>0</v>
      </c>
      <c r="K233" s="44">
        <f>SUMIFS(YTD_12[Closed Sales Volume YTD], YTD_12[Associate Name], J229, YTD_12[Vendor Name], J233)</f>
        <v>0</v>
      </c>
      <c r="L233" s="45" t="e">
        <f>K233/K227</f>
        <v>#DIV/0!</v>
      </c>
      <c r="N233" s="3">
        <v>3</v>
      </c>
      <c r="O233" s="3" cm="1">
        <f t="array" ref="O233">_xlfn.AGGREGATE(15, 3, (YTD_12[Associate Name]=P229)/(YTD_12[Associate Name]=P229)*ROW(YTD_12[Associate Name]), N233) - 1</f>
        <v>3</v>
      </c>
      <c r="P233" s="43" cm="1">
        <f t="array" ref="P233">IFERROR(INDEX(YTD_12[Vendor Name], O233), "")</f>
        <v>0</v>
      </c>
      <c r="Q233" s="44">
        <f>SUMIFS(YTD_12[Closed Sales Volume YTD], YTD_12[Associate Name], P229, YTD_12[Vendor Name], P233)</f>
        <v>0</v>
      </c>
      <c r="R233" s="45" t="e">
        <f>Q233/Q227</f>
        <v>#DIV/0!</v>
      </c>
      <c r="T233" s="3">
        <v>3</v>
      </c>
      <c r="U233" s="3" cm="1">
        <f t="array" ref="U233">_xlfn.AGGREGATE(15, 3, (YTD_12[Associate Name]=V229)/(YTD_12[Associate Name]=V229)*ROW(YTD_12[Associate Name]), T233) - 1</f>
        <v>3</v>
      </c>
      <c r="V233" s="43" cm="1">
        <f t="array" ref="V233">IFERROR(INDEX(YTD_12[Vendor Name], U233), "")</f>
        <v>0</v>
      </c>
      <c r="W233" s="44">
        <f>SUMIFS(YTD_12[Closed Sales Volume YTD], YTD_12[Associate Name], V229, YTD_12[Vendor Name], V233)</f>
        <v>0</v>
      </c>
      <c r="X233" s="45" t="e">
        <f>W233/W227</f>
        <v>#DIV/0!</v>
      </c>
      <c r="Z233" s="3">
        <v>3</v>
      </c>
      <c r="AA233" s="3" cm="1">
        <f t="array" ref="AA233">_xlfn.AGGREGATE(15, 3, (YTD_12[Associate Name]=AB229)/(YTD_12[Associate Name]=AB229)*ROW(YTD_12[Associate Name]), Z233) - 1</f>
        <v>3</v>
      </c>
      <c r="AB233" s="43" cm="1">
        <f t="array" ref="AB233">IFERROR(INDEX(YTD_12[Vendor Name], AA233), "")</f>
        <v>0</v>
      </c>
      <c r="AC233" s="44">
        <f>SUMIFS(YTD_12[Closed Sales Volume YTD], YTD_12[Associate Name], AB229, YTD_12[Vendor Name], AB233)</f>
        <v>0</v>
      </c>
      <c r="AD233" s="45" t="e">
        <f>AC233/AC227</f>
        <v>#DIV/0!</v>
      </c>
    </row>
    <row r="234" spans="1:30" x14ac:dyDescent="0.2">
      <c r="B234" s="3">
        <v>4</v>
      </c>
      <c r="C234" s="3" cm="1">
        <f t="array" ref="C234">_xlfn.AGGREGATE(15, 3, (YTD_12[Associate Name]=D229)/(YTD_12[Associate Name]=D229)*ROW(YTD_12[Associate Name]), B234) - 1</f>
        <v>4</v>
      </c>
      <c r="D234" s="43" cm="1">
        <f t="array" ref="D234">IFERROR(INDEX(YTD_12[Vendor Name], C234), "")</f>
        <v>0</v>
      </c>
      <c r="E234" s="44">
        <f>SUMIFS(YTD_12[Closed Sales Volume YTD], YTD_12[Associate Name], D229, YTD_12[Vendor Name], D234)</f>
        <v>0</v>
      </c>
      <c r="F234" s="45" t="e">
        <f>E234/E227</f>
        <v>#DIV/0!</v>
      </c>
      <c r="H234" s="3">
        <v>4</v>
      </c>
      <c r="I234" s="3" cm="1">
        <f t="array" ref="I234">_xlfn.AGGREGATE(15, 3, (YTD_12[Associate Name]=J229)/(YTD_12[Associate Name]=J229)*ROW(YTD_12[Associate Name]), H234) - 1</f>
        <v>4</v>
      </c>
      <c r="J234" s="43" cm="1">
        <f t="array" ref="J234">IFERROR(INDEX(YTD_12[Vendor Name], I234), "")</f>
        <v>0</v>
      </c>
      <c r="K234" s="44">
        <f>SUMIFS(YTD_12[Closed Sales Volume YTD], YTD_12[Associate Name], J229, YTD_12[Vendor Name], J234)</f>
        <v>0</v>
      </c>
      <c r="L234" s="45" t="e">
        <f>K234/K227</f>
        <v>#DIV/0!</v>
      </c>
      <c r="N234" s="3">
        <v>4</v>
      </c>
      <c r="O234" s="3" cm="1">
        <f t="array" ref="O234">_xlfn.AGGREGATE(15, 3, (YTD_12[Associate Name]=P229)/(YTD_12[Associate Name]=P229)*ROW(YTD_12[Associate Name]), N234) - 1</f>
        <v>4</v>
      </c>
      <c r="P234" s="43" cm="1">
        <f t="array" ref="P234">IFERROR(INDEX(YTD_12[Vendor Name], O234), "")</f>
        <v>0</v>
      </c>
      <c r="Q234" s="44">
        <f>SUMIFS(YTD_12[Closed Sales Volume YTD], YTD_12[Associate Name], P229, YTD_12[Vendor Name], P234)</f>
        <v>0</v>
      </c>
      <c r="R234" s="45" t="e">
        <f>Q234/Q227</f>
        <v>#DIV/0!</v>
      </c>
      <c r="T234" s="3">
        <v>4</v>
      </c>
      <c r="U234" s="3" cm="1">
        <f t="array" ref="U234">_xlfn.AGGREGATE(15, 3, (YTD_12[Associate Name]=V229)/(YTD_12[Associate Name]=V229)*ROW(YTD_12[Associate Name]), T234) - 1</f>
        <v>4</v>
      </c>
      <c r="V234" s="43" cm="1">
        <f t="array" ref="V234">IFERROR(INDEX(YTD_12[Vendor Name], U234), "")</f>
        <v>0</v>
      </c>
      <c r="W234" s="44">
        <f>SUMIFS(YTD_12[Closed Sales Volume YTD], YTD_12[Associate Name], V229, YTD_12[Vendor Name], V234)</f>
        <v>0</v>
      </c>
      <c r="X234" s="45" t="e">
        <f>W234/W227</f>
        <v>#DIV/0!</v>
      </c>
      <c r="Z234" s="3">
        <v>4</v>
      </c>
      <c r="AA234" s="3" cm="1">
        <f t="array" ref="AA234">_xlfn.AGGREGATE(15, 3, (YTD_12[Associate Name]=AB229)/(YTD_12[Associate Name]=AB229)*ROW(YTD_12[Associate Name]), Z234) - 1</f>
        <v>4</v>
      </c>
      <c r="AB234" s="43" cm="1">
        <f t="array" ref="AB234">IFERROR(INDEX(YTD_12[Vendor Name], AA234), "")</f>
        <v>0</v>
      </c>
      <c r="AC234" s="44">
        <f>SUMIFS(YTD_12[Closed Sales Volume YTD], YTD_12[Associate Name], AB229, YTD_12[Vendor Name], AB234)</f>
        <v>0</v>
      </c>
      <c r="AD234" s="45" t="e">
        <f>AC234/AC227</f>
        <v>#DIV/0!</v>
      </c>
    </row>
    <row r="235" spans="1:30" x14ac:dyDescent="0.2">
      <c r="B235" s="3">
        <v>5</v>
      </c>
      <c r="C235" s="3" cm="1">
        <f t="array" ref="C235">_xlfn.AGGREGATE(15, 3, (YTD_12[Associate Name]=D229)/(YTD_12[Associate Name]=D229)*ROW(YTD_12[Associate Name]), B235) - 1</f>
        <v>5</v>
      </c>
      <c r="D235" s="43" cm="1">
        <f t="array" ref="D235">IFERROR(INDEX(YTD_12[Vendor Name], C235), "")</f>
        <v>0</v>
      </c>
      <c r="E235" s="44">
        <f>SUMIFS(YTD_12[Closed Sales Volume YTD], YTD_12[Associate Name], D229, YTD_12[Vendor Name], D235)</f>
        <v>0</v>
      </c>
      <c r="F235" s="45" t="e">
        <f>E235/E227</f>
        <v>#DIV/0!</v>
      </c>
      <c r="H235" s="3">
        <v>5</v>
      </c>
      <c r="I235" s="3" cm="1">
        <f t="array" ref="I235">_xlfn.AGGREGATE(15, 3, (YTD_12[Associate Name]=J229)/(YTD_12[Associate Name]=J229)*ROW(YTD_12[Associate Name]), H235) - 1</f>
        <v>5</v>
      </c>
      <c r="J235" s="43" cm="1">
        <f t="array" ref="J235">IFERROR(INDEX(YTD_12[Vendor Name], I235), "")</f>
        <v>0</v>
      </c>
      <c r="K235" s="44">
        <f>SUMIFS(YTD_12[Closed Sales Volume YTD], YTD_12[Associate Name], J229, YTD_12[Vendor Name], J235)</f>
        <v>0</v>
      </c>
      <c r="L235" s="45" t="e">
        <f>K235/K227</f>
        <v>#DIV/0!</v>
      </c>
      <c r="N235" s="3">
        <v>5</v>
      </c>
      <c r="O235" s="3" cm="1">
        <f t="array" ref="O235">_xlfn.AGGREGATE(15, 3, (YTD_12[Associate Name]=P229)/(YTD_12[Associate Name]=P229)*ROW(YTD_12[Associate Name]), N235) - 1</f>
        <v>5</v>
      </c>
      <c r="P235" s="43" cm="1">
        <f t="array" ref="P235">IFERROR(INDEX(YTD_12[Vendor Name], O235), "")</f>
        <v>0</v>
      </c>
      <c r="Q235" s="44">
        <f>SUMIFS(YTD_12[Closed Sales Volume YTD], YTD_12[Associate Name], P229, YTD_12[Vendor Name], P235)</f>
        <v>0</v>
      </c>
      <c r="R235" s="45" t="e">
        <f>Q235/Q227</f>
        <v>#DIV/0!</v>
      </c>
      <c r="T235" s="3">
        <v>5</v>
      </c>
      <c r="U235" s="3" cm="1">
        <f t="array" ref="U235">_xlfn.AGGREGATE(15, 3, (YTD_12[Associate Name]=V229)/(YTD_12[Associate Name]=V229)*ROW(YTD_12[Associate Name]), T235) - 1</f>
        <v>5</v>
      </c>
      <c r="V235" s="43" cm="1">
        <f t="array" ref="V235">IFERROR(INDEX(YTD_12[Vendor Name], U235), "")</f>
        <v>0</v>
      </c>
      <c r="W235" s="44">
        <f>SUMIFS(YTD_12[Closed Sales Volume YTD], YTD_12[Associate Name], V229, YTD_12[Vendor Name], V235)</f>
        <v>0</v>
      </c>
      <c r="X235" s="45" t="e">
        <f>W235/W227</f>
        <v>#DIV/0!</v>
      </c>
      <c r="Z235" s="3">
        <v>5</v>
      </c>
      <c r="AA235" s="3" cm="1">
        <f t="array" ref="AA235">_xlfn.AGGREGATE(15, 3, (YTD_12[Associate Name]=AB229)/(YTD_12[Associate Name]=AB229)*ROW(YTD_12[Associate Name]), Z235) - 1</f>
        <v>5</v>
      </c>
      <c r="AB235" s="43" cm="1">
        <f t="array" ref="AB235">IFERROR(INDEX(YTD_12[Vendor Name], AA235), "")</f>
        <v>0</v>
      </c>
      <c r="AC235" s="44">
        <f>SUMIFS(YTD_12[Closed Sales Volume YTD], YTD_12[Associate Name], AB229, YTD_12[Vendor Name], AB235)</f>
        <v>0</v>
      </c>
      <c r="AD235" s="45" t="e">
        <f>AC235/AC227</f>
        <v>#DIV/0!</v>
      </c>
    </row>
    <row r="236" spans="1:30" x14ac:dyDescent="0.2">
      <c r="B236" s="3">
        <v>6</v>
      </c>
      <c r="C236" s="3" cm="1">
        <f t="array" ref="C236">_xlfn.AGGREGATE(15, 3, (YTD_12[Associate Name]=D229)/(YTD_12[Associate Name]=D229)*ROW(YTD_12[Associate Name]), B236) - 1</f>
        <v>6</v>
      </c>
      <c r="D236" s="43" cm="1">
        <f t="array" ref="D236">IFERROR(INDEX(YTD_12[Vendor Name], C236), "")</f>
        <v>0</v>
      </c>
      <c r="E236" s="44">
        <f>SUMIFS(YTD_12[Closed Sales Volume YTD], YTD_12[Associate Name], D229, YTD_12[Vendor Name], D236)</f>
        <v>0</v>
      </c>
      <c r="F236" s="45" t="e">
        <f>E236/E227</f>
        <v>#DIV/0!</v>
      </c>
      <c r="H236" s="3">
        <v>6</v>
      </c>
      <c r="I236" s="3" cm="1">
        <f t="array" ref="I236">_xlfn.AGGREGATE(15, 3, (YTD_12[Associate Name]=J229)/(YTD_12[Associate Name]=J229)*ROW(YTD_12[Associate Name]), H236) - 1</f>
        <v>6</v>
      </c>
      <c r="J236" s="43" cm="1">
        <f t="array" ref="J236">IFERROR(INDEX(YTD_12[Vendor Name], I236), "")</f>
        <v>0</v>
      </c>
      <c r="K236" s="44">
        <f>SUMIFS(YTD_12[Closed Sales Volume YTD], YTD_12[Associate Name], J229, YTD_12[Vendor Name], J236)</f>
        <v>0</v>
      </c>
      <c r="L236" s="45" t="e">
        <f>K236/K227</f>
        <v>#DIV/0!</v>
      </c>
      <c r="N236" s="3">
        <v>6</v>
      </c>
      <c r="O236" s="3" cm="1">
        <f t="array" ref="O236">_xlfn.AGGREGATE(15, 3, (YTD_12[Associate Name]=P229)/(YTD_12[Associate Name]=P229)*ROW(YTD_12[Associate Name]), N236) - 1</f>
        <v>6</v>
      </c>
      <c r="P236" s="43" cm="1">
        <f t="array" ref="P236">IFERROR(INDEX(YTD_12[Vendor Name], O236), "")</f>
        <v>0</v>
      </c>
      <c r="Q236" s="44">
        <f>SUMIFS(YTD_12[Closed Sales Volume YTD], YTD_12[Associate Name], P229, YTD_12[Vendor Name], P236)</f>
        <v>0</v>
      </c>
      <c r="R236" s="45" t="e">
        <f>Q236/Q227</f>
        <v>#DIV/0!</v>
      </c>
      <c r="T236" s="3">
        <v>6</v>
      </c>
      <c r="U236" s="3" cm="1">
        <f t="array" ref="U236">_xlfn.AGGREGATE(15, 3, (YTD_12[Associate Name]=V229)/(YTD_12[Associate Name]=V229)*ROW(YTD_12[Associate Name]), T236) - 1</f>
        <v>6</v>
      </c>
      <c r="V236" s="43" cm="1">
        <f t="array" ref="V236">IFERROR(INDEX(YTD_12[Vendor Name], U236), "")</f>
        <v>0</v>
      </c>
      <c r="W236" s="44">
        <f>SUMIFS(YTD_12[Closed Sales Volume YTD], YTD_12[Associate Name], V229, YTD_12[Vendor Name], V236)</f>
        <v>0</v>
      </c>
      <c r="X236" s="45" t="e">
        <f>W236/W227</f>
        <v>#DIV/0!</v>
      </c>
      <c r="Z236" s="3">
        <v>6</v>
      </c>
      <c r="AA236" s="3" cm="1">
        <f t="array" ref="AA236">_xlfn.AGGREGATE(15, 3, (YTD_12[Associate Name]=AB229)/(YTD_12[Associate Name]=AB229)*ROW(YTD_12[Associate Name]), Z236) - 1</f>
        <v>6</v>
      </c>
      <c r="AB236" s="43" cm="1">
        <f t="array" ref="AB236">IFERROR(INDEX(YTD_12[Vendor Name], AA236), "")</f>
        <v>0</v>
      </c>
      <c r="AC236" s="44">
        <f>SUMIFS(YTD_12[Closed Sales Volume YTD], YTD_12[Associate Name], AB229, YTD_12[Vendor Name], AB236)</f>
        <v>0</v>
      </c>
      <c r="AD236" s="45" t="e">
        <f>AC236/AC227</f>
        <v>#DIV/0!</v>
      </c>
    </row>
    <row r="237" spans="1:30" x14ac:dyDescent="0.2">
      <c r="B237" s="3">
        <v>7</v>
      </c>
      <c r="C237" s="3" cm="1">
        <f t="array" ref="C237">_xlfn.AGGREGATE(15, 3, (YTD_12[Associate Name]=D229)/(YTD_12[Associate Name]=D229)*ROW(YTD_12[Associate Name]), B237) - 1</f>
        <v>7</v>
      </c>
      <c r="D237" s="43" cm="1">
        <f t="array" ref="D237">IFERROR(INDEX(YTD_12[Vendor Name], C237), "")</f>
        <v>0</v>
      </c>
      <c r="E237" s="44">
        <f>SUMIFS(YTD_12[Closed Sales Volume YTD], YTD_12[Associate Name], D229, YTD_12[Vendor Name], D237)</f>
        <v>0</v>
      </c>
      <c r="F237" s="45" t="e">
        <f>E237/E227</f>
        <v>#DIV/0!</v>
      </c>
      <c r="H237" s="3">
        <v>7</v>
      </c>
      <c r="I237" s="3" cm="1">
        <f t="array" ref="I237">_xlfn.AGGREGATE(15, 3, (YTD_12[Associate Name]=J229)/(YTD_12[Associate Name]=J229)*ROW(YTD_12[Associate Name]), H237) - 1</f>
        <v>7</v>
      </c>
      <c r="J237" s="43" cm="1">
        <f t="array" ref="J237">IFERROR(INDEX(YTD_12[Vendor Name], I237), "")</f>
        <v>0</v>
      </c>
      <c r="K237" s="44">
        <f>SUMIFS(YTD_12[Closed Sales Volume YTD], YTD_12[Associate Name], J229, YTD_12[Vendor Name], J237)</f>
        <v>0</v>
      </c>
      <c r="L237" s="45" t="e">
        <f>K237/K227</f>
        <v>#DIV/0!</v>
      </c>
      <c r="N237" s="3">
        <v>7</v>
      </c>
      <c r="O237" s="3" cm="1">
        <f t="array" ref="O237">_xlfn.AGGREGATE(15, 3, (YTD_12[Associate Name]=P229)/(YTD_12[Associate Name]=P229)*ROW(YTD_12[Associate Name]), N237) - 1</f>
        <v>7</v>
      </c>
      <c r="P237" s="43" cm="1">
        <f t="array" ref="P237">IFERROR(INDEX(YTD_12[Vendor Name], O237), "")</f>
        <v>0</v>
      </c>
      <c r="Q237" s="44">
        <f>SUMIFS(YTD_12[Closed Sales Volume YTD], YTD_12[Associate Name], P229, YTD_12[Vendor Name], P237)</f>
        <v>0</v>
      </c>
      <c r="R237" s="45" t="e">
        <f>Q237/Q227</f>
        <v>#DIV/0!</v>
      </c>
      <c r="T237" s="3">
        <v>7</v>
      </c>
      <c r="U237" s="3" cm="1">
        <f t="array" ref="U237">_xlfn.AGGREGATE(15, 3, (YTD_12[Associate Name]=V229)/(YTD_12[Associate Name]=V229)*ROW(YTD_12[Associate Name]), T237) - 1</f>
        <v>7</v>
      </c>
      <c r="V237" s="43" cm="1">
        <f t="array" ref="V237">IFERROR(INDEX(YTD_12[Vendor Name], U237), "")</f>
        <v>0</v>
      </c>
      <c r="W237" s="44">
        <f>SUMIFS(YTD_12[Closed Sales Volume YTD], YTD_12[Associate Name], V229, YTD_12[Vendor Name], V237)</f>
        <v>0</v>
      </c>
      <c r="X237" s="45" t="e">
        <f>W237/W227</f>
        <v>#DIV/0!</v>
      </c>
      <c r="Z237" s="3">
        <v>7</v>
      </c>
      <c r="AA237" s="3" cm="1">
        <f t="array" ref="AA237">_xlfn.AGGREGATE(15, 3, (YTD_12[Associate Name]=AB229)/(YTD_12[Associate Name]=AB229)*ROW(YTD_12[Associate Name]), Z237) - 1</f>
        <v>7</v>
      </c>
      <c r="AB237" s="43" cm="1">
        <f t="array" ref="AB237">IFERROR(INDEX(YTD_12[Vendor Name], AA237), "")</f>
        <v>0</v>
      </c>
      <c r="AC237" s="44">
        <f>SUMIFS(YTD_12[Closed Sales Volume YTD], YTD_12[Associate Name], AB229, YTD_12[Vendor Name], AB237)</f>
        <v>0</v>
      </c>
      <c r="AD237" s="45" t="e">
        <f>AC237/AC227</f>
        <v>#DIV/0!</v>
      </c>
    </row>
    <row r="238" spans="1:30" x14ac:dyDescent="0.2">
      <c r="B238" s="3">
        <v>8</v>
      </c>
      <c r="C238" s="3" cm="1">
        <f t="array" ref="C238">_xlfn.AGGREGATE(15, 3, (YTD_12[Associate Name]=D229)/(YTD_12[Associate Name]=D229)*ROW(YTD_12[Associate Name]), B238) - 1</f>
        <v>8</v>
      </c>
      <c r="D238" s="43" cm="1">
        <f t="array" ref="D238">IFERROR(INDEX(YTD_12[Vendor Name], C238), "")</f>
        <v>0</v>
      </c>
      <c r="E238" s="44">
        <f>SUMIFS(YTD_12[Closed Sales Volume YTD], YTD_12[Associate Name], D229, YTD_12[Vendor Name], D238)</f>
        <v>0</v>
      </c>
      <c r="F238" s="45" t="e">
        <f>E238/E227</f>
        <v>#DIV/0!</v>
      </c>
      <c r="H238" s="3">
        <v>8</v>
      </c>
      <c r="I238" s="3" cm="1">
        <f t="array" ref="I238">_xlfn.AGGREGATE(15, 3, (YTD_12[Associate Name]=J229)/(YTD_12[Associate Name]=J229)*ROW(YTD_12[Associate Name]), H238) - 1</f>
        <v>8</v>
      </c>
      <c r="J238" s="43" cm="1">
        <f t="array" ref="J238">IFERROR(INDEX(YTD_12[Vendor Name], I238), "")</f>
        <v>0</v>
      </c>
      <c r="K238" s="44">
        <f>SUMIFS(YTD_12[Closed Sales Volume YTD], YTD_12[Associate Name], J229, YTD_12[Vendor Name], J238)</f>
        <v>0</v>
      </c>
      <c r="L238" s="45" t="e">
        <f>K238/K227</f>
        <v>#DIV/0!</v>
      </c>
      <c r="N238" s="3">
        <v>8</v>
      </c>
      <c r="O238" s="3" cm="1">
        <f t="array" ref="O238">_xlfn.AGGREGATE(15, 3, (YTD_12[Associate Name]=P229)/(YTD_12[Associate Name]=P229)*ROW(YTD_12[Associate Name]), N238) - 1</f>
        <v>8</v>
      </c>
      <c r="P238" s="43" cm="1">
        <f t="array" ref="P238">IFERROR(INDEX(YTD_12[Vendor Name], O238), "")</f>
        <v>0</v>
      </c>
      <c r="Q238" s="44">
        <f>SUMIFS(YTD_12[Closed Sales Volume YTD], YTD_12[Associate Name], P229, YTD_12[Vendor Name], P238)</f>
        <v>0</v>
      </c>
      <c r="R238" s="45" t="e">
        <f>Q238/Q227</f>
        <v>#DIV/0!</v>
      </c>
      <c r="T238" s="3">
        <v>8</v>
      </c>
      <c r="U238" s="3" cm="1">
        <f t="array" ref="U238">_xlfn.AGGREGATE(15, 3, (YTD_12[Associate Name]=V229)/(YTD_12[Associate Name]=V229)*ROW(YTD_12[Associate Name]), T238) - 1</f>
        <v>8</v>
      </c>
      <c r="V238" s="43" cm="1">
        <f t="array" ref="V238">IFERROR(INDEX(YTD_12[Vendor Name], U238), "")</f>
        <v>0</v>
      </c>
      <c r="W238" s="44">
        <f>SUMIFS(YTD_12[Closed Sales Volume YTD], YTD_12[Associate Name], V229, YTD_12[Vendor Name], V238)</f>
        <v>0</v>
      </c>
      <c r="X238" s="45" t="e">
        <f>W238/W227</f>
        <v>#DIV/0!</v>
      </c>
      <c r="Z238" s="3">
        <v>8</v>
      </c>
      <c r="AA238" s="3" cm="1">
        <f t="array" ref="AA238">_xlfn.AGGREGATE(15, 3, (YTD_12[Associate Name]=AB229)/(YTD_12[Associate Name]=AB229)*ROW(YTD_12[Associate Name]), Z238) - 1</f>
        <v>8</v>
      </c>
      <c r="AB238" s="43" cm="1">
        <f t="array" ref="AB238">IFERROR(INDEX(YTD_12[Vendor Name], AA238), "")</f>
        <v>0</v>
      </c>
      <c r="AC238" s="44">
        <f>SUMIFS(YTD_12[Closed Sales Volume YTD], YTD_12[Associate Name], AB229, YTD_12[Vendor Name], AB238)</f>
        <v>0</v>
      </c>
      <c r="AD238" s="45" t="e">
        <f>AC238/AC227</f>
        <v>#DIV/0!</v>
      </c>
    </row>
    <row r="239" spans="1:30" x14ac:dyDescent="0.2">
      <c r="B239" s="3">
        <v>9</v>
      </c>
      <c r="C239" s="3" cm="1">
        <f t="array" ref="C239">_xlfn.AGGREGATE(15, 3, (YTD_12[Associate Name]=D229)/(YTD_12[Associate Name]=D229)*ROW(YTD_12[Associate Name]), B239) - 1</f>
        <v>9</v>
      </c>
      <c r="D239" s="43" cm="1">
        <f t="array" ref="D239">IFERROR(INDEX(YTD_12[Vendor Name], C239), "")</f>
        <v>0</v>
      </c>
      <c r="E239" s="44">
        <f>SUMIFS(YTD_12[Closed Sales Volume YTD], YTD_12[Associate Name], D229, YTD_12[Vendor Name], D239)</f>
        <v>0</v>
      </c>
      <c r="F239" s="45" t="e">
        <f>E239/E227</f>
        <v>#DIV/0!</v>
      </c>
      <c r="H239" s="3">
        <v>9</v>
      </c>
      <c r="I239" s="3" cm="1">
        <f t="array" ref="I239">_xlfn.AGGREGATE(15, 3, (YTD_12[Associate Name]=J229)/(YTD_12[Associate Name]=J229)*ROW(YTD_12[Associate Name]), H239) - 1</f>
        <v>9</v>
      </c>
      <c r="J239" s="43" cm="1">
        <f t="array" ref="J239">IFERROR(INDEX(YTD_12[Vendor Name], I239), "")</f>
        <v>0</v>
      </c>
      <c r="K239" s="44">
        <f>SUMIFS(YTD_12[Closed Sales Volume YTD], YTD_12[Associate Name], J229, YTD_12[Vendor Name], J239)</f>
        <v>0</v>
      </c>
      <c r="L239" s="45" t="e">
        <f>K239/K227</f>
        <v>#DIV/0!</v>
      </c>
      <c r="N239" s="3">
        <v>9</v>
      </c>
      <c r="O239" s="3" cm="1">
        <f t="array" ref="O239">_xlfn.AGGREGATE(15, 3, (YTD_12[Associate Name]=P229)/(YTD_12[Associate Name]=P229)*ROW(YTD_12[Associate Name]), N239) - 1</f>
        <v>9</v>
      </c>
      <c r="P239" s="43" cm="1">
        <f t="array" ref="P239">IFERROR(INDEX(YTD_12[Vendor Name], O239), "")</f>
        <v>0</v>
      </c>
      <c r="Q239" s="44">
        <f>SUMIFS(YTD_12[Closed Sales Volume YTD], YTD_12[Associate Name], P229, YTD_12[Vendor Name], P239)</f>
        <v>0</v>
      </c>
      <c r="R239" s="45" t="e">
        <f>Q239/Q227</f>
        <v>#DIV/0!</v>
      </c>
      <c r="T239" s="3">
        <v>9</v>
      </c>
      <c r="U239" s="3" cm="1">
        <f t="array" ref="U239">_xlfn.AGGREGATE(15, 3, (YTD_12[Associate Name]=V229)/(YTD_12[Associate Name]=V229)*ROW(YTD_12[Associate Name]), T239) - 1</f>
        <v>9</v>
      </c>
      <c r="V239" s="43" cm="1">
        <f t="array" ref="V239">IFERROR(INDEX(YTD_12[Vendor Name], U239), "")</f>
        <v>0</v>
      </c>
      <c r="W239" s="44">
        <f>SUMIFS(YTD_12[Closed Sales Volume YTD], YTD_12[Associate Name], V229, YTD_12[Vendor Name], V239)</f>
        <v>0</v>
      </c>
      <c r="X239" s="45" t="e">
        <f>W239/W227</f>
        <v>#DIV/0!</v>
      </c>
      <c r="Z239" s="3">
        <v>9</v>
      </c>
      <c r="AA239" s="3" cm="1">
        <f t="array" ref="AA239">_xlfn.AGGREGATE(15, 3, (YTD_12[Associate Name]=AB229)/(YTD_12[Associate Name]=AB229)*ROW(YTD_12[Associate Name]), Z239) - 1</f>
        <v>9</v>
      </c>
      <c r="AB239" s="43" cm="1">
        <f t="array" ref="AB239">IFERROR(INDEX(YTD_12[Vendor Name], AA239), "")</f>
        <v>0</v>
      </c>
      <c r="AC239" s="44">
        <f>SUMIFS(YTD_12[Closed Sales Volume YTD], YTD_12[Associate Name], AB229, YTD_12[Vendor Name], AB239)</f>
        <v>0</v>
      </c>
      <c r="AD239" s="45" t="e">
        <f>AC239/AC227</f>
        <v>#DIV/0!</v>
      </c>
    </row>
    <row r="240" spans="1:30" x14ac:dyDescent="0.2">
      <c r="B240" s="3">
        <v>10</v>
      </c>
      <c r="C240" s="3" cm="1">
        <f t="array" ref="C240">_xlfn.AGGREGATE(15, 3, (YTD_12[Associate Name]=D229)/(YTD_12[Associate Name]=D229)*ROW(YTD_12[Associate Name]), B240) - 1</f>
        <v>10</v>
      </c>
      <c r="D240" s="43" cm="1">
        <f t="array" ref="D240">IFERROR(INDEX(YTD_12[Vendor Name], C240), "")</f>
        <v>0</v>
      </c>
      <c r="E240" s="44">
        <f>SUMIFS(YTD_12[Closed Sales Volume YTD], YTD_12[Associate Name], D229, YTD_12[Vendor Name], D240)</f>
        <v>0</v>
      </c>
      <c r="F240" s="45" t="e">
        <f>E240/E227</f>
        <v>#DIV/0!</v>
      </c>
      <c r="H240" s="3">
        <v>10</v>
      </c>
      <c r="I240" s="3" cm="1">
        <f t="array" ref="I240">_xlfn.AGGREGATE(15, 3, (YTD_12[Associate Name]=J229)/(YTD_12[Associate Name]=J229)*ROW(YTD_12[Associate Name]), H240) - 1</f>
        <v>10</v>
      </c>
      <c r="J240" s="43" cm="1">
        <f t="array" ref="J240">IFERROR(INDEX(YTD_12[Vendor Name], I240), "")</f>
        <v>0</v>
      </c>
      <c r="K240" s="44">
        <f>SUMIFS(YTD_12[Closed Sales Volume YTD], YTD_12[Associate Name], J229, YTD_12[Vendor Name], J240)</f>
        <v>0</v>
      </c>
      <c r="L240" s="45" t="e">
        <f>K240/K227</f>
        <v>#DIV/0!</v>
      </c>
      <c r="N240" s="3">
        <v>10</v>
      </c>
      <c r="O240" s="3" cm="1">
        <f t="array" ref="O240">_xlfn.AGGREGATE(15, 3, (YTD_12[Associate Name]=P229)/(YTD_12[Associate Name]=P229)*ROW(YTD_12[Associate Name]), N240) - 1</f>
        <v>10</v>
      </c>
      <c r="P240" s="43" cm="1">
        <f t="array" ref="P240">IFERROR(INDEX(YTD_12[Vendor Name], O240), "")</f>
        <v>0</v>
      </c>
      <c r="Q240" s="44">
        <f>SUMIFS(YTD_12[Closed Sales Volume YTD], YTD_12[Associate Name], P229, YTD_12[Vendor Name], P240)</f>
        <v>0</v>
      </c>
      <c r="R240" s="45" t="e">
        <f>Q240/Q227</f>
        <v>#DIV/0!</v>
      </c>
      <c r="T240" s="3">
        <v>10</v>
      </c>
      <c r="U240" s="3" cm="1">
        <f t="array" ref="U240">_xlfn.AGGREGATE(15, 3, (YTD_12[Associate Name]=V229)/(YTD_12[Associate Name]=V229)*ROW(YTD_12[Associate Name]), T240) - 1</f>
        <v>10</v>
      </c>
      <c r="V240" s="43" cm="1">
        <f t="array" ref="V240">IFERROR(INDEX(YTD_12[Vendor Name], U240), "")</f>
        <v>0</v>
      </c>
      <c r="W240" s="44">
        <f>SUMIFS(YTD_12[Closed Sales Volume YTD], YTD_12[Associate Name], V229, YTD_12[Vendor Name], V240)</f>
        <v>0</v>
      </c>
      <c r="X240" s="45" t="e">
        <f>W240/W227</f>
        <v>#DIV/0!</v>
      </c>
      <c r="Z240" s="3">
        <v>10</v>
      </c>
      <c r="AA240" s="3" cm="1">
        <f t="array" ref="AA240">_xlfn.AGGREGATE(15, 3, (YTD_12[Associate Name]=AB229)/(YTD_12[Associate Name]=AB229)*ROW(YTD_12[Associate Name]), Z240) - 1</f>
        <v>10</v>
      </c>
      <c r="AB240" s="43" cm="1">
        <f t="array" ref="AB240">IFERROR(INDEX(YTD_12[Vendor Name], AA240), "")</f>
        <v>0</v>
      </c>
      <c r="AC240" s="44">
        <f>SUMIFS(YTD_12[Closed Sales Volume YTD], YTD_12[Associate Name], AB229, YTD_12[Vendor Name], AB240)</f>
        <v>0</v>
      </c>
      <c r="AD240" s="45" t="e">
        <f>AC240/AC227</f>
        <v>#DIV/0!</v>
      </c>
    </row>
    <row r="242" spans="1:30" x14ac:dyDescent="0.2">
      <c r="A242" s="81">
        <f>A226+5</f>
        <v>76</v>
      </c>
      <c r="B242" s="3"/>
      <c r="C242" s="3"/>
      <c r="D242" s="76" t="str" cm="1">
        <f t="array" ref="D242">IFERROR(INDEX(YTD_Associate[Associate Name], A242), "")</f>
        <v/>
      </c>
      <c r="E242" s="77"/>
      <c r="F242" s="78"/>
      <c r="G242" s="81">
        <f>G226+5</f>
        <v>77</v>
      </c>
      <c r="H242" s="3"/>
      <c r="I242" s="3"/>
      <c r="J242" s="76" t="str" cm="1">
        <f t="array" ref="J242">IFERROR(INDEX(YTD_Associate[Associate Name], G242), "")</f>
        <v/>
      </c>
      <c r="K242" s="77"/>
      <c r="L242" s="78"/>
      <c r="M242" s="81">
        <f>M226+5</f>
        <v>78</v>
      </c>
      <c r="N242" s="3"/>
      <c r="O242" s="3"/>
      <c r="P242" s="76" t="str" cm="1">
        <f t="array" ref="P242">IFERROR(INDEX(YTD_Associate[Associate Name], M242), "")</f>
        <v/>
      </c>
      <c r="Q242" s="77"/>
      <c r="R242" s="78"/>
      <c r="S242" s="81">
        <f>S226+5</f>
        <v>79</v>
      </c>
      <c r="T242" s="3"/>
      <c r="U242" s="3"/>
      <c r="V242" s="76" t="str" cm="1">
        <f t="array" ref="V242">IFERROR(INDEX(YTD_Associate[Associate Name], S242), "")</f>
        <v/>
      </c>
      <c r="W242" s="77"/>
      <c r="X242" s="78"/>
      <c r="Y242" s="81">
        <f>Y226+5</f>
        <v>80</v>
      </c>
      <c r="Z242" s="3"/>
      <c r="AA242" s="3"/>
      <c r="AB242" s="76" t="str" cm="1">
        <f t="array" ref="AB242">IFERROR(INDEX(YTD_Associate[Associate Name], Y242), "")</f>
        <v/>
      </c>
      <c r="AC242" s="77"/>
      <c r="AD242" s="78"/>
    </row>
    <row r="243" spans="1:30" x14ac:dyDescent="0.2">
      <c r="A243" s="81"/>
      <c r="B243" s="3"/>
      <c r="C243" s="3"/>
      <c r="D243" s="37" t="s">
        <v>36</v>
      </c>
      <c r="E243" s="79">
        <f>SUMIFS(YTD_12[Closed Sales Volume YTD], YTD_12[Associate Name], D242)</f>
        <v>0</v>
      </c>
      <c r="F243" s="80"/>
      <c r="G243" s="81"/>
      <c r="H243" s="3"/>
      <c r="I243" s="3"/>
      <c r="J243" s="37" t="s">
        <v>36</v>
      </c>
      <c r="K243" s="79">
        <f>SUMIFS(YTD_12[Closed Sales Volume YTD], YTD_12[Associate Name], J242)</f>
        <v>0</v>
      </c>
      <c r="L243" s="80"/>
      <c r="M243" s="81"/>
      <c r="N243" s="3"/>
      <c r="O243" s="3"/>
      <c r="P243" s="37" t="s">
        <v>36</v>
      </c>
      <c r="Q243" s="79">
        <f>SUMIFS(YTD_12[Closed Sales Volume YTD], YTD_12[Associate Name], P242)</f>
        <v>0</v>
      </c>
      <c r="R243" s="80"/>
      <c r="S243" s="81"/>
      <c r="T243" s="3"/>
      <c r="U243" s="3"/>
      <c r="V243" s="37" t="s">
        <v>36</v>
      </c>
      <c r="W243" s="79">
        <f>SUMIFS(YTD_12[Closed Sales Volume YTD], YTD_12[Associate Name], V242)</f>
        <v>0</v>
      </c>
      <c r="X243" s="80"/>
      <c r="Y243" s="81"/>
      <c r="Z243" s="3"/>
      <c r="AA243" s="3"/>
      <c r="AB243" s="37" t="s">
        <v>36</v>
      </c>
      <c r="AC243" s="79">
        <f>SUMIFS(YTD_12[Closed Sales Volume YTD], YTD_12[Associate Name], AB242)</f>
        <v>0</v>
      </c>
      <c r="AD243" s="80"/>
    </row>
    <row r="244" spans="1:30" x14ac:dyDescent="0.2">
      <c r="A244" s="81"/>
      <c r="B244" s="3"/>
      <c r="C244" s="3"/>
      <c r="D244" s="37" t="s">
        <v>37</v>
      </c>
      <c r="E244" s="72" t="e">
        <f>E243/YTD_12[[#Totals],[Closed Sales Volume YTD]]</f>
        <v>#DIV/0!</v>
      </c>
      <c r="F244" s="73"/>
      <c r="G244" s="81"/>
      <c r="H244" s="3"/>
      <c r="I244" s="3"/>
      <c r="J244" s="37" t="s">
        <v>37</v>
      </c>
      <c r="K244" s="72" t="e">
        <f>K243/YTD_12[[#Totals],[Closed Sales Volume YTD]]</f>
        <v>#DIV/0!</v>
      </c>
      <c r="L244" s="73"/>
      <c r="M244" s="81"/>
      <c r="N244" s="3"/>
      <c r="O244" s="3"/>
      <c r="P244" s="37" t="s">
        <v>37</v>
      </c>
      <c r="Q244" s="72" t="e">
        <f>Q243/YTD_12[[#Totals],[Closed Sales Volume YTD]]</f>
        <v>#DIV/0!</v>
      </c>
      <c r="R244" s="73"/>
      <c r="S244" s="81"/>
      <c r="T244" s="3"/>
      <c r="U244" s="3"/>
      <c r="V244" s="37" t="s">
        <v>37</v>
      </c>
      <c r="W244" s="72" t="e">
        <f>W243/YTD_12[[#Totals],[Closed Sales Volume YTD]]</f>
        <v>#DIV/0!</v>
      </c>
      <c r="X244" s="73"/>
      <c r="Y244" s="81"/>
      <c r="Z244" s="3"/>
      <c r="AA244" s="3"/>
      <c r="AB244" s="37" t="s">
        <v>37</v>
      </c>
      <c r="AC244" s="72" t="e">
        <f>AC243/YTD_12[[#Totals],[Closed Sales Volume YTD]]</f>
        <v>#DIV/0!</v>
      </c>
      <c r="AD244" s="73"/>
    </row>
    <row r="245" spans="1:30" x14ac:dyDescent="0.2">
      <c r="B245" s="38" t="s">
        <v>38</v>
      </c>
      <c r="C245" s="39" t="s">
        <v>39</v>
      </c>
      <c r="D245" s="74" t="str">
        <f>D242</f>
        <v/>
      </c>
      <c r="E245" s="75"/>
      <c r="H245" s="38" t="s">
        <v>38</v>
      </c>
      <c r="I245" s="39" t="s">
        <v>39</v>
      </c>
      <c r="J245" s="74" t="str">
        <f>J242</f>
        <v/>
      </c>
      <c r="K245" s="75"/>
      <c r="N245" s="38" t="s">
        <v>38</v>
      </c>
      <c r="O245" s="39" t="s">
        <v>39</v>
      </c>
      <c r="P245" s="74" t="str">
        <f>P242</f>
        <v/>
      </c>
      <c r="Q245" s="75"/>
      <c r="T245" s="38" t="s">
        <v>38</v>
      </c>
      <c r="U245" s="39" t="s">
        <v>39</v>
      </c>
      <c r="V245" s="74" t="str">
        <f>V242</f>
        <v/>
      </c>
      <c r="W245" s="75"/>
      <c r="Z245" s="38" t="s">
        <v>38</v>
      </c>
      <c r="AA245" s="39" t="s">
        <v>39</v>
      </c>
      <c r="AB245" s="74" t="str">
        <f>AB242</f>
        <v/>
      </c>
      <c r="AC245" s="75"/>
    </row>
    <row r="246" spans="1:30" x14ac:dyDescent="0.2">
      <c r="B246" s="40"/>
      <c r="C246" s="40"/>
      <c r="D246" s="41" t="s">
        <v>40</v>
      </c>
      <c r="E246" s="41" t="s">
        <v>41</v>
      </c>
      <c r="F246" s="42" t="s">
        <v>42</v>
      </c>
      <c r="H246" s="40"/>
      <c r="I246" s="40"/>
      <c r="J246" s="41" t="s">
        <v>40</v>
      </c>
      <c r="K246" s="41" t="s">
        <v>41</v>
      </c>
      <c r="L246" s="42" t="s">
        <v>42</v>
      </c>
      <c r="N246" s="40"/>
      <c r="O246" s="40"/>
      <c r="P246" s="41" t="s">
        <v>40</v>
      </c>
      <c r="Q246" s="41" t="s">
        <v>41</v>
      </c>
      <c r="R246" s="42" t="s">
        <v>42</v>
      </c>
      <c r="T246" s="40"/>
      <c r="U246" s="40"/>
      <c r="V246" s="41" t="s">
        <v>40</v>
      </c>
      <c r="W246" s="41" t="s">
        <v>41</v>
      </c>
      <c r="X246" s="42" t="s">
        <v>42</v>
      </c>
      <c r="Z246" s="40"/>
      <c r="AA246" s="40"/>
      <c r="AB246" s="41" t="s">
        <v>40</v>
      </c>
      <c r="AC246" s="41" t="s">
        <v>41</v>
      </c>
      <c r="AD246" s="42" t="s">
        <v>42</v>
      </c>
    </row>
    <row r="247" spans="1:30" x14ac:dyDescent="0.2">
      <c r="B247" s="3">
        <v>1</v>
      </c>
      <c r="C247" s="3" cm="1">
        <f t="array" ref="C247">_xlfn.AGGREGATE(15, 3, (YTD_12[Associate Name]=D245)/(YTD_12[Associate Name]=D245)*ROW(YTD_12[Associate Name]), B247) - 1</f>
        <v>1</v>
      </c>
      <c r="D247" s="43" cm="1">
        <f t="array" ref="D247">IFERROR(INDEX(YTD_12[Vendor Name], C247), "")</f>
        <v>0</v>
      </c>
      <c r="E247" s="44">
        <f>SUMIFS(YTD_12[Closed Sales Volume YTD], YTD_12[Associate Name], D245, YTD_12[Vendor Name], D247)</f>
        <v>0</v>
      </c>
      <c r="F247" s="46" t="e">
        <f>E247/E243</f>
        <v>#DIV/0!</v>
      </c>
      <c r="H247" s="3">
        <v>1</v>
      </c>
      <c r="I247" s="3" cm="1">
        <f t="array" ref="I247">_xlfn.AGGREGATE(15, 3, (YTD_12[Associate Name]=J245)/(YTD_12[Associate Name]=J245)*ROW(YTD_12[Associate Name]), H247) - 1</f>
        <v>1</v>
      </c>
      <c r="J247" s="43" cm="1">
        <f t="array" ref="J247">IFERROR(INDEX(YTD_12[Vendor Name], I247), "")</f>
        <v>0</v>
      </c>
      <c r="K247" s="44">
        <f>SUMIFS(YTD_12[Closed Sales Volume YTD], YTD_12[Associate Name], J245, YTD_12[Vendor Name], J247)</f>
        <v>0</v>
      </c>
      <c r="L247" s="46" t="e">
        <f>K247/K243</f>
        <v>#DIV/0!</v>
      </c>
      <c r="N247" s="3">
        <v>1</v>
      </c>
      <c r="O247" s="3" cm="1">
        <f t="array" ref="O247">_xlfn.AGGREGATE(15, 3, (YTD_12[Associate Name]=P245)/(YTD_12[Associate Name]=P245)*ROW(YTD_12[Associate Name]), N247) - 1</f>
        <v>1</v>
      </c>
      <c r="P247" s="43" cm="1">
        <f t="array" ref="P247">IFERROR(INDEX(YTD_12[Vendor Name], O247), "")</f>
        <v>0</v>
      </c>
      <c r="Q247" s="44">
        <f>SUMIFS(YTD_12[Closed Sales Volume YTD], YTD_12[Associate Name], P245, YTD_12[Vendor Name], P247)</f>
        <v>0</v>
      </c>
      <c r="R247" s="46" t="e">
        <f>Q247/Q243</f>
        <v>#DIV/0!</v>
      </c>
      <c r="T247" s="3">
        <v>1</v>
      </c>
      <c r="U247" s="3" cm="1">
        <f t="array" ref="U247">_xlfn.AGGREGATE(15, 3, (YTD_12[Associate Name]=V245)/(YTD_12[Associate Name]=V245)*ROW(YTD_12[Associate Name]), T247) - 1</f>
        <v>1</v>
      </c>
      <c r="V247" s="43" cm="1">
        <f t="array" ref="V247">IFERROR(INDEX(YTD_12[Vendor Name], U247), "")</f>
        <v>0</v>
      </c>
      <c r="W247" s="44">
        <f>SUMIFS(YTD_12[Closed Sales Volume YTD], YTD_12[Associate Name], V245, YTD_12[Vendor Name], V247)</f>
        <v>0</v>
      </c>
      <c r="X247" s="46" t="e">
        <f>W247/W243</f>
        <v>#DIV/0!</v>
      </c>
      <c r="Z247" s="3">
        <v>1</v>
      </c>
      <c r="AA247" s="3" cm="1">
        <f t="array" ref="AA247">_xlfn.AGGREGATE(15, 3, (YTD_12[Associate Name]=AB245)/(YTD_12[Associate Name]=AB245)*ROW(YTD_12[Associate Name]), Z247) - 1</f>
        <v>1</v>
      </c>
      <c r="AB247" s="43" cm="1">
        <f t="array" ref="AB247">IFERROR(INDEX(YTD_12[Vendor Name], AA247), "")</f>
        <v>0</v>
      </c>
      <c r="AC247" s="44">
        <f>SUMIFS(YTD_12[Closed Sales Volume YTD], YTD_12[Associate Name], AB245, YTD_12[Vendor Name], AB247)</f>
        <v>0</v>
      </c>
      <c r="AD247" s="46" t="e">
        <f>AC247/AC243</f>
        <v>#DIV/0!</v>
      </c>
    </row>
    <row r="248" spans="1:30" x14ac:dyDescent="0.2">
      <c r="B248" s="3">
        <v>2</v>
      </c>
      <c r="C248" s="3" cm="1">
        <f t="array" ref="C248">_xlfn.AGGREGATE(15, 3, (YTD_12[Associate Name]=D245)/(YTD_12[Associate Name]=D245)*ROW(YTD_12[Associate Name]), B248) - 1</f>
        <v>2</v>
      </c>
      <c r="D248" s="43" cm="1">
        <f t="array" ref="D248">IFERROR(INDEX(YTD_12[Vendor Name], C248), "")</f>
        <v>0</v>
      </c>
      <c r="E248" s="44">
        <f>SUMIFS(YTD_12[Closed Sales Volume YTD], YTD_12[Associate Name], D245, YTD_12[Vendor Name], D248)</f>
        <v>0</v>
      </c>
      <c r="F248" s="46" t="e">
        <f>E248/E243</f>
        <v>#DIV/0!</v>
      </c>
      <c r="H248" s="3">
        <v>2</v>
      </c>
      <c r="I248" s="3" cm="1">
        <f t="array" ref="I248">_xlfn.AGGREGATE(15, 3, (YTD_12[Associate Name]=J245)/(YTD_12[Associate Name]=J245)*ROW(YTD_12[Associate Name]), H248) - 1</f>
        <v>2</v>
      </c>
      <c r="J248" s="43" cm="1">
        <f t="array" ref="J248">IFERROR(INDEX(YTD_12[Vendor Name], I248), "")</f>
        <v>0</v>
      </c>
      <c r="K248" s="44">
        <f>SUMIFS(YTD_12[Closed Sales Volume YTD], YTD_12[Associate Name], J245, YTD_12[Vendor Name], J248)</f>
        <v>0</v>
      </c>
      <c r="L248" s="46" t="e">
        <f>K248/K243</f>
        <v>#DIV/0!</v>
      </c>
      <c r="N248" s="3">
        <v>2</v>
      </c>
      <c r="O248" s="3" cm="1">
        <f t="array" ref="O248">_xlfn.AGGREGATE(15, 3, (YTD_12[Associate Name]=P245)/(YTD_12[Associate Name]=P245)*ROW(YTD_12[Associate Name]), N248) - 1</f>
        <v>2</v>
      </c>
      <c r="P248" s="43" cm="1">
        <f t="array" ref="P248">IFERROR(INDEX(YTD_12[Vendor Name], O248), "")</f>
        <v>0</v>
      </c>
      <c r="Q248" s="44">
        <f>SUMIFS(YTD_12[Closed Sales Volume YTD], YTD_12[Associate Name], P245, YTD_12[Vendor Name], P248)</f>
        <v>0</v>
      </c>
      <c r="R248" s="46" t="e">
        <f>Q248/Q243</f>
        <v>#DIV/0!</v>
      </c>
      <c r="T248" s="3">
        <v>2</v>
      </c>
      <c r="U248" s="3" cm="1">
        <f t="array" ref="U248">_xlfn.AGGREGATE(15, 3, (YTD_12[Associate Name]=V245)/(YTD_12[Associate Name]=V245)*ROW(YTD_12[Associate Name]), T248) - 1</f>
        <v>2</v>
      </c>
      <c r="V248" s="43" cm="1">
        <f t="array" ref="V248">IFERROR(INDEX(YTD_12[Vendor Name], U248), "")</f>
        <v>0</v>
      </c>
      <c r="W248" s="44">
        <f>SUMIFS(YTD_12[Closed Sales Volume YTD], YTD_12[Associate Name], V245, YTD_12[Vendor Name], V248)</f>
        <v>0</v>
      </c>
      <c r="X248" s="46" t="e">
        <f>W248/W243</f>
        <v>#DIV/0!</v>
      </c>
      <c r="Z248" s="3">
        <v>2</v>
      </c>
      <c r="AA248" s="3" cm="1">
        <f t="array" ref="AA248">_xlfn.AGGREGATE(15, 3, (YTD_12[Associate Name]=AB245)/(YTD_12[Associate Name]=AB245)*ROW(YTD_12[Associate Name]), Z248) - 1</f>
        <v>2</v>
      </c>
      <c r="AB248" s="43" cm="1">
        <f t="array" ref="AB248">IFERROR(INDEX(YTD_12[Vendor Name], AA248), "")</f>
        <v>0</v>
      </c>
      <c r="AC248" s="44">
        <f>SUMIFS(YTD_12[Closed Sales Volume YTD], YTD_12[Associate Name], AB245, YTD_12[Vendor Name], AB248)</f>
        <v>0</v>
      </c>
      <c r="AD248" s="46" t="e">
        <f>AC248/AC243</f>
        <v>#DIV/0!</v>
      </c>
    </row>
    <row r="249" spans="1:30" x14ac:dyDescent="0.2">
      <c r="B249" s="3">
        <v>3</v>
      </c>
      <c r="C249" s="3" cm="1">
        <f t="array" ref="C249">_xlfn.AGGREGATE(15, 3, (YTD_12[Associate Name]=D245)/(YTD_12[Associate Name]=D245)*ROW(YTD_12[Associate Name]), B249) - 1</f>
        <v>3</v>
      </c>
      <c r="D249" s="43" cm="1">
        <f t="array" ref="D249">IFERROR(INDEX(YTD_12[Vendor Name], C249), "")</f>
        <v>0</v>
      </c>
      <c r="E249" s="44">
        <f>SUMIFS(YTD_12[Closed Sales Volume YTD], YTD_12[Associate Name], D245, YTD_12[Vendor Name], D249)</f>
        <v>0</v>
      </c>
      <c r="F249" s="45" t="e">
        <f>E249/E243</f>
        <v>#DIV/0!</v>
      </c>
      <c r="H249" s="3">
        <v>3</v>
      </c>
      <c r="I249" s="3" cm="1">
        <f t="array" ref="I249">_xlfn.AGGREGATE(15, 3, (YTD_12[Associate Name]=J245)/(YTD_12[Associate Name]=J245)*ROW(YTD_12[Associate Name]), H249) - 1</f>
        <v>3</v>
      </c>
      <c r="J249" s="43" cm="1">
        <f t="array" ref="J249">IFERROR(INDEX(YTD_12[Vendor Name], I249), "")</f>
        <v>0</v>
      </c>
      <c r="K249" s="44">
        <f>SUMIFS(YTD_12[Closed Sales Volume YTD], YTD_12[Associate Name], J245, YTD_12[Vendor Name], J249)</f>
        <v>0</v>
      </c>
      <c r="L249" s="45" t="e">
        <f>K249/K243</f>
        <v>#DIV/0!</v>
      </c>
      <c r="N249" s="3">
        <v>3</v>
      </c>
      <c r="O249" s="3" cm="1">
        <f t="array" ref="O249">_xlfn.AGGREGATE(15, 3, (YTD_12[Associate Name]=P245)/(YTD_12[Associate Name]=P245)*ROW(YTD_12[Associate Name]), N249) - 1</f>
        <v>3</v>
      </c>
      <c r="P249" s="43" cm="1">
        <f t="array" ref="P249">IFERROR(INDEX(YTD_12[Vendor Name], O249), "")</f>
        <v>0</v>
      </c>
      <c r="Q249" s="44">
        <f>SUMIFS(YTD_12[Closed Sales Volume YTD], YTD_12[Associate Name], P245, YTD_12[Vendor Name], P249)</f>
        <v>0</v>
      </c>
      <c r="R249" s="45" t="e">
        <f>Q249/Q243</f>
        <v>#DIV/0!</v>
      </c>
      <c r="T249" s="3">
        <v>3</v>
      </c>
      <c r="U249" s="3" cm="1">
        <f t="array" ref="U249">_xlfn.AGGREGATE(15, 3, (YTD_12[Associate Name]=V245)/(YTD_12[Associate Name]=V245)*ROW(YTD_12[Associate Name]), T249) - 1</f>
        <v>3</v>
      </c>
      <c r="V249" s="43" cm="1">
        <f t="array" ref="V249">IFERROR(INDEX(YTD_12[Vendor Name], U249), "")</f>
        <v>0</v>
      </c>
      <c r="W249" s="44">
        <f>SUMIFS(YTD_12[Closed Sales Volume YTD], YTD_12[Associate Name], V245, YTD_12[Vendor Name], V249)</f>
        <v>0</v>
      </c>
      <c r="X249" s="45" t="e">
        <f>W249/W243</f>
        <v>#DIV/0!</v>
      </c>
      <c r="Z249" s="3">
        <v>3</v>
      </c>
      <c r="AA249" s="3" cm="1">
        <f t="array" ref="AA249">_xlfn.AGGREGATE(15, 3, (YTD_12[Associate Name]=AB245)/(YTD_12[Associate Name]=AB245)*ROW(YTD_12[Associate Name]), Z249) - 1</f>
        <v>3</v>
      </c>
      <c r="AB249" s="43" cm="1">
        <f t="array" ref="AB249">IFERROR(INDEX(YTD_12[Vendor Name], AA249), "")</f>
        <v>0</v>
      </c>
      <c r="AC249" s="44">
        <f>SUMIFS(YTD_12[Closed Sales Volume YTD], YTD_12[Associate Name], AB245, YTD_12[Vendor Name], AB249)</f>
        <v>0</v>
      </c>
      <c r="AD249" s="45" t="e">
        <f>AC249/AC243</f>
        <v>#DIV/0!</v>
      </c>
    </row>
    <row r="250" spans="1:30" x14ac:dyDescent="0.2">
      <c r="B250" s="3">
        <v>4</v>
      </c>
      <c r="C250" s="3" cm="1">
        <f t="array" ref="C250">_xlfn.AGGREGATE(15, 3, (YTD_12[Associate Name]=D245)/(YTD_12[Associate Name]=D245)*ROW(YTD_12[Associate Name]), B250) - 1</f>
        <v>4</v>
      </c>
      <c r="D250" s="43" cm="1">
        <f t="array" ref="D250">IFERROR(INDEX(YTD_12[Vendor Name], C250), "")</f>
        <v>0</v>
      </c>
      <c r="E250" s="44">
        <f>SUMIFS(YTD_12[Closed Sales Volume YTD], YTD_12[Associate Name], D245, YTD_12[Vendor Name], D250)</f>
        <v>0</v>
      </c>
      <c r="F250" s="45" t="e">
        <f>E250/E243</f>
        <v>#DIV/0!</v>
      </c>
      <c r="H250" s="3">
        <v>4</v>
      </c>
      <c r="I250" s="3" cm="1">
        <f t="array" ref="I250">_xlfn.AGGREGATE(15, 3, (YTD_12[Associate Name]=J245)/(YTD_12[Associate Name]=J245)*ROW(YTD_12[Associate Name]), H250) - 1</f>
        <v>4</v>
      </c>
      <c r="J250" s="43" cm="1">
        <f t="array" ref="J250">IFERROR(INDEX(YTD_12[Vendor Name], I250), "")</f>
        <v>0</v>
      </c>
      <c r="K250" s="44">
        <f>SUMIFS(YTD_12[Closed Sales Volume YTD], YTD_12[Associate Name], J245, YTD_12[Vendor Name], J250)</f>
        <v>0</v>
      </c>
      <c r="L250" s="45" t="e">
        <f>K250/K243</f>
        <v>#DIV/0!</v>
      </c>
      <c r="N250" s="3">
        <v>4</v>
      </c>
      <c r="O250" s="3" cm="1">
        <f t="array" ref="O250">_xlfn.AGGREGATE(15, 3, (YTD_12[Associate Name]=P245)/(YTD_12[Associate Name]=P245)*ROW(YTD_12[Associate Name]), N250) - 1</f>
        <v>4</v>
      </c>
      <c r="P250" s="43" cm="1">
        <f t="array" ref="P250">IFERROR(INDEX(YTD_12[Vendor Name], O250), "")</f>
        <v>0</v>
      </c>
      <c r="Q250" s="44">
        <f>SUMIFS(YTD_12[Closed Sales Volume YTD], YTD_12[Associate Name], P245, YTD_12[Vendor Name], P250)</f>
        <v>0</v>
      </c>
      <c r="R250" s="45" t="e">
        <f>Q250/Q243</f>
        <v>#DIV/0!</v>
      </c>
      <c r="T250" s="3">
        <v>4</v>
      </c>
      <c r="U250" s="3" cm="1">
        <f t="array" ref="U250">_xlfn.AGGREGATE(15, 3, (YTD_12[Associate Name]=V245)/(YTD_12[Associate Name]=V245)*ROW(YTD_12[Associate Name]), T250) - 1</f>
        <v>4</v>
      </c>
      <c r="V250" s="43" cm="1">
        <f t="array" ref="V250">IFERROR(INDEX(YTD_12[Vendor Name], U250), "")</f>
        <v>0</v>
      </c>
      <c r="W250" s="44">
        <f>SUMIFS(YTD_12[Closed Sales Volume YTD], YTD_12[Associate Name], V245, YTD_12[Vendor Name], V250)</f>
        <v>0</v>
      </c>
      <c r="X250" s="45" t="e">
        <f>W250/W243</f>
        <v>#DIV/0!</v>
      </c>
      <c r="Z250" s="3">
        <v>4</v>
      </c>
      <c r="AA250" s="3" cm="1">
        <f t="array" ref="AA250">_xlfn.AGGREGATE(15, 3, (YTD_12[Associate Name]=AB245)/(YTD_12[Associate Name]=AB245)*ROW(YTD_12[Associate Name]), Z250) - 1</f>
        <v>4</v>
      </c>
      <c r="AB250" s="43" cm="1">
        <f t="array" ref="AB250">IFERROR(INDEX(YTD_12[Vendor Name], AA250), "")</f>
        <v>0</v>
      </c>
      <c r="AC250" s="44">
        <f>SUMIFS(YTD_12[Closed Sales Volume YTD], YTD_12[Associate Name], AB245, YTD_12[Vendor Name], AB250)</f>
        <v>0</v>
      </c>
      <c r="AD250" s="45" t="e">
        <f>AC250/AC243</f>
        <v>#DIV/0!</v>
      </c>
    </row>
    <row r="251" spans="1:30" x14ac:dyDescent="0.2">
      <c r="B251" s="3">
        <v>5</v>
      </c>
      <c r="C251" s="3" cm="1">
        <f t="array" ref="C251">_xlfn.AGGREGATE(15, 3, (YTD_12[Associate Name]=D245)/(YTD_12[Associate Name]=D245)*ROW(YTD_12[Associate Name]), B251) - 1</f>
        <v>5</v>
      </c>
      <c r="D251" s="43" cm="1">
        <f t="array" ref="D251">IFERROR(INDEX(YTD_12[Vendor Name], C251), "")</f>
        <v>0</v>
      </c>
      <c r="E251" s="44">
        <f>SUMIFS(YTD_12[Closed Sales Volume YTD], YTD_12[Associate Name], D245, YTD_12[Vendor Name], D251)</f>
        <v>0</v>
      </c>
      <c r="F251" s="45" t="e">
        <f>E251/E243</f>
        <v>#DIV/0!</v>
      </c>
      <c r="H251" s="3">
        <v>5</v>
      </c>
      <c r="I251" s="3" cm="1">
        <f t="array" ref="I251">_xlfn.AGGREGATE(15, 3, (YTD_12[Associate Name]=J245)/(YTD_12[Associate Name]=J245)*ROW(YTD_12[Associate Name]), H251) - 1</f>
        <v>5</v>
      </c>
      <c r="J251" s="43" cm="1">
        <f t="array" ref="J251">IFERROR(INDEX(YTD_12[Vendor Name], I251), "")</f>
        <v>0</v>
      </c>
      <c r="K251" s="44">
        <f>SUMIFS(YTD_12[Closed Sales Volume YTD], YTD_12[Associate Name], J245, YTD_12[Vendor Name], J251)</f>
        <v>0</v>
      </c>
      <c r="L251" s="45" t="e">
        <f>K251/K243</f>
        <v>#DIV/0!</v>
      </c>
      <c r="N251" s="3">
        <v>5</v>
      </c>
      <c r="O251" s="3" cm="1">
        <f t="array" ref="O251">_xlfn.AGGREGATE(15, 3, (YTD_12[Associate Name]=P245)/(YTD_12[Associate Name]=P245)*ROW(YTD_12[Associate Name]), N251) - 1</f>
        <v>5</v>
      </c>
      <c r="P251" s="43" cm="1">
        <f t="array" ref="P251">IFERROR(INDEX(YTD_12[Vendor Name], O251), "")</f>
        <v>0</v>
      </c>
      <c r="Q251" s="44">
        <f>SUMIFS(YTD_12[Closed Sales Volume YTD], YTD_12[Associate Name], P245, YTD_12[Vendor Name], P251)</f>
        <v>0</v>
      </c>
      <c r="R251" s="45" t="e">
        <f>Q251/Q243</f>
        <v>#DIV/0!</v>
      </c>
      <c r="T251" s="3">
        <v>5</v>
      </c>
      <c r="U251" s="3" cm="1">
        <f t="array" ref="U251">_xlfn.AGGREGATE(15, 3, (YTD_12[Associate Name]=V245)/(YTD_12[Associate Name]=V245)*ROW(YTD_12[Associate Name]), T251) - 1</f>
        <v>5</v>
      </c>
      <c r="V251" s="43" cm="1">
        <f t="array" ref="V251">IFERROR(INDEX(YTD_12[Vendor Name], U251), "")</f>
        <v>0</v>
      </c>
      <c r="W251" s="44">
        <f>SUMIFS(YTD_12[Closed Sales Volume YTD], YTD_12[Associate Name], V245, YTD_12[Vendor Name], V251)</f>
        <v>0</v>
      </c>
      <c r="X251" s="45" t="e">
        <f>W251/W243</f>
        <v>#DIV/0!</v>
      </c>
      <c r="Z251" s="3">
        <v>5</v>
      </c>
      <c r="AA251" s="3" cm="1">
        <f t="array" ref="AA251">_xlfn.AGGREGATE(15, 3, (YTD_12[Associate Name]=AB245)/(YTD_12[Associate Name]=AB245)*ROW(YTD_12[Associate Name]), Z251) - 1</f>
        <v>5</v>
      </c>
      <c r="AB251" s="43" cm="1">
        <f t="array" ref="AB251">IFERROR(INDEX(YTD_12[Vendor Name], AA251), "")</f>
        <v>0</v>
      </c>
      <c r="AC251" s="44">
        <f>SUMIFS(YTD_12[Closed Sales Volume YTD], YTD_12[Associate Name], AB245, YTD_12[Vendor Name], AB251)</f>
        <v>0</v>
      </c>
      <c r="AD251" s="45" t="e">
        <f>AC251/AC243</f>
        <v>#DIV/0!</v>
      </c>
    </row>
    <row r="252" spans="1:30" x14ac:dyDescent="0.2">
      <c r="B252" s="3">
        <v>6</v>
      </c>
      <c r="C252" s="3" cm="1">
        <f t="array" ref="C252">_xlfn.AGGREGATE(15, 3, (YTD_12[Associate Name]=D245)/(YTD_12[Associate Name]=D245)*ROW(YTD_12[Associate Name]), B252) - 1</f>
        <v>6</v>
      </c>
      <c r="D252" s="43" cm="1">
        <f t="array" ref="D252">IFERROR(INDEX(YTD_12[Vendor Name], C252), "")</f>
        <v>0</v>
      </c>
      <c r="E252" s="44">
        <f>SUMIFS(YTD_12[Closed Sales Volume YTD], YTD_12[Associate Name], D245, YTD_12[Vendor Name], D252)</f>
        <v>0</v>
      </c>
      <c r="F252" s="45" t="e">
        <f>E252/E243</f>
        <v>#DIV/0!</v>
      </c>
      <c r="H252" s="3">
        <v>6</v>
      </c>
      <c r="I252" s="3" cm="1">
        <f t="array" ref="I252">_xlfn.AGGREGATE(15, 3, (YTD_12[Associate Name]=J245)/(YTD_12[Associate Name]=J245)*ROW(YTD_12[Associate Name]), H252) - 1</f>
        <v>6</v>
      </c>
      <c r="J252" s="43" cm="1">
        <f t="array" ref="J252">IFERROR(INDEX(YTD_12[Vendor Name], I252), "")</f>
        <v>0</v>
      </c>
      <c r="K252" s="44">
        <f>SUMIFS(YTD_12[Closed Sales Volume YTD], YTD_12[Associate Name], J245, YTD_12[Vendor Name], J252)</f>
        <v>0</v>
      </c>
      <c r="L252" s="45" t="e">
        <f>K252/K243</f>
        <v>#DIV/0!</v>
      </c>
      <c r="N252" s="3">
        <v>6</v>
      </c>
      <c r="O252" s="3" cm="1">
        <f t="array" ref="O252">_xlfn.AGGREGATE(15, 3, (YTD_12[Associate Name]=P245)/(YTD_12[Associate Name]=P245)*ROW(YTD_12[Associate Name]), N252) - 1</f>
        <v>6</v>
      </c>
      <c r="P252" s="43" cm="1">
        <f t="array" ref="P252">IFERROR(INDEX(YTD_12[Vendor Name], O252), "")</f>
        <v>0</v>
      </c>
      <c r="Q252" s="44">
        <f>SUMIFS(YTD_12[Closed Sales Volume YTD], YTD_12[Associate Name], P245, YTD_12[Vendor Name], P252)</f>
        <v>0</v>
      </c>
      <c r="R252" s="45" t="e">
        <f>Q252/Q243</f>
        <v>#DIV/0!</v>
      </c>
      <c r="T252" s="3">
        <v>6</v>
      </c>
      <c r="U252" s="3" cm="1">
        <f t="array" ref="U252">_xlfn.AGGREGATE(15, 3, (YTD_12[Associate Name]=V245)/(YTD_12[Associate Name]=V245)*ROW(YTD_12[Associate Name]), T252) - 1</f>
        <v>6</v>
      </c>
      <c r="V252" s="43" cm="1">
        <f t="array" ref="V252">IFERROR(INDEX(YTD_12[Vendor Name], U252), "")</f>
        <v>0</v>
      </c>
      <c r="W252" s="44">
        <f>SUMIFS(YTD_12[Closed Sales Volume YTD], YTD_12[Associate Name], V245, YTD_12[Vendor Name], V252)</f>
        <v>0</v>
      </c>
      <c r="X252" s="45" t="e">
        <f>W252/W243</f>
        <v>#DIV/0!</v>
      </c>
      <c r="Z252" s="3">
        <v>6</v>
      </c>
      <c r="AA252" s="3" cm="1">
        <f t="array" ref="AA252">_xlfn.AGGREGATE(15, 3, (YTD_12[Associate Name]=AB245)/(YTD_12[Associate Name]=AB245)*ROW(YTD_12[Associate Name]), Z252) - 1</f>
        <v>6</v>
      </c>
      <c r="AB252" s="43" cm="1">
        <f t="array" ref="AB252">IFERROR(INDEX(YTD_12[Vendor Name], AA252), "")</f>
        <v>0</v>
      </c>
      <c r="AC252" s="44">
        <f>SUMIFS(YTD_12[Closed Sales Volume YTD], YTD_12[Associate Name], AB245, YTD_12[Vendor Name], AB252)</f>
        <v>0</v>
      </c>
      <c r="AD252" s="45" t="e">
        <f>AC252/AC243</f>
        <v>#DIV/0!</v>
      </c>
    </row>
    <row r="253" spans="1:30" x14ac:dyDescent="0.2">
      <c r="B253" s="3">
        <v>7</v>
      </c>
      <c r="C253" s="3" cm="1">
        <f t="array" ref="C253">_xlfn.AGGREGATE(15, 3, (YTD_12[Associate Name]=D245)/(YTD_12[Associate Name]=D245)*ROW(YTD_12[Associate Name]), B253) - 1</f>
        <v>7</v>
      </c>
      <c r="D253" s="43" cm="1">
        <f t="array" ref="D253">IFERROR(INDEX(YTD_12[Vendor Name], C253), "")</f>
        <v>0</v>
      </c>
      <c r="E253" s="44">
        <f>SUMIFS(YTD_12[Closed Sales Volume YTD], YTD_12[Associate Name], D245, YTD_12[Vendor Name], D253)</f>
        <v>0</v>
      </c>
      <c r="F253" s="45" t="e">
        <f>E253/E243</f>
        <v>#DIV/0!</v>
      </c>
      <c r="H253" s="3">
        <v>7</v>
      </c>
      <c r="I253" s="3" cm="1">
        <f t="array" ref="I253">_xlfn.AGGREGATE(15, 3, (YTD_12[Associate Name]=J245)/(YTD_12[Associate Name]=J245)*ROW(YTD_12[Associate Name]), H253) - 1</f>
        <v>7</v>
      </c>
      <c r="J253" s="43" cm="1">
        <f t="array" ref="J253">IFERROR(INDEX(YTD_12[Vendor Name], I253), "")</f>
        <v>0</v>
      </c>
      <c r="K253" s="44">
        <f>SUMIFS(YTD_12[Closed Sales Volume YTD], YTD_12[Associate Name], J245, YTD_12[Vendor Name], J253)</f>
        <v>0</v>
      </c>
      <c r="L253" s="45" t="e">
        <f>K253/K243</f>
        <v>#DIV/0!</v>
      </c>
      <c r="N253" s="3">
        <v>7</v>
      </c>
      <c r="O253" s="3" cm="1">
        <f t="array" ref="O253">_xlfn.AGGREGATE(15, 3, (YTD_12[Associate Name]=P245)/(YTD_12[Associate Name]=P245)*ROW(YTD_12[Associate Name]), N253) - 1</f>
        <v>7</v>
      </c>
      <c r="P253" s="43" cm="1">
        <f t="array" ref="P253">IFERROR(INDEX(YTD_12[Vendor Name], O253), "")</f>
        <v>0</v>
      </c>
      <c r="Q253" s="44">
        <f>SUMIFS(YTD_12[Closed Sales Volume YTD], YTD_12[Associate Name], P245, YTD_12[Vendor Name], P253)</f>
        <v>0</v>
      </c>
      <c r="R253" s="45" t="e">
        <f>Q253/Q243</f>
        <v>#DIV/0!</v>
      </c>
      <c r="T253" s="3">
        <v>7</v>
      </c>
      <c r="U253" s="3" cm="1">
        <f t="array" ref="U253">_xlfn.AGGREGATE(15, 3, (YTD_12[Associate Name]=V245)/(YTD_12[Associate Name]=V245)*ROW(YTD_12[Associate Name]), T253) - 1</f>
        <v>7</v>
      </c>
      <c r="V253" s="43" cm="1">
        <f t="array" ref="V253">IFERROR(INDEX(YTD_12[Vendor Name], U253), "")</f>
        <v>0</v>
      </c>
      <c r="W253" s="44">
        <f>SUMIFS(YTD_12[Closed Sales Volume YTD], YTD_12[Associate Name], V245, YTD_12[Vendor Name], V253)</f>
        <v>0</v>
      </c>
      <c r="X253" s="45" t="e">
        <f>W253/W243</f>
        <v>#DIV/0!</v>
      </c>
      <c r="Z253" s="3">
        <v>7</v>
      </c>
      <c r="AA253" s="3" cm="1">
        <f t="array" ref="AA253">_xlfn.AGGREGATE(15, 3, (YTD_12[Associate Name]=AB245)/(YTD_12[Associate Name]=AB245)*ROW(YTD_12[Associate Name]), Z253) - 1</f>
        <v>7</v>
      </c>
      <c r="AB253" s="43" cm="1">
        <f t="array" ref="AB253">IFERROR(INDEX(YTD_12[Vendor Name], AA253), "")</f>
        <v>0</v>
      </c>
      <c r="AC253" s="44">
        <f>SUMIFS(YTD_12[Closed Sales Volume YTD], YTD_12[Associate Name], AB245, YTD_12[Vendor Name], AB253)</f>
        <v>0</v>
      </c>
      <c r="AD253" s="45" t="e">
        <f>AC253/AC243</f>
        <v>#DIV/0!</v>
      </c>
    </row>
    <row r="254" spans="1:30" x14ac:dyDescent="0.2">
      <c r="B254" s="3">
        <v>8</v>
      </c>
      <c r="C254" s="3" cm="1">
        <f t="array" ref="C254">_xlfn.AGGREGATE(15, 3, (YTD_12[Associate Name]=D245)/(YTD_12[Associate Name]=D245)*ROW(YTD_12[Associate Name]), B254) - 1</f>
        <v>8</v>
      </c>
      <c r="D254" s="43" cm="1">
        <f t="array" ref="D254">IFERROR(INDEX(YTD_12[Vendor Name], C254), "")</f>
        <v>0</v>
      </c>
      <c r="E254" s="44">
        <f>SUMIFS(YTD_12[Closed Sales Volume YTD], YTD_12[Associate Name], D245, YTD_12[Vendor Name], D254)</f>
        <v>0</v>
      </c>
      <c r="F254" s="45" t="e">
        <f>E254/E243</f>
        <v>#DIV/0!</v>
      </c>
      <c r="H254" s="3">
        <v>8</v>
      </c>
      <c r="I254" s="3" cm="1">
        <f t="array" ref="I254">_xlfn.AGGREGATE(15, 3, (YTD_12[Associate Name]=J245)/(YTD_12[Associate Name]=J245)*ROW(YTD_12[Associate Name]), H254) - 1</f>
        <v>8</v>
      </c>
      <c r="J254" s="43" cm="1">
        <f t="array" ref="J254">IFERROR(INDEX(YTD_12[Vendor Name], I254), "")</f>
        <v>0</v>
      </c>
      <c r="K254" s="44">
        <f>SUMIFS(YTD_12[Closed Sales Volume YTD], YTD_12[Associate Name], J245, YTD_12[Vendor Name], J254)</f>
        <v>0</v>
      </c>
      <c r="L254" s="45" t="e">
        <f>K254/K243</f>
        <v>#DIV/0!</v>
      </c>
      <c r="N254" s="3">
        <v>8</v>
      </c>
      <c r="O254" s="3" cm="1">
        <f t="array" ref="O254">_xlfn.AGGREGATE(15, 3, (YTD_12[Associate Name]=P245)/(YTD_12[Associate Name]=P245)*ROW(YTD_12[Associate Name]), N254) - 1</f>
        <v>8</v>
      </c>
      <c r="P254" s="43" cm="1">
        <f t="array" ref="P254">IFERROR(INDEX(YTD_12[Vendor Name], O254), "")</f>
        <v>0</v>
      </c>
      <c r="Q254" s="44">
        <f>SUMIFS(YTD_12[Closed Sales Volume YTD], YTD_12[Associate Name], P245, YTD_12[Vendor Name], P254)</f>
        <v>0</v>
      </c>
      <c r="R254" s="45" t="e">
        <f>Q254/Q243</f>
        <v>#DIV/0!</v>
      </c>
      <c r="T254" s="3">
        <v>8</v>
      </c>
      <c r="U254" s="3" cm="1">
        <f t="array" ref="U254">_xlfn.AGGREGATE(15, 3, (YTD_12[Associate Name]=V245)/(YTD_12[Associate Name]=V245)*ROW(YTD_12[Associate Name]), T254) - 1</f>
        <v>8</v>
      </c>
      <c r="V254" s="43" cm="1">
        <f t="array" ref="V254">IFERROR(INDEX(YTD_12[Vendor Name], U254), "")</f>
        <v>0</v>
      </c>
      <c r="W254" s="44">
        <f>SUMIFS(YTD_12[Closed Sales Volume YTD], YTD_12[Associate Name], V245, YTD_12[Vendor Name], V254)</f>
        <v>0</v>
      </c>
      <c r="X254" s="45" t="e">
        <f>W254/W243</f>
        <v>#DIV/0!</v>
      </c>
      <c r="Z254" s="3">
        <v>8</v>
      </c>
      <c r="AA254" s="3" cm="1">
        <f t="array" ref="AA254">_xlfn.AGGREGATE(15, 3, (YTD_12[Associate Name]=AB245)/(YTD_12[Associate Name]=AB245)*ROW(YTD_12[Associate Name]), Z254) - 1</f>
        <v>8</v>
      </c>
      <c r="AB254" s="43" cm="1">
        <f t="array" ref="AB254">IFERROR(INDEX(YTD_12[Vendor Name], AA254), "")</f>
        <v>0</v>
      </c>
      <c r="AC254" s="44">
        <f>SUMIFS(YTD_12[Closed Sales Volume YTD], YTD_12[Associate Name], AB245, YTD_12[Vendor Name], AB254)</f>
        <v>0</v>
      </c>
      <c r="AD254" s="45" t="e">
        <f>AC254/AC243</f>
        <v>#DIV/0!</v>
      </c>
    </row>
    <row r="255" spans="1:30" x14ac:dyDescent="0.2">
      <c r="B255" s="3">
        <v>9</v>
      </c>
      <c r="C255" s="3" cm="1">
        <f t="array" ref="C255">_xlfn.AGGREGATE(15, 3, (YTD_12[Associate Name]=D245)/(YTD_12[Associate Name]=D245)*ROW(YTD_12[Associate Name]), B255) - 1</f>
        <v>9</v>
      </c>
      <c r="D255" s="43" cm="1">
        <f t="array" ref="D255">IFERROR(INDEX(YTD_12[Vendor Name], C255), "")</f>
        <v>0</v>
      </c>
      <c r="E255" s="44">
        <f>SUMIFS(YTD_12[Closed Sales Volume YTD], YTD_12[Associate Name], D245, YTD_12[Vendor Name], D255)</f>
        <v>0</v>
      </c>
      <c r="F255" s="45" t="e">
        <f>E255/E243</f>
        <v>#DIV/0!</v>
      </c>
      <c r="H255" s="3">
        <v>9</v>
      </c>
      <c r="I255" s="3" cm="1">
        <f t="array" ref="I255">_xlfn.AGGREGATE(15, 3, (YTD_12[Associate Name]=J245)/(YTD_12[Associate Name]=J245)*ROW(YTD_12[Associate Name]), H255) - 1</f>
        <v>9</v>
      </c>
      <c r="J255" s="43" cm="1">
        <f t="array" ref="J255">IFERROR(INDEX(YTD_12[Vendor Name], I255), "")</f>
        <v>0</v>
      </c>
      <c r="K255" s="44">
        <f>SUMIFS(YTD_12[Closed Sales Volume YTD], YTD_12[Associate Name], J245, YTD_12[Vendor Name], J255)</f>
        <v>0</v>
      </c>
      <c r="L255" s="45" t="e">
        <f>K255/K243</f>
        <v>#DIV/0!</v>
      </c>
      <c r="N255" s="3">
        <v>9</v>
      </c>
      <c r="O255" s="3" cm="1">
        <f t="array" ref="O255">_xlfn.AGGREGATE(15, 3, (YTD_12[Associate Name]=P245)/(YTD_12[Associate Name]=P245)*ROW(YTD_12[Associate Name]), N255) - 1</f>
        <v>9</v>
      </c>
      <c r="P255" s="43" cm="1">
        <f t="array" ref="P255">IFERROR(INDEX(YTD_12[Vendor Name], O255), "")</f>
        <v>0</v>
      </c>
      <c r="Q255" s="44">
        <f>SUMIFS(YTD_12[Closed Sales Volume YTD], YTD_12[Associate Name], P245, YTD_12[Vendor Name], P255)</f>
        <v>0</v>
      </c>
      <c r="R255" s="45" t="e">
        <f>Q255/Q243</f>
        <v>#DIV/0!</v>
      </c>
      <c r="T255" s="3">
        <v>9</v>
      </c>
      <c r="U255" s="3" cm="1">
        <f t="array" ref="U255">_xlfn.AGGREGATE(15, 3, (YTD_12[Associate Name]=V245)/(YTD_12[Associate Name]=V245)*ROW(YTD_12[Associate Name]), T255) - 1</f>
        <v>9</v>
      </c>
      <c r="V255" s="43" cm="1">
        <f t="array" ref="V255">IFERROR(INDEX(YTD_12[Vendor Name], U255), "")</f>
        <v>0</v>
      </c>
      <c r="W255" s="44">
        <f>SUMIFS(YTD_12[Closed Sales Volume YTD], YTD_12[Associate Name], V245, YTD_12[Vendor Name], V255)</f>
        <v>0</v>
      </c>
      <c r="X255" s="45" t="e">
        <f>W255/W243</f>
        <v>#DIV/0!</v>
      </c>
      <c r="Z255" s="3">
        <v>9</v>
      </c>
      <c r="AA255" s="3" cm="1">
        <f t="array" ref="AA255">_xlfn.AGGREGATE(15, 3, (YTD_12[Associate Name]=AB245)/(YTD_12[Associate Name]=AB245)*ROW(YTD_12[Associate Name]), Z255) - 1</f>
        <v>9</v>
      </c>
      <c r="AB255" s="43" cm="1">
        <f t="array" ref="AB255">IFERROR(INDEX(YTD_12[Vendor Name], AA255), "")</f>
        <v>0</v>
      </c>
      <c r="AC255" s="44">
        <f>SUMIFS(YTD_12[Closed Sales Volume YTD], YTD_12[Associate Name], AB245, YTD_12[Vendor Name], AB255)</f>
        <v>0</v>
      </c>
      <c r="AD255" s="45" t="e">
        <f>AC255/AC243</f>
        <v>#DIV/0!</v>
      </c>
    </row>
    <row r="256" spans="1:30" x14ac:dyDescent="0.2">
      <c r="B256" s="3">
        <v>10</v>
      </c>
      <c r="C256" s="3" cm="1">
        <f t="array" ref="C256">_xlfn.AGGREGATE(15, 3, (YTD_12[Associate Name]=D245)/(YTD_12[Associate Name]=D245)*ROW(YTD_12[Associate Name]), B256) - 1</f>
        <v>10</v>
      </c>
      <c r="D256" s="43" cm="1">
        <f t="array" ref="D256">IFERROR(INDEX(YTD_12[Vendor Name], C256), "")</f>
        <v>0</v>
      </c>
      <c r="E256" s="44">
        <f>SUMIFS(YTD_12[Closed Sales Volume YTD], YTD_12[Associate Name], D245, YTD_12[Vendor Name], D256)</f>
        <v>0</v>
      </c>
      <c r="F256" s="45" t="e">
        <f>E256/E243</f>
        <v>#DIV/0!</v>
      </c>
      <c r="H256" s="3">
        <v>10</v>
      </c>
      <c r="I256" s="3" cm="1">
        <f t="array" ref="I256">_xlfn.AGGREGATE(15, 3, (YTD_12[Associate Name]=J245)/(YTD_12[Associate Name]=J245)*ROW(YTD_12[Associate Name]), H256) - 1</f>
        <v>10</v>
      </c>
      <c r="J256" s="43" cm="1">
        <f t="array" ref="J256">IFERROR(INDEX(YTD_12[Vendor Name], I256), "")</f>
        <v>0</v>
      </c>
      <c r="K256" s="44">
        <f>SUMIFS(YTD_12[Closed Sales Volume YTD], YTD_12[Associate Name], J245, YTD_12[Vendor Name], J256)</f>
        <v>0</v>
      </c>
      <c r="L256" s="45" t="e">
        <f>K256/K243</f>
        <v>#DIV/0!</v>
      </c>
      <c r="N256" s="3">
        <v>10</v>
      </c>
      <c r="O256" s="3" cm="1">
        <f t="array" ref="O256">_xlfn.AGGREGATE(15, 3, (YTD_12[Associate Name]=P245)/(YTD_12[Associate Name]=P245)*ROW(YTD_12[Associate Name]), N256) - 1</f>
        <v>10</v>
      </c>
      <c r="P256" s="43" cm="1">
        <f t="array" ref="P256">IFERROR(INDEX(YTD_12[Vendor Name], O256), "")</f>
        <v>0</v>
      </c>
      <c r="Q256" s="44">
        <f>SUMIFS(YTD_12[Closed Sales Volume YTD], YTD_12[Associate Name], P245, YTD_12[Vendor Name], P256)</f>
        <v>0</v>
      </c>
      <c r="R256" s="45" t="e">
        <f>Q256/Q243</f>
        <v>#DIV/0!</v>
      </c>
      <c r="T256" s="3">
        <v>10</v>
      </c>
      <c r="U256" s="3" cm="1">
        <f t="array" ref="U256">_xlfn.AGGREGATE(15, 3, (YTD_12[Associate Name]=V245)/(YTD_12[Associate Name]=V245)*ROW(YTD_12[Associate Name]), T256) - 1</f>
        <v>10</v>
      </c>
      <c r="V256" s="43" cm="1">
        <f t="array" ref="V256">IFERROR(INDEX(YTD_12[Vendor Name], U256), "")</f>
        <v>0</v>
      </c>
      <c r="W256" s="44">
        <f>SUMIFS(YTD_12[Closed Sales Volume YTD], YTD_12[Associate Name], V245, YTD_12[Vendor Name], V256)</f>
        <v>0</v>
      </c>
      <c r="X256" s="45" t="e">
        <f>W256/W243</f>
        <v>#DIV/0!</v>
      </c>
      <c r="Z256" s="3">
        <v>10</v>
      </c>
      <c r="AA256" s="3" cm="1">
        <f t="array" ref="AA256">_xlfn.AGGREGATE(15, 3, (YTD_12[Associate Name]=AB245)/(YTD_12[Associate Name]=AB245)*ROW(YTD_12[Associate Name]), Z256) - 1</f>
        <v>10</v>
      </c>
      <c r="AB256" s="43" cm="1">
        <f t="array" ref="AB256">IFERROR(INDEX(YTD_12[Vendor Name], AA256), "")</f>
        <v>0</v>
      </c>
      <c r="AC256" s="44">
        <f>SUMIFS(YTD_12[Closed Sales Volume YTD], YTD_12[Associate Name], AB245, YTD_12[Vendor Name], AB256)</f>
        <v>0</v>
      </c>
      <c r="AD256" s="45" t="e">
        <f>AC256/AC243</f>
        <v>#DIV/0!</v>
      </c>
    </row>
    <row r="258" spans="1:30" x14ac:dyDescent="0.2">
      <c r="A258" s="81">
        <f>A242+5</f>
        <v>81</v>
      </c>
      <c r="B258" s="3"/>
      <c r="C258" s="3"/>
      <c r="D258" s="76" t="str" cm="1">
        <f t="array" ref="D258">IFERROR(INDEX(YTD_Associate[Associate Name], A258), "")</f>
        <v/>
      </c>
      <c r="E258" s="77"/>
      <c r="F258" s="78"/>
      <c r="G258" s="81">
        <f>G242+5</f>
        <v>82</v>
      </c>
      <c r="H258" s="3"/>
      <c r="I258" s="3"/>
      <c r="J258" s="76" t="str" cm="1">
        <f t="array" ref="J258">IFERROR(INDEX(YTD_Associate[Associate Name], G258), "")</f>
        <v/>
      </c>
      <c r="K258" s="77"/>
      <c r="L258" s="78"/>
      <c r="M258" s="81">
        <f>M242+5</f>
        <v>83</v>
      </c>
      <c r="N258" s="3"/>
      <c r="O258" s="3"/>
      <c r="P258" s="76" t="str" cm="1">
        <f t="array" ref="P258">IFERROR(INDEX(YTD_Associate[Associate Name], M258), "")</f>
        <v/>
      </c>
      <c r="Q258" s="77"/>
      <c r="R258" s="78"/>
      <c r="S258" s="81">
        <f>S242+5</f>
        <v>84</v>
      </c>
      <c r="T258" s="3"/>
      <c r="U258" s="3"/>
      <c r="V258" s="76" t="str" cm="1">
        <f t="array" ref="V258">IFERROR(INDEX(YTD_Associate[Associate Name], S258), "")</f>
        <v/>
      </c>
      <c r="W258" s="77"/>
      <c r="X258" s="78"/>
      <c r="Y258" s="81">
        <f>Y242+5</f>
        <v>85</v>
      </c>
      <c r="Z258" s="3"/>
      <c r="AA258" s="3"/>
      <c r="AB258" s="76" t="str" cm="1">
        <f t="array" ref="AB258">IFERROR(INDEX(YTD_Associate[Associate Name], Y258), "")</f>
        <v/>
      </c>
      <c r="AC258" s="77"/>
      <c r="AD258" s="78"/>
    </row>
    <row r="259" spans="1:30" x14ac:dyDescent="0.2">
      <c r="A259" s="81"/>
      <c r="B259" s="3"/>
      <c r="C259" s="3"/>
      <c r="D259" s="37" t="s">
        <v>36</v>
      </c>
      <c r="E259" s="79">
        <f>SUMIFS(YTD_12[Closed Sales Volume YTD], YTD_12[Associate Name], D258)</f>
        <v>0</v>
      </c>
      <c r="F259" s="80"/>
      <c r="G259" s="81"/>
      <c r="H259" s="3"/>
      <c r="I259" s="3"/>
      <c r="J259" s="37" t="s">
        <v>36</v>
      </c>
      <c r="K259" s="79">
        <f>SUMIFS(YTD_12[Closed Sales Volume YTD], YTD_12[Associate Name], J258)</f>
        <v>0</v>
      </c>
      <c r="L259" s="80"/>
      <c r="M259" s="81"/>
      <c r="N259" s="3"/>
      <c r="O259" s="3"/>
      <c r="P259" s="37" t="s">
        <v>36</v>
      </c>
      <c r="Q259" s="79">
        <f>SUMIFS(YTD_12[Closed Sales Volume YTD], YTD_12[Associate Name], P258)</f>
        <v>0</v>
      </c>
      <c r="R259" s="80"/>
      <c r="S259" s="81"/>
      <c r="T259" s="3"/>
      <c r="U259" s="3"/>
      <c r="V259" s="37" t="s">
        <v>36</v>
      </c>
      <c r="W259" s="79">
        <f>SUMIFS(YTD_12[Closed Sales Volume YTD], YTD_12[Associate Name], V258)</f>
        <v>0</v>
      </c>
      <c r="X259" s="80"/>
      <c r="Y259" s="81"/>
      <c r="Z259" s="3"/>
      <c r="AA259" s="3"/>
      <c r="AB259" s="37" t="s">
        <v>36</v>
      </c>
      <c r="AC259" s="79">
        <f>SUMIFS(YTD_12[Closed Sales Volume YTD], YTD_12[Associate Name], AB258)</f>
        <v>0</v>
      </c>
      <c r="AD259" s="80"/>
    </row>
    <row r="260" spans="1:30" x14ac:dyDescent="0.2">
      <c r="A260" s="81"/>
      <c r="B260" s="3"/>
      <c r="C260" s="3"/>
      <c r="D260" s="37" t="s">
        <v>37</v>
      </c>
      <c r="E260" s="72" t="e">
        <f>E259/YTD_12[[#Totals],[Closed Sales Volume YTD]]</f>
        <v>#DIV/0!</v>
      </c>
      <c r="F260" s="73"/>
      <c r="G260" s="81"/>
      <c r="H260" s="3"/>
      <c r="I260" s="3"/>
      <c r="J260" s="37" t="s">
        <v>37</v>
      </c>
      <c r="K260" s="72" t="e">
        <f>K259/YTD_12[[#Totals],[Closed Sales Volume YTD]]</f>
        <v>#DIV/0!</v>
      </c>
      <c r="L260" s="73"/>
      <c r="M260" s="81"/>
      <c r="N260" s="3"/>
      <c r="O260" s="3"/>
      <c r="P260" s="37" t="s">
        <v>37</v>
      </c>
      <c r="Q260" s="72" t="e">
        <f>Q259/YTD_12[[#Totals],[Closed Sales Volume YTD]]</f>
        <v>#DIV/0!</v>
      </c>
      <c r="R260" s="73"/>
      <c r="S260" s="81"/>
      <c r="T260" s="3"/>
      <c r="U260" s="3"/>
      <c r="V260" s="37" t="s">
        <v>37</v>
      </c>
      <c r="W260" s="72" t="e">
        <f>W259/YTD_12[[#Totals],[Closed Sales Volume YTD]]</f>
        <v>#DIV/0!</v>
      </c>
      <c r="X260" s="73"/>
      <c r="Y260" s="81"/>
      <c r="Z260" s="3"/>
      <c r="AA260" s="3"/>
      <c r="AB260" s="37" t="s">
        <v>37</v>
      </c>
      <c r="AC260" s="72" t="e">
        <f>AC259/YTD_12[[#Totals],[Closed Sales Volume YTD]]</f>
        <v>#DIV/0!</v>
      </c>
      <c r="AD260" s="73"/>
    </row>
    <row r="261" spans="1:30" x14ac:dyDescent="0.2">
      <c r="B261" s="38" t="s">
        <v>38</v>
      </c>
      <c r="C261" s="39" t="s">
        <v>39</v>
      </c>
      <c r="D261" s="74" t="str">
        <f>D258</f>
        <v/>
      </c>
      <c r="E261" s="75"/>
      <c r="H261" s="38" t="s">
        <v>38</v>
      </c>
      <c r="I261" s="39" t="s">
        <v>39</v>
      </c>
      <c r="J261" s="74" t="str">
        <f>J258</f>
        <v/>
      </c>
      <c r="K261" s="75"/>
      <c r="N261" s="38" t="s">
        <v>38</v>
      </c>
      <c r="O261" s="39" t="s">
        <v>39</v>
      </c>
      <c r="P261" s="74" t="str">
        <f>P258</f>
        <v/>
      </c>
      <c r="Q261" s="75"/>
      <c r="T261" s="38" t="s">
        <v>38</v>
      </c>
      <c r="U261" s="39" t="s">
        <v>39</v>
      </c>
      <c r="V261" s="74" t="str">
        <f>V258</f>
        <v/>
      </c>
      <c r="W261" s="75"/>
      <c r="Z261" s="38" t="s">
        <v>38</v>
      </c>
      <c r="AA261" s="39" t="s">
        <v>39</v>
      </c>
      <c r="AB261" s="74" t="str">
        <f>AB258</f>
        <v/>
      </c>
      <c r="AC261" s="75"/>
    </row>
    <row r="262" spans="1:30" x14ac:dyDescent="0.2">
      <c r="B262" s="40"/>
      <c r="C262" s="40"/>
      <c r="D262" s="41" t="s">
        <v>40</v>
      </c>
      <c r="E262" s="41" t="s">
        <v>41</v>
      </c>
      <c r="F262" s="42" t="s">
        <v>42</v>
      </c>
      <c r="H262" s="40"/>
      <c r="I262" s="40"/>
      <c r="J262" s="41" t="s">
        <v>40</v>
      </c>
      <c r="K262" s="41" t="s">
        <v>41</v>
      </c>
      <c r="L262" s="42" t="s">
        <v>42</v>
      </c>
      <c r="N262" s="40"/>
      <c r="O262" s="40"/>
      <c r="P262" s="41" t="s">
        <v>40</v>
      </c>
      <c r="Q262" s="41" t="s">
        <v>41</v>
      </c>
      <c r="R262" s="42" t="s">
        <v>42</v>
      </c>
      <c r="T262" s="40"/>
      <c r="U262" s="40"/>
      <c r="V262" s="41" t="s">
        <v>40</v>
      </c>
      <c r="W262" s="41" t="s">
        <v>41</v>
      </c>
      <c r="X262" s="42" t="s">
        <v>42</v>
      </c>
      <c r="Z262" s="40"/>
      <c r="AA262" s="40"/>
      <c r="AB262" s="41" t="s">
        <v>40</v>
      </c>
      <c r="AC262" s="41" t="s">
        <v>41</v>
      </c>
      <c r="AD262" s="42" t="s">
        <v>42</v>
      </c>
    </row>
    <row r="263" spans="1:30" x14ac:dyDescent="0.2">
      <c r="B263" s="3">
        <v>1</v>
      </c>
      <c r="C263" s="3" cm="1">
        <f t="array" ref="C263">_xlfn.AGGREGATE(15, 3, (YTD_12[Associate Name]=D261)/(YTD_12[Associate Name]=D261)*ROW(YTD_12[Associate Name]), B263) - 1</f>
        <v>1</v>
      </c>
      <c r="D263" s="43" cm="1">
        <f t="array" ref="D263">IFERROR(INDEX(YTD_12[Vendor Name], C263), "")</f>
        <v>0</v>
      </c>
      <c r="E263" s="44">
        <f>SUMIFS(YTD_12[Closed Sales Volume YTD], YTD_12[Associate Name], D261, YTD_12[Vendor Name], D263)</f>
        <v>0</v>
      </c>
      <c r="F263" s="46" t="e">
        <f>E263/E259</f>
        <v>#DIV/0!</v>
      </c>
      <c r="H263" s="3">
        <v>1</v>
      </c>
      <c r="I263" s="3" cm="1">
        <f t="array" ref="I263">_xlfn.AGGREGATE(15, 3, (YTD_12[Associate Name]=J261)/(YTD_12[Associate Name]=J261)*ROW(YTD_12[Associate Name]), H263) - 1</f>
        <v>1</v>
      </c>
      <c r="J263" s="43" cm="1">
        <f t="array" ref="J263">IFERROR(INDEX(YTD_12[Vendor Name], I263), "")</f>
        <v>0</v>
      </c>
      <c r="K263" s="44">
        <f>SUMIFS(YTD_12[Closed Sales Volume YTD], YTD_12[Associate Name], J261, YTD_12[Vendor Name], J263)</f>
        <v>0</v>
      </c>
      <c r="L263" s="46" t="e">
        <f>K263/K259</f>
        <v>#DIV/0!</v>
      </c>
      <c r="N263" s="3">
        <v>1</v>
      </c>
      <c r="O263" s="3" cm="1">
        <f t="array" ref="O263">_xlfn.AGGREGATE(15, 3, (YTD_12[Associate Name]=P261)/(YTD_12[Associate Name]=P261)*ROW(YTD_12[Associate Name]), N263) - 1</f>
        <v>1</v>
      </c>
      <c r="P263" s="43" cm="1">
        <f t="array" ref="P263">IFERROR(INDEX(YTD_12[Vendor Name], O263), "")</f>
        <v>0</v>
      </c>
      <c r="Q263" s="44">
        <f>SUMIFS(YTD_12[Closed Sales Volume YTD], YTD_12[Associate Name], P261, YTD_12[Vendor Name], P263)</f>
        <v>0</v>
      </c>
      <c r="R263" s="46" t="e">
        <f>Q263/Q259</f>
        <v>#DIV/0!</v>
      </c>
      <c r="T263" s="3">
        <v>1</v>
      </c>
      <c r="U263" s="3" cm="1">
        <f t="array" ref="U263">_xlfn.AGGREGATE(15, 3, (YTD_12[Associate Name]=V261)/(YTD_12[Associate Name]=V261)*ROW(YTD_12[Associate Name]), T263) - 1</f>
        <v>1</v>
      </c>
      <c r="V263" s="43" cm="1">
        <f t="array" ref="V263">IFERROR(INDEX(YTD_12[Vendor Name], U263), "")</f>
        <v>0</v>
      </c>
      <c r="W263" s="44">
        <f>SUMIFS(YTD_12[Closed Sales Volume YTD], YTD_12[Associate Name], V261, YTD_12[Vendor Name], V263)</f>
        <v>0</v>
      </c>
      <c r="X263" s="46" t="e">
        <f>W263/W259</f>
        <v>#DIV/0!</v>
      </c>
      <c r="Z263" s="3">
        <v>1</v>
      </c>
      <c r="AA263" s="3" cm="1">
        <f t="array" ref="AA263">_xlfn.AGGREGATE(15, 3, (YTD_12[Associate Name]=AB261)/(YTD_12[Associate Name]=AB261)*ROW(YTD_12[Associate Name]), Z263) - 1</f>
        <v>1</v>
      </c>
      <c r="AB263" s="43" cm="1">
        <f t="array" ref="AB263">IFERROR(INDEX(YTD_12[Vendor Name], AA263), "")</f>
        <v>0</v>
      </c>
      <c r="AC263" s="44">
        <f>SUMIFS(YTD_12[Closed Sales Volume YTD], YTD_12[Associate Name], AB261, YTD_12[Vendor Name], AB263)</f>
        <v>0</v>
      </c>
      <c r="AD263" s="46" t="e">
        <f>AC263/AC259</f>
        <v>#DIV/0!</v>
      </c>
    </row>
    <row r="264" spans="1:30" x14ac:dyDescent="0.2">
      <c r="B264" s="3">
        <v>2</v>
      </c>
      <c r="C264" s="3" cm="1">
        <f t="array" ref="C264">_xlfn.AGGREGATE(15, 3, (YTD_12[Associate Name]=D261)/(YTD_12[Associate Name]=D261)*ROW(YTD_12[Associate Name]), B264) - 1</f>
        <v>2</v>
      </c>
      <c r="D264" s="43" cm="1">
        <f t="array" ref="D264">IFERROR(INDEX(YTD_12[Vendor Name], C264), "")</f>
        <v>0</v>
      </c>
      <c r="E264" s="44">
        <f>SUMIFS(YTD_12[Closed Sales Volume YTD], YTD_12[Associate Name], D261, YTD_12[Vendor Name], D264)</f>
        <v>0</v>
      </c>
      <c r="F264" s="46" t="e">
        <f>E264/E259</f>
        <v>#DIV/0!</v>
      </c>
      <c r="H264" s="3">
        <v>2</v>
      </c>
      <c r="I264" s="3" cm="1">
        <f t="array" ref="I264">_xlfn.AGGREGATE(15, 3, (YTD_12[Associate Name]=J261)/(YTD_12[Associate Name]=J261)*ROW(YTD_12[Associate Name]), H264) - 1</f>
        <v>2</v>
      </c>
      <c r="J264" s="43" cm="1">
        <f t="array" ref="J264">IFERROR(INDEX(YTD_12[Vendor Name], I264), "")</f>
        <v>0</v>
      </c>
      <c r="K264" s="44">
        <f>SUMIFS(YTD_12[Closed Sales Volume YTD], YTD_12[Associate Name], J261, YTD_12[Vendor Name], J264)</f>
        <v>0</v>
      </c>
      <c r="L264" s="46" t="e">
        <f>K264/K259</f>
        <v>#DIV/0!</v>
      </c>
      <c r="N264" s="3">
        <v>2</v>
      </c>
      <c r="O264" s="3" cm="1">
        <f t="array" ref="O264">_xlfn.AGGREGATE(15, 3, (YTD_12[Associate Name]=P261)/(YTD_12[Associate Name]=P261)*ROW(YTD_12[Associate Name]), N264) - 1</f>
        <v>2</v>
      </c>
      <c r="P264" s="43" cm="1">
        <f t="array" ref="P264">IFERROR(INDEX(YTD_12[Vendor Name], O264), "")</f>
        <v>0</v>
      </c>
      <c r="Q264" s="44">
        <f>SUMIFS(YTD_12[Closed Sales Volume YTD], YTD_12[Associate Name], P261, YTD_12[Vendor Name], P264)</f>
        <v>0</v>
      </c>
      <c r="R264" s="46" t="e">
        <f>Q264/Q259</f>
        <v>#DIV/0!</v>
      </c>
      <c r="T264" s="3">
        <v>2</v>
      </c>
      <c r="U264" s="3" cm="1">
        <f t="array" ref="U264">_xlfn.AGGREGATE(15, 3, (YTD_12[Associate Name]=V261)/(YTD_12[Associate Name]=V261)*ROW(YTD_12[Associate Name]), T264) - 1</f>
        <v>2</v>
      </c>
      <c r="V264" s="43" cm="1">
        <f t="array" ref="V264">IFERROR(INDEX(YTD_12[Vendor Name], U264), "")</f>
        <v>0</v>
      </c>
      <c r="W264" s="44">
        <f>SUMIFS(YTD_12[Closed Sales Volume YTD], YTD_12[Associate Name], V261, YTD_12[Vendor Name], V264)</f>
        <v>0</v>
      </c>
      <c r="X264" s="46" t="e">
        <f>W264/W259</f>
        <v>#DIV/0!</v>
      </c>
      <c r="Z264" s="3">
        <v>2</v>
      </c>
      <c r="AA264" s="3" cm="1">
        <f t="array" ref="AA264">_xlfn.AGGREGATE(15, 3, (YTD_12[Associate Name]=AB261)/(YTD_12[Associate Name]=AB261)*ROW(YTD_12[Associate Name]), Z264) - 1</f>
        <v>2</v>
      </c>
      <c r="AB264" s="43" cm="1">
        <f t="array" ref="AB264">IFERROR(INDEX(YTD_12[Vendor Name], AA264), "")</f>
        <v>0</v>
      </c>
      <c r="AC264" s="44">
        <f>SUMIFS(YTD_12[Closed Sales Volume YTD], YTD_12[Associate Name], AB261, YTD_12[Vendor Name], AB264)</f>
        <v>0</v>
      </c>
      <c r="AD264" s="46" t="e">
        <f>AC264/AC259</f>
        <v>#DIV/0!</v>
      </c>
    </row>
    <row r="265" spans="1:30" x14ac:dyDescent="0.2">
      <c r="B265" s="3">
        <v>3</v>
      </c>
      <c r="C265" s="3" cm="1">
        <f t="array" ref="C265">_xlfn.AGGREGATE(15, 3, (YTD_12[Associate Name]=D261)/(YTD_12[Associate Name]=D261)*ROW(YTD_12[Associate Name]), B265) - 1</f>
        <v>3</v>
      </c>
      <c r="D265" s="43" cm="1">
        <f t="array" ref="D265">IFERROR(INDEX(YTD_12[Vendor Name], C265), "")</f>
        <v>0</v>
      </c>
      <c r="E265" s="44">
        <f>SUMIFS(YTD_12[Closed Sales Volume YTD], YTD_12[Associate Name], D261, YTD_12[Vendor Name], D265)</f>
        <v>0</v>
      </c>
      <c r="F265" s="45" t="e">
        <f>E265/E259</f>
        <v>#DIV/0!</v>
      </c>
      <c r="H265" s="3">
        <v>3</v>
      </c>
      <c r="I265" s="3" cm="1">
        <f t="array" ref="I265">_xlfn.AGGREGATE(15, 3, (YTD_12[Associate Name]=J261)/(YTD_12[Associate Name]=J261)*ROW(YTD_12[Associate Name]), H265) - 1</f>
        <v>3</v>
      </c>
      <c r="J265" s="43" cm="1">
        <f t="array" ref="J265">IFERROR(INDEX(YTD_12[Vendor Name], I265), "")</f>
        <v>0</v>
      </c>
      <c r="K265" s="44">
        <f>SUMIFS(YTD_12[Closed Sales Volume YTD], YTD_12[Associate Name], J261, YTD_12[Vendor Name], J265)</f>
        <v>0</v>
      </c>
      <c r="L265" s="45" t="e">
        <f>K265/K259</f>
        <v>#DIV/0!</v>
      </c>
      <c r="N265" s="3">
        <v>3</v>
      </c>
      <c r="O265" s="3" cm="1">
        <f t="array" ref="O265">_xlfn.AGGREGATE(15, 3, (YTD_12[Associate Name]=P261)/(YTD_12[Associate Name]=P261)*ROW(YTD_12[Associate Name]), N265) - 1</f>
        <v>3</v>
      </c>
      <c r="P265" s="43" cm="1">
        <f t="array" ref="P265">IFERROR(INDEX(YTD_12[Vendor Name], O265), "")</f>
        <v>0</v>
      </c>
      <c r="Q265" s="44">
        <f>SUMIFS(YTD_12[Closed Sales Volume YTD], YTD_12[Associate Name], P261, YTD_12[Vendor Name], P265)</f>
        <v>0</v>
      </c>
      <c r="R265" s="45" t="e">
        <f>Q265/Q259</f>
        <v>#DIV/0!</v>
      </c>
      <c r="T265" s="3">
        <v>3</v>
      </c>
      <c r="U265" s="3" cm="1">
        <f t="array" ref="U265">_xlfn.AGGREGATE(15, 3, (YTD_12[Associate Name]=V261)/(YTD_12[Associate Name]=V261)*ROW(YTD_12[Associate Name]), T265) - 1</f>
        <v>3</v>
      </c>
      <c r="V265" s="43" cm="1">
        <f t="array" ref="V265">IFERROR(INDEX(YTD_12[Vendor Name], U265), "")</f>
        <v>0</v>
      </c>
      <c r="W265" s="44">
        <f>SUMIFS(YTD_12[Closed Sales Volume YTD], YTD_12[Associate Name], V261, YTD_12[Vendor Name], V265)</f>
        <v>0</v>
      </c>
      <c r="X265" s="45" t="e">
        <f>W265/W259</f>
        <v>#DIV/0!</v>
      </c>
      <c r="Z265" s="3">
        <v>3</v>
      </c>
      <c r="AA265" s="3" cm="1">
        <f t="array" ref="AA265">_xlfn.AGGREGATE(15, 3, (YTD_12[Associate Name]=AB261)/(YTD_12[Associate Name]=AB261)*ROW(YTD_12[Associate Name]), Z265) - 1</f>
        <v>3</v>
      </c>
      <c r="AB265" s="43" cm="1">
        <f t="array" ref="AB265">IFERROR(INDEX(YTD_12[Vendor Name], AA265), "")</f>
        <v>0</v>
      </c>
      <c r="AC265" s="44">
        <f>SUMIFS(YTD_12[Closed Sales Volume YTD], YTD_12[Associate Name], AB261, YTD_12[Vendor Name], AB265)</f>
        <v>0</v>
      </c>
      <c r="AD265" s="45" t="e">
        <f>AC265/AC259</f>
        <v>#DIV/0!</v>
      </c>
    </row>
    <row r="266" spans="1:30" x14ac:dyDescent="0.2">
      <c r="B266" s="3">
        <v>4</v>
      </c>
      <c r="C266" s="3" cm="1">
        <f t="array" ref="C266">_xlfn.AGGREGATE(15, 3, (YTD_12[Associate Name]=D261)/(YTD_12[Associate Name]=D261)*ROW(YTD_12[Associate Name]), B266) - 1</f>
        <v>4</v>
      </c>
      <c r="D266" s="43" cm="1">
        <f t="array" ref="D266">IFERROR(INDEX(YTD_12[Vendor Name], C266), "")</f>
        <v>0</v>
      </c>
      <c r="E266" s="44">
        <f>SUMIFS(YTD_12[Closed Sales Volume YTD], YTD_12[Associate Name], D261, YTD_12[Vendor Name], D266)</f>
        <v>0</v>
      </c>
      <c r="F266" s="45" t="e">
        <f>E266/E259</f>
        <v>#DIV/0!</v>
      </c>
      <c r="H266" s="3">
        <v>4</v>
      </c>
      <c r="I266" s="3" cm="1">
        <f t="array" ref="I266">_xlfn.AGGREGATE(15, 3, (YTD_12[Associate Name]=J261)/(YTD_12[Associate Name]=J261)*ROW(YTD_12[Associate Name]), H266) - 1</f>
        <v>4</v>
      </c>
      <c r="J266" s="43" cm="1">
        <f t="array" ref="J266">IFERROR(INDEX(YTD_12[Vendor Name], I266), "")</f>
        <v>0</v>
      </c>
      <c r="K266" s="44">
        <f>SUMIFS(YTD_12[Closed Sales Volume YTD], YTD_12[Associate Name], J261, YTD_12[Vendor Name], J266)</f>
        <v>0</v>
      </c>
      <c r="L266" s="45" t="e">
        <f>K266/K259</f>
        <v>#DIV/0!</v>
      </c>
      <c r="N266" s="3">
        <v>4</v>
      </c>
      <c r="O266" s="3" cm="1">
        <f t="array" ref="O266">_xlfn.AGGREGATE(15, 3, (YTD_12[Associate Name]=P261)/(YTD_12[Associate Name]=P261)*ROW(YTD_12[Associate Name]), N266) - 1</f>
        <v>4</v>
      </c>
      <c r="P266" s="43" cm="1">
        <f t="array" ref="P266">IFERROR(INDEX(YTD_12[Vendor Name], O266), "")</f>
        <v>0</v>
      </c>
      <c r="Q266" s="44">
        <f>SUMIFS(YTD_12[Closed Sales Volume YTD], YTD_12[Associate Name], P261, YTD_12[Vendor Name], P266)</f>
        <v>0</v>
      </c>
      <c r="R266" s="45" t="e">
        <f>Q266/Q259</f>
        <v>#DIV/0!</v>
      </c>
      <c r="T266" s="3">
        <v>4</v>
      </c>
      <c r="U266" s="3" cm="1">
        <f t="array" ref="U266">_xlfn.AGGREGATE(15, 3, (YTD_12[Associate Name]=V261)/(YTD_12[Associate Name]=V261)*ROW(YTD_12[Associate Name]), T266) - 1</f>
        <v>4</v>
      </c>
      <c r="V266" s="43" cm="1">
        <f t="array" ref="V266">IFERROR(INDEX(YTD_12[Vendor Name], U266), "")</f>
        <v>0</v>
      </c>
      <c r="W266" s="44">
        <f>SUMIFS(YTD_12[Closed Sales Volume YTD], YTD_12[Associate Name], V261, YTD_12[Vendor Name], V266)</f>
        <v>0</v>
      </c>
      <c r="X266" s="45" t="e">
        <f>W266/W259</f>
        <v>#DIV/0!</v>
      </c>
      <c r="Z266" s="3">
        <v>4</v>
      </c>
      <c r="AA266" s="3" cm="1">
        <f t="array" ref="AA266">_xlfn.AGGREGATE(15, 3, (YTD_12[Associate Name]=AB261)/(YTD_12[Associate Name]=AB261)*ROW(YTD_12[Associate Name]), Z266) - 1</f>
        <v>4</v>
      </c>
      <c r="AB266" s="43" cm="1">
        <f t="array" ref="AB266">IFERROR(INDEX(YTD_12[Vendor Name], AA266), "")</f>
        <v>0</v>
      </c>
      <c r="AC266" s="44">
        <f>SUMIFS(YTD_12[Closed Sales Volume YTD], YTD_12[Associate Name], AB261, YTD_12[Vendor Name], AB266)</f>
        <v>0</v>
      </c>
      <c r="AD266" s="45" t="e">
        <f>AC266/AC259</f>
        <v>#DIV/0!</v>
      </c>
    </row>
    <row r="267" spans="1:30" x14ac:dyDescent="0.2">
      <c r="B267" s="3">
        <v>5</v>
      </c>
      <c r="C267" s="3" cm="1">
        <f t="array" ref="C267">_xlfn.AGGREGATE(15, 3, (YTD_12[Associate Name]=D261)/(YTD_12[Associate Name]=D261)*ROW(YTD_12[Associate Name]), B267) - 1</f>
        <v>5</v>
      </c>
      <c r="D267" s="43" cm="1">
        <f t="array" ref="D267">IFERROR(INDEX(YTD_12[Vendor Name], C267), "")</f>
        <v>0</v>
      </c>
      <c r="E267" s="44">
        <f>SUMIFS(YTD_12[Closed Sales Volume YTD], YTD_12[Associate Name], D261, YTD_12[Vendor Name], D267)</f>
        <v>0</v>
      </c>
      <c r="F267" s="45" t="e">
        <f>E267/E259</f>
        <v>#DIV/0!</v>
      </c>
      <c r="H267" s="3">
        <v>5</v>
      </c>
      <c r="I267" s="3" cm="1">
        <f t="array" ref="I267">_xlfn.AGGREGATE(15, 3, (YTD_12[Associate Name]=J261)/(YTD_12[Associate Name]=J261)*ROW(YTD_12[Associate Name]), H267) - 1</f>
        <v>5</v>
      </c>
      <c r="J267" s="43" cm="1">
        <f t="array" ref="J267">IFERROR(INDEX(YTD_12[Vendor Name], I267), "")</f>
        <v>0</v>
      </c>
      <c r="K267" s="44">
        <f>SUMIFS(YTD_12[Closed Sales Volume YTD], YTD_12[Associate Name], J261, YTD_12[Vendor Name], J267)</f>
        <v>0</v>
      </c>
      <c r="L267" s="45" t="e">
        <f>K267/K259</f>
        <v>#DIV/0!</v>
      </c>
      <c r="N267" s="3">
        <v>5</v>
      </c>
      <c r="O267" s="3" cm="1">
        <f t="array" ref="O267">_xlfn.AGGREGATE(15, 3, (YTD_12[Associate Name]=P261)/(YTD_12[Associate Name]=P261)*ROW(YTD_12[Associate Name]), N267) - 1</f>
        <v>5</v>
      </c>
      <c r="P267" s="43" cm="1">
        <f t="array" ref="P267">IFERROR(INDEX(YTD_12[Vendor Name], O267), "")</f>
        <v>0</v>
      </c>
      <c r="Q267" s="44">
        <f>SUMIFS(YTD_12[Closed Sales Volume YTD], YTD_12[Associate Name], P261, YTD_12[Vendor Name], P267)</f>
        <v>0</v>
      </c>
      <c r="R267" s="45" t="e">
        <f>Q267/Q259</f>
        <v>#DIV/0!</v>
      </c>
      <c r="T267" s="3">
        <v>5</v>
      </c>
      <c r="U267" s="3" cm="1">
        <f t="array" ref="U267">_xlfn.AGGREGATE(15, 3, (YTD_12[Associate Name]=V261)/(YTD_12[Associate Name]=V261)*ROW(YTD_12[Associate Name]), T267) - 1</f>
        <v>5</v>
      </c>
      <c r="V267" s="43" cm="1">
        <f t="array" ref="V267">IFERROR(INDEX(YTD_12[Vendor Name], U267), "")</f>
        <v>0</v>
      </c>
      <c r="W267" s="44">
        <f>SUMIFS(YTD_12[Closed Sales Volume YTD], YTD_12[Associate Name], V261, YTD_12[Vendor Name], V267)</f>
        <v>0</v>
      </c>
      <c r="X267" s="45" t="e">
        <f>W267/W259</f>
        <v>#DIV/0!</v>
      </c>
      <c r="Z267" s="3">
        <v>5</v>
      </c>
      <c r="AA267" s="3" cm="1">
        <f t="array" ref="AA267">_xlfn.AGGREGATE(15, 3, (YTD_12[Associate Name]=AB261)/(YTD_12[Associate Name]=AB261)*ROW(YTD_12[Associate Name]), Z267) - 1</f>
        <v>5</v>
      </c>
      <c r="AB267" s="43" cm="1">
        <f t="array" ref="AB267">IFERROR(INDEX(YTD_12[Vendor Name], AA267), "")</f>
        <v>0</v>
      </c>
      <c r="AC267" s="44">
        <f>SUMIFS(YTD_12[Closed Sales Volume YTD], YTD_12[Associate Name], AB261, YTD_12[Vendor Name], AB267)</f>
        <v>0</v>
      </c>
      <c r="AD267" s="45" t="e">
        <f>AC267/AC259</f>
        <v>#DIV/0!</v>
      </c>
    </row>
    <row r="268" spans="1:30" x14ac:dyDescent="0.2">
      <c r="B268" s="3">
        <v>6</v>
      </c>
      <c r="C268" s="3" cm="1">
        <f t="array" ref="C268">_xlfn.AGGREGATE(15, 3, (YTD_12[Associate Name]=D261)/(YTD_12[Associate Name]=D261)*ROW(YTD_12[Associate Name]), B268) - 1</f>
        <v>6</v>
      </c>
      <c r="D268" s="43" cm="1">
        <f t="array" ref="D268">IFERROR(INDEX(YTD_12[Vendor Name], C268), "")</f>
        <v>0</v>
      </c>
      <c r="E268" s="44">
        <f>SUMIFS(YTD_12[Closed Sales Volume YTD], YTD_12[Associate Name], D261, YTD_12[Vendor Name], D268)</f>
        <v>0</v>
      </c>
      <c r="F268" s="45" t="e">
        <f>E268/E259</f>
        <v>#DIV/0!</v>
      </c>
      <c r="H268" s="3">
        <v>6</v>
      </c>
      <c r="I268" s="3" cm="1">
        <f t="array" ref="I268">_xlfn.AGGREGATE(15, 3, (YTD_12[Associate Name]=J261)/(YTD_12[Associate Name]=J261)*ROW(YTD_12[Associate Name]), H268) - 1</f>
        <v>6</v>
      </c>
      <c r="J268" s="43" cm="1">
        <f t="array" ref="J268">IFERROR(INDEX(YTD_12[Vendor Name], I268), "")</f>
        <v>0</v>
      </c>
      <c r="K268" s="44">
        <f>SUMIFS(YTD_12[Closed Sales Volume YTD], YTD_12[Associate Name], J261, YTD_12[Vendor Name], J268)</f>
        <v>0</v>
      </c>
      <c r="L268" s="45" t="e">
        <f>K268/K259</f>
        <v>#DIV/0!</v>
      </c>
      <c r="N268" s="3">
        <v>6</v>
      </c>
      <c r="O268" s="3" cm="1">
        <f t="array" ref="O268">_xlfn.AGGREGATE(15, 3, (YTD_12[Associate Name]=P261)/(YTD_12[Associate Name]=P261)*ROW(YTD_12[Associate Name]), N268) - 1</f>
        <v>6</v>
      </c>
      <c r="P268" s="43" cm="1">
        <f t="array" ref="P268">IFERROR(INDEX(YTD_12[Vendor Name], O268), "")</f>
        <v>0</v>
      </c>
      <c r="Q268" s="44">
        <f>SUMIFS(YTD_12[Closed Sales Volume YTD], YTD_12[Associate Name], P261, YTD_12[Vendor Name], P268)</f>
        <v>0</v>
      </c>
      <c r="R268" s="45" t="e">
        <f>Q268/Q259</f>
        <v>#DIV/0!</v>
      </c>
      <c r="T268" s="3">
        <v>6</v>
      </c>
      <c r="U268" s="3" cm="1">
        <f t="array" ref="U268">_xlfn.AGGREGATE(15, 3, (YTD_12[Associate Name]=V261)/(YTD_12[Associate Name]=V261)*ROW(YTD_12[Associate Name]), T268) - 1</f>
        <v>6</v>
      </c>
      <c r="V268" s="43" cm="1">
        <f t="array" ref="V268">IFERROR(INDEX(YTD_12[Vendor Name], U268), "")</f>
        <v>0</v>
      </c>
      <c r="W268" s="44">
        <f>SUMIFS(YTD_12[Closed Sales Volume YTD], YTD_12[Associate Name], V261, YTD_12[Vendor Name], V268)</f>
        <v>0</v>
      </c>
      <c r="X268" s="45" t="e">
        <f>W268/W259</f>
        <v>#DIV/0!</v>
      </c>
      <c r="Z268" s="3">
        <v>6</v>
      </c>
      <c r="AA268" s="3" cm="1">
        <f t="array" ref="AA268">_xlfn.AGGREGATE(15, 3, (YTD_12[Associate Name]=AB261)/(YTD_12[Associate Name]=AB261)*ROW(YTD_12[Associate Name]), Z268) - 1</f>
        <v>6</v>
      </c>
      <c r="AB268" s="43" cm="1">
        <f t="array" ref="AB268">IFERROR(INDEX(YTD_12[Vendor Name], AA268), "")</f>
        <v>0</v>
      </c>
      <c r="AC268" s="44">
        <f>SUMIFS(YTD_12[Closed Sales Volume YTD], YTD_12[Associate Name], AB261, YTD_12[Vendor Name], AB268)</f>
        <v>0</v>
      </c>
      <c r="AD268" s="45" t="e">
        <f>AC268/AC259</f>
        <v>#DIV/0!</v>
      </c>
    </row>
    <row r="269" spans="1:30" x14ac:dyDescent="0.2">
      <c r="B269" s="3">
        <v>7</v>
      </c>
      <c r="C269" s="3" cm="1">
        <f t="array" ref="C269">_xlfn.AGGREGATE(15, 3, (YTD_12[Associate Name]=D261)/(YTD_12[Associate Name]=D261)*ROW(YTD_12[Associate Name]), B269) - 1</f>
        <v>7</v>
      </c>
      <c r="D269" s="43" cm="1">
        <f t="array" ref="D269">IFERROR(INDEX(YTD_12[Vendor Name], C269), "")</f>
        <v>0</v>
      </c>
      <c r="E269" s="44">
        <f>SUMIFS(YTD_12[Closed Sales Volume YTD], YTD_12[Associate Name], D261, YTD_12[Vendor Name], D269)</f>
        <v>0</v>
      </c>
      <c r="F269" s="45" t="e">
        <f>E269/E259</f>
        <v>#DIV/0!</v>
      </c>
      <c r="H269" s="3">
        <v>7</v>
      </c>
      <c r="I269" s="3" cm="1">
        <f t="array" ref="I269">_xlfn.AGGREGATE(15, 3, (YTD_12[Associate Name]=J261)/(YTD_12[Associate Name]=J261)*ROW(YTD_12[Associate Name]), H269) - 1</f>
        <v>7</v>
      </c>
      <c r="J269" s="43" cm="1">
        <f t="array" ref="J269">IFERROR(INDEX(YTD_12[Vendor Name], I269), "")</f>
        <v>0</v>
      </c>
      <c r="K269" s="44">
        <f>SUMIFS(YTD_12[Closed Sales Volume YTD], YTD_12[Associate Name], J261, YTD_12[Vendor Name], J269)</f>
        <v>0</v>
      </c>
      <c r="L269" s="45" t="e">
        <f>K269/K259</f>
        <v>#DIV/0!</v>
      </c>
      <c r="N269" s="3">
        <v>7</v>
      </c>
      <c r="O269" s="3" cm="1">
        <f t="array" ref="O269">_xlfn.AGGREGATE(15, 3, (YTD_12[Associate Name]=P261)/(YTD_12[Associate Name]=P261)*ROW(YTD_12[Associate Name]), N269) - 1</f>
        <v>7</v>
      </c>
      <c r="P269" s="43" cm="1">
        <f t="array" ref="P269">IFERROR(INDEX(YTD_12[Vendor Name], O269), "")</f>
        <v>0</v>
      </c>
      <c r="Q269" s="44">
        <f>SUMIFS(YTD_12[Closed Sales Volume YTD], YTD_12[Associate Name], P261, YTD_12[Vendor Name], P269)</f>
        <v>0</v>
      </c>
      <c r="R269" s="45" t="e">
        <f>Q269/Q259</f>
        <v>#DIV/0!</v>
      </c>
      <c r="T269" s="3">
        <v>7</v>
      </c>
      <c r="U269" s="3" cm="1">
        <f t="array" ref="U269">_xlfn.AGGREGATE(15, 3, (YTD_12[Associate Name]=V261)/(YTD_12[Associate Name]=V261)*ROW(YTD_12[Associate Name]), T269) - 1</f>
        <v>7</v>
      </c>
      <c r="V269" s="43" cm="1">
        <f t="array" ref="V269">IFERROR(INDEX(YTD_12[Vendor Name], U269), "")</f>
        <v>0</v>
      </c>
      <c r="W269" s="44">
        <f>SUMIFS(YTD_12[Closed Sales Volume YTD], YTD_12[Associate Name], V261, YTD_12[Vendor Name], V269)</f>
        <v>0</v>
      </c>
      <c r="X269" s="45" t="e">
        <f>W269/W259</f>
        <v>#DIV/0!</v>
      </c>
      <c r="Z269" s="3">
        <v>7</v>
      </c>
      <c r="AA269" s="3" cm="1">
        <f t="array" ref="AA269">_xlfn.AGGREGATE(15, 3, (YTD_12[Associate Name]=AB261)/(YTD_12[Associate Name]=AB261)*ROW(YTD_12[Associate Name]), Z269) - 1</f>
        <v>7</v>
      </c>
      <c r="AB269" s="43" cm="1">
        <f t="array" ref="AB269">IFERROR(INDEX(YTD_12[Vendor Name], AA269), "")</f>
        <v>0</v>
      </c>
      <c r="AC269" s="44">
        <f>SUMIFS(YTD_12[Closed Sales Volume YTD], YTD_12[Associate Name], AB261, YTD_12[Vendor Name], AB269)</f>
        <v>0</v>
      </c>
      <c r="AD269" s="45" t="e">
        <f>AC269/AC259</f>
        <v>#DIV/0!</v>
      </c>
    </row>
    <row r="270" spans="1:30" x14ac:dyDescent="0.2">
      <c r="B270" s="3">
        <v>8</v>
      </c>
      <c r="C270" s="3" cm="1">
        <f t="array" ref="C270">_xlfn.AGGREGATE(15, 3, (YTD_12[Associate Name]=D261)/(YTD_12[Associate Name]=D261)*ROW(YTD_12[Associate Name]), B270) - 1</f>
        <v>8</v>
      </c>
      <c r="D270" s="43" cm="1">
        <f t="array" ref="D270">IFERROR(INDEX(YTD_12[Vendor Name], C270), "")</f>
        <v>0</v>
      </c>
      <c r="E270" s="44">
        <f>SUMIFS(YTD_12[Closed Sales Volume YTD], YTD_12[Associate Name], D261, YTD_12[Vendor Name], D270)</f>
        <v>0</v>
      </c>
      <c r="F270" s="45" t="e">
        <f>E270/E259</f>
        <v>#DIV/0!</v>
      </c>
      <c r="H270" s="3">
        <v>8</v>
      </c>
      <c r="I270" s="3" cm="1">
        <f t="array" ref="I270">_xlfn.AGGREGATE(15, 3, (YTD_12[Associate Name]=J261)/(YTD_12[Associate Name]=J261)*ROW(YTD_12[Associate Name]), H270) - 1</f>
        <v>8</v>
      </c>
      <c r="J270" s="43" cm="1">
        <f t="array" ref="J270">IFERROR(INDEX(YTD_12[Vendor Name], I270), "")</f>
        <v>0</v>
      </c>
      <c r="K270" s="44">
        <f>SUMIFS(YTD_12[Closed Sales Volume YTD], YTD_12[Associate Name], J261, YTD_12[Vendor Name], J270)</f>
        <v>0</v>
      </c>
      <c r="L270" s="45" t="e">
        <f>K270/K259</f>
        <v>#DIV/0!</v>
      </c>
      <c r="N270" s="3">
        <v>8</v>
      </c>
      <c r="O270" s="3" cm="1">
        <f t="array" ref="O270">_xlfn.AGGREGATE(15, 3, (YTD_12[Associate Name]=P261)/(YTD_12[Associate Name]=P261)*ROW(YTD_12[Associate Name]), N270) - 1</f>
        <v>8</v>
      </c>
      <c r="P270" s="43" cm="1">
        <f t="array" ref="P270">IFERROR(INDEX(YTD_12[Vendor Name], O270), "")</f>
        <v>0</v>
      </c>
      <c r="Q270" s="44">
        <f>SUMIFS(YTD_12[Closed Sales Volume YTD], YTD_12[Associate Name], P261, YTD_12[Vendor Name], P270)</f>
        <v>0</v>
      </c>
      <c r="R270" s="45" t="e">
        <f>Q270/Q259</f>
        <v>#DIV/0!</v>
      </c>
      <c r="T270" s="3">
        <v>8</v>
      </c>
      <c r="U270" s="3" cm="1">
        <f t="array" ref="U270">_xlfn.AGGREGATE(15, 3, (YTD_12[Associate Name]=V261)/(YTD_12[Associate Name]=V261)*ROW(YTD_12[Associate Name]), T270) - 1</f>
        <v>8</v>
      </c>
      <c r="V270" s="43" cm="1">
        <f t="array" ref="V270">IFERROR(INDEX(YTD_12[Vendor Name], U270), "")</f>
        <v>0</v>
      </c>
      <c r="W270" s="44">
        <f>SUMIFS(YTD_12[Closed Sales Volume YTD], YTD_12[Associate Name], V261, YTD_12[Vendor Name], V270)</f>
        <v>0</v>
      </c>
      <c r="X270" s="45" t="e">
        <f>W270/W259</f>
        <v>#DIV/0!</v>
      </c>
      <c r="Z270" s="3">
        <v>8</v>
      </c>
      <c r="AA270" s="3" cm="1">
        <f t="array" ref="AA270">_xlfn.AGGREGATE(15, 3, (YTD_12[Associate Name]=AB261)/(YTD_12[Associate Name]=AB261)*ROW(YTD_12[Associate Name]), Z270) - 1</f>
        <v>8</v>
      </c>
      <c r="AB270" s="43" cm="1">
        <f t="array" ref="AB270">IFERROR(INDEX(YTD_12[Vendor Name], AA270), "")</f>
        <v>0</v>
      </c>
      <c r="AC270" s="44">
        <f>SUMIFS(YTD_12[Closed Sales Volume YTD], YTD_12[Associate Name], AB261, YTD_12[Vendor Name], AB270)</f>
        <v>0</v>
      </c>
      <c r="AD270" s="45" t="e">
        <f>AC270/AC259</f>
        <v>#DIV/0!</v>
      </c>
    </row>
    <row r="271" spans="1:30" x14ac:dyDescent="0.2">
      <c r="B271" s="3">
        <v>9</v>
      </c>
      <c r="C271" s="3" cm="1">
        <f t="array" ref="C271">_xlfn.AGGREGATE(15, 3, (YTD_12[Associate Name]=D261)/(YTD_12[Associate Name]=D261)*ROW(YTD_12[Associate Name]), B271) - 1</f>
        <v>9</v>
      </c>
      <c r="D271" s="43" cm="1">
        <f t="array" ref="D271">IFERROR(INDEX(YTD_12[Vendor Name], C271), "")</f>
        <v>0</v>
      </c>
      <c r="E271" s="44">
        <f>SUMIFS(YTD_12[Closed Sales Volume YTD], YTD_12[Associate Name], D261, YTD_12[Vendor Name], D271)</f>
        <v>0</v>
      </c>
      <c r="F271" s="45" t="e">
        <f>E271/E259</f>
        <v>#DIV/0!</v>
      </c>
      <c r="H271" s="3">
        <v>9</v>
      </c>
      <c r="I271" s="3" cm="1">
        <f t="array" ref="I271">_xlfn.AGGREGATE(15, 3, (YTD_12[Associate Name]=J261)/(YTD_12[Associate Name]=J261)*ROW(YTD_12[Associate Name]), H271) - 1</f>
        <v>9</v>
      </c>
      <c r="J271" s="43" cm="1">
        <f t="array" ref="J271">IFERROR(INDEX(YTD_12[Vendor Name], I271), "")</f>
        <v>0</v>
      </c>
      <c r="K271" s="44">
        <f>SUMIFS(YTD_12[Closed Sales Volume YTD], YTD_12[Associate Name], J261, YTD_12[Vendor Name], J271)</f>
        <v>0</v>
      </c>
      <c r="L271" s="45" t="e">
        <f>K271/K259</f>
        <v>#DIV/0!</v>
      </c>
      <c r="N271" s="3">
        <v>9</v>
      </c>
      <c r="O271" s="3" cm="1">
        <f t="array" ref="O271">_xlfn.AGGREGATE(15, 3, (YTD_12[Associate Name]=P261)/(YTD_12[Associate Name]=P261)*ROW(YTD_12[Associate Name]), N271) - 1</f>
        <v>9</v>
      </c>
      <c r="P271" s="43" cm="1">
        <f t="array" ref="P271">IFERROR(INDEX(YTD_12[Vendor Name], O271), "")</f>
        <v>0</v>
      </c>
      <c r="Q271" s="44">
        <f>SUMIFS(YTD_12[Closed Sales Volume YTD], YTD_12[Associate Name], P261, YTD_12[Vendor Name], P271)</f>
        <v>0</v>
      </c>
      <c r="R271" s="45" t="e">
        <f>Q271/Q259</f>
        <v>#DIV/0!</v>
      </c>
      <c r="T271" s="3">
        <v>9</v>
      </c>
      <c r="U271" s="3" cm="1">
        <f t="array" ref="U271">_xlfn.AGGREGATE(15, 3, (YTD_12[Associate Name]=V261)/(YTD_12[Associate Name]=V261)*ROW(YTD_12[Associate Name]), T271) - 1</f>
        <v>9</v>
      </c>
      <c r="V271" s="43" cm="1">
        <f t="array" ref="V271">IFERROR(INDEX(YTD_12[Vendor Name], U271), "")</f>
        <v>0</v>
      </c>
      <c r="W271" s="44">
        <f>SUMIFS(YTD_12[Closed Sales Volume YTD], YTD_12[Associate Name], V261, YTD_12[Vendor Name], V271)</f>
        <v>0</v>
      </c>
      <c r="X271" s="45" t="e">
        <f>W271/W259</f>
        <v>#DIV/0!</v>
      </c>
      <c r="Z271" s="3">
        <v>9</v>
      </c>
      <c r="AA271" s="3" cm="1">
        <f t="array" ref="AA271">_xlfn.AGGREGATE(15, 3, (YTD_12[Associate Name]=AB261)/(YTD_12[Associate Name]=AB261)*ROW(YTD_12[Associate Name]), Z271) - 1</f>
        <v>9</v>
      </c>
      <c r="AB271" s="43" cm="1">
        <f t="array" ref="AB271">IFERROR(INDEX(YTD_12[Vendor Name], AA271), "")</f>
        <v>0</v>
      </c>
      <c r="AC271" s="44">
        <f>SUMIFS(YTD_12[Closed Sales Volume YTD], YTD_12[Associate Name], AB261, YTD_12[Vendor Name], AB271)</f>
        <v>0</v>
      </c>
      <c r="AD271" s="45" t="e">
        <f>AC271/AC259</f>
        <v>#DIV/0!</v>
      </c>
    </row>
    <row r="272" spans="1:30" x14ac:dyDescent="0.2">
      <c r="B272" s="3">
        <v>10</v>
      </c>
      <c r="C272" s="3" cm="1">
        <f t="array" ref="C272">_xlfn.AGGREGATE(15, 3, (YTD_12[Associate Name]=D261)/(YTD_12[Associate Name]=D261)*ROW(YTD_12[Associate Name]), B272) - 1</f>
        <v>10</v>
      </c>
      <c r="D272" s="43" cm="1">
        <f t="array" ref="D272">IFERROR(INDEX(YTD_12[Vendor Name], C272), "")</f>
        <v>0</v>
      </c>
      <c r="E272" s="44">
        <f>SUMIFS(YTD_12[Closed Sales Volume YTD], YTD_12[Associate Name], D261, YTD_12[Vendor Name], D272)</f>
        <v>0</v>
      </c>
      <c r="F272" s="45" t="e">
        <f>E272/E259</f>
        <v>#DIV/0!</v>
      </c>
      <c r="H272" s="3">
        <v>10</v>
      </c>
      <c r="I272" s="3" cm="1">
        <f t="array" ref="I272">_xlfn.AGGREGATE(15, 3, (YTD_12[Associate Name]=J261)/(YTD_12[Associate Name]=J261)*ROW(YTD_12[Associate Name]), H272) - 1</f>
        <v>10</v>
      </c>
      <c r="J272" s="43" cm="1">
        <f t="array" ref="J272">IFERROR(INDEX(YTD_12[Vendor Name], I272), "")</f>
        <v>0</v>
      </c>
      <c r="K272" s="44">
        <f>SUMIFS(YTD_12[Closed Sales Volume YTD], YTD_12[Associate Name], J261, YTD_12[Vendor Name], J272)</f>
        <v>0</v>
      </c>
      <c r="L272" s="45" t="e">
        <f>K272/K259</f>
        <v>#DIV/0!</v>
      </c>
      <c r="N272" s="3">
        <v>10</v>
      </c>
      <c r="O272" s="3" cm="1">
        <f t="array" ref="O272">_xlfn.AGGREGATE(15, 3, (YTD_12[Associate Name]=P261)/(YTD_12[Associate Name]=P261)*ROW(YTD_12[Associate Name]), N272) - 1</f>
        <v>10</v>
      </c>
      <c r="P272" s="43" cm="1">
        <f t="array" ref="P272">IFERROR(INDEX(YTD_12[Vendor Name], O272), "")</f>
        <v>0</v>
      </c>
      <c r="Q272" s="44">
        <f>SUMIFS(YTD_12[Closed Sales Volume YTD], YTD_12[Associate Name], P261, YTD_12[Vendor Name], P272)</f>
        <v>0</v>
      </c>
      <c r="R272" s="45" t="e">
        <f>Q272/Q259</f>
        <v>#DIV/0!</v>
      </c>
      <c r="T272" s="3">
        <v>10</v>
      </c>
      <c r="U272" s="3" cm="1">
        <f t="array" ref="U272">_xlfn.AGGREGATE(15, 3, (YTD_12[Associate Name]=V261)/(YTD_12[Associate Name]=V261)*ROW(YTD_12[Associate Name]), T272) - 1</f>
        <v>10</v>
      </c>
      <c r="V272" s="43" cm="1">
        <f t="array" ref="V272">IFERROR(INDEX(YTD_12[Vendor Name], U272), "")</f>
        <v>0</v>
      </c>
      <c r="W272" s="44">
        <f>SUMIFS(YTD_12[Closed Sales Volume YTD], YTD_12[Associate Name], V261, YTD_12[Vendor Name], V272)</f>
        <v>0</v>
      </c>
      <c r="X272" s="45" t="e">
        <f>W272/W259</f>
        <v>#DIV/0!</v>
      </c>
      <c r="Z272" s="3">
        <v>10</v>
      </c>
      <c r="AA272" s="3" cm="1">
        <f t="array" ref="AA272">_xlfn.AGGREGATE(15, 3, (YTD_12[Associate Name]=AB261)/(YTD_12[Associate Name]=AB261)*ROW(YTD_12[Associate Name]), Z272) - 1</f>
        <v>10</v>
      </c>
      <c r="AB272" s="43" cm="1">
        <f t="array" ref="AB272">IFERROR(INDEX(YTD_12[Vendor Name], AA272), "")</f>
        <v>0</v>
      </c>
      <c r="AC272" s="44">
        <f>SUMIFS(YTD_12[Closed Sales Volume YTD], YTD_12[Associate Name], AB261, YTD_12[Vendor Name], AB272)</f>
        <v>0</v>
      </c>
      <c r="AD272" s="45" t="e">
        <f>AC272/AC259</f>
        <v>#DIV/0!</v>
      </c>
    </row>
    <row r="274" spans="1:30" x14ac:dyDescent="0.2">
      <c r="A274" s="81">
        <f>A258+5</f>
        <v>86</v>
      </c>
      <c r="B274" s="3"/>
      <c r="C274" s="3"/>
      <c r="D274" s="76" t="str" cm="1">
        <f t="array" ref="D274">IFERROR(INDEX(YTD_Associate[Associate Name], A274), "")</f>
        <v/>
      </c>
      <c r="E274" s="77"/>
      <c r="F274" s="78"/>
      <c r="G274" s="81">
        <f>G258+5</f>
        <v>87</v>
      </c>
      <c r="H274" s="3"/>
      <c r="I274" s="3"/>
      <c r="J274" s="76" t="str" cm="1">
        <f t="array" ref="J274">IFERROR(INDEX(YTD_Associate[Associate Name], G274), "")</f>
        <v/>
      </c>
      <c r="K274" s="77"/>
      <c r="L274" s="78"/>
      <c r="M274" s="81">
        <f>M258+5</f>
        <v>88</v>
      </c>
      <c r="N274" s="3"/>
      <c r="O274" s="3"/>
      <c r="P274" s="76" t="str" cm="1">
        <f t="array" ref="P274">IFERROR(INDEX(YTD_Associate[Associate Name], M274), "")</f>
        <v/>
      </c>
      <c r="Q274" s="77"/>
      <c r="R274" s="78"/>
      <c r="S274" s="81">
        <f>S258+5</f>
        <v>89</v>
      </c>
      <c r="T274" s="3"/>
      <c r="U274" s="3"/>
      <c r="V274" s="76" t="str" cm="1">
        <f t="array" ref="V274">IFERROR(INDEX(YTD_Associate[Associate Name], S274), "")</f>
        <v/>
      </c>
      <c r="W274" s="77"/>
      <c r="X274" s="78"/>
      <c r="Y274" s="81">
        <f>Y258+5</f>
        <v>90</v>
      </c>
      <c r="Z274" s="3"/>
      <c r="AA274" s="3"/>
      <c r="AB274" s="76" t="str" cm="1">
        <f t="array" ref="AB274">IFERROR(INDEX(YTD_Associate[Associate Name], Y274), "")</f>
        <v/>
      </c>
      <c r="AC274" s="77"/>
      <c r="AD274" s="78"/>
    </row>
    <row r="275" spans="1:30" x14ac:dyDescent="0.2">
      <c r="A275" s="81"/>
      <c r="B275" s="3"/>
      <c r="C275" s="3"/>
      <c r="D275" s="37" t="s">
        <v>36</v>
      </c>
      <c r="E275" s="79">
        <f>SUMIFS(YTD_12[Closed Sales Volume YTD], YTD_12[Associate Name], D274)</f>
        <v>0</v>
      </c>
      <c r="F275" s="80"/>
      <c r="G275" s="81"/>
      <c r="H275" s="3"/>
      <c r="I275" s="3"/>
      <c r="J275" s="37" t="s">
        <v>36</v>
      </c>
      <c r="K275" s="79">
        <f>SUMIFS(YTD_12[Closed Sales Volume YTD], YTD_12[Associate Name], J274)</f>
        <v>0</v>
      </c>
      <c r="L275" s="80"/>
      <c r="M275" s="81"/>
      <c r="N275" s="3"/>
      <c r="O275" s="3"/>
      <c r="P275" s="37" t="s">
        <v>36</v>
      </c>
      <c r="Q275" s="79">
        <f>SUMIFS(YTD_12[Closed Sales Volume YTD], YTD_12[Associate Name], P274)</f>
        <v>0</v>
      </c>
      <c r="R275" s="80"/>
      <c r="S275" s="81"/>
      <c r="T275" s="3"/>
      <c r="U275" s="3"/>
      <c r="V275" s="37" t="s">
        <v>36</v>
      </c>
      <c r="W275" s="79">
        <f>SUMIFS(YTD_12[Closed Sales Volume YTD], YTD_12[Associate Name], V274)</f>
        <v>0</v>
      </c>
      <c r="X275" s="80"/>
      <c r="Y275" s="81"/>
      <c r="Z275" s="3"/>
      <c r="AA275" s="3"/>
      <c r="AB275" s="37" t="s">
        <v>36</v>
      </c>
      <c r="AC275" s="79">
        <f>SUMIFS(YTD_12[Closed Sales Volume YTD], YTD_12[Associate Name], AB274)</f>
        <v>0</v>
      </c>
      <c r="AD275" s="80"/>
    </row>
    <row r="276" spans="1:30" x14ac:dyDescent="0.2">
      <c r="A276" s="81"/>
      <c r="B276" s="3"/>
      <c r="C276" s="3"/>
      <c r="D276" s="37" t="s">
        <v>37</v>
      </c>
      <c r="E276" s="72" t="e">
        <f>E275/YTD_12[[#Totals],[Closed Sales Volume YTD]]</f>
        <v>#DIV/0!</v>
      </c>
      <c r="F276" s="73"/>
      <c r="G276" s="81"/>
      <c r="H276" s="3"/>
      <c r="I276" s="3"/>
      <c r="J276" s="37" t="s">
        <v>37</v>
      </c>
      <c r="K276" s="72" t="e">
        <f>K275/YTD_12[[#Totals],[Closed Sales Volume YTD]]</f>
        <v>#DIV/0!</v>
      </c>
      <c r="L276" s="73"/>
      <c r="M276" s="81"/>
      <c r="N276" s="3"/>
      <c r="O276" s="3"/>
      <c r="P276" s="37" t="s">
        <v>37</v>
      </c>
      <c r="Q276" s="72" t="e">
        <f>Q275/YTD_12[[#Totals],[Closed Sales Volume YTD]]</f>
        <v>#DIV/0!</v>
      </c>
      <c r="R276" s="73"/>
      <c r="S276" s="81"/>
      <c r="T276" s="3"/>
      <c r="U276" s="3"/>
      <c r="V276" s="37" t="s">
        <v>37</v>
      </c>
      <c r="W276" s="72" t="e">
        <f>W275/YTD_12[[#Totals],[Closed Sales Volume YTD]]</f>
        <v>#DIV/0!</v>
      </c>
      <c r="X276" s="73"/>
      <c r="Y276" s="81"/>
      <c r="Z276" s="3"/>
      <c r="AA276" s="3"/>
      <c r="AB276" s="37" t="s">
        <v>37</v>
      </c>
      <c r="AC276" s="72" t="e">
        <f>AC275/YTD_12[[#Totals],[Closed Sales Volume YTD]]</f>
        <v>#DIV/0!</v>
      </c>
      <c r="AD276" s="73"/>
    </row>
    <row r="277" spans="1:30" x14ac:dyDescent="0.2">
      <c r="B277" s="38" t="s">
        <v>38</v>
      </c>
      <c r="C277" s="39" t="s">
        <v>39</v>
      </c>
      <c r="D277" s="74" t="str">
        <f>D274</f>
        <v/>
      </c>
      <c r="E277" s="75"/>
      <c r="H277" s="38" t="s">
        <v>38</v>
      </c>
      <c r="I277" s="39" t="s">
        <v>39</v>
      </c>
      <c r="J277" s="74" t="str">
        <f>J274</f>
        <v/>
      </c>
      <c r="K277" s="75"/>
      <c r="N277" s="38" t="s">
        <v>38</v>
      </c>
      <c r="O277" s="39" t="s">
        <v>39</v>
      </c>
      <c r="P277" s="74" t="str">
        <f>P274</f>
        <v/>
      </c>
      <c r="Q277" s="75"/>
      <c r="T277" s="38" t="s">
        <v>38</v>
      </c>
      <c r="U277" s="39" t="s">
        <v>39</v>
      </c>
      <c r="V277" s="74" t="str">
        <f>V274</f>
        <v/>
      </c>
      <c r="W277" s="75"/>
      <c r="Z277" s="38" t="s">
        <v>38</v>
      </c>
      <c r="AA277" s="39" t="s">
        <v>39</v>
      </c>
      <c r="AB277" s="74" t="str">
        <f>AB274</f>
        <v/>
      </c>
      <c r="AC277" s="75"/>
    </row>
    <row r="278" spans="1:30" x14ac:dyDescent="0.2">
      <c r="B278" s="40"/>
      <c r="C278" s="40"/>
      <c r="D278" s="41" t="s">
        <v>40</v>
      </c>
      <c r="E278" s="41" t="s">
        <v>41</v>
      </c>
      <c r="F278" s="42" t="s">
        <v>42</v>
      </c>
      <c r="H278" s="40"/>
      <c r="I278" s="40"/>
      <c r="J278" s="41" t="s">
        <v>40</v>
      </c>
      <c r="K278" s="41" t="s">
        <v>41</v>
      </c>
      <c r="L278" s="42" t="s">
        <v>42</v>
      </c>
      <c r="N278" s="40"/>
      <c r="O278" s="40"/>
      <c r="P278" s="41" t="s">
        <v>40</v>
      </c>
      <c r="Q278" s="41" t="s">
        <v>41</v>
      </c>
      <c r="R278" s="42" t="s">
        <v>42</v>
      </c>
      <c r="T278" s="40"/>
      <c r="U278" s="40"/>
      <c r="V278" s="41" t="s">
        <v>40</v>
      </c>
      <c r="W278" s="41" t="s">
        <v>41</v>
      </c>
      <c r="X278" s="42" t="s">
        <v>42</v>
      </c>
      <c r="Z278" s="40"/>
      <c r="AA278" s="40"/>
      <c r="AB278" s="41" t="s">
        <v>40</v>
      </c>
      <c r="AC278" s="41" t="s">
        <v>41</v>
      </c>
      <c r="AD278" s="42" t="s">
        <v>42</v>
      </c>
    </row>
    <row r="279" spans="1:30" x14ac:dyDescent="0.2">
      <c r="B279" s="3">
        <v>1</v>
      </c>
      <c r="C279" s="3" cm="1">
        <f t="array" ref="C279">_xlfn.AGGREGATE(15, 3, (YTD_12[Associate Name]=D277)/(YTD_12[Associate Name]=D277)*ROW(YTD_12[Associate Name]), B279) - 1</f>
        <v>1</v>
      </c>
      <c r="D279" s="43" cm="1">
        <f t="array" ref="D279">IFERROR(INDEX(YTD_12[Vendor Name], C279), "")</f>
        <v>0</v>
      </c>
      <c r="E279" s="44">
        <f>SUMIFS(YTD_12[Closed Sales Volume YTD], YTD_12[Associate Name], D277, YTD_12[Vendor Name], D279)</f>
        <v>0</v>
      </c>
      <c r="F279" s="46" t="e">
        <f>E279/E275</f>
        <v>#DIV/0!</v>
      </c>
      <c r="H279" s="3">
        <v>1</v>
      </c>
      <c r="I279" s="3" cm="1">
        <f t="array" ref="I279">_xlfn.AGGREGATE(15, 3, (YTD_12[Associate Name]=J277)/(YTD_12[Associate Name]=J277)*ROW(YTD_12[Associate Name]), H279) - 1</f>
        <v>1</v>
      </c>
      <c r="J279" s="43" cm="1">
        <f t="array" ref="J279">IFERROR(INDEX(YTD_12[Vendor Name], I279), "")</f>
        <v>0</v>
      </c>
      <c r="K279" s="44">
        <f>SUMIFS(YTD_12[Closed Sales Volume YTD], YTD_12[Associate Name], J277, YTD_12[Vendor Name], J279)</f>
        <v>0</v>
      </c>
      <c r="L279" s="46" t="e">
        <f>K279/K275</f>
        <v>#DIV/0!</v>
      </c>
      <c r="N279" s="3">
        <v>1</v>
      </c>
      <c r="O279" s="3" cm="1">
        <f t="array" ref="O279">_xlfn.AGGREGATE(15, 3, (YTD_12[Associate Name]=P277)/(YTD_12[Associate Name]=P277)*ROW(YTD_12[Associate Name]), N279) - 1</f>
        <v>1</v>
      </c>
      <c r="P279" s="43" cm="1">
        <f t="array" ref="P279">IFERROR(INDEX(YTD_12[Vendor Name], O279), "")</f>
        <v>0</v>
      </c>
      <c r="Q279" s="44">
        <f>SUMIFS(YTD_12[Closed Sales Volume YTD], YTD_12[Associate Name], P277, YTD_12[Vendor Name], P279)</f>
        <v>0</v>
      </c>
      <c r="R279" s="46" t="e">
        <f>Q279/Q275</f>
        <v>#DIV/0!</v>
      </c>
      <c r="T279" s="3">
        <v>1</v>
      </c>
      <c r="U279" s="3" cm="1">
        <f t="array" ref="U279">_xlfn.AGGREGATE(15, 3, (YTD_12[Associate Name]=V277)/(YTD_12[Associate Name]=V277)*ROW(YTD_12[Associate Name]), T279) - 1</f>
        <v>1</v>
      </c>
      <c r="V279" s="43" cm="1">
        <f t="array" ref="V279">IFERROR(INDEX(YTD_12[Vendor Name], U279), "")</f>
        <v>0</v>
      </c>
      <c r="W279" s="44">
        <f>SUMIFS(YTD_12[Closed Sales Volume YTD], YTD_12[Associate Name], V277, YTD_12[Vendor Name], V279)</f>
        <v>0</v>
      </c>
      <c r="X279" s="46" t="e">
        <f>W279/W275</f>
        <v>#DIV/0!</v>
      </c>
      <c r="Z279" s="3">
        <v>1</v>
      </c>
      <c r="AA279" s="3" cm="1">
        <f t="array" ref="AA279">_xlfn.AGGREGATE(15, 3, (YTD_12[Associate Name]=AB277)/(YTD_12[Associate Name]=AB277)*ROW(YTD_12[Associate Name]), Z279) - 1</f>
        <v>1</v>
      </c>
      <c r="AB279" s="43" cm="1">
        <f t="array" ref="AB279">IFERROR(INDEX(YTD_12[Vendor Name], AA279), "")</f>
        <v>0</v>
      </c>
      <c r="AC279" s="44">
        <f>SUMIFS(YTD_12[Closed Sales Volume YTD], YTD_12[Associate Name], AB277, YTD_12[Vendor Name], AB279)</f>
        <v>0</v>
      </c>
      <c r="AD279" s="46" t="e">
        <f>AC279/AC275</f>
        <v>#DIV/0!</v>
      </c>
    </row>
    <row r="280" spans="1:30" x14ac:dyDescent="0.2">
      <c r="B280" s="3">
        <v>2</v>
      </c>
      <c r="C280" s="3" cm="1">
        <f t="array" ref="C280">_xlfn.AGGREGATE(15, 3, (YTD_12[Associate Name]=D277)/(YTD_12[Associate Name]=D277)*ROW(YTD_12[Associate Name]), B280) - 1</f>
        <v>2</v>
      </c>
      <c r="D280" s="43" cm="1">
        <f t="array" ref="D280">IFERROR(INDEX(YTD_12[Vendor Name], C280), "")</f>
        <v>0</v>
      </c>
      <c r="E280" s="44">
        <f>SUMIFS(YTD_12[Closed Sales Volume YTD], YTD_12[Associate Name], D277, YTD_12[Vendor Name], D280)</f>
        <v>0</v>
      </c>
      <c r="F280" s="46" t="e">
        <f>E280/E275</f>
        <v>#DIV/0!</v>
      </c>
      <c r="H280" s="3">
        <v>2</v>
      </c>
      <c r="I280" s="3" cm="1">
        <f t="array" ref="I280">_xlfn.AGGREGATE(15, 3, (YTD_12[Associate Name]=J277)/(YTD_12[Associate Name]=J277)*ROW(YTD_12[Associate Name]), H280) - 1</f>
        <v>2</v>
      </c>
      <c r="J280" s="43" cm="1">
        <f t="array" ref="J280">IFERROR(INDEX(YTD_12[Vendor Name], I280), "")</f>
        <v>0</v>
      </c>
      <c r="K280" s="44">
        <f>SUMIFS(YTD_12[Closed Sales Volume YTD], YTD_12[Associate Name], J277, YTD_12[Vendor Name], J280)</f>
        <v>0</v>
      </c>
      <c r="L280" s="46" t="e">
        <f>K280/K275</f>
        <v>#DIV/0!</v>
      </c>
      <c r="N280" s="3">
        <v>2</v>
      </c>
      <c r="O280" s="3" cm="1">
        <f t="array" ref="O280">_xlfn.AGGREGATE(15, 3, (YTD_12[Associate Name]=P277)/(YTD_12[Associate Name]=P277)*ROW(YTD_12[Associate Name]), N280) - 1</f>
        <v>2</v>
      </c>
      <c r="P280" s="43" cm="1">
        <f t="array" ref="P280">IFERROR(INDEX(YTD_12[Vendor Name], O280), "")</f>
        <v>0</v>
      </c>
      <c r="Q280" s="44">
        <f>SUMIFS(YTD_12[Closed Sales Volume YTD], YTD_12[Associate Name], P277, YTD_12[Vendor Name], P280)</f>
        <v>0</v>
      </c>
      <c r="R280" s="46" t="e">
        <f>Q280/Q275</f>
        <v>#DIV/0!</v>
      </c>
      <c r="T280" s="3">
        <v>2</v>
      </c>
      <c r="U280" s="3" cm="1">
        <f t="array" ref="U280">_xlfn.AGGREGATE(15, 3, (YTD_12[Associate Name]=V277)/(YTD_12[Associate Name]=V277)*ROW(YTD_12[Associate Name]), T280) - 1</f>
        <v>2</v>
      </c>
      <c r="V280" s="43" cm="1">
        <f t="array" ref="V280">IFERROR(INDEX(YTD_12[Vendor Name], U280), "")</f>
        <v>0</v>
      </c>
      <c r="W280" s="44">
        <f>SUMIFS(YTD_12[Closed Sales Volume YTD], YTD_12[Associate Name], V277, YTD_12[Vendor Name], V280)</f>
        <v>0</v>
      </c>
      <c r="X280" s="46" t="e">
        <f>W280/W275</f>
        <v>#DIV/0!</v>
      </c>
      <c r="Z280" s="3">
        <v>2</v>
      </c>
      <c r="AA280" s="3" cm="1">
        <f t="array" ref="AA280">_xlfn.AGGREGATE(15, 3, (YTD_12[Associate Name]=AB277)/(YTD_12[Associate Name]=AB277)*ROW(YTD_12[Associate Name]), Z280) - 1</f>
        <v>2</v>
      </c>
      <c r="AB280" s="43" cm="1">
        <f t="array" ref="AB280">IFERROR(INDEX(YTD_12[Vendor Name], AA280), "")</f>
        <v>0</v>
      </c>
      <c r="AC280" s="44">
        <f>SUMIFS(YTD_12[Closed Sales Volume YTD], YTD_12[Associate Name], AB277, YTD_12[Vendor Name], AB280)</f>
        <v>0</v>
      </c>
      <c r="AD280" s="46" t="e">
        <f>AC280/AC275</f>
        <v>#DIV/0!</v>
      </c>
    </row>
    <row r="281" spans="1:30" x14ac:dyDescent="0.2">
      <c r="B281" s="3">
        <v>3</v>
      </c>
      <c r="C281" s="3" cm="1">
        <f t="array" ref="C281">_xlfn.AGGREGATE(15, 3, (YTD_12[Associate Name]=D277)/(YTD_12[Associate Name]=D277)*ROW(YTD_12[Associate Name]), B281) - 1</f>
        <v>3</v>
      </c>
      <c r="D281" s="43" cm="1">
        <f t="array" ref="D281">IFERROR(INDEX(YTD_12[Vendor Name], C281), "")</f>
        <v>0</v>
      </c>
      <c r="E281" s="44">
        <f>SUMIFS(YTD_12[Closed Sales Volume YTD], YTD_12[Associate Name], D277, YTD_12[Vendor Name], D281)</f>
        <v>0</v>
      </c>
      <c r="F281" s="45" t="e">
        <f>E281/E275</f>
        <v>#DIV/0!</v>
      </c>
      <c r="H281" s="3">
        <v>3</v>
      </c>
      <c r="I281" s="3" cm="1">
        <f t="array" ref="I281">_xlfn.AGGREGATE(15, 3, (YTD_12[Associate Name]=J277)/(YTD_12[Associate Name]=J277)*ROW(YTD_12[Associate Name]), H281) - 1</f>
        <v>3</v>
      </c>
      <c r="J281" s="43" cm="1">
        <f t="array" ref="J281">IFERROR(INDEX(YTD_12[Vendor Name], I281), "")</f>
        <v>0</v>
      </c>
      <c r="K281" s="44">
        <f>SUMIFS(YTD_12[Closed Sales Volume YTD], YTD_12[Associate Name], J277, YTD_12[Vendor Name], J281)</f>
        <v>0</v>
      </c>
      <c r="L281" s="45" t="e">
        <f>K281/K275</f>
        <v>#DIV/0!</v>
      </c>
      <c r="N281" s="3">
        <v>3</v>
      </c>
      <c r="O281" s="3" cm="1">
        <f t="array" ref="O281">_xlfn.AGGREGATE(15, 3, (YTD_12[Associate Name]=P277)/(YTD_12[Associate Name]=P277)*ROW(YTD_12[Associate Name]), N281) - 1</f>
        <v>3</v>
      </c>
      <c r="P281" s="43" cm="1">
        <f t="array" ref="P281">IFERROR(INDEX(YTD_12[Vendor Name], O281), "")</f>
        <v>0</v>
      </c>
      <c r="Q281" s="44">
        <f>SUMIFS(YTD_12[Closed Sales Volume YTD], YTD_12[Associate Name], P277, YTD_12[Vendor Name], P281)</f>
        <v>0</v>
      </c>
      <c r="R281" s="45" t="e">
        <f>Q281/Q275</f>
        <v>#DIV/0!</v>
      </c>
      <c r="T281" s="3">
        <v>3</v>
      </c>
      <c r="U281" s="3" cm="1">
        <f t="array" ref="U281">_xlfn.AGGREGATE(15, 3, (YTD_12[Associate Name]=V277)/(YTD_12[Associate Name]=V277)*ROW(YTD_12[Associate Name]), T281) - 1</f>
        <v>3</v>
      </c>
      <c r="V281" s="43" cm="1">
        <f t="array" ref="V281">IFERROR(INDEX(YTD_12[Vendor Name], U281), "")</f>
        <v>0</v>
      </c>
      <c r="W281" s="44">
        <f>SUMIFS(YTD_12[Closed Sales Volume YTD], YTD_12[Associate Name], V277, YTD_12[Vendor Name], V281)</f>
        <v>0</v>
      </c>
      <c r="X281" s="45" t="e">
        <f>W281/W275</f>
        <v>#DIV/0!</v>
      </c>
      <c r="Z281" s="3">
        <v>3</v>
      </c>
      <c r="AA281" s="3" cm="1">
        <f t="array" ref="AA281">_xlfn.AGGREGATE(15, 3, (YTD_12[Associate Name]=AB277)/(YTD_12[Associate Name]=AB277)*ROW(YTD_12[Associate Name]), Z281) - 1</f>
        <v>3</v>
      </c>
      <c r="AB281" s="43" cm="1">
        <f t="array" ref="AB281">IFERROR(INDEX(YTD_12[Vendor Name], AA281), "")</f>
        <v>0</v>
      </c>
      <c r="AC281" s="44">
        <f>SUMIFS(YTD_12[Closed Sales Volume YTD], YTD_12[Associate Name], AB277, YTD_12[Vendor Name], AB281)</f>
        <v>0</v>
      </c>
      <c r="AD281" s="45" t="e">
        <f>AC281/AC275</f>
        <v>#DIV/0!</v>
      </c>
    </row>
    <row r="282" spans="1:30" x14ac:dyDescent="0.2">
      <c r="B282" s="3">
        <v>4</v>
      </c>
      <c r="C282" s="3" cm="1">
        <f t="array" ref="C282">_xlfn.AGGREGATE(15, 3, (YTD_12[Associate Name]=D277)/(YTD_12[Associate Name]=D277)*ROW(YTD_12[Associate Name]), B282) - 1</f>
        <v>4</v>
      </c>
      <c r="D282" s="43" cm="1">
        <f t="array" ref="D282">IFERROR(INDEX(YTD_12[Vendor Name], C282), "")</f>
        <v>0</v>
      </c>
      <c r="E282" s="44">
        <f>SUMIFS(YTD_12[Closed Sales Volume YTD], YTD_12[Associate Name], D277, YTD_12[Vendor Name], D282)</f>
        <v>0</v>
      </c>
      <c r="F282" s="45" t="e">
        <f>E282/E275</f>
        <v>#DIV/0!</v>
      </c>
      <c r="H282" s="3">
        <v>4</v>
      </c>
      <c r="I282" s="3" cm="1">
        <f t="array" ref="I282">_xlfn.AGGREGATE(15, 3, (YTD_12[Associate Name]=J277)/(YTD_12[Associate Name]=J277)*ROW(YTD_12[Associate Name]), H282) - 1</f>
        <v>4</v>
      </c>
      <c r="J282" s="43" cm="1">
        <f t="array" ref="J282">IFERROR(INDEX(YTD_12[Vendor Name], I282), "")</f>
        <v>0</v>
      </c>
      <c r="K282" s="44">
        <f>SUMIFS(YTD_12[Closed Sales Volume YTD], YTD_12[Associate Name], J277, YTD_12[Vendor Name], J282)</f>
        <v>0</v>
      </c>
      <c r="L282" s="45" t="e">
        <f>K282/K275</f>
        <v>#DIV/0!</v>
      </c>
      <c r="N282" s="3">
        <v>4</v>
      </c>
      <c r="O282" s="3" cm="1">
        <f t="array" ref="O282">_xlfn.AGGREGATE(15, 3, (YTD_12[Associate Name]=P277)/(YTD_12[Associate Name]=P277)*ROW(YTD_12[Associate Name]), N282) - 1</f>
        <v>4</v>
      </c>
      <c r="P282" s="43" cm="1">
        <f t="array" ref="P282">IFERROR(INDEX(YTD_12[Vendor Name], O282), "")</f>
        <v>0</v>
      </c>
      <c r="Q282" s="44">
        <f>SUMIFS(YTD_12[Closed Sales Volume YTD], YTD_12[Associate Name], P277, YTD_12[Vendor Name], P282)</f>
        <v>0</v>
      </c>
      <c r="R282" s="45" t="e">
        <f>Q282/Q275</f>
        <v>#DIV/0!</v>
      </c>
      <c r="T282" s="3">
        <v>4</v>
      </c>
      <c r="U282" s="3" cm="1">
        <f t="array" ref="U282">_xlfn.AGGREGATE(15, 3, (YTD_12[Associate Name]=V277)/(YTD_12[Associate Name]=V277)*ROW(YTD_12[Associate Name]), T282) - 1</f>
        <v>4</v>
      </c>
      <c r="V282" s="43" cm="1">
        <f t="array" ref="V282">IFERROR(INDEX(YTD_12[Vendor Name], U282), "")</f>
        <v>0</v>
      </c>
      <c r="W282" s="44">
        <f>SUMIFS(YTD_12[Closed Sales Volume YTD], YTD_12[Associate Name], V277, YTD_12[Vendor Name], V282)</f>
        <v>0</v>
      </c>
      <c r="X282" s="45" t="e">
        <f>W282/W275</f>
        <v>#DIV/0!</v>
      </c>
      <c r="Z282" s="3">
        <v>4</v>
      </c>
      <c r="AA282" s="3" cm="1">
        <f t="array" ref="AA282">_xlfn.AGGREGATE(15, 3, (YTD_12[Associate Name]=AB277)/(YTD_12[Associate Name]=AB277)*ROW(YTD_12[Associate Name]), Z282) - 1</f>
        <v>4</v>
      </c>
      <c r="AB282" s="43" cm="1">
        <f t="array" ref="AB282">IFERROR(INDEX(YTD_12[Vendor Name], AA282), "")</f>
        <v>0</v>
      </c>
      <c r="AC282" s="44">
        <f>SUMIFS(YTD_12[Closed Sales Volume YTD], YTD_12[Associate Name], AB277, YTD_12[Vendor Name], AB282)</f>
        <v>0</v>
      </c>
      <c r="AD282" s="45" t="e">
        <f>AC282/AC275</f>
        <v>#DIV/0!</v>
      </c>
    </row>
    <row r="283" spans="1:30" x14ac:dyDescent="0.2">
      <c r="B283" s="3">
        <v>5</v>
      </c>
      <c r="C283" s="3" cm="1">
        <f t="array" ref="C283">_xlfn.AGGREGATE(15, 3, (YTD_12[Associate Name]=D277)/(YTD_12[Associate Name]=D277)*ROW(YTD_12[Associate Name]), B283) - 1</f>
        <v>5</v>
      </c>
      <c r="D283" s="43" cm="1">
        <f t="array" ref="D283">IFERROR(INDEX(YTD_12[Vendor Name], C283), "")</f>
        <v>0</v>
      </c>
      <c r="E283" s="44">
        <f>SUMIFS(YTD_12[Closed Sales Volume YTD], YTD_12[Associate Name], D277, YTD_12[Vendor Name], D283)</f>
        <v>0</v>
      </c>
      <c r="F283" s="45" t="e">
        <f>E283/E275</f>
        <v>#DIV/0!</v>
      </c>
      <c r="H283" s="3">
        <v>5</v>
      </c>
      <c r="I283" s="3" cm="1">
        <f t="array" ref="I283">_xlfn.AGGREGATE(15, 3, (YTD_12[Associate Name]=J277)/(YTD_12[Associate Name]=J277)*ROW(YTD_12[Associate Name]), H283) - 1</f>
        <v>5</v>
      </c>
      <c r="J283" s="43" cm="1">
        <f t="array" ref="J283">IFERROR(INDEX(YTD_12[Vendor Name], I283), "")</f>
        <v>0</v>
      </c>
      <c r="K283" s="44">
        <f>SUMIFS(YTD_12[Closed Sales Volume YTD], YTD_12[Associate Name], J277, YTD_12[Vendor Name], J283)</f>
        <v>0</v>
      </c>
      <c r="L283" s="45" t="e">
        <f>K283/K275</f>
        <v>#DIV/0!</v>
      </c>
      <c r="N283" s="3">
        <v>5</v>
      </c>
      <c r="O283" s="3" cm="1">
        <f t="array" ref="O283">_xlfn.AGGREGATE(15, 3, (YTD_12[Associate Name]=P277)/(YTD_12[Associate Name]=P277)*ROW(YTD_12[Associate Name]), N283) - 1</f>
        <v>5</v>
      </c>
      <c r="P283" s="43" cm="1">
        <f t="array" ref="P283">IFERROR(INDEX(YTD_12[Vendor Name], O283), "")</f>
        <v>0</v>
      </c>
      <c r="Q283" s="44">
        <f>SUMIFS(YTD_12[Closed Sales Volume YTD], YTD_12[Associate Name], P277, YTD_12[Vendor Name], P283)</f>
        <v>0</v>
      </c>
      <c r="R283" s="45" t="e">
        <f>Q283/Q275</f>
        <v>#DIV/0!</v>
      </c>
      <c r="T283" s="3">
        <v>5</v>
      </c>
      <c r="U283" s="3" cm="1">
        <f t="array" ref="U283">_xlfn.AGGREGATE(15, 3, (YTD_12[Associate Name]=V277)/(YTD_12[Associate Name]=V277)*ROW(YTD_12[Associate Name]), T283) - 1</f>
        <v>5</v>
      </c>
      <c r="V283" s="43" cm="1">
        <f t="array" ref="V283">IFERROR(INDEX(YTD_12[Vendor Name], U283), "")</f>
        <v>0</v>
      </c>
      <c r="W283" s="44">
        <f>SUMIFS(YTD_12[Closed Sales Volume YTD], YTD_12[Associate Name], V277, YTD_12[Vendor Name], V283)</f>
        <v>0</v>
      </c>
      <c r="X283" s="45" t="e">
        <f>W283/W275</f>
        <v>#DIV/0!</v>
      </c>
      <c r="Z283" s="3">
        <v>5</v>
      </c>
      <c r="AA283" s="3" cm="1">
        <f t="array" ref="AA283">_xlfn.AGGREGATE(15, 3, (YTD_12[Associate Name]=AB277)/(YTD_12[Associate Name]=AB277)*ROW(YTD_12[Associate Name]), Z283) - 1</f>
        <v>5</v>
      </c>
      <c r="AB283" s="43" cm="1">
        <f t="array" ref="AB283">IFERROR(INDEX(YTD_12[Vendor Name], AA283), "")</f>
        <v>0</v>
      </c>
      <c r="AC283" s="44">
        <f>SUMIFS(YTD_12[Closed Sales Volume YTD], YTD_12[Associate Name], AB277, YTD_12[Vendor Name], AB283)</f>
        <v>0</v>
      </c>
      <c r="AD283" s="45" t="e">
        <f>AC283/AC275</f>
        <v>#DIV/0!</v>
      </c>
    </row>
    <row r="284" spans="1:30" x14ac:dyDescent="0.2">
      <c r="B284" s="3">
        <v>6</v>
      </c>
      <c r="C284" s="3" cm="1">
        <f t="array" ref="C284">_xlfn.AGGREGATE(15, 3, (YTD_12[Associate Name]=D277)/(YTD_12[Associate Name]=D277)*ROW(YTD_12[Associate Name]), B284) - 1</f>
        <v>6</v>
      </c>
      <c r="D284" s="43" cm="1">
        <f t="array" ref="D284">IFERROR(INDEX(YTD_12[Vendor Name], C284), "")</f>
        <v>0</v>
      </c>
      <c r="E284" s="44">
        <f>SUMIFS(YTD_12[Closed Sales Volume YTD], YTD_12[Associate Name], D277, YTD_12[Vendor Name], D284)</f>
        <v>0</v>
      </c>
      <c r="F284" s="45" t="e">
        <f>E284/E275</f>
        <v>#DIV/0!</v>
      </c>
      <c r="H284" s="3">
        <v>6</v>
      </c>
      <c r="I284" s="3" cm="1">
        <f t="array" ref="I284">_xlfn.AGGREGATE(15, 3, (YTD_12[Associate Name]=J277)/(YTD_12[Associate Name]=J277)*ROW(YTD_12[Associate Name]), H284) - 1</f>
        <v>6</v>
      </c>
      <c r="J284" s="43" cm="1">
        <f t="array" ref="J284">IFERROR(INDEX(YTD_12[Vendor Name], I284), "")</f>
        <v>0</v>
      </c>
      <c r="K284" s="44">
        <f>SUMIFS(YTD_12[Closed Sales Volume YTD], YTD_12[Associate Name], J277, YTD_12[Vendor Name], J284)</f>
        <v>0</v>
      </c>
      <c r="L284" s="45" t="e">
        <f>K284/K275</f>
        <v>#DIV/0!</v>
      </c>
      <c r="N284" s="3">
        <v>6</v>
      </c>
      <c r="O284" s="3" cm="1">
        <f t="array" ref="O284">_xlfn.AGGREGATE(15, 3, (YTD_12[Associate Name]=P277)/(YTD_12[Associate Name]=P277)*ROW(YTD_12[Associate Name]), N284) - 1</f>
        <v>6</v>
      </c>
      <c r="P284" s="43" cm="1">
        <f t="array" ref="P284">IFERROR(INDEX(YTD_12[Vendor Name], O284), "")</f>
        <v>0</v>
      </c>
      <c r="Q284" s="44">
        <f>SUMIFS(YTD_12[Closed Sales Volume YTD], YTD_12[Associate Name], P277, YTD_12[Vendor Name], P284)</f>
        <v>0</v>
      </c>
      <c r="R284" s="45" t="e">
        <f>Q284/Q275</f>
        <v>#DIV/0!</v>
      </c>
      <c r="T284" s="3">
        <v>6</v>
      </c>
      <c r="U284" s="3" cm="1">
        <f t="array" ref="U284">_xlfn.AGGREGATE(15, 3, (YTD_12[Associate Name]=V277)/(YTD_12[Associate Name]=V277)*ROW(YTD_12[Associate Name]), T284) - 1</f>
        <v>6</v>
      </c>
      <c r="V284" s="43" cm="1">
        <f t="array" ref="V284">IFERROR(INDEX(YTD_12[Vendor Name], U284), "")</f>
        <v>0</v>
      </c>
      <c r="W284" s="44">
        <f>SUMIFS(YTD_12[Closed Sales Volume YTD], YTD_12[Associate Name], V277, YTD_12[Vendor Name], V284)</f>
        <v>0</v>
      </c>
      <c r="X284" s="45" t="e">
        <f>W284/W275</f>
        <v>#DIV/0!</v>
      </c>
      <c r="Z284" s="3">
        <v>6</v>
      </c>
      <c r="AA284" s="3" cm="1">
        <f t="array" ref="AA284">_xlfn.AGGREGATE(15, 3, (YTD_12[Associate Name]=AB277)/(YTD_12[Associate Name]=AB277)*ROW(YTD_12[Associate Name]), Z284) - 1</f>
        <v>6</v>
      </c>
      <c r="AB284" s="43" cm="1">
        <f t="array" ref="AB284">IFERROR(INDEX(YTD_12[Vendor Name], AA284), "")</f>
        <v>0</v>
      </c>
      <c r="AC284" s="44">
        <f>SUMIFS(YTD_12[Closed Sales Volume YTD], YTD_12[Associate Name], AB277, YTD_12[Vendor Name], AB284)</f>
        <v>0</v>
      </c>
      <c r="AD284" s="45" t="e">
        <f>AC284/AC275</f>
        <v>#DIV/0!</v>
      </c>
    </row>
    <row r="285" spans="1:30" x14ac:dyDescent="0.2">
      <c r="B285" s="3">
        <v>7</v>
      </c>
      <c r="C285" s="3" cm="1">
        <f t="array" ref="C285">_xlfn.AGGREGATE(15, 3, (YTD_12[Associate Name]=D277)/(YTD_12[Associate Name]=D277)*ROW(YTD_12[Associate Name]), B285) - 1</f>
        <v>7</v>
      </c>
      <c r="D285" s="43" cm="1">
        <f t="array" ref="D285">IFERROR(INDEX(YTD_12[Vendor Name], C285), "")</f>
        <v>0</v>
      </c>
      <c r="E285" s="44">
        <f>SUMIFS(YTD_12[Closed Sales Volume YTD], YTD_12[Associate Name], D277, YTD_12[Vendor Name], D285)</f>
        <v>0</v>
      </c>
      <c r="F285" s="45" t="e">
        <f>E285/E275</f>
        <v>#DIV/0!</v>
      </c>
      <c r="H285" s="3">
        <v>7</v>
      </c>
      <c r="I285" s="3" cm="1">
        <f t="array" ref="I285">_xlfn.AGGREGATE(15, 3, (YTD_12[Associate Name]=J277)/(YTD_12[Associate Name]=J277)*ROW(YTD_12[Associate Name]), H285) - 1</f>
        <v>7</v>
      </c>
      <c r="J285" s="43" cm="1">
        <f t="array" ref="J285">IFERROR(INDEX(YTD_12[Vendor Name], I285), "")</f>
        <v>0</v>
      </c>
      <c r="K285" s="44">
        <f>SUMIFS(YTD_12[Closed Sales Volume YTD], YTD_12[Associate Name], J277, YTD_12[Vendor Name], J285)</f>
        <v>0</v>
      </c>
      <c r="L285" s="45" t="e">
        <f>K285/K275</f>
        <v>#DIV/0!</v>
      </c>
      <c r="N285" s="3">
        <v>7</v>
      </c>
      <c r="O285" s="3" cm="1">
        <f t="array" ref="O285">_xlfn.AGGREGATE(15, 3, (YTD_12[Associate Name]=P277)/(YTD_12[Associate Name]=P277)*ROW(YTD_12[Associate Name]), N285) - 1</f>
        <v>7</v>
      </c>
      <c r="P285" s="43" cm="1">
        <f t="array" ref="P285">IFERROR(INDEX(YTD_12[Vendor Name], O285), "")</f>
        <v>0</v>
      </c>
      <c r="Q285" s="44">
        <f>SUMIFS(YTD_12[Closed Sales Volume YTD], YTD_12[Associate Name], P277, YTD_12[Vendor Name], P285)</f>
        <v>0</v>
      </c>
      <c r="R285" s="45" t="e">
        <f>Q285/Q275</f>
        <v>#DIV/0!</v>
      </c>
      <c r="T285" s="3">
        <v>7</v>
      </c>
      <c r="U285" s="3" cm="1">
        <f t="array" ref="U285">_xlfn.AGGREGATE(15, 3, (YTD_12[Associate Name]=V277)/(YTD_12[Associate Name]=V277)*ROW(YTD_12[Associate Name]), T285) - 1</f>
        <v>7</v>
      </c>
      <c r="V285" s="43" cm="1">
        <f t="array" ref="V285">IFERROR(INDEX(YTD_12[Vendor Name], U285), "")</f>
        <v>0</v>
      </c>
      <c r="W285" s="44">
        <f>SUMIFS(YTD_12[Closed Sales Volume YTD], YTD_12[Associate Name], V277, YTD_12[Vendor Name], V285)</f>
        <v>0</v>
      </c>
      <c r="X285" s="45" t="e">
        <f>W285/W275</f>
        <v>#DIV/0!</v>
      </c>
      <c r="Z285" s="3">
        <v>7</v>
      </c>
      <c r="AA285" s="3" cm="1">
        <f t="array" ref="AA285">_xlfn.AGGREGATE(15, 3, (YTD_12[Associate Name]=AB277)/(YTD_12[Associate Name]=AB277)*ROW(YTD_12[Associate Name]), Z285) - 1</f>
        <v>7</v>
      </c>
      <c r="AB285" s="43" cm="1">
        <f t="array" ref="AB285">IFERROR(INDEX(YTD_12[Vendor Name], AA285), "")</f>
        <v>0</v>
      </c>
      <c r="AC285" s="44">
        <f>SUMIFS(YTD_12[Closed Sales Volume YTD], YTD_12[Associate Name], AB277, YTD_12[Vendor Name], AB285)</f>
        <v>0</v>
      </c>
      <c r="AD285" s="45" t="e">
        <f>AC285/AC275</f>
        <v>#DIV/0!</v>
      </c>
    </row>
    <row r="286" spans="1:30" x14ac:dyDescent="0.2">
      <c r="B286" s="3">
        <v>8</v>
      </c>
      <c r="C286" s="3" cm="1">
        <f t="array" ref="C286">_xlfn.AGGREGATE(15, 3, (YTD_12[Associate Name]=D277)/(YTD_12[Associate Name]=D277)*ROW(YTD_12[Associate Name]), B286) - 1</f>
        <v>8</v>
      </c>
      <c r="D286" s="43" cm="1">
        <f t="array" ref="D286">IFERROR(INDEX(YTD_12[Vendor Name], C286), "")</f>
        <v>0</v>
      </c>
      <c r="E286" s="44">
        <f>SUMIFS(YTD_12[Closed Sales Volume YTD], YTD_12[Associate Name], D277, YTD_12[Vendor Name], D286)</f>
        <v>0</v>
      </c>
      <c r="F286" s="45" t="e">
        <f>E286/E275</f>
        <v>#DIV/0!</v>
      </c>
      <c r="H286" s="3">
        <v>8</v>
      </c>
      <c r="I286" s="3" cm="1">
        <f t="array" ref="I286">_xlfn.AGGREGATE(15, 3, (YTD_12[Associate Name]=J277)/(YTD_12[Associate Name]=J277)*ROW(YTD_12[Associate Name]), H286) - 1</f>
        <v>8</v>
      </c>
      <c r="J286" s="43" cm="1">
        <f t="array" ref="J286">IFERROR(INDEX(YTD_12[Vendor Name], I286), "")</f>
        <v>0</v>
      </c>
      <c r="K286" s="44">
        <f>SUMIFS(YTD_12[Closed Sales Volume YTD], YTD_12[Associate Name], J277, YTD_12[Vendor Name], J286)</f>
        <v>0</v>
      </c>
      <c r="L286" s="45" t="e">
        <f>K286/K275</f>
        <v>#DIV/0!</v>
      </c>
      <c r="N286" s="3">
        <v>8</v>
      </c>
      <c r="O286" s="3" cm="1">
        <f t="array" ref="O286">_xlfn.AGGREGATE(15, 3, (YTD_12[Associate Name]=P277)/(YTD_12[Associate Name]=P277)*ROW(YTD_12[Associate Name]), N286) - 1</f>
        <v>8</v>
      </c>
      <c r="P286" s="43" cm="1">
        <f t="array" ref="P286">IFERROR(INDEX(YTD_12[Vendor Name], O286), "")</f>
        <v>0</v>
      </c>
      <c r="Q286" s="44">
        <f>SUMIFS(YTD_12[Closed Sales Volume YTD], YTD_12[Associate Name], P277, YTD_12[Vendor Name], P286)</f>
        <v>0</v>
      </c>
      <c r="R286" s="45" t="e">
        <f>Q286/Q275</f>
        <v>#DIV/0!</v>
      </c>
      <c r="T286" s="3">
        <v>8</v>
      </c>
      <c r="U286" s="3" cm="1">
        <f t="array" ref="U286">_xlfn.AGGREGATE(15, 3, (YTD_12[Associate Name]=V277)/(YTD_12[Associate Name]=V277)*ROW(YTD_12[Associate Name]), T286) - 1</f>
        <v>8</v>
      </c>
      <c r="V286" s="43" cm="1">
        <f t="array" ref="V286">IFERROR(INDEX(YTD_12[Vendor Name], U286), "")</f>
        <v>0</v>
      </c>
      <c r="W286" s="44">
        <f>SUMIFS(YTD_12[Closed Sales Volume YTD], YTD_12[Associate Name], V277, YTD_12[Vendor Name], V286)</f>
        <v>0</v>
      </c>
      <c r="X286" s="45" t="e">
        <f>W286/W275</f>
        <v>#DIV/0!</v>
      </c>
      <c r="Z286" s="3">
        <v>8</v>
      </c>
      <c r="AA286" s="3" cm="1">
        <f t="array" ref="AA286">_xlfn.AGGREGATE(15, 3, (YTD_12[Associate Name]=AB277)/(YTD_12[Associate Name]=AB277)*ROW(YTD_12[Associate Name]), Z286) - 1</f>
        <v>8</v>
      </c>
      <c r="AB286" s="43" cm="1">
        <f t="array" ref="AB286">IFERROR(INDEX(YTD_12[Vendor Name], AA286), "")</f>
        <v>0</v>
      </c>
      <c r="AC286" s="44">
        <f>SUMIFS(YTD_12[Closed Sales Volume YTD], YTD_12[Associate Name], AB277, YTD_12[Vendor Name], AB286)</f>
        <v>0</v>
      </c>
      <c r="AD286" s="45" t="e">
        <f>AC286/AC275</f>
        <v>#DIV/0!</v>
      </c>
    </row>
    <row r="287" spans="1:30" x14ac:dyDescent="0.2">
      <c r="B287" s="3">
        <v>9</v>
      </c>
      <c r="C287" s="3" cm="1">
        <f t="array" ref="C287">_xlfn.AGGREGATE(15, 3, (YTD_12[Associate Name]=D277)/(YTD_12[Associate Name]=D277)*ROW(YTD_12[Associate Name]), B287) - 1</f>
        <v>9</v>
      </c>
      <c r="D287" s="43" cm="1">
        <f t="array" ref="D287">IFERROR(INDEX(YTD_12[Vendor Name], C287), "")</f>
        <v>0</v>
      </c>
      <c r="E287" s="44">
        <f>SUMIFS(YTD_12[Closed Sales Volume YTD], YTD_12[Associate Name], D277, YTD_12[Vendor Name], D287)</f>
        <v>0</v>
      </c>
      <c r="F287" s="45" t="e">
        <f>E287/E275</f>
        <v>#DIV/0!</v>
      </c>
      <c r="H287" s="3">
        <v>9</v>
      </c>
      <c r="I287" s="3" cm="1">
        <f t="array" ref="I287">_xlfn.AGGREGATE(15, 3, (YTD_12[Associate Name]=J277)/(YTD_12[Associate Name]=J277)*ROW(YTD_12[Associate Name]), H287) - 1</f>
        <v>9</v>
      </c>
      <c r="J287" s="43" cm="1">
        <f t="array" ref="J287">IFERROR(INDEX(YTD_12[Vendor Name], I287), "")</f>
        <v>0</v>
      </c>
      <c r="K287" s="44">
        <f>SUMIFS(YTD_12[Closed Sales Volume YTD], YTD_12[Associate Name], J277, YTD_12[Vendor Name], J287)</f>
        <v>0</v>
      </c>
      <c r="L287" s="45" t="e">
        <f>K287/K275</f>
        <v>#DIV/0!</v>
      </c>
      <c r="N287" s="3">
        <v>9</v>
      </c>
      <c r="O287" s="3" cm="1">
        <f t="array" ref="O287">_xlfn.AGGREGATE(15, 3, (YTD_12[Associate Name]=P277)/(YTD_12[Associate Name]=P277)*ROW(YTD_12[Associate Name]), N287) - 1</f>
        <v>9</v>
      </c>
      <c r="P287" s="43" cm="1">
        <f t="array" ref="P287">IFERROR(INDEX(YTD_12[Vendor Name], O287), "")</f>
        <v>0</v>
      </c>
      <c r="Q287" s="44">
        <f>SUMIFS(YTD_12[Closed Sales Volume YTD], YTD_12[Associate Name], P277, YTD_12[Vendor Name], P287)</f>
        <v>0</v>
      </c>
      <c r="R287" s="45" t="e">
        <f>Q287/Q275</f>
        <v>#DIV/0!</v>
      </c>
      <c r="T287" s="3">
        <v>9</v>
      </c>
      <c r="U287" s="3" cm="1">
        <f t="array" ref="U287">_xlfn.AGGREGATE(15, 3, (YTD_12[Associate Name]=V277)/(YTD_12[Associate Name]=V277)*ROW(YTD_12[Associate Name]), T287) - 1</f>
        <v>9</v>
      </c>
      <c r="V287" s="43" cm="1">
        <f t="array" ref="V287">IFERROR(INDEX(YTD_12[Vendor Name], U287), "")</f>
        <v>0</v>
      </c>
      <c r="W287" s="44">
        <f>SUMIFS(YTD_12[Closed Sales Volume YTD], YTD_12[Associate Name], V277, YTD_12[Vendor Name], V287)</f>
        <v>0</v>
      </c>
      <c r="X287" s="45" t="e">
        <f>W287/W275</f>
        <v>#DIV/0!</v>
      </c>
      <c r="Z287" s="3">
        <v>9</v>
      </c>
      <c r="AA287" s="3" cm="1">
        <f t="array" ref="AA287">_xlfn.AGGREGATE(15, 3, (YTD_12[Associate Name]=AB277)/(YTD_12[Associate Name]=AB277)*ROW(YTD_12[Associate Name]), Z287) - 1</f>
        <v>9</v>
      </c>
      <c r="AB287" s="43" cm="1">
        <f t="array" ref="AB287">IFERROR(INDEX(YTD_12[Vendor Name], AA287), "")</f>
        <v>0</v>
      </c>
      <c r="AC287" s="44">
        <f>SUMIFS(YTD_12[Closed Sales Volume YTD], YTD_12[Associate Name], AB277, YTD_12[Vendor Name], AB287)</f>
        <v>0</v>
      </c>
      <c r="AD287" s="45" t="e">
        <f>AC287/AC275</f>
        <v>#DIV/0!</v>
      </c>
    </row>
    <row r="288" spans="1:30" x14ac:dyDescent="0.2">
      <c r="B288" s="3">
        <v>10</v>
      </c>
      <c r="C288" s="3" cm="1">
        <f t="array" ref="C288">_xlfn.AGGREGATE(15, 3, (YTD_12[Associate Name]=D277)/(YTD_12[Associate Name]=D277)*ROW(YTD_12[Associate Name]), B288) - 1</f>
        <v>10</v>
      </c>
      <c r="D288" s="43" cm="1">
        <f t="array" ref="D288">IFERROR(INDEX(YTD_12[Vendor Name], C288), "")</f>
        <v>0</v>
      </c>
      <c r="E288" s="44">
        <f>SUMIFS(YTD_12[Closed Sales Volume YTD], YTD_12[Associate Name], D277, YTD_12[Vendor Name], D288)</f>
        <v>0</v>
      </c>
      <c r="F288" s="45" t="e">
        <f>E288/E275</f>
        <v>#DIV/0!</v>
      </c>
      <c r="H288" s="3">
        <v>10</v>
      </c>
      <c r="I288" s="3" cm="1">
        <f t="array" ref="I288">_xlfn.AGGREGATE(15, 3, (YTD_12[Associate Name]=J277)/(YTD_12[Associate Name]=J277)*ROW(YTD_12[Associate Name]), H288) - 1</f>
        <v>10</v>
      </c>
      <c r="J288" s="43" cm="1">
        <f t="array" ref="J288">IFERROR(INDEX(YTD_12[Vendor Name], I288), "")</f>
        <v>0</v>
      </c>
      <c r="K288" s="44">
        <f>SUMIFS(YTD_12[Closed Sales Volume YTD], YTD_12[Associate Name], J277, YTD_12[Vendor Name], J288)</f>
        <v>0</v>
      </c>
      <c r="L288" s="45" t="e">
        <f>K288/K275</f>
        <v>#DIV/0!</v>
      </c>
      <c r="N288" s="3">
        <v>10</v>
      </c>
      <c r="O288" s="3" cm="1">
        <f t="array" ref="O288">_xlfn.AGGREGATE(15, 3, (YTD_12[Associate Name]=P277)/(YTD_12[Associate Name]=P277)*ROW(YTD_12[Associate Name]), N288) - 1</f>
        <v>10</v>
      </c>
      <c r="P288" s="43" cm="1">
        <f t="array" ref="P288">IFERROR(INDEX(YTD_12[Vendor Name], O288), "")</f>
        <v>0</v>
      </c>
      <c r="Q288" s="44">
        <f>SUMIFS(YTD_12[Closed Sales Volume YTD], YTD_12[Associate Name], P277, YTD_12[Vendor Name], P288)</f>
        <v>0</v>
      </c>
      <c r="R288" s="45" t="e">
        <f>Q288/Q275</f>
        <v>#DIV/0!</v>
      </c>
      <c r="T288" s="3">
        <v>10</v>
      </c>
      <c r="U288" s="3" cm="1">
        <f t="array" ref="U288">_xlfn.AGGREGATE(15, 3, (YTD_12[Associate Name]=V277)/(YTD_12[Associate Name]=V277)*ROW(YTD_12[Associate Name]), T288) - 1</f>
        <v>10</v>
      </c>
      <c r="V288" s="43" cm="1">
        <f t="array" ref="V288">IFERROR(INDEX(YTD_12[Vendor Name], U288), "")</f>
        <v>0</v>
      </c>
      <c r="W288" s="44">
        <f>SUMIFS(YTD_12[Closed Sales Volume YTD], YTD_12[Associate Name], V277, YTD_12[Vendor Name], V288)</f>
        <v>0</v>
      </c>
      <c r="X288" s="45" t="e">
        <f>W288/W275</f>
        <v>#DIV/0!</v>
      </c>
      <c r="Z288" s="3">
        <v>10</v>
      </c>
      <c r="AA288" s="3" cm="1">
        <f t="array" ref="AA288">_xlfn.AGGREGATE(15, 3, (YTD_12[Associate Name]=AB277)/(YTD_12[Associate Name]=AB277)*ROW(YTD_12[Associate Name]), Z288) - 1</f>
        <v>10</v>
      </c>
      <c r="AB288" s="43" cm="1">
        <f t="array" ref="AB288">IFERROR(INDEX(YTD_12[Vendor Name], AA288), "")</f>
        <v>0</v>
      </c>
      <c r="AC288" s="44">
        <f>SUMIFS(YTD_12[Closed Sales Volume YTD], YTD_12[Associate Name], AB277, YTD_12[Vendor Name], AB288)</f>
        <v>0</v>
      </c>
      <c r="AD288" s="45" t="e">
        <f>AC288/AC275</f>
        <v>#DIV/0!</v>
      </c>
    </row>
    <row r="290" spans="1:30" x14ac:dyDescent="0.2">
      <c r="A290" s="81">
        <f>A274+5</f>
        <v>91</v>
      </c>
      <c r="B290" s="3"/>
      <c r="C290" s="3"/>
      <c r="D290" s="76" t="str" cm="1">
        <f t="array" ref="D290">IFERROR(INDEX(YTD_Associate[Associate Name], A290), "")</f>
        <v/>
      </c>
      <c r="E290" s="77"/>
      <c r="F290" s="78"/>
      <c r="G290" s="81">
        <f>G274+5</f>
        <v>92</v>
      </c>
      <c r="H290" s="3"/>
      <c r="I290" s="3"/>
      <c r="J290" s="76" t="str" cm="1">
        <f t="array" ref="J290">IFERROR(INDEX(YTD_Associate[Associate Name], G290), "")</f>
        <v/>
      </c>
      <c r="K290" s="77"/>
      <c r="L290" s="78"/>
      <c r="M290" s="81">
        <f>M274+5</f>
        <v>93</v>
      </c>
      <c r="N290" s="3"/>
      <c r="O290" s="3"/>
      <c r="P290" s="76" t="str" cm="1">
        <f t="array" ref="P290">IFERROR(INDEX(YTD_Associate[Associate Name], M290), "")</f>
        <v/>
      </c>
      <c r="Q290" s="77"/>
      <c r="R290" s="78"/>
      <c r="S290" s="81">
        <f>S274+5</f>
        <v>94</v>
      </c>
      <c r="T290" s="3"/>
      <c r="U290" s="3"/>
      <c r="V290" s="76" t="str" cm="1">
        <f t="array" ref="V290">IFERROR(INDEX(YTD_Associate[Associate Name], S290), "")</f>
        <v/>
      </c>
      <c r="W290" s="77"/>
      <c r="X290" s="78"/>
      <c r="Y290" s="81">
        <f>Y274+5</f>
        <v>95</v>
      </c>
      <c r="Z290" s="3"/>
      <c r="AA290" s="3"/>
      <c r="AB290" s="76" t="str" cm="1">
        <f t="array" ref="AB290">IFERROR(INDEX(YTD_Associate[Associate Name], Y290), "")</f>
        <v/>
      </c>
      <c r="AC290" s="77"/>
      <c r="AD290" s="78"/>
    </row>
    <row r="291" spans="1:30" x14ac:dyDescent="0.2">
      <c r="A291" s="81"/>
      <c r="B291" s="3"/>
      <c r="C291" s="3"/>
      <c r="D291" s="37" t="s">
        <v>36</v>
      </c>
      <c r="E291" s="79">
        <f>SUMIFS(YTD_12[Closed Sales Volume YTD], YTD_12[Associate Name], D290)</f>
        <v>0</v>
      </c>
      <c r="F291" s="80"/>
      <c r="G291" s="81"/>
      <c r="H291" s="3"/>
      <c r="I291" s="3"/>
      <c r="J291" s="37" t="s">
        <v>36</v>
      </c>
      <c r="K291" s="79">
        <f>SUMIFS(YTD_12[Closed Sales Volume YTD], YTD_12[Associate Name], J290)</f>
        <v>0</v>
      </c>
      <c r="L291" s="80"/>
      <c r="M291" s="81"/>
      <c r="N291" s="3"/>
      <c r="O291" s="3"/>
      <c r="P291" s="37" t="s">
        <v>36</v>
      </c>
      <c r="Q291" s="79">
        <f>SUMIFS(YTD_12[Closed Sales Volume YTD], YTD_12[Associate Name], P290)</f>
        <v>0</v>
      </c>
      <c r="R291" s="80"/>
      <c r="S291" s="81"/>
      <c r="T291" s="3"/>
      <c r="U291" s="3"/>
      <c r="V291" s="37" t="s">
        <v>36</v>
      </c>
      <c r="W291" s="79">
        <f>SUMIFS(YTD_12[Closed Sales Volume YTD], YTD_12[Associate Name], V290)</f>
        <v>0</v>
      </c>
      <c r="X291" s="80"/>
      <c r="Y291" s="81"/>
      <c r="Z291" s="3"/>
      <c r="AA291" s="3"/>
      <c r="AB291" s="37" t="s">
        <v>36</v>
      </c>
      <c r="AC291" s="79">
        <f>SUMIFS(YTD_12[Closed Sales Volume YTD], YTD_12[Associate Name], AB290)</f>
        <v>0</v>
      </c>
      <c r="AD291" s="80"/>
    </row>
    <row r="292" spans="1:30" x14ac:dyDescent="0.2">
      <c r="A292" s="81"/>
      <c r="B292" s="3"/>
      <c r="C292" s="3"/>
      <c r="D292" s="37" t="s">
        <v>37</v>
      </c>
      <c r="E292" s="72" t="e">
        <f>E291/YTD_12[[#Totals],[Closed Sales Volume YTD]]</f>
        <v>#DIV/0!</v>
      </c>
      <c r="F292" s="73"/>
      <c r="G292" s="81"/>
      <c r="H292" s="3"/>
      <c r="I292" s="3"/>
      <c r="J292" s="37" t="s">
        <v>37</v>
      </c>
      <c r="K292" s="72" t="e">
        <f>K291/YTD_12[[#Totals],[Closed Sales Volume YTD]]</f>
        <v>#DIV/0!</v>
      </c>
      <c r="L292" s="73"/>
      <c r="M292" s="81"/>
      <c r="N292" s="3"/>
      <c r="O292" s="3"/>
      <c r="P292" s="37" t="s">
        <v>37</v>
      </c>
      <c r="Q292" s="72" t="e">
        <f>Q291/YTD_12[[#Totals],[Closed Sales Volume YTD]]</f>
        <v>#DIV/0!</v>
      </c>
      <c r="R292" s="73"/>
      <c r="S292" s="81"/>
      <c r="T292" s="3"/>
      <c r="U292" s="3"/>
      <c r="V292" s="37" t="s">
        <v>37</v>
      </c>
      <c r="W292" s="72" t="e">
        <f>W291/YTD_12[[#Totals],[Closed Sales Volume YTD]]</f>
        <v>#DIV/0!</v>
      </c>
      <c r="X292" s="73"/>
      <c r="Y292" s="81"/>
      <c r="Z292" s="3"/>
      <c r="AA292" s="3"/>
      <c r="AB292" s="37" t="s">
        <v>37</v>
      </c>
      <c r="AC292" s="72" t="e">
        <f>AC291/YTD_12[[#Totals],[Closed Sales Volume YTD]]</f>
        <v>#DIV/0!</v>
      </c>
      <c r="AD292" s="73"/>
    </row>
    <row r="293" spans="1:30" x14ac:dyDescent="0.2">
      <c r="B293" s="38" t="s">
        <v>38</v>
      </c>
      <c r="C293" s="39" t="s">
        <v>39</v>
      </c>
      <c r="D293" s="74" t="str">
        <f>D290</f>
        <v/>
      </c>
      <c r="E293" s="75"/>
      <c r="H293" s="38" t="s">
        <v>38</v>
      </c>
      <c r="I293" s="39" t="s">
        <v>39</v>
      </c>
      <c r="J293" s="74" t="str">
        <f>J290</f>
        <v/>
      </c>
      <c r="K293" s="75"/>
      <c r="N293" s="38" t="s">
        <v>38</v>
      </c>
      <c r="O293" s="39" t="s">
        <v>39</v>
      </c>
      <c r="P293" s="74" t="str">
        <f>P290</f>
        <v/>
      </c>
      <c r="Q293" s="75"/>
      <c r="T293" s="38" t="s">
        <v>38</v>
      </c>
      <c r="U293" s="39" t="s">
        <v>39</v>
      </c>
      <c r="V293" s="74" t="str">
        <f>V290</f>
        <v/>
      </c>
      <c r="W293" s="75"/>
      <c r="Z293" s="38" t="s">
        <v>38</v>
      </c>
      <c r="AA293" s="39" t="s">
        <v>39</v>
      </c>
      <c r="AB293" s="74" t="str">
        <f>AB290</f>
        <v/>
      </c>
      <c r="AC293" s="75"/>
    </row>
    <row r="294" spans="1:30" x14ac:dyDescent="0.2">
      <c r="B294" s="40"/>
      <c r="C294" s="40"/>
      <c r="D294" s="41" t="s">
        <v>40</v>
      </c>
      <c r="E294" s="41" t="s">
        <v>41</v>
      </c>
      <c r="F294" s="42" t="s">
        <v>42</v>
      </c>
      <c r="H294" s="40"/>
      <c r="I294" s="40"/>
      <c r="J294" s="41" t="s">
        <v>40</v>
      </c>
      <c r="K294" s="41" t="s">
        <v>41</v>
      </c>
      <c r="L294" s="42" t="s">
        <v>42</v>
      </c>
      <c r="N294" s="40"/>
      <c r="O294" s="40"/>
      <c r="P294" s="41" t="s">
        <v>40</v>
      </c>
      <c r="Q294" s="41" t="s">
        <v>41</v>
      </c>
      <c r="R294" s="42" t="s">
        <v>42</v>
      </c>
      <c r="T294" s="40"/>
      <c r="U294" s="40"/>
      <c r="V294" s="41" t="s">
        <v>40</v>
      </c>
      <c r="W294" s="41" t="s">
        <v>41</v>
      </c>
      <c r="X294" s="42" t="s">
        <v>42</v>
      </c>
      <c r="Z294" s="40"/>
      <c r="AA294" s="40"/>
      <c r="AB294" s="41" t="s">
        <v>40</v>
      </c>
      <c r="AC294" s="41" t="s">
        <v>41</v>
      </c>
      <c r="AD294" s="42" t="s">
        <v>42</v>
      </c>
    </row>
    <row r="295" spans="1:30" x14ac:dyDescent="0.2">
      <c r="B295" s="3">
        <v>1</v>
      </c>
      <c r="C295" s="3" cm="1">
        <f t="array" ref="C295">_xlfn.AGGREGATE(15, 3, (YTD_12[Associate Name]=D293)/(YTD_12[Associate Name]=D293)*ROW(YTD_12[Associate Name]), B295) - 1</f>
        <v>1</v>
      </c>
      <c r="D295" s="43" cm="1">
        <f t="array" ref="D295">IFERROR(INDEX(YTD_12[Vendor Name], C295), "")</f>
        <v>0</v>
      </c>
      <c r="E295" s="44">
        <f>SUMIFS(YTD_12[Closed Sales Volume YTD], YTD_12[Associate Name], D293, YTD_12[Vendor Name], D295)</f>
        <v>0</v>
      </c>
      <c r="F295" s="46" t="e">
        <f>E295/E291</f>
        <v>#DIV/0!</v>
      </c>
      <c r="H295" s="3">
        <v>1</v>
      </c>
      <c r="I295" s="3" cm="1">
        <f t="array" ref="I295">_xlfn.AGGREGATE(15, 3, (YTD_12[Associate Name]=J293)/(YTD_12[Associate Name]=J293)*ROW(YTD_12[Associate Name]), H295) - 1</f>
        <v>1</v>
      </c>
      <c r="J295" s="43" cm="1">
        <f t="array" ref="J295">IFERROR(INDEX(YTD_12[Vendor Name], I295), "")</f>
        <v>0</v>
      </c>
      <c r="K295" s="44">
        <f>SUMIFS(YTD_12[Closed Sales Volume YTD], YTD_12[Associate Name], J293, YTD_12[Vendor Name], J295)</f>
        <v>0</v>
      </c>
      <c r="L295" s="46" t="e">
        <f>K295/K291</f>
        <v>#DIV/0!</v>
      </c>
      <c r="N295" s="3">
        <v>1</v>
      </c>
      <c r="O295" s="3" cm="1">
        <f t="array" ref="O295">_xlfn.AGGREGATE(15, 3, (YTD_12[Associate Name]=P293)/(YTD_12[Associate Name]=P293)*ROW(YTD_12[Associate Name]), N295) - 1</f>
        <v>1</v>
      </c>
      <c r="P295" s="43" cm="1">
        <f t="array" ref="P295">IFERROR(INDEX(YTD_12[Vendor Name], O295), "")</f>
        <v>0</v>
      </c>
      <c r="Q295" s="44">
        <f>SUMIFS(YTD_12[Closed Sales Volume YTD], YTD_12[Associate Name], P293, YTD_12[Vendor Name], P295)</f>
        <v>0</v>
      </c>
      <c r="R295" s="46" t="e">
        <f>Q295/Q291</f>
        <v>#DIV/0!</v>
      </c>
      <c r="T295" s="3">
        <v>1</v>
      </c>
      <c r="U295" s="3" cm="1">
        <f t="array" ref="U295">_xlfn.AGGREGATE(15, 3, (YTD_12[Associate Name]=V293)/(YTD_12[Associate Name]=V293)*ROW(YTD_12[Associate Name]), T295) - 1</f>
        <v>1</v>
      </c>
      <c r="V295" s="43" cm="1">
        <f t="array" ref="V295">IFERROR(INDEX(YTD_12[Vendor Name], U295), "")</f>
        <v>0</v>
      </c>
      <c r="W295" s="44">
        <f>SUMIFS(YTD_12[Closed Sales Volume YTD], YTD_12[Associate Name], V293, YTD_12[Vendor Name], V295)</f>
        <v>0</v>
      </c>
      <c r="X295" s="46" t="e">
        <f>W295/W291</f>
        <v>#DIV/0!</v>
      </c>
      <c r="Z295" s="3">
        <v>1</v>
      </c>
      <c r="AA295" s="3" cm="1">
        <f t="array" ref="AA295">_xlfn.AGGREGATE(15, 3, (YTD_12[Associate Name]=AB293)/(YTD_12[Associate Name]=AB293)*ROW(YTD_12[Associate Name]), Z295) - 1</f>
        <v>1</v>
      </c>
      <c r="AB295" s="43" cm="1">
        <f t="array" ref="AB295">IFERROR(INDEX(YTD_12[Vendor Name], AA295), "")</f>
        <v>0</v>
      </c>
      <c r="AC295" s="44">
        <f>SUMIFS(YTD_12[Closed Sales Volume YTD], YTD_12[Associate Name], AB293, YTD_12[Vendor Name], AB295)</f>
        <v>0</v>
      </c>
      <c r="AD295" s="46" t="e">
        <f>AC295/AC291</f>
        <v>#DIV/0!</v>
      </c>
    </row>
    <row r="296" spans="1:30" x14ac:dyDescent="0.2">
      <c r="B296" s="3">
        <v>2</v>
      </c>
      <c r="C296" s="3" cm="1">
        <f t="array" ref="C296">_xlfn.AGGREGATE(15, 3, (YTD_12[Associate Name]=D293)/(YTD_12[Associate Name]=D293)*ROW(YTD_12[Associate Name]), B296) - 1</f>
        <v>2</v>
      </c>
      <c r="D296" s="43" cm="1">
        <f t="array" ref="D296">IFERROR(INDEX(YTD_12[Vendor Name], C296), "")</f>
        <v>0</v>
      </c>
      <c r="E296" s="44">
        <f>SUMIFS(YTD_12[Closed Sales Volume YTD], YTD_12[Associate Name], D293, YTD_12[Vendor Name], D296)</f>
        <v>0</v>
      </c>
      <c r="F296" s="46" t="e">
        <f>E296/E291</f>
        <v>#DIV/0!</v>
      </c>
      <c r="H296" s="3">
        <v>2</v>
      </c>
      <c r="I296" s="3" cm="1">
        <f t="array" ref="I296">_xlfn.AGGREGATE(15, 3, (YTD_12[Associate Name]=J293)/(YTD_12[Associate Name]=J293)*ROW(YTD_12[Associate Name]), H296) - 1</f>
        <v>2</v>
      </c>
      <c r="J296" s="43" cm="1">
        <f t="array" ref="J296">IFERROR(INDEX(YTD_12[Vendor Name], I296), "")</f>
        <v>0</v>
      </c>
      <c r="K296" s="44">
        <f>SUMIFS(YTD_12[Closed Sales Volume YTD], YTD_12[Associate Name], J293, YTD_12[Vendor Name], J296)</f>
        <v>0</v>
      </c>
      <c r="L296" s="46" t="e">
        <f>K296/K291</f>
        <v>#DIV/0!</v>
      </c>
      <c r="N296" s="3">
        <v>2</v>
      </c>
      <c r="O296" s="3" cm="1">
        <f t="array" ref="O296">_xlfn.AGGREGATE(15, 3, (YTD_12[Associate Name]=P293)/(YTD_12[Associate Name]=P293)*ROW(YTD_12[Associate Name]), N296) - 1</f>
        <v>2</v>
      </c>
      <c r="P296" s="43" cm="1">
        <f t="array" ref="P296">IFERROR(INDEX(YTD_12[Vendor Name], O296), "")</f>
        <v>0</v>
      </c>
      <c r="Q296" s="44">
        <f>SUMIFS(YTD_12[Closed Sales Volume YTD], YTD_12[Associate Name], P293, YTD_12[Vendor Name], P296)</f>
        <v>0</v>
      </c>
      <c r="R296" s="46" t="e">
        <f>Q296/Q291</f>
        <v>#DIV/0!</v>
      </c>
      <c r="T296" s="3">
        <v>2</v>
      </c>
      <c r="U296" s="3" cm="1">
        <f t="array" ref="U296">_xlfn.AGGREGATE(15, 3, (YTD_12[Associate Name]=V293)/(YTD_12[Associate Name]=V293)*ROW(YTD_12[Associate Name]), T296) - 1</f>
        <v>2</v>
      </c>
      <c r="V296" s="43" cm="1">
        <f t="array" ref="V296">IFERROR(INDEX(YTD_12[Vendor Name], U296), "")</f>
        <v>0</v>
      </c>
      <c r="W296" s="44">
        <f>SUMIFS(YTD_12[Closed Sales Volume YTD], YTD_12[Associate Name], V293, YTD_12[Vendor Name], V296)</f>
        <v>0</v>
      </c>
      <c r="X296" s="46" t="e">
        <f>W296/W291</f>
        <v>#DIV/0!</v>
      </c>
      <c r="Z296" s="3">
        <v>2</v>
      </c>
      <c r="AA296" s="3" cm="1">
        <f t="array" ref="AA296">_xlfn.AGGREGATE(15, 3, (YTD_12[Associate Name]=AB293)/(YTD_12[Associate Name]=AB293)*ROW(YTD_12[Associate Name]), Z296) - 1</f>
        <v>2</v>
      </c>
      <c r="AB296" s="43" cm="1">
        <f t="array" ref="AB296">IFERROR(INDEX(YTD_12[Vendor Name], AA296), "")</f>
        <v>0</v>
      </c>
      <c r="AC296" s="44">
        <f>SUMIFS(YTD_12[Closed Sales Volume YTD], YTD_12[Associate Name], AB293, YTD_12[Vendor Name], AB296)</f>
        <v>0</v>
      </c>
      <c r="AD296" s="46" t="e">
        <f>AC296/AC291</f>
        <v>#DIV/0!</v>
      </c>
    </row>
    <row r="297" spans="1:30" x14ac:dyDescent="0.2">
      <c r="B297" s="3">
        <v>3</v>
      </c>
      <c r="C297" s="3" cm="1">
        <f t="array" ref="C297">_xlfn.AGGREGATE(15, 3, (YTD_12[Associate Name]=D293)/(YTD_12[Associate Name]=D293)*ROW(YTD_12[Associate Name]), B297) - 1</f>
        <v>3</v>
      </c>
      <c r="D297" s="43" cm="1">
        <f t="array" ref="D297">IFERROR(INDEX(YTD_12[Vendor Name], C297), "")</f>
        <v>0</v>
      </c>
      <c r="E297" s="44">
        <f>SUMIFS(YTD_12[Closed Sales Volume YTD], YTD_12[Associate Name], D293, YTD_12[Vendor Name], D297)</f>
        <v>0</v>
      </c>
      <c r="F297" s="45" t="e">
        <f>E297/E291</f>
        <v>#DIV/0!</v>
      </c>
      <c r="H297" s="3">
        <v>3</v>
      </c>
      <c r="I297" s="3" cm="1">
        <f t="array" ref="I297">_xlfn.AGGREGATE(15, 3, (YTD_12[Associate Name]=J293)/(YTD_12[Associate Name]=J293)*ROW(YTD_12[Associate Name]), H297) - 1</f>
        <v>3</v>
      </c>
      <c r="J297" s="43" cm="1">
        <f t="array" ref="J297">IFERROR(INDEX(YTD_12[Vendor Name], I297), "")</f>
        <v>0</v>
      </c>
      <c r="K297" s="44">
        <f>SUMIFS(YTD_12[Closed Sales Volume YTD], YTD_12[Associate Name], J293, YTD_12[Vendor Name], J297)</f>
        <v>0</v>
      </c>
      <c r="L297" s="45" t="e">
        <f>K297/K291</f>
        <v>#DIV/0!</v>
      </c>
      <c r="N297" s="3">
        <v>3</v>
      </c>
      <c r="O297" s="3" cm="1">
        <f t="array" ref="O297">_xlfn.AGGREGATE(15, 3, (YTD_12[Associate Name]=P293)/(YTD_12[Associate Name]=P293)*ROW(YTD_12[Associate Name]), N297) - 1</f>
        <v>3</v>
      </c>
      <c r="P297" s="43" cm="1">
        <f t="array" ref="P297">IFERROR(INDEX(YTD_12[Vendor Name], O297), "")</f>
        <v>0</v>
      </c>
      <c r="Q297" s="44">
        <f>SUMIFS(YTD_12[Closed Sales Volume YTD], YTD_12[Associate Name], P293, YTD_12[Vendor Name], P297)</f>
        <v>0</v>
      </c>
      <c r="R297" s="45" t="e">
        <f>Q297/Q291</f>
        <v>#DIV/0!</v>
      </c>
      <c r="T297" s="3">
        <v>3</v>
      </c>
      <c r="U297" s="3" cm="1">
        <f t="array" ref="U297">_xlfn.AGGREGATE(15, 3, (YTD_12[Associate Name]=V293)/(YTD_12[Associate Name]=V293)*ROW(YTD_12[Associate Name]), T297) - 1</f>
        <v>3</v>
      </c>
      <c r="V297" s="43" cm="1">
        <f t="array" ref="V297">IFERROR(INDEX(YTD_12[Vendor Name], U297), "")</f>
        <v>0</v>
      </c>
      <c r="W297" s="44">
        <f>SUMIFS(YTD_12[Closed Sales Volume YTD], YTD_12[Associate Name], V293, YTD_12[Vendor Name], V297)</f>
        <v>0</v>
      </c>
      <c r="X297" s="45" t="e">
        <f>W297/W291</f>
        <v>#DIV/0!</v>
      </c>
      <c r="Z297" s="3">
        <v>3</v>
      </c>
      <c r="AA297" s="3" cm="1">
        <f t="array" ref="AA297">_xlfn.AGGREGATE(15, 3, (YTD_12[Associate Name]=AB293)/(YTD_12[Associate Name]=AB293)*ROW(YTD_12[Associate Name]), Z297) - 1</f>
        <v>3</v>
      </c>
      <c r="AB297" s="43" cm="1">
        <f t="array" ref="AB297">IFERROR(INDEX(YTD_12[Vendor Name], AA297), "")</f>
        <v>0</v>
      </c>
      <c r="AC297" s="44">
        <f>SUMIFS(YTD_12[Closed Sales Volume YTD], YTD_12[Associate Name], AB293, YTD_12[Vendor Name], AB297)</f>
        <v>0</v>
      </c>
      <c r="AD297" s="45" t="e">
        <f>AC297/AC291</f>
        <v>#DIV/0!</v>
      </c>
    </row>
    <row r="298" spans="1:30" x14ac:dyDescent="0.2">
      <c r="B298" s="3">
        <v>4</v>
      </c>
      <c r="C298" s="3" cm="1">
        <f t="array" ref="C298">_xlfn.AGGREGATE(15, 3, (YTD_12[Associate Name]=D293)/(YTD_12[Associate Name]=D293)*ROW(YTD_12[Associate Name]), B298) - 1</f>
        <v>4</v>
      </c>
      <c r="D298" s="43" cm="1">
        <f t="array" ref="D298">IFERROR(INDEX(YTD_12[Vendor Name], C298), "")</f>
        <v>0</v>
      </c>
      <c r="E298" s="44">
        <f>SUMIFS(YTD_12[Closed Sales Volume YTD], YTD_12[Associate Name], D293, YTD_12[Vendor Name], D298)</f>
        <v>0</v>
      </c>
      <c r="F298" s="45" t="e">
        <f>E298/E291</f>
        <v>#DIV/0!</v>
      </c>
      <c r="H298" s="3">
        <v>4</v>
      </c>
      <c r="I298" s="3" cm="1">
        <f t="array" ref="I298">_xlfn.AGGREGATE(15, 3, (YTD_12[Associate Name]=J293)/(YTD_12[Associate Name]=J293)*ROW(YTD_12[Associate Name]), H298) - 1</f>
        <v>4</v>
      </c>
      <c r="J298" s="43" cm="1">
        <f t="array" ref="J298">IFERROR(INDEX(YTD_12[Vendor Name], I298), "")</f>
        <v>0</v>
      </c>
      <c r="K298" s="44">
        <f>SUMIFS(YTD_12[Closed Sales Volume YTD], YTD_12[Associate Name], J293, YTD_12[Vendor Name], J298)</f>
        <v>0</v>
      </c>
      <c r="L298" s="45" t="e">
        <f>K298/K291</f>
        <v>#DIV/0!</v>
      </c>
      <c r="N298" s="3">
        <v>4</v>
      </c>
      <c r="O298" s="3" cm="1">
        <f t="array" ref="O298">_xlfn.AGGREGATE(15, 3, (YTD_12[Associate Name]=P293)/(YTD_12[Associate Name]=P293)*ROW(YTD_12[Associate Name]), N298) - 1</f>
        <v>4</v>
      </c>
      <c r="P298" s="43" cm="1">
        <f t="array" ref="P298">IFERROR(INDEX(YTD_12[Vendor Name], O298), "")</f>
        <v>0</v>
      </c>
      <c r="Q298" s="44">
        <f>SUMIFS(YTD_12[Closed Sales Volume YTD], YTD_12[Associate Name], P293, YTD_12[Vendor Name], P298)</f>
        <v>0</v>
      </c>
      <c r="R298" s="45" t="e">
        <f>Q298/Q291</f>
        <v>#DIV/0!</v>
      </c>
      <c r="T298" s="3">
        <v>4</v>
      </c>
      <c r="U298" s="3" cm="1">
        <f t="array" ref="U298">_xlfn.AGGREGATE(15, 3, (YTD_12[Associate Name]=V293)/(YTD_12[Associate Name]=V293)*ROW(YTD_12[Associate Name]), T298) - 1</f>
        <v>4</v>
      </c>
      <c r="V298" s="43" cm="1">
        <f t="array" ref="V298">IFERROR(INDEX(YTD_12[Vendor Name], U298), "")</f>
        <v>0</v>
      </c>
      <c r="W298" s="44">
        <f>SUMIFS(YTD_12[Closed Sales Volume YTD], YTD_12[Associate Name], V293, YTD_12[Vendor Name], V298)</f>
        <v>0</v>
      </c>
      <c r="X298" s="45" t="e">
        <f>W298/W291</f>
        <v>#DIV/0!</v>
      </c>
      <c r="Z298" s="3">
        <v>4</v>
      </c>
      <c r="AA298" s="3" cm="1">
        <f t="array" ref="AA298">_xlfn.AGGREGATE(15, 3, (YTD_12[Associate Name]=AB293)/(YTD_12[Associate Name]=AB293)*ROW(YTD_12[Associate Name]), Z298) - 1</f>
        <v>4</v>
      </c>
      <c r="AB298" s="43" cm="1">
        <f t="array" ref="AB298">IFERROR(INDEX(YTD_12[Vendor Name], AA298), "")</f>
        <v>0</v>
      </c>
      <c r="AC298" s="44">
        <f>SUMIFS(YTD_12[Closed Sales Volume YTD], YTD_12[Associate Name], AB293, YTD_12[Vendor Name], AB298)</f>
        <v>0</v>
      </c>
      <c r="AD298" s="45" t="e">
        <f>AC298/AC291</f>
        <v>#DIV/0!</v>
      </c>
    </row>
    <row r="299" spans="1:30" x14ac:dyDescent="0.2">
      <c r="B299" s="3">
        <v>5</v>
      </c>
      <c r="C299" s="3" cm="1">
        <f t="array" ref="C299">_xlfn.AGGREGATE(15, 3, (YTD_12[Associate Name]=D293)/(YTD_12[Associate Name]=D293)*ROW(YTD_12[Associate Name]), B299) - 1</f>
        <v>5</v>
      </c>
      <c r="D299" s="43" cm="1">
        <f t="array" ref="D299">IFERROR(INDEX(YTD_12[Vendor Name], C299), "")</f>
        <v>0</v>
      </c>
      <c r="E299" s="44">
        <f>SUMIFS(YTD_12[Closed Sales Volume YTD], YTD_12[Associate Name], D293, YTD_12[Vendor Name], D299)</f>
        <v>0</v>
      </c>
      <c r="F299" s="45" t="e">
        <f>E299/E291</f>
        <v>#DIV/0!</v>
      </c>
      <c r="H299" s="3">
        <v>5</v>
      </c>
      <c r="I299" s="3" cm="1">
        <f t="array" ref="I299">_xlfn.AGGREGATE(15, 3, (YTD_12[Associate Name]=J293)/(YTD_12[Associate Name]=J293)*ROW(YTD_12[Associate Name]), H299) - 1</f>
        <v>5</v>
      </c>
      <c r="J299" s="43" cm="1">
        <f t="array" ref="J299">IFERROR(INDEX(YTD_12[Vendor Name], I299), "")</f>
        <v>0</v>
      </c>
      <c r="K299" s="44">
        <f>SUMIFS(YTD_12[Closed Sales Volume YTD], YTD_12[Associate Name], J293, YTD_12[Vendor Name], J299)</f>
        <v>0</v>
      </c>
      <c r="L299" s="45" t="e">
        <f>K299/K291</f>
        <v>#DIV/0!</v>
      </c>
      <c r="N299" s="3">
        <v>5</v>
      </c>
      <c r="O299" s="3" cm="1">
        <f t="array" ref="O299">_xlfn.AGGREGATE(15, 3, (YTD_12[Associate Name]=P293)/(YTD_12[Associate Name]=P293)*ROW(YTD_12[Associate Name]), N299) - 1</f>
        <v>5</v>
      </c>
      <c r="P299" s="43" cm="1">
        <f t="array" ref="P299">IFERROR(INDEX(YTD_12[Vendor Name], O299), "")</f>
        <v>0</v>
      </c>
      <c r="Q299" s="44">
        <f>SUMIFS(YTD_12[Closed Sales Volume YTD], YTD_12[Associate Name], P293, YTD_12[Vendor Name], P299)</f>
        <v>0</v>
      </c>
      <c r="R299" s="45" t="e">
        <f>Q299/Q291</f>
        <v>#DIV/0!</v>
      </c>
      <c r="T299" s="3">
        <v>5</v>
      </c>
      <c r="U299" s="3" cm="1">
        <f t="array" ref="U299">_xlfn.AGGREGATE(15, 3, (YTD_12[Associate Name]=V293)/(YTD_12[Associate Name]=V293)*ROW(YTD_12[Associate Name]), T299) - 1</f>
        <v>5</v>
      </c>
      <c r="V299" s="43" cm="1">
        <f t="array" ref="V299">IFERROR(INDEX(YTD_12[Vendor Name], U299), "")</f>
        <v>0</v>
      </c>
      <c r="W299" s="44">
        <f>SUMIFS(YTD_12[Closed Sales Volume YTD], YTD_12[Associate Name], V293, YTD_12[Vendor Name], V299)</f>
        <v>0</v>
      </c>
      <c r="X299" s="45" t="e">
        <f>W299/W291</f>
        <v>#DIV/0!</v>
      </c>
      <c r="Z299" s="3">
        <v>5</v>
      </c>
      <c r="AA299" s="3" cm="1">
        <f t="array" ref="AA299">_xlfn.AGGREGATE(15, 3, (YTD_12[Associate Name]=AB293)/(YTD_12[Associate Name]=AB293)*ROW(YTD_12[Associate Name]), Z299) - 1</f>
        <v>5</v>
      </c>
      <c r="AB299" s="43" cm="1">
        <f t="array" ref="AB299">IFERROR(INDEX(YTD_12[Vendor Name], AA299), "")</f>
        <v>0</v>
      </c>
      <c r="AC299" s="44">
        <f>SUMIFS(YTD_12[Closed Sales Volume YTD], YTD_12[Associate Name], AB293, YTD_12[Vendor Name], AB299)</f>
        <v>0</v>
      </c>
      <c r="AD299" s="45" t="e">
        <f>AC299/AC291</f>
        <v>#DIV/0!</v>
      </c>
    </row>
    <row r="300" spans="1:30" x14ac:dyDescent="0.2">
      <c r="B300" s="3">
        <v>6</v>
      </c>
      <c r="C300" s="3" cm="1">
        <f t="array" ref="C300">_xlfn.AGGREGATE(15, 3, (YTD_12[Associate Name]=D293)/(YTD_12[Associate Name]=D293)*ROW(YTD_12[Associate Name]), B300) - 1</f>
        <v>6</v>
      </c>
      <c r="D300" s="43" cm="1">
        <f t="array" ref="D300">IFERROR(INDEX(YTD_12[Vendor Name], C300), "")</f>
        <v>0</v>
      </c>
      <c r="E300" s="44">
        <f>SUMIFS(YTD_12[Closed Sales Volume YTD], YTD_12[Associate Name], D293, YTD_12[Vendor Name], D300)</f>
        <v>0</v>
      </c>
      <c r="F300" s="45" t="e">
        <f>E300/E291</f>
        <v>#DIV/0!</v>
      </c>
      <c r="H300" s="3">
        <v>6</v>
      </c>
      <c r="I300" s="3" cm="1">
        <f t="array" ref="I300">_xlfn.AGGREGATE(15, 3, (YTD_12[Associate Name]=J293)/(YTD_12[Associate Name]=J293)*ROW(YTD_12[Associate Name]), H300) - 1</f>
        <v>6</v>
      </c>
      <c r="J300" s="43" cm="1">
        <f t="array" ref="J300">IFERROR(INDEX(YTD_12[Vendor Name], I300), "")</f>
        <v>0</v>
      </c>
      <c r="K300" s="44">
        <f>SUMIFS(YTD_12[Closed Sales Volume YTD], YTD_12[Associate Name], J293, YTD_12[Vendor Name], J300)</f>
        <v>0</v>
      </c>
      <c r="L300" s="45" t="e">
        <f>K300/K291</f>
        <v>#DIV/0!</v>
      </c>
      <c r="N300" s="3">
        <v>6</v>
      </c>
      <c r="O300" s="3" cm="1">
        <f t="array" ref="O300">_xlfn.AGGREGATE(15, 3, (YTD_12[Associate Name]=P293)/(YTD_12[Associate Name]=P293)*ROW(YTD_12[Associate Name]), N300) - 1</f>
        <v>6</v>
      </c>
      <c r="P300" s="43" cm="1">
        <f t="array" ref="P300">IFERROR(INDEX(YTD_12[Vendor Name], O300), "")</f>
        <v>0</v>
      </c>
      <c r="Q300" s="44">
        <f>SUMIFS(YTD_12[Closed Sales Volume YTD], YTD_12[Associate Name], P293, YTD_12[Vendor Name], P300)</f>
        <v>0</v>
      </c>
      <c r="R300" s="45" t="e">
        <f>Q300/Q291</f>
        <v>#DIV/0!</v>
      </c>
      <c r="T300" s="3">
        <v>6</v>
      </c>
      <c r="U300" s="3" cm="1">
        <f t="array" ref="U300">_xlfn.AGGREGATE(15, 3, (YTD_12[Associate Name]=V293)/(YTD_12[Associate Name]=V293)*ROW(YTD_12[Associate Name]), T300) - 1</f>
        <v>6</v>
      </c>
      <c r="V300" s="43" cm="1">
        <f t="array" ref="V300">IFERROR(INDEX(YTD_12[Vendor Name], U300), "")</f>
        <v>0</v>
      </c>
      <c r="W300" s="44">
        <f>SUMIFS(YTD_12[Closed Sales Volume YTD], YTD_12[Associate Name], V293, YTD_12[Vendor Name], V300)</f>
        <v>0</v>
      </c>
      <c r="X300" s="45" t="e">
        <f>W300/W291</f>
        <v>#DIV/0!</v>
      </c>
      <c r="Z300" s="3">
        <v>6</v>
      </c>
      <c r="AA300" s="3" cm="1">
        <f t="array" ref="AA300">_xlfn.AGGREGATE(15, 3, (YTD_12[Associate Name]=AB293)/(YTD_12[Associate Name]=AB293)*ROW(YTD_12[Associate Name]), Z300) - 1</f>
        <v>6</v>
      </c>
      <c r="AB300" s="43" cm="1">
        <f t="array" ref="AB300">IFERROR(INDEX(YTD_12[Vendor Name], AA300), "")</f>
        <v>0</v>
      </c>
      <c r="AC300" s="44">
        <f>SUMIFS(YTD_12[Closed Sales Volume YTD], YTD_12[Associate Name], AB293, YTD_12[Vendor Name], AB300)</f>
        <v>0</v>
      </c>
      <c r="AD300" s="45" t="e">
        <f>AC300/AC291</f>
        <v>#DIV/0!</v>
      </c>
    </row>
    <row r="301" spans="1:30" x14ac:dyDescent="0.2">
      <c r="B301" s="3">
        <v>7</v>
      </c>
      <c r="C301" s="3" cm="1">
        <f t="array" ref="C301">_xlfn.AGGREGATE(15, 3, (YTD_12[Associate Name]=D293)/(YTD_12[Associate Name]=D293)*ROW(YTD_12[Associate Name]), B301) - 1</f>
        <v>7</v>
      </c>
      <c r="D301" s="43" cm="1">
        <f t="array" ref="D301">IFERROR(INDEX(YTD_12[Vendor Name], C301), "")</f>
        <v>0</v>
      </c>
      <c r="E301" s="44">
        <f>SUMIFS(YTD_12[Closed Sales Volume YTD], YTD_12[Associate Name], D293, YTD_12[Vendor Name], D301)</f>
        <v>0</v>
      </c>
      <c r="F301" s="45" t="e">
        <f>E301/E291</f>
        <v>#DIV/0!</v>
      </c>
      <c r="H301" s="3">
        <v>7</v>
      </c>
      <c r="I301" s="3" cm="1">
        <f t="array" ref="I301">_xlfn.AGGREGATE(15, 3, (YTD_12[Associate Name]=J293)/(YTD_12[Associate Name]=J293)*ROW(YTD_12[Associate Name]), H301) - 1</f>
        <v>7</v>
      </c>
      <c r="J301" s="43" cm="1">
        <f t="array" ref="J301">IFERROR(INDEX(YTD_12[Vendor Name], I301), "")</f>
        <v>0</v>
      </c>
      <c r="K301" s="44">
        <f>SUMIFS(YTD_12[Closed Sales Volume YTD], YTD_12[Associate Name], J293, YTD_12[Vendor Name], J301)</f>
        <v>0</v>
      </c>
      <c r="L301" s="45" t="e">
        <f>K301/K291</f>
        <v>#DIV/0!</v>
      </c>
      <c r="N301" s="3">
        <v>7</v>
      </c>
      <c r="O301" s="3" cm="1">
        <f t="array" ref="O301">_xlfn.AGGREGATE(15, 3, (YTD_12[Associate Name]=P293)/(YTD_12[Associate Name]=P293)*ROW(YTD_12[Associate Name]), N301) - 1</f>
        <v>7</v>
      </c>
      <c r="P301" s="43" cm="1">
        <f t="array" ref="P301">IFERROR(INDEX(YTD_12[Vendor Name], O301), "")</f>
        <v>0</v>
      </c>
      <c r="Q301" s="44">
        <f>SUMIFS(YTD_12[Closed Sales Volume YTD], YTD_12[Associate Name], P293, YTD_12[Vendor Name], P301)</f>
        <v>0</v>
      </c>
      <c r="R301" s="45" t="e">
        <f>Q301/Q291</f>
        <v>#DIV/0!</v>
      </c>
      <c r="T301" s="3">
        <v>7</v>
      </c>
      <c r="U301" s="3" cm="1">
        <f t="array" ref="U301">_xlfn.AGGREGATE(15, 3, (YTD_12[Associate Name]=V293)/(YTD_12[Associate Name]=V293)*ROW(YTD_12[Associate Name]), T301) - 1</f>
        <v>7</v>
      </c>
      <c r="V301" s="43" cm="1">
        <f t="array" ref="V301">IFERROR(INDEX(YTD_12[Vendor Name], U301), "")</f>
        <v>0</v>
      </c>
      <c r="W301" s="44">
        <f>SUMIFS(YTD_12[Closed Sales Volume YTD], YTD_12[Associate Name], V293, YTD_12[Vendor Name], V301)</f>
        <v>0</v>
      </c>
      <c r="X301" s="45" t="e">
        <f>W301/W291</f>
        <v>#DIV/0!</v>
      </c>
      <c r="Z301" s="3">
        <v>7</v>
      </c>
      <c r="AA301" s="3" cm="1">
        <f t="array" ref="AA301">_xlfn.AGGREGATE(15, 3, (YTD_12[Associate Name]=AB293)/(YTD_12[Associate Name]=AB293)*ROW(YTD_12[Associate Name]), Z301) - 1</f>
        <v>7</v>
      </c>
      <c r="AB301" s="43" cm="1">
        <f t="array" ref="AB301">IFERROR(INDEX(YTD_12[Vendor Name], AA301), "")</f>
        <v>0</v>
      </c>
      <c r="AC301" s="44">
        <f>SUMIFS(YTD_12[Closed Sales Volume YTD], YTD_12[Associate Name], AB293, YTD_12[Vendor Name], AB301)</f>
        <v>0</v>
      </c>
      <c r="AD301" s="45" t="e">
        <f>AC301/AC291</f>
        <v>#DIV/0!</v>
      </c>
    </row>
    <row r="302" spans="1:30" x14ac:dyDescent="0.2">
      <c r="B302" s="3">
        <v>8</v>
      </c>
      <c r="C302" s="3" cm="1">
        <f t="array" ref="C302">_xlfn.AGGREGATE(15, 3, (YTD_12[Associate Name]=D293)/(YTD_12[Associate Name]=D293)*ROW(YTD_12[Associate Name]), B302) - 1</f>
        <v>8</v>
      </c>
      <c r="D302" s="43" cm="1">
        <f t="array" ref="D302">IFERROR(INDEX(YTD_12[Vendor Name], C302), "")</f>
        <v>0</v>
      </c>
      <c r="E302" s="44">
        <f>SUMIFS(YTD_12[Closed Sales Volume YTD], YTD_12[Associate Name], D293, YTD_12[Vendor Name], D302)</f>
        <v>0</v>
      </c>
      <c r="F302" s="45" t="e">
        <f>E302/E291</f>
        <v>#DIV/0!</v>
      </c>
      <c r="H302" s="3">
        <v>8</v>
      </c>
      <c r="I302" s="3" cm="1">
        <f t="array" ref="I302">_xlfn.AGGREGATE(15, 3, (YTD_12[Associate Name]=J293)/(YTD_12[Associate Name]=J293)*ROW(YTD_12[Associate Name]), H302) - 1</f>
        <v>8</v>
      </c>
      <c r="J302" s="43" cm="1">
        <f t="array" ref="J302">IFERROR(INDEX(YTD_12[Vendor Name], I302), "")</f>
        <v>0</v>
      </c>
      <c r="K302" s="44">
        <f>SUMIFS(YTD_12[Closed Sales Volume YTD], YTD_12[Associate Name], J293, YTD_12[Vendor Name], J302)</f>
        <v>0</v>
      </c>
      <c r="L302" s="45" t="e">
        <f>K302/K291</f>
        <v>#DIV/0!</v>
      </c>
      <c r="N302" s="3">
        <v>8</v>
      </c>
      <c r="O302" s="3" cm="1">
        <f t="array" ref="O302">_xlfn.AGGREGATE(15, 3, (YTD_12[Associate Name]=P293)/(YTD_12[Associate Name]=P293)*ROW(YTD_12[Associate Name]), N302) - 1</f>
        <v>8</v>
      </c>
      <c r="P302" s="43" cm="1">
        <f t="array" ref="P302">IFERROR(INDEX(YTD_12[Vendor Name], O302), "")</f>
        <v>0</v>
      </c>
      <c r="Q302" s="44">
        <f>SUMIFS(YTD_12[Closed Sales Volume YTD], YTD_12[Associate Name], P293, YTD_12[Vendor Name], P302)</f>
        <v>0</v>
      </c>
      <c r="R302" s="45" t="e">
        <f>Q302/Q291</f>
        <v>#DIV/0!</v>
      </c>
      <c r="T302" s="3">
        <v>8</v>
      </c>
      <c r="U302" s="3" cm="1">
        <f t="array" ref="U302">_xlfn.AGGREGATE(15, 3, (YTD_12[Associate Name]=V293)/(YTD_12[Associate Name]=V293)*ROW(YTD_12[Associate Name]), T302) - 1</f>
        <v>8</v>
      </c>
      <c r="V302" s="43" cm="1">
        <f t="array" ref="V302">IFERROR(INDEX(YTD_12[Vendor Name], U302), "")</f>
        <v>0</v>
      </c>
      <c r="W302" s="44">
        <f>SUMIFS(YTD_12[Closed Sales Volume YTD], YTD_12[Associate Name], V293, YTD_12[Vendor Name], V302)</f>
        <v>0</v>
      </c>
      <c r="X302" s="45" t="e">
        <f>W302/W291</f>
        <v>#DIV/0!</v>
      </c>
      <c r="Z302" s="3">
        <v>8</v>
      </c>
      <c r="AA302" s="3" cm="1">
        <f t="array" ref="AA302">_xlfn.AGGREGATE(15, 3, (YTD_12[Associate Name]=AB293)/(YTD_12[Associate Name]=AB293)*ROW(YTD_12[Associate Name]), Z302) - 1</f>
        <v>8</v>
      </c>
      <c r="AB302" s="43" cm="1">
        <f t="array" ref="AB302">IFERROR(INDEX(YTD_12[Vendor Name], AA302), "")</f>
        <v>0</v>
      </c>
      <c r="AC302" s="44">
        <f>SUMIFS(YTD_12[Closed Sales Volume YTD], YTD_12[Associate Name], AB293, YTD_12[Vendor Name], AB302)</f>
        <v>0</v>
      </c>
      <c r="AD302" s="45" t="e">
        <f>AC302/AC291</f>
        <v>#DIV/0!</v>
      </c>
    </row>
    <row r="303" spans="1:30" x14ac:dyDescent="0.2">
      <c r="B303" s="3">
        <v>9</v>
      </c>
      <c r="C303" s="3" cm="1">
        <f t="array" ref="C303">_xlfn.AGGREGATE(15, 3, (YTD_12[Associate Name]=D293)/(YTD_12[Associate Name]=D293)*ROW(YTD_12[Associate Name]), B303) - 1</f>
        <v>9</v>
      </c>
      <c r="D303" s="43" cm="1">
        <f t="array" ref="D303">IFERROR(INDEX(YTD_12[Vendor Name], C303), "")</f>
        <v>0</v>
      </c>
      <c r="E303" s="44">
        <f>SUMIFS(YTD_12[Closed Sales Volume YTD], YTD_12[Associate Name], D293, YTD_12[Vendor Name], D303)</f>
        <v>0</v>
      </c>
      <c r="F303" s="45" t="e">
        <f>E303/E291</f>
        <v>#DIV/0!</v>
      </c>
      <c r="H303" s="3">
        <v>9</v>
      </c>
      <c r="I303" s="3" cm="1">
        <f t="array" ref="I303">_xlfn.AGGREGATE(15, 3, (YTD_12[Associate Name]=J293)/(YTD_12[Associate Name]=J293)*ROW(YTD_12[Associate Name]), H303) - 1</f>
        <v>9</v>
      </c>
      <c r="J303" s="43" cm="1">
        <f t="array" ref="J303">IFERROR(INDEX(YTD_12[Vendor Name], I303), "")</f>
        <v>0</v>
      </c>
      <c r="K303" s="44">
        <f>SUMIFS(YTD_12[Closed Sales Volume YTD], YTD_12[Associate Name], J293, YTD_12[Vendor Name], J303)</f>
        <v>0</v>
      </c>
      <c r="L303" s="45" t="e">
        <f>K303/K291</f>
        <v>#DIV/0!</v>
      </c>
      <c r="N303" s="3">
        <v>9</v>
      </c>
      <c r="O303" s="3" cm="1">
        <f t="array" ref="O303">_xlfn.AGGREGATE(15, 3, (YTD_12[Associate Name]=P293)/(YTD_12[Associate Name]=P293)*ROW(YTD_12[Associate Name]), N303) - 1</f>
        <v>9</v>
      </c>
      <c r="P303" s="43" cm="1">
        <f t="array" ref="P303">IFERROR(INDEX(YTD_12[Vendor Name], O303), "")</f>
        <v>0</v>
      </c>
      <c r="Q303" s="44">
        <f>SUMIFS(YTD_12[Closed Sales Volume YTD], YTD_12[Associate Name], P293, YTD_12[Vendor Name], P303)</f>
        <v>0</v>
      </c>
      <c r="R303" s="45" t="e">
        <f>Q303/Q291</f>
        <v>#DIV/0!</v>
      </c>
      <c r="T303" s="3">
        <v>9</v>
      </c>
      <c r="U303" s="3" cm="1">
        <f t="array" ref="U303">_xlfn.AGGREGATE(15, 3, (YTD_12[Associate Name]=V293)/(YTD_12[Associate Name]=V293)*ROW(YTD_12[Associate Name]), T303) - 1</f>
        <v>9</v>
      </c>
      <c r="V303" s="43" cm="1">
        <f t="array" ref="V303">IFERROR(INDEX(YTD_12[Vendor Name], U303), "")</f>
        <v>0</v>
      </c>
      <c r="W303" s="44">
        <f>SUMIFS(YTD_12[Closed Sales Volume YTD], YTD_12[Associate Name], V293, YTD_12[Vendor Name], V303)</f>
        <v>0</v>
      </c>
      <c r="X303" s="45" t="e">
        <f>W303/W291</f>
        <v>#DIV/0!</v>
      </c>
      <c r="Z303" s="3">
        <v>9</v>
      </c>
      <c r="AA303" s="3" cm="1">
        <f t="array" ref="AA303">_xlfn.AGGREGATE(15, 3, (YTD_12[Associate Name]=AB293)/(YTD_12[Associate Name]=AB293)*ROW(YTD_12[Associate Name]), Z303) - 1</f>
        <v>9</v>
      </c>
      <c r="AB303" s="43" cm="1">
        <f t="array" ref="AB303">IFERROR(INDEX(YTD_12[Vendor Name], AA303), "")</f>
        <v>0</v>
      </c>
      <c r="AC303" s="44">
        <f>SUMIFS(YTD_12[Closed Sales Volume YTD], YTD_12[Associate Name], AB293, YTD_12[Vendor Name], AB303)</f>
        <v>0</v>
      </c>
      <c r="AD303" s="45" t="e">
        <f>AC303/AC291</f>
        <v>#DIV/0!</v>
      </c>
    </row>
    <row r="304" spans="1:30" x14ac:dyDescent="0.2">
      <c r="B304" s="3">
        <v>10</v>
      </c>
      <c r="C304" s="3" cm="1">
        <f t="array" ref="C304">_xlfn.AGGREGATE(15, 3, (YTD_12[Associate Name]=D293)/(YTD_12[Associate Name]=D293)*ROW(YTD_12[Associate Name]), B304) - 1</f>
        <v>10</v>
      </c>
      <c r="D304" s="43" cm="1">
        <f t="array" ref="D304">IFERROR(INDEX(YTD_12[Vendor Name], C304), "")</f>
        <v>0</v>
      </c>
      <c r="E304" s="44">
        <f>SUMIFS(YTD_12[Closed Sales Volume YTD], YTD_12[Associate Name], D293, YTD_12[Vendor Name], D304)</f>
        <v>0</v>
      </c>
      <c r="F304" s="45" t="e">
        <f>E304/E291</f>
        <v>#DIV/0!</v>
      </c>
      <c r="H304" s="3">
        <v>10</v>
      </c>
      <c r="I304" s="3" cm="1">
        <f t="array" ref="I304">_xlfn.AGGREGATE(15, 3, (YTD_12[Associate Name]=J293)/(YTD_12[Associate Name]=J293)*ROW(YTD_12[Associate Name]), H304) - 1</f>
        <v>10</v>
      </c>
      <c r="J304" s="43" cm="1">
        <f t="array" ref="J304">IFERROR(INDEX(YTD_12[Vendor Name], I304), "")</f>
        <v>0</v>
      </c>
      <c r="K304" s="44">
        <f>SUMIFS(YTD_12[Closed Sales Volume YTD], YTD_12[Associate Name], J293, YTD_12[Vendor Name], J304)</f>
        <v>0</v>
      </c>
      <c r="L304" s="45" t="e">
        <f>K304/K291</f>
        <v>#DIV/0!</v>
      </c>
      <c r="N304" s="3">
        <v>10</v>
      </c>
      <c r="O304" s="3" cm="1">
        <f t="array" ref="O304">_xlfn.AGGREGATE(15, 3, (YTD_12[Associate Name]=P293)/(YTD_12[Associate Name]=P293)*ROW(YTD_12[Associate Name]), N304) - 1</f>
        <v>10</v>
      </c>
      <c r="P304" s="43" cm="1">
        <f t="array" ref="P304">IFERROR(INDEX(YTD_12[Vendor Name], O304), "")</f>
        <v>0</v>
      </c>
      <c r="Q304" s="44">
        <f>SUMIFS(YTD_12[Closed Sales Volume YTD], YTD_12[Associate Name], P293, YTD_12[Vendor Name], P304)</f>
        <v>0</v>
      </c>
      <c r="R304" s="45" t="e">
        <f>Q304/Q291</f>
        <v>#DIV/0!</v>
      </c>
      <c r="T304" s="3">
        <v>10</v>
      </c>
      <c r="U304" s="3" cm="1">
        <f t="array" ref="U304">_xlfn.AGGREGATE(15, 3, (YTD_12[Associate Name]=V293)/(YTD_12[Associate Name]=V293)*ROW(YTD_12[Associate Name]), T304) - 1</f>
        <v>10</v>
      </c>
      <c r="V304" s="43" cm="1">
        <f t="array" ref="V304">IFERROR(INDEX(YTD_12[Vendor Name], U304), "")</f>
        <v>0</v>
      </c>
      <c r="W304" s="44">
        <f>SUMIFS(YTD_12[Closed Sales Volume YTD], YTD_12[Associate Name], V293, YTD_12[Vendor Name], V304)</f>
        <v>0</v>
      </c>
      <c r="X304" s="45" t="e">
        <f>W304/W291</f>
        <v>#DIV/0!</v>
      </c>
      <c r="Z304" s="3">
        <v>10</v>
      </c>
      <c r="AA304" s="3" cm="1">
        <f t="array" ref="AA304">_xlfn.AGGREGATE(15, 3, (YTD_12[Associate Name]=AB293)/(YTD_12[Associate Name]=AB293)*ROW(YTD_12[Associate Name]), Z304) - 1</f>
        <v>10</v>
      </c>
      <c r="AB304" s="43" cm="1">
        <f t="array" ref="AB304">IFERROR(INDEX(YTD_12[Vendor Name], AA304), "")</f>
        <v>0</v>
      </c>
      <c r="AC304" s="44">
        <f>SUMIFS(YTD_12[Closed Sales Volume YTD], YTD_12[Associate Name], AB293, YTD_12[Vendor Name], AB304)</f>
        <v>0</v>
      </c>
      <c r="AD304" s="45" t="e">
        <f>AC304/AC291</f>
        <v>#DIV/0!</v>
      </c>
    </row>
    <row r="306" spans="1:30" x14ac:dyDescent="0.2">
      <c r="A306" s="81">
        <f>A290+5</f>
        <v>96</v>
      </c>
      <c r="B306" s="3"/>
      <c r="C306" s="3"/>
      <c r="D306" s="76" t="str" cm="1">
        <f t="array" ref="D306">IFERROR(INDEX(YTD_Associate[Associate Name], A306), "")</f>
        <v/>
      </c>
      <c r="E306" s="77"/>
      <c r="F306" s="78"/>
      <c r="G306" s="81">
        <f>G290+5</f>
        <v>97</v>
      </c>
      <c r="H306" s="3"/>
      <c r="I306" s="3"/>
      <c r="J306" s="76" t="str" cm="1">
        <f t="array" ref="J306">IFERROR(INDEX(YTD_Associate[Associate Name], G306), "")</f>
        <v/>
      </c>
      <c r="K306" s="77"/>
      <c r="L306" s="78"/>
      <c r="M306" s="81">
        <f>M290+5</f>
        <v>98</v>
      </c>
      <c r="N306" s="3"/>
      <c r="O306" s="3"/>
      <c r="P306" s="76" t="str" cm="1">
        <f t="array" ref="P306">IFERROR(INDEX(YTD_Associate[Associate Name], M306), "")</f>
        <v/>
      </c>
      <c r="Q306" s="77"/>
      <c r="R306" s="78"/>
      <c r="S306" s="81">
        <f>S290+5</f>
        <v>99</v>
      </c>
      <c r="T306" s="3"/>
      <c r="U306" s="3"/>
      <c r="V306" s="76" t="str" cm="1">
        <f t="array" ref="V306">IFERROR(INDEX(YTD_Associate[Associate Name], S306), "")</f>
        <v/>
      </c>
      <c r="W306" s="77"/>
      <c r="X306" s="78"/>
      <c r="Y306" s="81">
        <f>Y290+5</f>
        <v>100</v>
      </c>
      <c r="Z306" s="3"/>
      <c r="AA306" s="3"/>
      <c r="AB306" s="76" t="str" cm="1">
        <f t="array" ref="AB306">IFERROR(INDEX(YTD_Associate[Associate Name], Y306), "")</f>
        <v/>
      </c>
      <c r="AC306" s="77"/>
      <c r="AD306" s="78"/>
    </row>
    <row r="307" spans="1:30" x14ac:dyDescent="0.2">
      <c r="A307" s="81"/>
      <c r="B307" s="3"/>
      <c r="C307" s="3"/>
      <c r="D307" s="37" t="s">
        <v>36</v>
      </c>
      <c r="E307" s="79">
        <f>SUMIFS(YTD_12[Closed Sales Volume YTD], YTD_12[Associate Name], D306)</f>
        <v>0</v>
      </c>
      <c r="F307" s="80"/>
      <c r="G307" s="81"/>
      <c r="H307" s="3"/>
      <c r="I307" s="3"/>
      <c r="J307" s="37" t="s">
        <v>36</v>
      </c>
      <c r="K307" s="79">
        <f>SUMIFS(YTD_12[Closed Sales Volume YTD], YTD_12[Associate Name], J306)</f>
        <v>0</v>
      </c>
      <c r="L307" s="80"/>
      <c r="M307" s="81"/>
      <c r="N307" s="3"/>
      <c r="O307" s="3"/>
      <c r="P307" s="37" t="s">
        <v>36</v>
      </c>
      <c r="Q307" s="79">
        <f>SUMIFS(YTD_12[Closed Sales Volume YTD], YTD_12[Associate Name], P306)</f>
        <v>0</v>
      </c>
      <c r="R307" s="80"/>
      <c r="S307" s="81"/>
      <c r="T307" s="3"/>
      <c r="U307" s="3"/>
      <c r="V307" s="37" t="s">
        <v>36</v>
      </c>
      <c r="W307" s="79">
        <f>SUMIFS(YTD_12[Closed Sales Volume YTD], YTD_12[Associate Name], V306)</f>
        <v>0</v>
      </c>
      <c r="X307" s="80"/>
      <c r="Y307" s="81"/>
      <c r="Z307" s="3"/>
      <c r="AA307" s="3"/>
      <c r="AB307" s="37" t="s">
        <v>36</v>
      </c>
      <c r="AC307" s="79">
        <f>SUMIFS(YTD_12[Closed Sales Volume YTD], YTD_12[Associate Name], AB306)</f>
        <v>0</v>
      </c>
      <c r="AD307" s="80"/>
    </row>
    <row r="308" spans="1:30" x14ac:dyDescent="0.2">
      <c r="A308" s="81"/>
      <c r="B308" s="3"/>
      <c r="C308" s="3"/>
      <c r="D308" s="37" t="s">
        <v>37</v>
      </c>
      <c r="E308" s="72" t="e">
        <f>E307/YTD_12[[#Totals],[Closed Sales Volume YTD]]</f>
        <v>#DIV/0!</v>
      </c>
      <c r="F308" s="73"/>
      <c r="G308" s="81"/>
      <c r="H308" s="3"/>
      <c r="I308" s="3"/>
      <c r="J308" s="37" t="s">
        <v>37</v>
      </c>
      <c r="K308" s="72" t="e">
        <f>K307/YTD_12[[#Totals],[Closed Sales Volume YTD]]</f>
        <v>#DIV/0!</v>
      </c>
      <c r="L308" s="73"/>
      <c r="M308" s="81"/>
      <c r="N308" s="3"/>
      <c r="O308" s="3"/>
      <c r="P308" s="37" t="s">
        <v>37</v>
      </c>
      <c r="Q308" s="72" t="e">
        <f>Q307/YTD_12[[#Totals],[Closed Sales Volume YTD]]</f>
        <v>#DIV/0!</v>
      </c>
      <c r="R308" s="73"/>
      <c r="S308" s="81"/>
      <c r="T308" s="3"/>
      <c r="U308" s="3"/>
      <c r="V308" s="37" t="s">
        <v>37</v>
      </c>
      <c r="W308" s="72" t="e">
        <f>W307/YTD_12[[#Totals],[Closed Sales Volume YTD]]</f>
        <v>#DIV/0!</v>
      </c>
      <c r="X308" s="73"/>
      <c r="Y308" s="81"/>
      <c r="Z308" s="3"/>
      <c r="AA308" s="3"/>
      <c r="AB308" s="37" t="s">
        <v>37</v>
      </c>
      <c r="AC308" s="72" t="e">
        <f>AC307/YTD_12[[#Totals],[Closed Sales Volume YTD]]</f>
        <v>#DIV/0!</v>
      </c>
      <c r="AD308" s="73"/>
    </row>
    <row r="309" spans="1:30" x14ac:dyDescent="0.2">
      <c r="B309" s="38" t="s">
        <v>38</v>
      </c>
      <c r="C309" s="39" t="s">
        <v>39</v>
      </c>
      <c r="D309" s="74" t="str">
        <f>D306</f>
        <v/>
      </c>
      <c r="E309" s="75"/>
      <c r="H309" s="38" t="s">
        <v>38</v>
      </c>
      <c r="I309" s="39" t="s">
        <v>39</v>
      </c>
      <c r="J309" s="74" t="str">
        <f>J306</f>
        <v/>
      </c>
      <c r="K309" s="75"/>
      <c r="N309" s="38" t="s">
        <v>38</v>
      </c>
      <c r="O309" s="39" t="s">
        <v>39</v>
      </c>
      <c r="P309" s="74" t="str">
        <f>P306</f>
        <v/>
      </c>
      <c r="Q309" s="75"/>
      <c r="T309" s="38" t="s">
        <v>38</v>
      </c>
      <c r="U309" s="39" t="s">
        <v>39</v>
      </c>
      <c r="V309" s="74" t="str">
        <f>V306</f>
        <v/>
      </c>
      <c r="W309" s="75"/>
      <c r="Z309" s="38" t="s">
        <v>38</v>
      </c>
      <c r="AA309" s="39" t="s">
        <v>39</v>
      </c>
      <c r="AB309" s="74" t="str">
        <f>AB306</f>
        <v/>
      </c>
      <c r="AC309" s="75"/>
    </row>
    <row r="310" spans="1:30" x14ac:dyDescent="0.2">
      <c r="B310" s="40"/>
      <c r="C310" s="40"/>
      <c r="D310" s="41" t="s">
        <v>40</v>
      </c>
      <c r="E310" s="41" t="s">
        <v>41</v>
      </c>
      <c r="F310" s="42" t="s">
        <v>42</v>
      </c>
      <c r="H310" s="40"/>
      <c r="I310" s="40"/>
      <c r="J310" s="41" t="s">
        <v>40</v>
      </c>
      <c r="K310" s="41" t="s">
        <v>41</v>
      </c>
      <c r="L310" s="42" t="s">
        <v>42</v>
      </c>
      <c r="N310" s="40"/>
      <c r="O310" s="40"/>
      <c r="P310" s="41" t="s">
        <v>40</v>
      </c>
      <c r="Q310" s="41" t="s">
        <v>41</v>
      </c>
      <c r="R310" s="42" t="s">
        <v>42</v>
      </c>
      <c r="T310" s="40"/>
      <c r="U310" s="40"/>
      <c r="V310" s="41" t="s">
        <v>40</v>
      </c>
      <c r="W310" s="41" t="s">
        <v>41</v>
      </c>
      <c r="X310" s="42" t="s">
        <v>42</v>
      </c>
      <c r="Z310" s="40"/>
      <c r="AA310" s="40"/>
      <c r="AB310" s="41" t="s">
        <v>40</v>
      </c>
      <c r="AC310" s="41" t="s">
        <v>41</v>
      </c>
      <c r="AD310" s="42" t="s">
        <v>42</v>
      </c>
    </row>
    <row r="311" spans="1:30" x14ac:dyDescent="0.2">
      <c r="B311" s="3">
        <v>1</v>
      </c>
      <c r="C311" s="3" cm="1">
        <f t="array" ref="C311">_xlfn.AGGREGATE(15, 3, (YTD_12[Associate Name]=D309)/(YTD_12[Associate Name]=D309)*ROW(YTD_12[Associate Name]), B311) - 1</f>
        <v>1</v>
      </c>
      <c r="D311" s="43" cm="1">
        <f t="array" ref="D311">IFERROR(INDEX(YTD_12[Vendor Name], C311), "")</f>
        <v>0</v>
      </c>
      <c r="E311" s="44">
        <f>SUMIFS(YTD_12[Closed Sales Volume YTD], YTD_12[Associate Name], D309, YTD_12[Vendor Name], D311)</f>
        <v>0</v>
      </c>
      <c r="F311" s="46" t="e">
        <f>E311/E307</f>
        <v>#DIV/0!</v>
      </c>
      <c r="H311" s="3">
        <v>1</v>
      </c>
      <c r="I311" s="3" cm="1">
        <f t="array" ref="I311">_xlfn.AGGREGATE(15, 3, (YTD_12[Associate Name]=J309)/(YTD_12[Associate Name]=J309)*ROW(YTD_12[Associate Name]), H311) - 1</f>
        <v>1</v>
      </c>
      <c r="J311" s="43" cm="1">
        <f t="array" ref="J311">IFERROR(INDEX(YTD_12[Vendor Name], I311), "")</f>
        <v>0</v>
      </c>
      <c r="K311" s="44">
        <f>SUMIFS(YTD_12[Closed Sales Volume YTD], YTD_12[Associate Name], J309, YTD_12[Vendor Name], J311)</f>
        <v>0</v>
      </c>
      <c r="L311" s="46" t="e">
        <f>K311/K307</f>
        <v>#DIV/0!</v>
      </c>
      <c r="N311" s="3">
        <v>1</v>
      </c>
      <c r="O311" s="3" cm="1">
        <f t="array" ref="O311">_xlfn.AGGREGATE(15, 3, (YTD_12[Associate Name]=P309)/(YTD_12[Associate Name]=P309)*ROW(YTD_12[Associate Name]), N311) - 1</f>
        <v>1</v>
      </c>
      <c r="P311" s="43" cm="1">
        <f t="array" ref="P311">IFERROR(INDEX(YTD_12[Vendor Name], O311), "")</f>
        <v>0</v>
      </c>
      <c r="Q311" s="44">
        <f>SUMIFS(YTD_12[Closed Sales Volume YTD], YTD_12[Associate Name], P309, YTD_12[Vendor Name], P311)</f>
        <v>0</v>
      </c>
      <c r="R311" s="46" t="e">
        <f>Q311/Q307</f>
        <v>#DIV/0!</v>
      </c>
      <c r="T311" s="3">
        <v>1</v>
      </c>
      <c r="U311" s="3" cm="1">
        <f t="array" ref="U311">_xlfn.AGGREGATE(15, 3, (YTD_12[Associate Name]=V309)/(YTD_12[Associate Name]=V309)*ROW(YTD_12[Associate Name]), T311) - 1</f>
        <v>1</v>
      </c>
      <c r="V311" s="43" cm="1">
        <f t="array" ref="V311">IFERROR(INDEX(YTD_12[Vendor Name], U311), "")</f>
        <v>0</v>
      </c>
      <c r="W311" s="44">
        <f>SUMIFS(YTD_12[Closed Sales Volume YTD], YTD_12[Associate Name], V309, YTD_12[Vendor Name], V311)</f>
        <v>0</v>
      </c>
      <c r="X311" s="46" t="e">
        <f>W311/W307</f>
        <v>#DIV/0!</v>
      </c>
      <c r="Z311" s="3">
        <v>1</v>
      </c>
      <c r="AA311" s="3" cm="1">
        <f t="array" ref="AA311">_xlfn.AGGREGATE(15, 3, (YTD_12[Associate Name]=AB309)/(YTD_12[Associate Name]=AB309)*ROW(YTD_12[Associate Name]), Z311) - 1</f>
        <v>1</v>
      </c>
      <c r="AB311" s="43" cm="1">
        <f t="array" ref="AB311">IFERROR(INDEX(YTD_12[Vendor Name], AA311), "")</f>
        <v>0</v>
      </c>
      <c r="AC311" s="44">
        <f>SUMIFS(YTD_12[Closed Sales Volume YTD], YTD_12[Associate Name], AB309, YTD_12[Vendor Name], AB311)</f>
        <v>0</v>
      </c>
      <c r="AD311" s="46" t="e">
        <f>AC311/AC307</f>
        <v>#DIV/0!</v>
      </c>
    </row>
    <row r="312" spans="1:30" x14ac:dyDescent="0.2">
      <c r="B312" s="3">
        <v>2</v>
      </c>
      <c r="C312" s="3" cm="1">
        <f t="array" ref="C312">_xlfn.AGGREGATE(15, 3, (YTD_12[Associate Name]=D309)/(YTD_12[Associate Name]=D309)*ROW(YTD_12[Associate Name]), B312) - 1</f>
        <v>2</v>
      </c>
      <c r="D312" s="43" cm="1">
        <f t="array" ref="D312">IFERROR(INDEX(YTD_12[Vendor Name], C312), "")</f>
        <v>0</v>
      </c>
      <c r="E312" s="44">
        <f>SUMIFS(YTD_12[Closed Sales Volume YTD], YTD_12[Associate Name], D309, YTD_12[Vendor Name], D312)</f>
        <v>0</v>
      </c>
      <c r="F312" s="46" t="e">
        <f>E312/E307</f>
        <v>#DIV/0!</v>
      </c>
      <c r="H312" s="3">
        <v>2</v>
      </c>
      <c r="I312" s="3" cm="1">
        <f t="array" ref="I312">_xlfn.AGGREGATE(15, 3, (YTD_12[Associate Name]=J309)/(YTD_12[Associate Name]=J309)*ROW(YTD_12[Associate Name]), H312) - 1</f>
        <v>2</v>
      </c>
      <c r="J312" s="43" cm="1">
        <f t="array" ref="J312">IFERROR(INDEX(YTD_12[Vendor Name], I312), "")</f>
        <v>0</v>
      </c>
      <c r="K312" s="44">
        <f>SUMIFS(YTD_12[Closed Sales Volume YTD], YTD_12[Associate Name], J309, YTD_12[Vendor Name], J312)</f>
        <v>0</v>
      </c>
      <c r="L312" s="46" t="e">
        <f>K312/K307</f>
        <v>#DIV/0!</v>
      </c>
      <c r="N312" s="3">
        <v>2</v>
      </c>
      <c r="O312" s="3" cm="1">
        <f t="array" ref="O312">_xlfn.AGGREGATE(15, 3, (YTD_12[Associate Name]=P309)/(YTD_12[Associate Name]=P309)*ROW(YTD_12[Associate Name]), N312) - 1</f>
        <v>2</v>
      </c>
      <c r="P312" s="43" cm="1">
        <f t="array" ref="P312">IFERROR(INDEX(YTD_12[Vendor Name], O312), "")</f>
        <v>0</v>
      </c>
      <c r="Q312" s="44">
        <f>SUMIFS(YTD_12[Closed Sales Volume YTD], YTD_12[Associate Name], P309, YTD_12[Vendor Name], P312)</f>
        <v>0</v>
      </c>
      <c r="R312" s="46" t="e">
        <f>Q312/Q307</f>
        <v>#DIV/0!</v>
      </c>
      <c r="T312" s="3">
        <v>2</v>
      </c>
      <c r="U312" s="3" cm="1">
        <f t="array" ref="U312">_xlfn.AGGREGATE(15, 3, (YTD_12[Associate Name]=V309)/(YTD_12[Associate Name]=V309)*ROW(YTD_12[Associate Name]), T312) - 1</f>
        <v>2</v>
      </c>
      <c r="V312" s="43" cm="1">
        <f t="array" ref="V312">IFERROR(INDEX(YTD_12[Vendor Name], U312), "")</f>
        <v>0</v>
      </c>
      <c r="W312" s="44">
        <f>SUMIFS(YTD_12[Closed Sales Volume YTD], YTD_12[Associate Name], V309, YTD_12[Vendor Name], V312)</f>
        <v>0</v>
      </c>
      <c r="X312" s="46" t="e">
        <f>W312/W307</f>
        <v>#DIV/0!</v>
      </c>
      <c r="Z312" s="3">
        <v>2</v>
      </c>
      <c r="AA312" s="3" cm="1">
        <f t="array" ref="AA312">_xlfn.AGGREGATE(15, 3, (YTD_12[Associate Name]=AB309)/(YTD_12[Associate Name]=AB309)*ROW(YTD_12[Associate Name]), Z312) - 1</f>
        <v>2</v>
      </c>
      <c r="AB312" s="43" cm="1">
        <f t="array" ref="AB312">IFERROR(INDEX(YTD_12[Vendor Name], AA312), "")</f>
        <v>0</v>
      </c>
      <c r="AC312" s="44">
        <f>SUMIFS(YTD_12[Closed Sales Volume YTD], YTD_12[Associate Name], AB309, YTD_12[Vendor Name], AB312)</f>
        <v>0</v>
      </c>
      <c r="AD312" s="46" t="e">
        <f>AC312/AC307</f>
        <v>#DIV/0!</v>
      </c>
    </row>
    <row r="313" spans="1:30" x14ac:dyDescent="0.2">
      <c r="B313" s="3">
        <v>3</v>
      </c>
      <c r="C313" s="3" cm="1">
        <f t="array" ref="C313">_xlfn.AGGREGATE(15, 3, (YTD_12[Associate Name]=D309)/(YTD_12[Associate Name]=D309)*ROW(YTD_12[Associate Name]), B313) - 1</f>
        <v>3</v>
      </c>
      <c r="D313" s="43" cm="1">
        <f t="array" ref="D313">IFERROR(INDEX(YTD_12[Vendor Name], C313), "")</f>
        <v>0</v>
      </c>
      <c r="E313" s="44">
        <f>SUMIFS(YTD_12[Closed Sales Volume YTD], YTD_12[Associate Name], D309, YTD_12[Vendor Name], D313)</f>
        <v>0</v>
      </c>
      <c r="F313" s="45" t="e">
        <f>E313/E307</f>
        <v>#DIV/0!</v>
      </c>
      <c r="H313" s="3">
        <v>3</v>
      </c>
      <c r="I313" s="3" cm="1">
        <f t="array" ref="I313">_xlfn.AGGREGATE(15, 3, (YTD_12[Associate Name]=J309)/(YTD_12[Associate Name]=J309)*ROW(YTD_12[Associate Name]), H313) - 1</f>
        <v>3</v>
      </c>
      <c r="J313" s="43" cm="1">
        <f t="array" ref="J313">IFERROR(INDEX(YTD_12[Vendor Name], I313), "")</f>
        <v>0</v>
      </c>
      <c r="K313" s="44">
        <f>SUMIFS(YTD_12[Closed Sales Volume YTD], YTD_12[Associate Name], J309, YTD_12[Vendor Name], J313)</f>
        <v>0</v>
      </c>
      <c r="L313" s="45" t="e">
        <f>K313/K307</f>
        <v>#DIV/0!</v>
      </c>
      <c r="N313" s="3">
        <v>3</v>
      </c>
      <c r="O313" s="3" cm="1">
        <f t="array" ref="O313">_xlfn.AGGREGATE(15, 3, (YTD_12[Associate Name]=P309)/(YTD_12[Associate Name]=P309)*ROW(YTD_12[Associate Name]), N313) - 1</f>
        <v>3</v>
      </c>
      <c r="P313" s="43" cm="1">
        <f t="array" ref="P313">IFERROR(INDEX(YTD_12[Vendor Name], O313), "")</f>
        <v>0</v>
      </c>
      <c r="Q313" s="44">
        <f>SUMIFS(YTD_12[Closed Sales Volume YTD], YTD_12[Associate Name], P309, YTD_12[Vendor Name], P313)</f>
        <v>0</v>
      </c>
      <c r="R313" s="45" t="e">
        <f>Q313/Q307</f>
        <v>#DIV/0!</v>
      </c>
      <c r="T313" s="3">
        <v>3</v>
      </c>
      <c r="U313" s="3" cm="1">
        <f t="array" ref="U313">_xlfn.AGGREGATE(15, 3, (YTD_12[Associate Name]=V309)/(YTD_12[Associate Name]=V309)*ROW(YTD_12[Associate Name]), T313) - 1</f>
        <v>3</v>
      </c>
      <c r="V313" s="43" cm="1">
        <f t="array" ref="V313">IFERROR(INDEX(YTD_12[Vendor Name], U313), "")</f>
        <v>0</v>
      </c>
      <c r="W313" s="44">
        <f>SUMIFS(YTD_12[Closed Sales Volume YTD], YTD_12[Associate Name], V309, YTD_12[Vendor Name], V313)</f>
        <v>0</v>
      </c>
      <c r="X313" s="45" t="e">
        <f>W313/W307</f>
        <v>#DIV/0!</v>
      </c>
      <c r="Z313" s="3">
        <v>3</v>
      </c>
      <c r="AA313" s="3" cm="1">
        <f t="array" ref="AA313">_xlfn.AGGREGATE(15, 3, (YTD_12[Associate Name]=AB309)/(YTD_12[Associate Name]=AB309)*ROW(YTD_12[Associate Name]), Z313) - 1</f>
        <v>3</v>
      </c>
      <c r="AB313" s="43" cm="1">
        <f t="array" ref="AB313">IFERROR(INDEX(YTD_12[Vendor Name], AA313), "")</f>
        <v>0</v>
      </c>
      <c r="AC313" s="44">
        <f>SUMIFS(YTD_12[Closed Sales Volume YTD], YTD_12[Associate Name], AB309, YTD_12[Vendor Name], AB313)</f>
        <v>0</v>
      </c>
      <c r="AD313" s="45" t="e">
        <f>AC313/AC307</f>
        <v>#DIV/0!</v>
      </c>
    </row>
    <row r="314" spans="1:30" x14ac:dyDescent="0.2">
      <c r="B314" s="3">
        <v>4</v>
      </c>
      <c r="C314" s="3" cm="1">
        <f t="array" ref="C314">_xlfn.AGGREGATE(15, 3, (YTD_12[Associate Name]=D309)/(YTD_12[Associate Name]=D309)*ROW(YTD_12[Associate Name]), B314) - 1</f>
        <v>4</v>
      </c>
      <c r="D314" s="43" cm="1">
        <f t="array" ref="D314">IFERROR(INDEX(YTD_12[Vendor Name], C314), "")</f>
        <v>0</v>
      </c>
      <c r="E314" s="44">
        <f>SUMIFS(YTD_12[Closed Sales Volume YTD], YTD_12[Associate Name], D309, YTD_12[Vendor Name], D314)</f>
        <v>0</v>
      </c>
      <c r="F314" s="45" t="e">
        <f>E314/E307</f>
        <v>#DIV/0!</v>
      </c>
      <c r="H314" s="3">
        <v>4</v>
      </c>
      <c r="I314" s="3" cm="1">
        <f t="array" ref="I314">_xlfn.AGGREGATE(15, 3, (YTD_12[Associate Name]=J309)/(YTD_12[Associate Name]=J309)*ROW(YTD_12[Associate Name]), H314) - 1</f>
        <v>4</v>
      </c>
      <c r="J314" s="43" cm="1">
        <f t="array" ref="J314">IFERROR(INDEX(YTD_12[Vendor Name], I314), "")</f>
        <v>0</v>
      </c>
      <c r="K314" s="44">
        <f>SUMIFS(YTD_12[Closed Sales Volume YTD], YTD_12[Associate Name], J309, YTD_12[Vendor Name], J314)</f>
        <v>0</v>
      </c>
      <c r="L314" s="45" t="e">
        <f>K314/K307</f>
        <v>#DIV/0!</v>
      </c>
      <c r="N314" s="3">
        <v>4</v>
      </c>
      <c r="O314" s="3" cm="1">
        <f t="array" ref="O314">_xlfn.AGGREGATE(15, 3, (YTD_12[Associate Name]=P309)/(YTD_12[Associate Name]=P309)*ROW(YTD_12[Associate Name]), N314) - 1</f>
        <v>4</v>
      </c>
      <c r="P314" s="43" cm="1">
        <f t="array" ref="P314">IFERROR(INDEX(YTD_12[Vendor Name], O314), "")</f>
        <v>0</v>
      </c>
      <c r="Q314" s="44">
        <f>SUMIFS(YTD_12[Closed Sales Volume YTD], YTD_12[Associate Name], P309, YTD_12[Vendor Name], P314)</f>
        <v>0</v>
      </c>
      <c r="R314" s="45" t="e">
        <f>Q314/Q307</f>
        <v>#DIV/0!</v>
      </c>
      <c r="T314" s="3">
        <v>4</v>
      </c>
      <c r="U314" s="3" cm="1">
        <f t="array" ref="U314">_xlfn.AGGREGATE(15, 3, (YTD_12[Associate Name]=V309)/(YTD_12[Associate Name]=V309)*ROW(YTD_12[Associate Name]), T314) - 1</f>
        <v>4</v>
      </c>
      <c r="V314" s="43" cm="1">
        <f t="array" ref="V314">IFERROR(INDEX(YTD_12[Vendor Name], U314), "")</f>
        <v>0</v>
      </c>
      <c r="W314" s="44">
        <f>SUMIFS(YTD_12[Closed Sales Volume YTD], YTD_12[Associate Name], V309, YTD_12[Vendor Name], V314)</f>
        <v>0</v>
      </c>
      <c r="X314" s="45" t="e">
        <f>W314/W307</f>
        <v>#DIV/0!</v>
      </c>
      <c r="Z314" s="3">
        <v>4</v>
      </c>
      <c r="AA314" s="3" cm="1">
        <f t="array" ref="AA314">_xlfn.AGGREGATE(15, 3, (YTD_12[Associate Name]=AB309)/(YTD_12[Associate Name]=AB309)*ROW(YTD_12[Associate Name]), Z314) - 1</f>
        <v>4</v>
      </c>
      <c r="AB314" s="43" cm="1">
        <f t="array" ref="AB314">IFERROR(INDEX(YTD_12[Vendor Name], AA314), "")</f>
        <v>0</v>
      </c>
      <c r="AC314" s="44">
        <f>SUMIFS(YTD_12[Closed Sales Volume YTD], YTD_12[Associate Name], AB309, YTD_12[Vendor Name], AB314)</f>
        <v>0</v>
      </c>
      <c r="AD314" s="45" t="e">
        <f>AC314/AC307</f>
        <v>#DIV/0!</v>
      </c>
    </row>
    <row r="315" spans="1:30" x14ac:dyDescent="0.2">
      <c r="B315" s="3">
        <v>5</v>
      </c>
      <c r="C315" s="3" cm="1">
        <f t="array" ref="C315">_xlfn.AGGREGATE(15, 3, (YTD_12[Associate Name]=D309)/(YTD_12[Associate Name]=D309)*ROW(YTD_12[Associate Name]), B315) - 1</f>
        <v>5</v>
      </c>
      <c r="D315" s="43" cm="1">
        <f t="array" ref="D315">IFERROR(INDEX(YTD_12[Vendor Name], C315), "")</f>
        <v>0</v>
      </c>
      <c r="E315" s="44">
        <f>SUMIFS(YTD_12[Closed Sales Volume YTD], YTD_12[Associate Name], D309, YTD_12[Vendor Name], D315)</f>
        <v>0</v>
      </c>
      <c r="F315" s="45" t="e">
        <f>E315/E307</f>
        <v>#DIV/0!</v>
      </c>
      <c r="H315" s="3">
        <v>5</v>
      </c>
      <c r="I315" s="3" cm="1">
        <f t="array" ref="I315">_xlfn.AGGREGATE(15, 3, (YTD_12[Associate Name]=J309)/(YTD_12[Associate Name]=J309)*ROW(YTD_12[Associate Name]), H315) - 1</f>
        <v>5</v>
      </c>
      <c r="J315" s="43" cm="1">
        <f t="array" ref="J315">IFERROR(INDEX(YTD_12[Vendor Name], I315), "")</f>
        <v>0</v>
      </c>
      <c r="K315" s="44">
        <f>SUMIFS(YTD_12[Closed Sales Volume YTD], YTD_12[Associate Name], J309, YTD_12[Vendor Name], J315)</f>
        <v>0</v>
      </c>
      <c r="L315" s="45" t="e">
        <f>K315/K307</f>
        <v>#DIV/0!</v>
      </c>
      <c r="N315" s="3">
        <v>5</v>
      </c>
      <c r="O315" s="3" cm="1">
        <f t="array" ref="O315">_xlfn.AGGREGATE(15, 3, (YTD_12[Associate Name]=P309)/(YTD_12[Associate Name]=P309)*ROW(YTD_12[Associate Name]), N315) - 1</f>
        <v>5</v>
      </c>
      <c r="P315" s="43" cm="1">
        <f t="array" ref="P315">IFERROR(INDEX(YTD_12[Vendor Name], O315), "")</f>
        <v>0</v>
      </c>
      <c r="Q315" s="44">
        <f>SUMIFS(YTD_12[Closed Sales Volume YTD], YTD_12[Associate Name], P309, YTD_12[Vendor Name], P315)</f>
        <v>0</v>
      </c>
      <c r="R315" s="45" t="e">
        <f>Q315/Q307</f>
        <v>#DIV/0!</v>
      </c>
      <c r="T315" s="3">
        <v>5</v>
      </c>
      <c r="U315" s="3" cm="1">
        <f t="array" ref="U315">_xlfn.AGGREGATE(15, 3, (YTD_12[Associate Name]=V309)/(YTD_12[Associate Name]=V309)*ROW(YTD_12[Associate Name]), T315) - 1</f>
        <v>5</v>
      </c>
      <c r="V315" s="43" cm="1">
        <f t="array" ref="V315">IFERROR(INDEX(YTD_12[Vendor Name], U315), "")</f>
        <v>0</v>
      </c>
      <c r="W315" s="44">
        <f>SUMIFS(YTD_12[Closed Sales Volume YTD], YTD_12[Associate Name], V309, YTD_12[Vendor Name], V315)</f>
        <v>0</v>
      </c>
      <c r="X315" s="45" t="e">
        <f>W315/W307</f>
        <v>#DIV/0!</v>
      </c>
      <c r="Z315" s="3">
        <v>5</v>
      </c>
      <c r="AA315" s="3" cm="1">
        <f t="array" ref="AA315">_xlfn.AGGREGATE(15, 3, (YTD_12[Associate Name]=AB309)/(YTD_12[Associate Name]=AB309)*ROW(YTD_12[Associate Name]), Z315) - 1</f>
        <v>5</v>
      </c>
      <c r="AB315" s="43" cm="1">
        <f t="array" ref="AB315">IFERROR(INDEX(YTD_12[Vendor Name], AA315), "")</f>
        <v>0</v>
      </c>
      <c r="AC315" s="44">
        <f>SUMIFS(YTD_12[Closed Sales Volume YTD], YTD_12[Associate Name], AB309, YTD_12[Vendor Name], AB315)</f>
        <v>0</v>
      </c>
      <c r="AD315" s="45" t="e">
        <f>AC315/AC307</f>
        <v>#DIV/0!</v>
      </c>
    </row>
    <row r="316" spans="1:30" x14ac:dyDescent="0.2">
      <c r="B316" s="3">
        <v>6</v>
      </c>
      <c r="C316" s="3" cm="1">
        <f t="array" ref="C316">_xlfn.AGGREGATE(15, 3, (YTD_12[Associate Name]=D309)/(YTD_12[Associate Name]=D309)*ROW(YTD_12[Associate Name]), B316) - 1</f>
        <v>6</v>
      </c>
      <c r="D316" s="43" cm="1">
        <f t="array" ref="D316">IFERROR(INDEX(YTD_12[Vendor Name], C316), "")</f>
        <v>0</v>
      </c>
      <c r="E316" s="44">
        <f>SUMIFS(YTD_12[Closed Sales Volume YTD], YTD_12[Associate Name], D309, YTD_12[Vendor Name], D316)</f>
        <v>0</v>
      </c>
      <c r="F316" s="45" t="e">
        <f>E316/E307</f>
        <v>#DIV/0!</v>
      </c>
      <c r="H316" s="3">
        <v>6</v>
      </c>
      <c r="I316" s="3" cm="1">
        <f t="array" ref="I316">_xlfn.AGGREGATE(15, 3, (YTD_12[Associate Name]=J309)/(YTD_12[Associate Name]=J309)*ROW(YTD_12[Associate Name]), H316) - 1</f>
        <v>6</v>
      </c>
      <c r="J316" s="43" cm="1">
        <f t="array" ref="J316">IFERROR(INDEX(YTD_12[Vendor Name], I316), "")</f>
        <v>0</v>
      </c>
      <c r="K316" s="44">
        <f>SUMIFS(YTD_12[Closed Sales Volume YTD], YTD_12[Associate Name], J309, YTD_12[Vendor Name], J316)</f>
        <v>0</v>
      </c>
      <c r="L316" s="45" t="e">
        <f>K316/K307</f>
        <v>#DIV/0!</v>
      </c>
      <c r="N316" s="3">
        <v>6</v>
      </c>
      <c r="O316" s="3" cm="1">
        <f t="array" ref="O316">_xlfn.AGGREGATE(15, 3, (YTD_12[Associate Name]=P309)/(YTD_12[Associate Name]=P309)*ROW(YTD_12[Associate Name]), N316) - 1</f>
        <v>6</v>
      </c>
      <c r="P316" s="43" cm="1">
        <f t="array" ref="P316">IFERROR(INDEX(YTD_12[Vendor Name], O316), "")</f>
        <v>0</v>
      </c>
      <c r="Q316" s="44">
        <f>SUMIFS(YTD_12[Closed Sales Volume YTD], YTD_12[Associate Name], P309, YTD_12[Vendor Name], P316)</f>
        <v>0</v>
      </c>
      <c r="R316" s="45" t="e">
        <f>Q316/Q307</f>
        <v>#DIV/0!</v>
      </c>
      <c r="T316" s="3">
        <v>6</v>
      </c>
      <c r="U316" s="3" cm="1">
        <f t="array" ref="U316">_xlfn.AGGREGATE(15, 3, (YTD_12[Associate Name]=V309)/(YTD_12[Associate Name]=V309)*ROW(YTD_12[Associate Name]), T316) - 1</f>
        <v>6</v>
      </c>
      <c r="V316" s="43" cm="1">
        <f t="array" ref="V316">IFERROR(INDEX(YTD_12[Vendor Name], U316), "")</f>
        <v>0</v>
      </c>
      <c r="W316" s="44">
        <f>SUMIFS(YTD_12[Closed Sales Volume YTD], YTD_12[Associate Name], V309, YTD_12[Vendor Name], V316)</f>
        <v>0</v>
      </c>
      <c r="X316" s="45" t="e">
        <f>W316/W307</f>
        <v>#DIV/0!</v>
      </c>
      <c r="Z316" s="3">
        <v>6</v>
      </c>
      <c r="AA316" s="3" cm="1">
        <f t="array" ref="AA316">_xlfn.AGGREGATE(15, 3, (YTD_12[Associate Name]=AB309)/(YTD_12[Associate Name]=AB309)*ROW(YTD_12[Associate Name]), Z316) - 1</f>
        <v>6</v>
      </c>
      <c r="AB316" s="43" cm="1">
        <f t="array" ref="AB316">IFERROR(INDEX(YTD_12[Vendor Name], AA316), "")</f>
        <v>0</v>
      </c>
      <c r="AC316" s="44">
        <f>SUMIFS(YTD_12[Closed Sales Volume YTD], YTD_12[Associate Name], AB309, YTD_12[Vendor Name], AB316)</f>
        <v>0</v>
      </c>
      <c r="AD316" s="45" t="e">
        <f>AC316/AC307</f>
        <v>#DIV/0!</v>
      </c>
    </row>
    <row r="317" spans="1:30" x14ac:dyDescent="0.2">
      <c r="B317" s="3">
        <v>7</v>
      </c>
      <c r="C317" s="3" cm="1">
        <f t="array" ref="C317">_xlfn.AGGREGATE(15, 3, (YTD_12[Associate Name]=D309)/(YTD_12[Associate Name]=D309)*ROW(YTD_12[Associate Name]), B317) - 1</f>
        <v>7</v>
      </c>
      <c r="D317" s="43" cm="1">
        <f t="array" ref="D317">IFERROR(INDEX(YTD_12[Vendor Name], C317), "")</f>
        <v>0</v>
      </c>
      <c r="E317" s="44">
        <f>SUMIFS(YTD_12[Closed Sales Volume YTD], YTD_12[Associate Name], D309, YTD_12[Vendor Name], D317)</f>
        <v>0</v>
      </c>
      <c r="F317" s="45" t="e">
        <f>E317/E307</f>
        <v>#DIV/0!</v>
      </c>
      <c r="H317" s="3">
        <v>7</v>
      </c>
      <c r="I317" s="3" cm="1">
        <f t="array" ref="I317">_xlfn.AGGREGATE(15, 3, (YTD_12[Associate Name]=J309)/(YTD_12[Associate Name]=J309)*ROW(YTD_12[Associate Name]), H317) - 1</f>
        <v>7</v>
      </c>
      <c r="J317" s="43" cm="1">
        <f t="array" ref="J317">IFERROR(INDEX(YTD_12[Vendor Name], I317), "")</f>
        <v>0</v>
      </c>
      <c r="K317" s="44">
        <f>SUMIFS(YTD_12[Closed Sales Volume YTD], YTD_12[Associate Name], J309, YTD_12[Vendor Name], J317)</f>
        <v>0</v>
      </c>
      <c r="L317" s="45" t="e">
        <f>K317/K307</f>
        <v>#DIV/0!</v>
      </c>
      <c r="N317" s="3">
        <v>7</v>
      </c>
      <c r="O317" s="3" cm="1">
        <f t="array" ref="O317">_xlfn.AGGREGATE(15, 3, (YTD_12[Associate Name]=P309)/(YTD_12[Associate Name]=P309)*ROW(YTD_12[Associate Name]), N317) - 1</f>
        <v>7</v>
      </c>
      <c r="P317" s="43" cm="1">
        <f t="array" ref="P317">IFERROR(INDEX(YTD_12[Vendor Name], O317), "")</f>
        <v>0</v>
      </c>
      <c r="Q317" s="44">
        <f>SUMIFS(YTD_12[Closed Sales Volume YTD], YTD_12[Associate Name], P309, YTD_12[Vendor Name], P317)</f>
        <v>0</v>
      </c>
      <c r="R317" s="45" t="e">
        <f>Q317/Q307</f>
        <v>#DIV/0!</v>
      </c>
      <c r="T317" s="3">
        <v>7</v>
      </c>
      <c r="U317" s="3" cm="1">
        <f t="array" ref="U317">_xlfn.AGGREGATE(15, 3, (YTD_12[Associate Name]=V309)/(YTD_12[Associate Name]=V309)*ROW(YTD_12[Associate Name]), T317) - 1</f>
        <v>7</v>
      </c>
      <c r="V317" s="43" cm="1">
        <f t="array" ref="V317">IFERROR(INDEX(YTD_12[Vendor Name], U317), "")</f>
        <v>0</v>
      </c>
      <c r="W317" s="44">
        <f>SUMIFS(YTD_12[Closed Sales Volume YTD], YTD_12[Associate Name], V309, YTD_12[Vendor Name], V317)</f>
        <v>0</v>
      </c>
      <c r="X317" s="45" t="e">
        <f>W317/W307</f>
        <v>#DIV/0!</v>
      </c>
      <c r="Z317" s="3">
        <v>7</v>
      </c>
      <c r="AA317" s="3" cm="1">
        <f t="array" ref="AA317">_xlfn.AGGREGATE(15, 3, (YTD_12[Associate Name]=AB309)/(YTD_12[Associate Name]=AB309)*ROW(YTD_12[Associate Name]), Z317) - 1</f>
        <v>7</v>
      </c>
      <c r="AB317" s="43" cm="1">
        <f t="array" ref="AB317">IFERROR(INDEX(YTD_12[Vendor Name], AA317), "")</f>
        <v>0</v>
      </c>
      <c r="AC317" s="44">
        <f>SUMIFS(YTD_12[Closed Sales Volume YTD], YTD_12[Associate Name], AB309, YTD_12[Vendor Name], AB317)</f>
        <v>0</v>
      </c>
      <c r="AD317" s="45" t="e">
        <f>AC317/AC307</f>
        <v>#DIV/0!</v>
      </c>
    </row>
    <row r="318" spans="1:30" x14ac:dyDescent="0.2">
      <c r="B318" s="3">
        <v>8</v>
      </c>
      <c r="C318" s="3" cm="1">
        <f t="array" ref="C318">_xlfn.AGGREGATE(15, 3, (YTD_12[Associate Name]=D309)/(YTD_12[Associate Name]=D309)*ROW(YTD_12[Associate Name]), B318) - 1</f>
        <v>8</v>
      </c>
      <c r="D318" s="43" cm="1">
        <f t="array" ref="D318">IFERROR(INDEX(YTD_12[Vendor Name], C318), "")</f>
        <v>0</v>
      </c>
      <c r="E318" s="44">
        <f>SUMIFS(YTD_12[Closed Sales Volume YTD], YTD_12[Associate Name], D309, YTD_12[Vendor Name], D318)</f>
        <v>0</v>
      </c>
      <c r="F318" s="45" t="e">
        <f>E318/E307</f>
        <v>#DIV/0!</v>
      </c>
      <c r="H318" s="3">
        <v>8</v>
      </c>
      <c r="I318" s="3" cm="1">
        <f t="array" ref="I318">_xlfn.AGGREGATE(15, 3, (YTD_12[Associate Name]=J309)/(YTD_12[Associate Name]=J309)*ROW(YTD_12[Associate Name]), H318) - 1</f>
        <v>8</v>
      </c>
      <c r="J318" s="43" cm="1">
        <f t="array" ref="J318">IFERROR(INDEX(YTD_12[Vendor Name], I318), "")</f>
        <v>0</v>
      </c>
      <c r="K318" s="44">
        <f>SUMIFS(YTD_12[Closed Sales Volume YTD], YTD_12[Associate Name], J309, YTD_12[Vendor Name], J318)</f>
        <v>0</v>
      </c>
      <c r="L318" s="45" t="e">
        <f>K318/K307</f>
        <v>#DIV/0!</v>
      </c>
      <c r="N318" s="3">
        <v>8</v>
      </c>
      <c r="O318" s="3" cm="1">
        <f t="array" ref="O318">_xlfn.AGGREGATE(15, 3, (YTD_12[Associate Name]=P309)/(YTD_12[Associate Name]=P309)*ROW(YTD_12[Associate Name]), N318) - 1</f>
        <v>8</v>
      </c>
      <c r="P318" s="43" cm="1">
        <f t="array" ref="P318">IFERROR(INDEX(YTD_12[Vendor Name], O318), "")</f>
        <v>0</v>
      </c>
      <c r="Q318" s="44">
        <f>SUMIFS(YTD_12[Closed Sales Volume YTD], YTD_12[Associate Name], P309, YTD_12[Vendor Name], P318)</f>
        <v>0</v>
      </c>
      <c r="R318" s="45" t="e">
        <f>Q318/Q307</f>
        <v>#DIV/0!</v>
      </c>
      <c r="T318" s="3">
        <v>8</v>
      </c>
      <c r="U318" s="3" cm="1">
        <f t="array" ref="U318">_xlfn.AGGREGATE(15, 3, (YTD_12[Associate Name]=V309)/(YTD_12[Associate Name]=V309)*ROW(YTD_12[Associate Name]), T318) - 1</f>
        <v>8</v>
      </c>
      <c r="V318" s="43" cm="1">
        <f t="array" ref="V318">IFERROR(INDEX(YTD_12[Vendor Name], U318), "")</f>
        <v>0</v>
      </c>
      <c r="W318" s="44">
        <f>SUMIFS(YTD_12[Closed Sales Volume YTD], YTD_12[Associate Name], V309, YTD_12[Vendor Name], V318)</f>
        <v>0</v>
      </c>
      <c r="X318" s="45" t="e">
        <f>W318/W307</f>
        <v>#DIV/0!</v>
      </c>
      <c r="Z318" s="3">
        <v>8</v>
      </c>
      <c r="AA318" s="3" cm="1">
        <f t="array" ref="AA318">_xlfn.AGGREGATE(15, 3, (YTD_12[Associate Name]=AB309)/(YTD_12[Associate Name]=AB309)*ROW(YTD_12[Associate Name]), Z318) - 1</f>
        <v>8</v>
      </c>
      <c r="AB318" s="43" cm="1">
        <f t="array" ref="AB318">IFERROR(INDEX(YTD_12[Vendor Name], AA318), "")</f>
        <v>0</v>
      </c>
      <c r="AC318" s="44">
        <f>SUMIFS(YTD_12[Closed Sales Volume YTD], YTD_12[Associate Name], AB309, YTD_12[Vendor Name], AB318)</f>
        <v>0</v>
      </c>
      <c r="AD318" s="45" t="e">
        <f>AC318/AC307</f>
        <v>#DIV/0!</v>
      </c>
    </row>
    <row r="319" spans="1:30" x14ac:dyDescent="0.2">
      <c r="B319" s="3">
        <v>9</v>
      </c>
      <c r="C319" s="3" cm="1">
        <f t="array" ref="C319">_xlfn.AGGREGATE(15, 3, (YTD_12[Associate Name]=D309)/(YTD_12[Associate Name]=D309)*ROW(YTD_12[Associate Name]), B319) - 1</f>
        <v>9</v>
      </c>
      <c r="D319" s="43" cm="1">
        <f t="array" ref="D319">IFERROR(INDEX(YTD_12[Vendor Name], C319), "")</f>
        <v>0</v>
      </c>
      <c r="E319" s="44">
        <f>SUMIFS(YTD_12[Closed Sales Volume YTD], YTD_12[Associate Name], D309, YTD_12[Vendor Name], D319)</f>
        <v>0</v>
      </c>
      <c r="F319" s="45" t="e">
        <f>E319/E307</f>
        <v>#DIV/0!</v>
      </c>
      <c r="H319" s="3">
        <v>9</v>
      </c>
      <c r="I319" s="3" cm="1">
        <f t="array" ref="I319">_xlfn.AGGREGATE(15, 3, (YTD_12[Associate Name]=J309)/(YTD_12[Associate Name]=J309)*ROW(YTD_12[Associate Name]), H319) - 1</f>
        <v>9</v>
      </c>
      <c r="J319" s="43" cm="1">
        <f t="array" ref="J319">IFERROR(INDEX(YTD_12[Vendor Name], I319), "")</f>
        <v>0</v>
      </c>
      <c r="K319" s="44">
        <f>SUMIFS(YTD_12[Closed Sales Volume YTD], YTD_12[Associate Name], J309, YTD_12[Vendor Name], J319)</f>
        <v>0</v>
      </c>
      <c r="L319" s="45" t="e">
        <f>K319/K307</f>
        <v>#DIV/0!</v>
      </c>
      <c r="N319" s="3">
        <v>9</v>
      </c>
      <c r="O319" s="3" cm="1">
        <f t="array" ref="O319">_xlfn.AGGREGATE(15, 3, (YTD_12[Associate Name]=P309)/(YTD_12[Associate Name]=P309)*ROW(YTD_12[Associate Name]), N319) - 1</f>
        <v>9</v>
      </c>
      <c r="P319" s="43" cm="1">
        <f t="array" ref="P319">IFERROR(INDEX(YTD_12[Vendor Name], O319), "")</f>
        <v>0</v>
      </c>
      <c r="Q319" s="44">
        <f>SUMIFS(YTD_12[Closed Sales Volume YTD], YTD_12[Associate Name], P309, YTD_12[Vendor Name], P319)</f>
        <v>0</v>
      </c>
      <c r="R319" s="45" t="e">
        <f>Q319/Q307</f>
        <v>#DIV/0!</v>
      </c>
      <c r="T319" s="3">
        <v>9</v>
      </c>
      <c r="U319" s="3" cm="1">
        <f t="array" ref="U319">_xlfn.AGGREGATE(15, 3, (YTD_12[Associate Name]=V309)/(YTD_12[Associate Name]=V309)*ROW(YTD_12[Associate Name]), T319) - 1</f>
        <v>9</v>
      </c>
      <c r="V319" s="43" cm="1">
        <f t="array" ref="V319">IFERROR(INDEX(YTD_12[Vendor Name], U319), "")</f>
        <v>0</v>
      </c>
      <c r="W319" s="44">
        <f>SUMIFS(YTD_12[Closed Sales Volume YTD], YTD_12[Associate Name], V309, YTD_12[Vendor Name], V319)</f>
        <v>0</v>
      </c>
      <c r="X319" s="45" t="e">
        <f>W319/W307</f>
        <v>#DIV/0!</v>
      </c>
      <c r="Z319" s="3">
        <v>9</v>
      </c>
      <c r="AA319" s="3" cm="1">
        <f t="array" ref="AA319">_xlfn.AGGREGATE(15, 3, (YTD_12[Associate Name]=AB309)/(YTD_12[Associate Name]=AB309)*ROW(YTD_12[Associate Name]), Z319) - 1</f>
        <v>9</v>
      </c>
      <c r="AB319" s="43" cm="1">
        <f t="array" ref="AB319">IFERROR(INDEX(YTD_12[Vendor Name], AA319), "")</f>
        <v>0</v>
      </c>
      <c r="AC319" s="44">
        <f>SUMIFS(YTD_12[Closed Sales Volume YTD], YTD_12[Associate Name], AB309, YTD_12[Vendor Name], AB319)</f>
        <v>0</v>
      </c>
      <c r="AD319" s="45" t="e">
        <f>AC319/AC307</f>
        <v>#DIV/0!</v>
      </c>
    </row>
    <row r="320" spans="1:30" x14ac:dyDescent="0.2">
      <c r="B320" s="3">
        <v>10</v>
      </c>
      <c r="C320" s="3" cm="1">
        <f t="array" ref="C320">_xlfn.AGGREGATE(15, 3, (YTD_12[Associate Name]=D309)/(YTD_12[Associate Name]=D309)*ROW(YTD_12[Associate Name]), B320) - 1</f>
        <v>10</v>
      </c>
      <c r="D320" s="43" cm="1">
        <f t="array" ref="D320">IFERROR(INDEX(YTD_12[Vendor Name], C320), "")</f>
        <v>0</v>
      </c>
      <c r="E320" s="44">
        <f>SUMIFS(YTD_12[Closed Sales Volume YTD], YTD_12[Associate Name], D309, YTD_12[Vendor Name], D320)</f>
        <v>0</v>
      </c>
      <c r="F320" s="45" t="e">
        <f>E320/E307</f>
        <v>#DIV/0!</v>
      </c>
      <c r="H320" s="3">
        <v>10</v>
      </c>
      <c r="I320" s="3" cm="1">
        <f t="array" ref="I320">_xlfn.AGGREGATE(15, 3, (YTD_12[Associate Name]=J309)/(YTD_12[Associate Name]=J309)*ROW(YTD_12[Associate Name]), H320) - 1</f>
        <v>10</v>
      </c>
      <c r="J320" s="43" cm="1">
        <f t="array" ref="J320">IFERROR(INDEX(YTD_12[Vendor Name], I320), "")</f>
        <v>0</v>
      </c>
      <c r="K320" s="44">
        <f>SUMIFS(YTD_12[Closed Sales Volume YTD], YTD_12[Associate Name], J309, YTD_12[Vendor Name], J320)</f>
        <v>0</v>
      </c>
      <c r="L320" s="45" t="e">
        <f>K320/K307</f>
        <v>#DIV/0!</v>
      </c>
      <c r="N320" s="3">
        <v>10</v>
      </c>
      <c r="O320" s="3" cm="1">
        <f t="array" ref="O320">_xlfn.AGGREGATE(15, 3, (YTD_12[Associate Name]=P309)/(YTD_12[Associate Name]=P309)*ROW(YTD_12[Associate Name]), N320) - 1</f>
        <v>10</v>
      </c>
      <c r="P320" s="43" cm="1">
        <f t="array" ref="P320">IFERROR(INDEX(YTD_12[Vendor Name], O320), "")</f>
        <v>0</v>
      </c>
      <c r="Q320" s="44">
        <f>SUMIFS(YTD_12[Closed Sales Volume YTD], YTD_12[Associate Name], P309, YTD_12[Vendor Name], P320)</f>
        <v>0</v>
      </c>
      <c r="R320" s="45" t="e">
        <f>Q320/Q307</f>
        <v>#DIV/0!</v>
      </c>
      <c r="T320" s="3">
        <v>10</v>
      </c>
      <c r="U320" s="3" cm="1">
        <f t="array" ref="U320">_xlfn.AGGREGATE(15, 3, (YTD_12[Associate Name]=V309)/(YTD_12[Associate Name]=V309)*ROW(YTD_12[Associate Name]), T320) - 1</f>
        <v>10</v>
      </c>
      <c r="V320" s="43" cm="1">
        <f t="array" ref="V320">IFERROR(INDEX(YTD_12[Vendor Name], U320), "")</f>
        <v>0</v>
      </c>
      <c r="W320" s="44">
        <f>SUMIFS(YTD_12[Closed Sales Volume YTD], YTD_12[Associate Name], V309, YTD_12[Vendor Name], V320)</f>
        <v>0</v>
      </c>
      <c r="X320" s="45" t="e">
        <f>W320/W307</f>
        <v>#DIV/0!</v>
      </c>
      <c r="Z320" s="3">
        <v>10</v>
      </c>
      <c r="AA320" s="3" cm="1">
        <f t="array" ref="AA320">_xlfn.AGGREGATE(15, 3, (YTD_12[Associate Name]=AB309)/(YTD_12[Associate Name]=AB309)*ROW(YTD_12[Associate Name]), Z320) - 1</f>
        <v>10</v>
      </c>
      <c r="AB320" s="43" cm="1">
        <f t="array" ref="AB320">IFERROR(INDEX(YTD_12[Vendor Name], AA320), "")</f>
        <v>0</v>
      </c>
      <c r="AC320" s="44">
        <f>SUMIFS(YTD_12[Closed Sales Volume YTD], YTD_12[Associate Name], AB309, YTD_12[Vendor Name], AB320)</f>
        <v>0</v>
      </c>
      <c r="AD320" s="45" t="e">
        <f>AC320/AC307</f>
        <v>#DIV/0!</v>
      </c>
    </row>
  </sheetData>
  <mergeCells count="498">
    <mergeCell ref="AC84:AD84"/>
    <mergeCell ref="D85:E85"/>
    <mergeCell ref="J85:K85"/>
    <mergeCell ref="P85:Q85"/>
    <mergeCell ref="V85:W85"/>
    <mergeCell ref="AB85:AC85"/>
    <mergeCell ref="S82:S84"/>
    <mergeCell ref="V82:X82"/>
    <mergeCell ref="Y82:Y84"/>
    <mergeCell ref="AB82:AD82"/>
    <mergeCell ref="E83:F83"/>
    <mergeCell ref="K83:L83"/>
    <mergeCell ref="Q83:R83"/>
    <mergeCell ref="W83:X83"/>
    <mergeCell ref="AC83:AD83"/>
    <mergeCell ref="E84:F84"/>
    <mergeCell ref="A82:A84"/>
    <mergeCell ref="D82:F82"/>
    <mergeCell ref="G82:G84"/>
    <mergeCell ref="J82:L82"/>
    <mergeCell ref="M82:M84"/>
    <mergeCell ref="P82:R82"/>
    <mergeCell ref="K84:L84"/>
    <mergeCell ref="Q84:R84"/>
    <mergeCell ref="W68:X68"/>
    <mergeCell ref="A66:A68"/>
    <mergeCell ref="W84:X84"/>
    <mergeCell ref="AC68:AD68"/>
    <mergeCell ref="D69:E69"/>
    <mergeCell ref="J69:K69"/>
    <mergeCell ref="P69:Q69"/>
    <mergeCell ref="V69:W69"/>
    <mergeCell ref="AB69:AC69"/>
    <mergeCell ref="S66:S68"/>
    <mergeCell ref="V66:X66"/>
    <mergeCell ref="Y66:Y68"/>
    <mergeCell ref="AB66:AD66"/>
    <mergeCell ref="E67:F67"/>
    <mergeCell ref="K67:L67"/>
    <mergeCell ref="Q67:R67"/>
    <mergeCell ref="W67:X67"/>
    <mergeCell ref="AC67:AD67"/>
    <mergeCell ref="E68:F68"/>
    <mergeCell ref="D66:F66"/>
    <mergeCell ref="G66:G68"/>
    <mergeCell ref="J66:L66"/>
    <mergeCell ref="M66:M68"/>
    <mergeCell ref="P66:R66"/>
    <mergeCell ref="K68:L68"/>
    <mergeCell ref="Q68:R68"/>
    <mergeCell ref="AC52:AD52"/>
    <mergeCell ref="D53:E53"/>
    <mergeCell ref="J53:K53"/>
    <mergeCell ref="P53:Q53"/>
    <mergeCell ref="V53:W53"/>
    <mergeCell ref="AB53:AC53"/>
    <mergeCell ref="S50:S52"/>
    <mergeCell ref="V50:X50"/>
    <mergeCell ref="Y50:Y52"/>
    <mergeCell ref="AB50:AD50"/>
    <mergeCell ref="E51:F51"/>
    <mergeCell ref="K51:L51"/>
    <mergeCell ref="Q51:R51"/>
    <mergeCell ref="W51:X51"/>
    <mergeCell ref="AC51:AD51"/>
    <mergeCell ref="E52:F52"/>
    <mergeCell ref="A50:A52"/>
    <mergeCell ref="D50:F50"/>
    <mergeCell ref="G50:G52"/>
    <mergeCell ref="J50:L50"/>
    <mergeCell ref="M50:M52"/>
    <mergeCell ref="P50:R50"/>
    <mergeCell ref="K52:L52"/>
    <mergeCell ref="Q52:R52"/>
    <mergeCell ref="W36:X36"/>
    <mergeCell ref="A34:A36"/>
    <mergeCell ref="W52:X52"/>
    <mergeCell ref="AC36:AD36"/>
    <mergeCell ref="D37:E37"/>
    <mergeCell ref="J37:K37"/>
    <mergeCell ref="P37:Q37"/>
    <mergeCell ref="V37:W37"/>
    <mergeCell ref="AB37:AC37"/>
    <mergeCell ref="S34:S36"/>
    <mergeCell ref="V34:X34"/>
    <mergeCell ref="Y34:Y36"/>
    <mergeCell ref="AB34:AD34"/>
    <mergeCell ref="E35:F35"/>
    <mergeCell ref="K35:L35"/>
    <mergeCell ref="Q35:R35"/>
    <mergeCell ref="W35:X35"/>
    <mergeCell ref="AC35:AD35"/>
    <mergeCell ref="E36:F36"/>
    <mergeCell ref="D34:F34"/>
    <mergeCell ref="G34:G36"/>
    <mergeCell ref="J34:L34"/>
    <mergeCell ref="M34:M36"/>
    <mergeCell ref="P34:R34"/>
    <mergeCell ref="K36:L36"/>
    <mergeCell ref="Q36:R36"/>
    <mergeCell ref="AC20:AD20"/>
    <mergeCell ref="D21:E21"/>
    <mergeCell ref="J21:K21"/>
    <mergeCell ref="P21:Q21"/>
    <mergeCell ref="V21:W21"/>
    <mergeCell ref="AB21:AC21"/>
    <mergeCell ref="S18:S20"/>
    <mergeCell ref="V18:X18"/>
    <mergeCell ref="Y18:Y20"/>
    <mergeCell ref="AB18:AD18"/>
    <mergeCell ref="E19:F19"/>
    <mergeCell ref="K19:L19"/>
    <mergeCell ref="Q19:R19"/>
    <mergeCell ref="W19:X19"/>
    <mergeCell ref="AC19:AD19"/>
    <mergeCell ref="E20:F20"/>
    <mergeCell ref="A18:A20"/>
    <mergeCell ref="D18:F18"/>
    <mergeCell ref="G18:G20"/>
    <mergeCell ref="M18:M20"/>
    <mergeCell ref="P18:R18"/>
    <mergeCell ref="K20:L20"/>
    <mergeCell ref="Q20:R20"/>
    <mergeCell ref="W4:X4"/>
    <mergeCell ref="A2:A4"/>
    <mergeCell ref="W20:X20"/>
    <mergeCell ref="AC4:AD4"/>
    <mergeCell ref="D5:E5"/>
    <mergeCell ref="J5:K5"/>
    <mergeCell ref="P5:Q5"/>
    <mergeCell ref="V5:W5"/>
    <mergeCell ref="AB5:AC5"/>
    <mergeCell ref="S2:S4"/>
    <mergeCell ref="V2:X2"/>
    <mergeCell ref="Y2:Y4"/>
    <mergeCell ref="AB2:AD2"/>
    <mergeCell ref="E3:F3"/>
    <mergeCell ref="K3:L3"/>
    <mergeCell ref="Q3:R3"/>
    <mergeCell ref="W3:X3"/>
    <mergeCell ref="AC3:AD3"/>
    <mergeCell ref="E4:F4"/>
    <mergeCell ref="D2:F2"/>
    <mergeCell ref="G2:G4"/>
    <mergeCell ref="J2:L2"/>
    <mergeCell ref="M2:M4"/>
    <mergeCell ref="P2:R2"/>
    <mergeCell ref="K4:L4"/>
    <mergeCell ref="Q4:R4"/>
    <mergeCell ref="A98:A100"/>
    <mergeCell ref="D98:F98"/>
    <mergeCell ref="G98:G100"/>
    <mergeCell ref="J98:L98"/>
    <mergeCell ref="M98:M100"/>
    <mergeCell ref="P98:R98"/>
    <mergeCell ref="S98:S100"/>
    <mergeCell ref="V98:X98"/>
    <mergeCell ref="Y98:Y100"/>
    <mergeCell ref="AB98:AD98"/>
    <mergeCell ref="E99:F99"/>
    <mergeCell ref="K99:L99"/>
    <mergeCell ref="Q99:R99"/>
    <mergeCell ref="W99:X99"/>
    <mergeCell ref="AC99:AD99"/>
    <mergeCell ref="E100:F100"/>
    <mergeCell ref="K100:L100"/>
    <mergeCell ref="Q100:R100"/>
    <mergeCell ref="W100:X100"/>
    <mergeCell ref="AC100:AD100"/>
    <mergeCell ref="D101:E101"/>
    <mergeCell ref="J101:K101"/>
    <mergeCell ref="P101:Q101"/>
    <mergeCell ref="V101:W101"/>
    <mergeCell ref="AB101:AC101"/>
    <mergeCell ref="A114:A116"/>
    <mergeCell ref="D114:F114"/>
    <mergeCell ref="G114:G116"/>
    <mergeCell ref="J114:L114"/>
    <mergeCell ref="M114:M116"/>
    <mergeCell ref="P114:R114"/>
    <mergeCell ref="S114:S116"/>
    <mergeCell ref="V114:X114"/>
    <mergeCell ref="Y114:Y116"/>
    <mergeCell ref="AB114:AD114"/>
    <mergeCell ref="E115:F115"/>
    <mergeCell ref="K115:L115"/>
    <mergeCell ref="Q115:R115"/>
    <mergeCell ref="W115:X115"/>
    <mergeCell ref="AC115:AD115"/>
    <mergeCell ref="E116:F116"/>
    <mergeCell ref="K116:L116"/>
    <mergeCell ref="Q116:R116"/>
    <mergeCell ref="W116:X116"/>
    <mergeCell ref="AC116:AD116"/>
    <mergeCell ref="D117:E117"/>
    <mergeCell ref="J117:K117"/>
    <mergeCell ref="P117:Q117"/>
    <mergeCell ref="V117:W117"/>
    <mergeCell ref="AB117:AC117"/>
    <mergeCell ref="A130:A132"/>
    <mergeCell ref="D130:F130"/>
    <mergeCell ref="G130:G132"/>
    <mergeCell ref="J130:L130"/>
    <mergeCell ref="M130:M132"/>
    <mergeCell ref="P130:R130"/>
    <mergeCell ref="S130:S132"/>
    <mergeCell ref="V130:X130"/>
    <mergeCell ref="Y130:Y132"/>
    <mergeCell ref="AB130:AD130"/>
    <mergeCell ref="E131:F131"/>
    <mergeCell ref="K131:L131"/>
    <mergeCell ref="Q131:R131"/>
    <mergeCell ref="W131:X131"/>
    <mergeCell ref="AC131:AD131"/>
    <mergeCell ref="E132:F132"/>
    <mergeCell ref="K132:L132"/>
    <mergeCell ref="Q132:R132"/>
    <mergeCell ref="W132:X132"/>
    <mergeCell ref="AC132:AD132"/>
    <mergeCell ref="D133:E133"/>
    <mergeCell ref="J133:K133"/>
    <mergeCell ref="P133:Q133"/>
    <mergeCell ref="V133:W133"/>
    <mergeCell ref="AB133:AC133"/>
    <mergeCell ref="A146:A148"/>
    <mergeCell ref="D146:F146"/>
    <mergeCell ref="G146:G148"/>
    <mergeCell ref="J146:L146"/>
    <mergeCell ref="M146:M148"/>
    <mergeCell ref="P146:R146"/>
    <mergeCell ref="S146:S148"/>
    <mergeCell ref="V146:X146"/>
    <mergeCell ref="Y146:Y148"/>
    <mergeCell ref="AB146:AD146"/>
    <mergeCell ref="E147:F147"/>
    <mergeCell ref="K147:L147"/>
    <mergeCell ref="Q147:R147"/>
    <mergeCell ref="W147:X147"/>
    <mergeCell ref="AC147:AD147"/>
    <mergeCell ref="E148:F148"/>
    <mergeCell ref="K148:L148"/>
    <mergeCell ref="Q148:R148"/>
    <mergeCell ref="W148:X148"/>
    <mergeCell ref="AC148:AD148"/>
    <mergeCell ref="D149:E149"/>
    <mergeCell ref="J149:K149"/>
    <mergeCell ref="P149:Q149"/>
    <mergeCell ref="V149:W149"/>
    <mergeCell ref="AB149:AC149"/>
    <mergeCell ref="A162:A164"/>
    <mergeCell ref="D162:F162"/>
    <mergeCell ref="G162:G164"/>
    <mergeCell ref="M162:M164"/>
    <mergeCell ref="P162:R162"/>
    <mergeCell ref="S162:S164"/>
    <mergeCell ref="V162:X162"/>
    <mergeCell ref="Y162:Y164"/>
    <mergeCell ref="AB162:AD162"/>
    <mergeCell ref="E163:F163"/>
    <mergeCell ref="K163:L163"/>
    <mergeCell ref="Q163:R163"/>
    <mergeCell ref="W163:X163"/>
    <mergeCell ref="AC163:AD163"/>
    <mergeCell ref="E164:F164"/>
    <mergeCell ref="K164:L164"/>
    <mergeCell ref="Q164:R164"/>
    <mergeCell ref="W164:X164"/>
    <mergeCell ref="AC164:AD164"/>
    <mergeCell ref="D165:E165"/>
    <mergeCell ref="J165:K165"/>
    <mergeCell ref="P165:Q165"/>
    <mergeCell ref="V165:W165"/>
    <mergeCell ref="AB165:AC165"/>
    <mergeCell ref="A178:A180"/>
    <mergeCell ref="D178:F178"/>
    <mergeCell ref="G178:G180"/>
    <mergeCell ref="J178:L178"/>
    <mergeCell ref="M178:M180"/>
    <mergeCell ref="P178:R178"/>
    <mergeCell ref="S178:S180"/>
    <mergeCell ref="V178:X178"/>
    <mergeCell ref="Y178:Y180"/>
    <mergeCell ref="AB178:AD178"/>
    <mergeCell ref="E179:F179"/>
    <mergeCell ref="K179:L179"/>
    <mergeCell ref="Q179:R179"/>
    <mergeCell ref="W179:X179"/>
    <mergeCell ref="AC179:AD179"/>
    <mergeCell ref="E180:F180"/>
    <mergeCell ref="K180:L180"/>
    <mergeCell ref="Q180:R180"/>
    <mergeCell ref="W180:X180"/>
    <mergeCell ref="AC180:AD180"/>
    <mergeCell ref="D181:E181"/>
    <mergeCell ref="J181:K181"/>
    <mergeCell ref="P181:Q181"/>
    <mergeCell ref="V181:W181"/>
    <mergeCell ref="AB181:AC181"/>
    <mergeCell ref="A194:A196"/>
    <mergeCell ref="D194:F194"/>
    <mergeCell ref="G194:G196"/>
    <mergeCell ref="J194:L194"/>
    <mergeCell ref="M194:M196"/>
    <mergeCell ref="P194:R194"/>
    <mergeCell ref="S194:S196"/>
    <mergeCell ref="V194:X194"/>
    <mergeCell ref="Y194:Y196"/>
    <mergeCell ref="AB194:AD194"/>
    <mergeCell ref="E195:F195"/>
    <mergeCell ref="K195:L195"/>
    <mergeCell ref="Q195:R195"/>
    <mergeCell ref="W195:X195"/>
    <mergeCell ref="AC195:AD195"/>
    <mergeCell ref="E196:F196"/>
    <mergeCell ref="K196:L196"/>
    <mergeCell ref="Q196:R196"/>
    <mergeCell ref="W196:X196"/>
    <mergeCell ref="AC196:AD196"/>
    <mergeCell ref="D197:E197"/>
    <mergeCell ref="J197:K197"/>
    <mergeCell ref="P197:Q197"/>
    <mergeCell ref="V197:W197"/>
    <mergeCell ref="AB197:AC197"/>
    <mergeCell ref="A210:A212"/>
    <mergeCell ref="D210:F210"/>
    <mergeCell ref="G210:G212"/>
    <mergeCell ref="J210:L210"/>
    <mergeCell ref="M210:M212"/>
    <mergeCell ref="P210:R210"/>
    <mergeCell ref="S210:S212"/>
    <mergeCell ref="V210:X210"/>
    <mergeCell ref="Y210:Y212"/>
    <mergeCell ref="AB210:AD210"/>
    <mergeCell ref="E211:F211"/>
    <mergeCell ref="K211:L211"/>
    <mergeCell ref="Q211:R211"/>
    <mergeCell ref="W211:X211"/>
    <mergeCell ref="AC211:AD211"/>
    <mergeCell ref="E212:F212"/>
    <mergeCell ref="K212:L212"/>
    <mergeCell ref="Q212:R212"/>
    <mergeCell ref="W212:X212"/>
    <mergeCell ref="AC212:AD212"/>
    <mergeCell ref="D213:E213"/>
    <mergeCell ref="J213:K213"/>
    <mergeCell ref="P213:Q213"/>
    <mergeCell ref="V213:W213"/>
    <mergeCell ref="AB213:AC213"/>
    <mergeCell ref="A226:A228"/>
    <mergeCell ref="D226:F226"/>
    <mergeCell ref="G226:G228"/>
    <mergeCell ref="J226:L226"/>
    <mergeCell ref="M226:M228"/>
    <mergeCell ref="P226:R226"/>
    <mergeCell ref="S226:S228"/>
    <mergeCell ref="V226:X226"/>
    <mergeCell ref="Y226:Y228"/>
    <mergeCell ref="AB226:AD226"/>
    <mergeCell ref="E227:F227"/>
    <mergeCell ref="K227:L227"/>
    <mergeCell ref="Q227:R227"/>
    <mergeCell ref="W227:X227"/>
    <mergeCell ref="AC227:AD227"/>
    <mergeCell ref="E228:F228"/>
    <mergeCell ref="K228:L228"/>
    <mergeCell ref="Q228:R228"/>
    <mergeCell ref="W228:X228"/>
    <mergeCell ref="AC228:AD228"/>
    <mergeCell ref="D229:E229"/>
    <mergeCell ref="J229:K229"/>
    <mergeCell ref="P229:Q229"/>
    <mergeCell ref="V229:W229"/>
    <mergeCell ref="AB229:AC229"/>
    <mergeCell ref="A242:A244"/>
    <mergeCell ref="D242:F242"/>
    <mergeCell ref="G242:G244"/>
    <mergeCell ref="J242:L242"/>
    <mergeCell ref="M242:M244"/>
    <mergeCell ref="P242:R242"/>
    <mergeCell ref="S242:S244"/>
    <mergeCell ref="V242:X242"/>
    <mergeCell ref="Y242:Y244"/>
    <mergeCell ref="AB242:AD242"/>
    <mergeCell ref="E243:F243"/>
    <mergeCell ref="K243:L243"/>
    <mergeCell ref="Q243:R243"/>
    <mergeCell ref="W243:X243"/>
    <mergeCell ref="AC243:AD243"/>
    <mergeCell ref="E244:F244"/>
    <mergeCell ref="K244:L244"/>
    <mergeCell ref="Q244:R244"/>
    <mergeCell ref="W244:X244"/>
    <mergeCell ref="AC244:AD244"/>
    <mergeCell ref="D245:E245"/>
    <mergeCell ref="J245:K245"/>
    <mergeCell ref="P245:Q245"/>
    <mergeCell ref="V245:W245"/>
    <mergeCell ref="AB245:AC245"/>
    <mergeCell ref="A258:A260"/>
    <mergeCell ref="D258:F258"/>
    <mergeCell ref="G258:G260"/>
    <mergeCell ref="J258:L258"/>
    <mergeCell ref="M258:M260"/>
    <mergeCell ref="P258:R258"/>
    <mergeCell ref="S258:S260"/>
    <mergeCell ref="V258:X258"/>
    <mergeCell ref="Y258:Y260"/>
    <mergeCell ref="AB258:AD258"/>
    <mergeCell ref="E259:F259"/>
    <mergeCell ref="K259:L259"/>
    <mergeCell ref="Q259:R259"/>
    <mergeCell ref="W259:X259"/>
    <mergeCell ref="AC259:AD259"/>
    <mergeCell ref="E260:F260"/>
    <mergeCell ref="K260:L260"/>
    <mergeCell ref="Q260:R260"/>
    <mergeCell ref="W260:X260"/>
    <mergeCell ref="AC260:AD260"/>
    <mergeCell ref="D261:E261"/>
    <mergeCell ref="J261:K261"/>
    <mergeCell ref="P261:Q261"/>
    <mergeCell ref="V261:W261"/>
    <mergeCell ref="AB261:AC261"/>
    <mergeCell ref="A274:A276"/>
    <mergeCell ref="D274:F274"/>
    <mergeCell ref="G274:G276"/>
    <mergeCell ref="J274:L274"/>
    <mergeCell ref="M274:M276"/>
    <mergeCell ref="P274:R274"/>
    <mergeCell ref="S274:S276"/>
    <mergeCell ref="V274:X274"/>
    <mergeCell ref="Y274:Y276"/>
    <mergeCell ref="AB274:AD274"/>
    <mergeCell ref="E275:F275"/>
    <mergeCell ref="K275:L275"/>
    <mergeCell ref="Q275:R275"/>
    <mergeCell ref="W275:X275"/>
    <mergeCell ref="AC275:AD275"/>
    <mergeCell ref="E276:F276"/>
    <mergeCell ref="K276:L276"/>
    <mergeCell ref="Q276:R276"/>
    <mergeCell ref="W276:X276"/>
    <mergeCell ref="AC276:AD276"/>
    <mergeCell ref="D277:E277"/>
    <mergeCell ref="J277:K277"/>
    <mergeCell ref="P277:Q277"/>
    <mergeCell ref="V277:W277"/>
    <mergeCell ref="AB277:AC277"/>
    <mergeCell ref="A290:A292"/>
    <mergeCell ref="D290:F290"/>
    <mergeCell ref="G290:G292"/>
    <mergeCell ref="J290:L290"/>
    <mergeCell ref="M290:M292"/>
    <mergeCell ref="P290:R290"/>
    <mergeCell ref="S290:S292"/>
    <mergeCell ref="V290:X290"/>
    <mergeCell ref="Y290:Y292"/>
    <mergeCell ref="AB290:AD290"/>
    <mergeCell ref="E291:F291"/>
    <mergeCell ref="K291:L291"/>
    <mergeCell ref="Q291:R291"/>
    <mergeCell ref="W291:X291"/>
    <mergeCell ref="AC291:AD291"/>
    <mergeCell ref="E292:F292"/>
    <mergeCell ref="K292:L292"/>
    <mergeCell ref="Q292:R292"/>
    <mergeCell ref="W292:X292"/>
    <mergeCell ref="A306:A308"/>
    <mergeCell ref="D306:F306"/>
    <mergeCell ref="G306:G308"/>
    <mergeCell ref="J306:L306"/>
    <mergeCell ref="M306:M308"/>
    <mergeCell ref="P306:R306"/>
    <mergeCell ref="S306:S308"/>
    <mergeCell ref="V306:X306"/>
    <mergeCell ref="Y306:Y308"/>
    <mergeCell ref="E307:F307"/>
    <mergeCell ref="K307:L307"/>
    <mergeCell ref="Q307:R307"/>
    <mergeCell ref="W307:X307"/>
    <mergeCell ref="E308:F308"/>
    <mergeCell ref="K308:L308"/>
    <mergeCell ref="Q308:R308"/>
    <mergeCell ref="W308:X308"/>
    <mergeCell ref="AC308:AD308"/>
    <mergeCell ref="D309:E309"/>
    <mergeCell ref="J309:K309"/>
    <mergeCell ref="P309:Q309"/>
    <mergeCell ref="V309:W309"/>
    <mergeCell ref="AB309:AC309"/>
    <mergeCell ref="AC292:AD292"/>
    <mergeCell ref="D293:E293"/>
    <mergeCell ref="J293:K293"/>
    <mergeCell ref="P293:Q293"/>
    <mergeCell ref="V293:W293"/>
    <mergeCell ref="AB293:AC293"/>
    <mergeCell ref="AB306:AD306"/>
    <mergeCell ref="AC307:AD307"/>
  </mergeCells>
  <conditionalFormatting sqref="D7:F16">
    <cfRule type="expression" dxfId="135" priority="68">
      <formula>$D7="Supreme Lending"</formula>
    </cfRule>
  </conditionalFormatting>
  <conditionalFormatting sqref="D23:F32 D39:F48 D55:F64 D71:F80 D87:F96">
    <cfRule type="expression" dxfId="134" priority="67">
      <formula>$D23="Supreme Lending"</formula>
    </cfRule>
  </conditionalFormatting>
  <conditionalFormatting sqref="D103:F112">
    <cfRule type="expression" dxfId="133" priority="54">
      <formula>$D103="Supreme Lending"</formula>
    </cfRule>
  </conditionalFormatting>
  <conditionalFormatting sqref="D119:F128">
    <cfRule type="expression" dxfId="132" priority="49">
      <formula>$D119="Supreme Lending"</formula>
    </cfRule>
  </conditionalFormatting>
  <conditionalFormatting sqref="D135:F144">
    <cfRule type="expression" dxfId="131" priority="44">
      <formula>$D135="Supreme Lending"</formula>
    </cfRule>
  </conditionalFormatting>
  <conditionalFormatting sqref="D151:F160">
    <cfRule type="expression" dxfId="130" priority="39">
      <formula>$D151="Supreme Lending"</formula>
    </cfRule>
  </conditionalFormatting>
  <conditionalFormatting sqref="D167:F176 D183:F192 D199:F208 D215:F224 D231:F240">
    <cfRule type="expression" dxfId="129" priority="34">
      <formula>$D167="Supreme Lending"</formula>
    </cfRule>
  </conditionalFormatting>
  <conditionalFormatting sqref="D247:F256">
    <cfRule type="expression" dxfId="128" priority="25">
      <formula>$D247="Supreme Lending"</formula>
    </cfRule>
  </conditionalFormatting>
  <conditionalFormatting sqref="D263:F272">
    <cfRule type="expression" dxfId="127" priority="20">
      <formula>$D263="Supreme Lending"</formula>
    </cfRule>
  </conditionalFormatting>
  <conditionalFormatting sqref="D279:F288">
    <cfRule type="expression" dxfId="126" priority="15">
      <formula>$D279="Supreme Lending"</formula>
    </cfRule>
  </conditionalFormatting>
  <conditionalFormatting sqref="D295:F304">
    <cfRule type="expression" dxfId="125" priority="10">
      <formula>$D295="Supreme Lending"</formula>
    </cfRule>
  </conditionalFormatting>
  <conditionalFormatting sqref="D311:F320">
    <cfRule type="expression" dxfId="124" priority="5">
      <formula>$D311="Supreme Lending"</formula>
    </cfRule>
  </conditionalFormatting>
  <conditionalFormatting sqref="J7:L16">
    <cfRule type="expression" dxfId="123" priority="66">
      <formula>$J7="Supreme Lending"</formula>
    </cfRule>
  </conditionalFormatting>
  <conditionalFormatting sqref="J23:L32 J39:L48 J55:L64 J71:L80 J87:L96">
    <cfRule type="expression" dxfId="122" priority="65">
      <formula>$J23="Supreme Lending"</formula>
    </cfRule>
  </conditionalFormatting>
  <conditionalFormatting sqref="J103:L112">
    <cfRule type="expression" dxfId="121" priority="53">
      <formula>$J103="Supreme Lending"</formula>
    </cfRule>
  </conditionalFormatting>
  <conditionalFormatting sqref="J119:L128">
    <cfRule type="expression" dxfId="120" priority="48">
      <formula>$J119="Supreme Lending"</formula>
    </cfRule>
  </conditionalFormatting>
  <conditionalFormatting sqref="J135:L144">
    <cfRule type="expression" dxfId="119" priority="43">
      <formula>$J135="Supreme Lending"</formula>
    </cfRule>
  </conditionalFormatting>
  <conditionalFormatting sqref="J151:L160">
    <cfRule type="expression" dxfId="118" priority="38">
      <formula>$J151="Supreme Lending"</formula>
    </cfRule>
  </conditionalFormatting>
  <conditionalFormatting sqref="J167:L176 J183:L192 J199:L208 J215:L224 J231:L240">
    <cfRule type="expression" dxfId="117" priority="33">
      <formula>$J167="Supreme Lending"</formula>
    </cfRule>
  </conditionalFormatting>
  <conditionalFormatting sqref="J247:L256">
    <cfRule type="expression" dxfId="116" priority="24">
      <formula>$J247="Supreme Lending"</formula>
    </cfRule>
  </conditionalFormatting>
  <conditionalFormatting sqref="J263:L272">
    <cfRule type="expression" dxfId="115" priority="19">
      <formula>$J263="Supreme Lending"</formula>
    </cfRule>
  </conditionalFormatting>
  <conditionalFormatting sqref="J279:L288">
    <cfRule type="expression" dxfId="114" priority="14">
      <formula>$J279="Supreme Lending"</formula>
    </cfRule>
  </conditionalFormatting>
  <conditionalFormatting sqref="J295:L304">
    <cfRule type="expression" dxfId="113" priority="9">
      <formula>$J295="Supreme Lending"</formula>
    </cfRule>
  </conditionalFormatting>
  <conditionalFormatting sqref="J311:L320">
    <cfRule type="expression" dxfId="112" priority="4">
      <formula>$J311="Supreme Lending"</formula>
    </cfRule>
  </conditionalFormatting>
  <conditionalFormatting sqref="P7:R16">
    <cfRule type="expression" dxfId="111" priority="64">
      <formula>$P7="Supreme Lending"</formula>
    </cfRule>
  </conditionalFormatting>
  <conditionalFormatting sqref="P23:R32 P39:R49 P55:R64 P71:R80 P87:R96">
    <cfRule type="expression" dxfId="110" priority="63">
      <formula>$P23="Supreme Lending"</formula>
    </cfRule>
  </conditionalFormatting>
  <conditionalFormatting sqref="P103:R112">
    <cfRule type="expression" dxfId="109" priority="52">
      <formula>$P103="Supreme Lending"</formula>
    </cfRule>
  </conditionalFormatting>
  <conditionalFormatting sqref="P119:R128">
    <cfRule type="expression" dxfId="108" priority="47">
      <formula>$P119="Supreme Lending"</formula>
    </cfRule>
  </conditionalFormatting>
  <conditionalFormatting sqref="P135:R144">
    <cfRule type="expression" dxfId="107" priority="42">
      <formula>$P135="Supreme Lending"</formula>
    </cfRule>
  </conditionalFormatting>
  <conditionalFormatting sqref="P151:R160">
    <cfRule type="expression" dxfId="106" priority="37">
      <formula>$P151="Supreme Lending"</formula>
    </cfRule>
  </conditionalFormatting>
  <conditionalFormatting sqref="P167:R176 P183:R193 P199:R208 P215:R224 P231:R240">
    <cfRule type="expression" dxfId="105" priority="32">
      <formula>$P167="Supreme Lending"</formula>
    </cfRule>
  </conditionalFormatting>
  <conditionalFormatting sqref="P247:R256">
    <cfRule type="expression" dxfId="104" priority="23">
      <formula>$P247="Supreme Lending"</formula>
    </cfRule>
  </conditionalFormatting>
  <conditionalFormatting sqref="P263:R272">
    <cfRule type="expression" dxfId="103" priority="18">
      <formula>$P263="Supreme Lending"</formula>
    </cfRule>
  </conditionalFormatting>
  <conditionalFormatting sqref="P279:R288">
    <cfRule type="expression" dxfId="102" priority="13">
      <formula>$P279="Supreme Lending"</formula>
    </cfRule>
  </conditionalFormatting>
  <conditionalFormatting sqref="P295:R304">
    <cfRule type="expression" dxfId="101" priority="8">
      <formula>$P295="Supreme Lending"</formula>
    </cfRule>
  </conditionalFormatting>
  <conditionalFormatting sqref="P311:R320">
    <cfRule type="expression" dxfId="100" priority="3">
      <formula>$P311="Supreme Lending"</formula>
    </cfRule>
  </conditionalFormatting>
  <conditionalFormatting sqref="V7:X16">
    <cfRule type="expression" dxfId="99" priority="62">
      <formula>$V7="Supreme Lending"</formula>
    </cfRule>
  </conditionalFormatting>
  <conditionalFormatting sqref="V23:X32 V39:X48 V55:X64 V71:X80 V87:X96">
    <cfRule type="expression" dxfId="98" priority="61">
      <formula>$V23="Supreme Lending"</formula>
    </cfRule>
  </conditionalFormatting>
  <conditionalFormatting sqref="V103:X112">
    <cfRule type="expression" dxfId="97" priority="51">
      <formula>$V103="Supreme Lending"</formula>
    </cfRule>
  </conditionalFormatting>
  <conditionalFormatting sqref="V119:X128">
    <cfRule type="expression" dxfId="96" priority="46">
      <formula>$V119="Supreme Lending"</formula>
    </cfRule>
  </conditionalFormatting>
  <conditionalFormatting sqref="V135:X144">
    <cfRule type="expression" dxfId="95" priority="41">
      <formula>$V135="Supreme Lending"</formula>
    </cfRule>
  </conditionalFormatting>
  <conditionalFormatting sqref="V151:X160">
    <cfRule type="expression" dxfId="94" priority="36">
      <formula>$V151="Supreme Lending"</formula>
    </cfRule>
  </conditionalFormatting>
  <conditionalFormatting sqref="V167:X176 V183:X192 V199:X208 V215:X224 V231:X240">
    <cfRule type="expression" dxfId="93" priority="31">
      <formula>$V167="Supreme Lending"</formula>
    </cfRule>
  </conditionalFormatting>
  <conditionalFormatting sqref="V247:X256">
    <cfRule type="expression" dxfId="92" priority="22">
      <formula>$V247="Supreme Lending"</formula>
    </cfRule>
  </conditionalFormatting>
  <conditionalFormatting sqref="V263:X272">
    <cfRule type="expression" dxfId="91" priority="17">
      <formula>$V263="Supreme Lending"</formula>
    </cfRule>
  </conditionalFormatting>
  <conditionalFormatting sqref="V279:X288">
    <cfRule type="expression" dxfId="90" priority="12">
      <formula>$V279="Supreme Lending"</formula>
    </cfRule>
  </conditionalFormatting>
  <conditionalFormatting sqref="V295:X304">
    <cfRule type="expression" dxfId="89" priority="7">
      <formula>$V295="Supreme Lending"</formula>
    </cfRule>
  </conditionalFormatting>
  <conditionalFormatting sqref="V311:X320">
    <cfRule type="expression" dxfId="88" priority="2">
      <formula>$V311="Supreme Lending"</formula>
    </cfRule>
  </conditionalFormatting>
  <conditionalFormatting sqref="AB7:AD16">
    <cfRule type="expression" dxfId="87" priority="60">
      <formula>$AB7="Supreme Lending"</formula>
    </cfRule>
  </conditionalFormatting>
  <conditionalFormatting sqref="AB23:AD32">
    <cfRule type="expression" dxfId="86" priority="59">
      <formula>$AB23="Supreme Lending"</formula>
    </cfRule>
  </conditionalFormatting>
  <conditionalFormatting sqref="AB39:AD48">
    <cfRule type="expression" dxfId="85" priority="58">
      <formula>$AB39="Supreme Lending"</formula>
    </cfRule>
  </conditionalFormatting>
  <conditionalFormatting sqref="AB55:AD64">
    <cfRule type="expression" dxfId="84" priority="57">
      <formula>$AB55="Supreme Lending"</formula>
    </cfRule>
  </conditionalFormatting>
  <conditionalFormatting sqref="AB71:AD80">
    <cfRule type="expression" dxfId="83" priority="56">
      <formula>$AB71="Supreme Lending"</formula>
    </cfRule>
  </conditionalFormatting>
  <conditionalFormatting sqref="AB87:AD96">
    <cfRule type="expression" dxfId="82" priority="55">
      <formula>$AB87="Supreme Lending"</formula>
    </cfRule>
  </conditionalFormatting>
  <conditionalFormatting sqref="AB103:AD112">
    <cfRule type="expression" dxfId="81" priority="50">
      <formula>$AB103="Supreme Lending"</formula>
    </cfRule>
  </conditionalFormatting>
  <conditionalFormatting sqref="AB119:AD128">
    <cfRule type="expression" dxfId="80" priority="45">
      <formula>$AB119="Supreme Lending"</formula>
    </cfRule>
  </conditionalFormatting>
  <conditionalFormatting sqref="AB135:AD144">
    <cfRule type="expression" dxfId="79" priority="40">
      <formula>$AB135="Supreme Lending"</formula>
    </cfRule>
  </conditionalFormatting>
  <conditionalFormatting sqref="AB151:AD160">
    <cfRule type="expression" dxfId="78" priority="35">
      <formula>$AB151="Supreme Lending"</formula>
    </cfRule>
  </conditionalFormatting>
  <conditionalFormatting sqref="AB167:AD176">
    <cfRule type="expression" dxfId="77" priority="30">
      <formula>$AB167="Supreme Lending"</formula>
    </cfRule>
  </conditionalFormatting>
  <conditionalFormatting sqref="AB183:AD192">
    <cfRule type="expression" dxfId="76" priority="29">
      <formula>$AB183="Supreme Lending"</formula>
    </cfRule>
  </conditionalFormatting>
  <conditionalFormatting sqref="AB199:AD208">
    <cfRule type="expression" dxfId="75" priority="28">
      <formula>$AB199="Supreme Lending"</formula>
    </cfRule>
  </conditionalFormatting>
  <conditionalFormatting sqref="AB215:AD224">
    <cfRule type="expression" dxfId="74" priority="27">
      <formula>$AB215="Supreme Lending"</formula>
    </cfRule>
  </conditionalFormatting>
  <conditionalFormatting sqref="AB231:AD240">
    <cfRule type="expression" dxfId="73" priority="26">
      <formula>$AB231="Supreme Lending"</formula>
    </cfRule>
  </conditionalFormatting>
  <conditionalFormatting sqref="AB247:AD256">
    <cfRule type="expression" dxfId="72" priority="21">
      <formula>$AB247="Supreme Lending"</formula>
    </cfRule>
  </conditionalFormatting>
  <conditionalFormatting sqref="AB263:AD272">
    <cfRule type="expression" dxfId="71" priority="16">
      <formula>$AB263="Supreme Lending"</formula>
    </cfRule>
  </conditionalFormatting>
  <conditionalFormatting sqref="AB279:AD288">
    <cfRule type="expression" dxfId="70" priority="11">
      <formula>$AB279="Supreme Lending"</formula>
    </cfRule>
  </conditionalFormatting>
  <conditionalFormatting sqref="AB295:AD304">
    <cfRule type="expression" dxfId="69" priority="6">
      <formula>$AB295="Supreme Lending"</formula>
    </cfRule>
  </conditionalFormatting>
  <conditionalFormatting sqref="AB311:AD320">
    <cfRule type="expression" dxfId="68" priority="1">
      <formula>$AB311="Supreme Lending"</formula>
    </cfRule>
  </conditionalFormatting>
  <pageMargins left="1" right="1" top="1" bottom="1" header="0.5" footer="0.5"/>
  <pageSetup scale="28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2183-9DFE-BD4B-9E18-BD96B3611DAB}">
  <dimension ref="A2:AD320"/>
  <sheetViews>
    <sheetView zoomScale="107" zoomScaleNormal="115" workbookViewId="0">
      <selection activeCell="E12" sqref="E12"/>
    </sheetView>
  </sheetViews>
  <sheetFormatPr baseColWidth="10" defaultRowHeight="16" x14ac:dyDescent="0.2"/>
  <cols>
    <col min="1" max="1" width="4.33203125" customWidth="1"/>
    <col min="2" max="3" width="10.83203125" hidden="1" customWidth="1"/>
    <col min="4" max="4" width="28.1640625" bestFit="1" customWidth="1"/>
    <col min="5" max="5" width="11.83203125" bestFit="1" customWidth="1"/>
    <col min="6" max="6" width="11" bestFit="1" customWidth="1"/>
    <col min="7" max="7" width="4.33203125" customWidth="1"/>
    <col min="8" max="9" width="0" hidden="1" customWidth="1"/>
    <col min="10" max="10" width="28.1640625" bestFit="1" customWidth="1"/>
    <col min="11" max="11" width="11.83203125" bestFit="1" customWidth="1"/>
    <col min="12" max="12" width="11" bestFit="1" customWidth="1"/>
    <col min="13" max="13" width="4.33203125" customWidth="1"/>
    <col min="14" max="15" width="0" hidden="1" customWidth="1"/>
    <col min="16" max="16" width="28.1640625" bestFit="1" customWidth="1"/>
    <col min="17" max="17" width="11.83203125" bestFit="1" customWidth="1"/>
    <col min="18" max="18" width="11" bestFit="1" customWidth="1"/>
    <col min="19" max="19" width="4.33203125" customWidth="1"/>
    <col min="20" max="20" width="0" hidden="1" customWidth="1"/>
    <col min="21" max="21" width="11" hidden="1" customWidth="1"/>
    <col min="22" max="22" width="28.1640625" bestFit="1" customWidth="1"/>
    <col min="23" max="23" width="11" bestFit="1" customWidth="1"/>
    <col min="24" max="24" width="11" customWidth="1"/>
    <col min="25" max="25" width="5.5" bestFit="1" customWidth="1"/>
    <col min="26" max="27" width="0" hidden="1" customWidth="1"/>
    <col min="28" max="28" width="28.1640625" bestFit="1" customWidth="1"/>
    <col min="29" max="30" width="11" bestFit="1" customWidth="1"/>
  </cols>
  <sheetData>
    <row r="2" spans="1:30" ht="16" customHeight="1" x14ac:dyDescent="0.2">
      <c r="A2" s="81">
        <v>1</v>
      </c>
      <c r="B2" s="3"/>
      <c r="C2" s="3"/>
      <c r="D2" s="76" cm="1">
        <f t="array" ref="D2">IFERROR(INDEX(LY_Associate[Associate Name], A2), "")</f>
        <v>0</v>
      </c>
      <c r="E2" s="77"/>
      <c r="F2" s="78"/>
      <c r="G2" s="81">
        <v>2</v>
      </c>
      <c r="H2" s="3"/>
      <c r="I2" s="3"/>
      <c r="J2" s="76" t="str" cm="1">
        <f t="array" ref="J2">IFERROR(INDEX(LY_Associate[Associate Name], G2), "")</f>
        <v/>
      </c>
      <c r="K2" s="77"/>
      <c r="L2" s="78"/>
      <c r="M2" s="81">
        <v>3</v>
      </c>
      <c r="N2" s="3"/>
      <c r="O2" s="3"/>
      <c r="P2" s="76" t="str" cm="1">
        <f t="array" ref="P2">IFERROR(INDEX(LY_Associate[Associate Name], M2), "")</f>
        <v/>
      </c>
      <c r="Q2" s="77"/>
      <c r="R2" s="78"/>
      <c r="S2" s="81">
        <v>4</v>
      </c>
      <c r="T2" s="3"/>
      <c r="U2" s="3"/>
      <c r="V2" s="76" t="str" cm="1">
        <f t="array" ref="V2">IFERROR(INDEX(LY_Associate[Associate Name], S2), "")</f>
        <v/>
      </c>
      <c r="W2" s="77"/>
      <c r="X2" s="78"/>
      <c r="Y2" s="81">
        <v>5</v>
      </c>
      <c r="Z2" s="3"/>
      <c r="AA2" s="3"/>
      <c r="AB2" s="76" t="str" cm="1">
        <f t="array" ref="AB2">IFERROR(INDEX(LY_Associate[Associate Name], Y2), "")</f>
        <v/>
      </c>
      <c r="AC2" s="77"/>
      <c r="AD2" s="78"/>
    </row>
    <row r="3" spans="1:30" ht="16" customHeight="1" x14ac:dyDescent="0.2">
      <c r="A3" s="81"/>
      <c r="B3" s="3"/>
      <c r="C3" s="3"/>
      <c r="D3" s="37" t="s">
        <v>36</v>
      </c>
      <c r="E3" s="79">
        <f>SUMIFS(LY_12[Closed Sales Volume YTD], LY_12[Associate Name], D2)</f>
        <v>0</v>
      </c>
      <c r="F3" s="80"/>
      <c r="G3" s="81"/>
      <c r="H3" s="3"/>
      <c r="I3" s="3"/>
      <c r="J3" s="37" t="s">
        <v>36</v>
      </c>
      <c r="K3" s="79">
        <f>SUMIFS(LY_12[Closed Sales Volume YTD], LY_12[Associate Name], J2)</f>
        <v>0</v>
      </c>
      <c r="L3" s="80"/>
      <c r="M3" s="81"/>
      <c r="N3" s="3"/>
      <c r="O3" s="3"/>
      <c r="P3" s="37" t="s">
        <v>36</v>
      </c>
      <c r="Q3" s="79">
        <f>SUMIFS(LY_12[Closed Sales Volume YTD], LY_12[Associate Name], P2)</f>
        <v>0</v>
      </c>
      <c r="R3" s="80"/>
      <c r="S3" s="81"/>
      <c r="T3" s="3"/>
      <c r="U3" s="3"/>
      <c r="V3" s="37" t="s">
        <v>36</v>
      </c>
      <c r="W3" s="79">
        <f>SUMIFS(LY_12[Closed Sales Volume YTD], LY_12[Associate Name], V2)</f>
        <v>0</v>
      </c>
      <c r="X3" s="80"/>
      <c r="Y3" s="81"/>
      <c r="Z3" s="3"/>
      <c r="AA3" s="3"/>
      <c r="AB3" s="37" t="s">
        <v>36</v>
      </c>
      <c r="AC3" s="79">
        <f>SUMIFS(LY_12[Closed Sales Volume YTD], LY_12[Associate Name], AB2)</f>
        <v>0</v>
      </c>
      <c r="AD3" s="80"/>
    </row>
    <row r="4" spans="1:30" ht="16" customHeight="1" x14ac:dyDescent="0.2">
      <c r="A4" s="81"/>
      <c r="B4" s="3"/>
      <c r="C4" s="3"/>
      <c r="D4" s="37" t="s">
        <v>37</v>
      </c>
      <c r="E4" s="72" t="e">
        <f>E3/LY_12[[#Totals],[Closed Sales Volume YTD]]</f>
        <v>#DIV/0!</v>
      </c>
      <c r="F4" s="73"/>
      <c r="G4" s="81"/>
      <c r="H4" s="3"/>
      <c r="I4" s="3"/>
      <c r="J4" s="37" t="s">
        <v>37</v>
      </c>
      <c r="K4" s="72" t="e">
        <f>K3/LY_12[[#Totals],[Closed Sales Volume YTD]]</f>
        <v>#DIV/0!</v>
      </c>
      <c r="L4" s="73"/>
      <c r="M4" s="81"/>
      <c r="N4" s="3"/>
      <c r="O4" s="3"/>
      <c r="P4" s="37" t="s">
        <v>37</v>
      </c>
      <c r="Q4" s="72" t="e">
        <f>Q3/LY_12[[#Totals],[Closed Sales Volume YTD]]</f>
        <v>#DIV/0!</v>
      </c>
      <c r="R4" s="73"/>
      <c r="S4" s="81"/>
      <c r="T4" s="3"/>
      <c r="U4" s="3"/>
      <c r="V4" s="37" t="s">
        <v>37</v>
      </c>
      <c r="W4" s="72" t="e">
        <f>W3/LY_12[[#Totals],[Closed Sales Volume YTD]]</f>
        <v>#DIV/0!</v>
      </c>
      <c r="X4" s="73"/>
      <c r="Y4" s="81"/>
      <c r="Z4" s="3"/>
      <c r="AA4" s="3"/>
      <c r="AB4" s="37" t="s">
        <v>37</v>
      </c>
      <c r="AC4" s="72" t="e">
        <f>AC3/LY_12[[#Totals],[Closed Sales Volume YTD]]</f>
        <v>#DIV/0!</v>
      </c>
      <c r="AD4" s="73"/>
    </row>
    <row r="5" spans="1:30" ht="16" hidden="1" customHeight="1" x14ac:dyDescent="0.2">
      <c r="B5" s="38" t="s">
        <v>38</v>
      </c>
      <c r="C5" s="39" t="s">
        <v>39</v>
      </c>
      <c r="D5" s="74">
        <f>D2</f>
        <v>0</v>
      </c>
      <c r="E5" s="75"/>
      <c r="H5" s="38" t="s">
        <v>38</v>
      </c>
      <c r="I5" s="39" t="s">
        <v>39</v>
      </c>
      <c r="J5" s="74" t="str">
        <f t="shared" ref="J5" si="0">J2</f>
        <v/>
      </c>
      <c r="K5" s="75"/>
      <c r="N5" s="38" t="s">
        <v>38</v>
      </c>
      <c r="O5" s="39" t="s">
        <v>39</v>
      </c>
      <c r="P5" s="74" t="str">
        <f t="shared" ref="P5" si="1">P2</f>
        <v/>
      </c>
      <c r="Q5" s="75"/>
      <c r="T5" s="38" t="s">
        <v>38</v>
      </c>
      <c r="U5" s="39" t="s">
        <v>39</v>
      </c>
      <c r="V5" s="74" t="str">
        <f t="shared" ref="V5" si="2">V2</f>
        <v/>
      </c>
      <c r="W5" s="75"/>
      <c r="Z5" s="38" t="s">
        <v>38</v>
      </c>
      <c r="AA5" s="39" t="s">
        <v>39</v>
      </c>
      <c r="AB5" s="74" t="str">
        <f t="shared" ref="AB5" si="3">AB2</f>
        <v/>
      </c>
      <c r="AC5" s="75"/>
    </row>
    <row r="6" spans="1:30" x14ac:dyDescent="0.2">
      <c r="B6" s="40"/>
      <c r="C6" s="40"/>
      <c r="D6" s="41" t="s">
        <v>40</v>
      </c>
      <c r="E6" s="41" t="s">
        <v>41</v>
      </c>
      <c r="F6" s="42" t="s">
        <v>42</v>
      </c>
      <c r="H6" s="40"/>
      <c r="I6" s="40"/>
      <c r="J6" s="41" t="s">
        <v>40</v>
      </c>
      <c r="K6" s="41" t="s">
        <v>41</v>
      </c>
      <c r="L6" s="42" t="s">
        <v>42</v>
      </c>
      <c r="N6" s="40"/>
      <c r="O6" s="40"/>
      <c r="P6" s="41" t="s">
        <v>40</v>
      </c>
      <c r="Q6" s="41" t="s">
        <v>41</v>
      </c>
      <c r="R6" s="42" t="s">
        <v>42</v>
      </c>
      <c r="T6" s="40"/>
      <c r="U6" s="40"/>
      <c r="V6" s="41" t="s">
        <v>40</v>
      </c>
      <c r="W6" s="41" t="s">
        <v>41</v>
      </c>
      <c r="X6" s="42" t="s">
        <v>42</v>
      </c>
      <c r="Z6" s="40"/>
      <c r="AA6" s="40"/>
      <c r="AB6" s="41" t="s">
        <v>40</v>
      </c>
      <c r="AC6" s="41" t="s">
        <v>41</v>
      </c>
      <c r="AD6" s="42" t="s">
        <v>42</v>
      </c>
    </row>
    <row r="7" spans="1:30" x14ac:dyDescent="0.2">
      <c r="B7" s="3">
        <v>1</v>
      </c>
      <c r="C7" s="3" cm="1">
        <f t="array" ref="C7">_xlfn.AGGREGATE(15, 3, (LY_12[Associate Name]=D5)/(LY_12[Associate Name]=D5)*ROW(LY_12[Associate Name]), B7) - 1</f>
        <v>1</v>
      </c>
      <c r="D7" s="43" cm="1">
        <f t="array" ref="D7">IFERROR(INDEX(LY_12[Vendor Name], C7), "")</f>
        <v>0</v>
      </c>
      <c r="E7" s="44">
        <f>SUMIFS(LY_12[Closed Sales Volume YTD], LY_12[Associate Name], D5, LY_12[Vendor Name], D7)</f>
        <v>0</v>
      </c>
      <c r="F7" s="46" t="e">
        <f>E7/E3</f>
        <v>#DIV/0!</v>
      </c>
      <c r="H7" s="3">
        <v>1</v>
      </c>
      <c r="I7" s="3" cm="1">
        <f t="array" ref="I7">_xlfn.AGGREGATE(15, 3, (LY_12[Associate Name]=J5)/(LY_12[Associate Name]=J5)*ROW(LY_12[Associate Name]), H7) - 1</f>
        <v>1</v>
      </c>
      <c r="J7" s="43" cm="1">
        <f t="array" ref="J7">IFERROR(INDEX(LY_12[Vendor Name], I7), "")</f>
        <v>0</v>
      </c>
      <c r="K7" s="44">
        <f>SUMIFS(LY_12[Closed Sales Volume YTD], LY_12[Associate Name], J5, LY_12[Vendor Name], J7)</f>
        <v>0</v>
      </c>
      <c r="L7" s="46" t="e">
        <f t="shared" ref="L7" si="4">K7/K3</f>
        <v>#DIV/0!</v>
      </c>
      <c r="N7" s="3">
        <v>1</v>
      </c>
      <c r="O7" s="3" cm="1">
        <f t="array" ref="O7">_xlfn.AGGREGATE(15, 3, (LY_12[Associate Name]=P5)/(LY_12[Associate Name]=P5)*ROW(LY_12[Associate Name]), N7) - 1</f>
        <v>1</v>
      </c>
      <c r="P7" s="43" cm="1">
        <f t="array" ref="P7">IFERROR(INDEX(LY_12[Vendor Name], O7), "")</f>
        <v>0</v>
      </c>
      <c r="Q7" s="44">
        <f>SUMIFS(LY_12[Closed Sales Volume YTD], LY_12[Associate Name], P5, LY_12[Vendor Name], P7)</f>
        <v>0</v>
      </c>
      <c r="R7" s="46" t="e">
        <f t="shared" ref="R7" si="5">Q7/Q3</f>
        <v>#DIV/0!</v>
      </c>
      <c r="T7" s="3">
        <v>1</v>
      </c>
      <c r="U7" s="3" cm="1">
        <f t="array" ref="U7">_xlfn.AGGREGATE(15, 3, (LY_12[Associate Name]=V5)/(LY_12[Associate Name]=V5)*ROW(LY_12[Associate Name]), T7) - 1</f>
        <v>1</v>
      </c>
      <c r="V7" s="43" cm="1">
        <f t="array" ref="V7">IFERROR(INDEX(LY_12[Vendor Name], U7), "")</f>
        <v>0</v>
      </c>
      <c r="W7" s="44">
        <f>SUMIFS(LY_12[Closed Sales Volume YTD], LY_12[Associate Name], V5, LY_12[Vendor Name], V7)</f>
        <v>0</v>
      </c>
      <c r="X7" s="46" t="e">
        <f t="shared" ref="X7" si="6">W7/W3</f>
        <v>#DIV/0!</v>
      </c>
      <c r="Z7" s="3">
        <v>1</v>
      </c>
      <c r="AA7" s="3" cm="1">
        <f t="array" ref="AA7">_xlfn.AGGREGATE(15, 3, (LY_12[Associate Name]=AB5)/(LY_12[Associate Name]=AB5)*ROW(LY_12[Associate Name]), Z7) - 1</f>
        <v>1</v>
      </c>
      <c r="AB7" s="43" cm="1">
        <f t="array" ref="AB7">IFERROR(INDEX(LY_12[Vendor Name], AA7), "")</f>
        <v>0</v>
      </c>
      <c r="AC7" s="44">
        <f>SUMIFS(LY_12[Closed Sales Volume YTD], LY_12[Associate Name], AB5, LY_12[Vendor Name], AB7)</f>
        <v>0</v>
      </c>
      <c r="AD7" s="46" t="e">
        <f t="shared" ref="AD7" si="7">AC7/AC3</f>
        <v>#DIV/0!</v>
      </c>
    </row>
    <row r="8" spans="1:30" x14ac:dyDescent="0.2">
      <c r="B8" s="3">
        <v>2</v>
      </c>
      <c r="C8" s="3" cm="1">
        <f t="array" ref="C8">_xlfn.AGGREGATE(15, 3, (LY_12[Associate Name]=D5)/(LY_12[Associate Name]=D5)*ROW(LY_12[Associate Name]), B8) - 1</f>
        <v>2</v>
      </c>
      <c r="D8" s="43" cm="1">
        <f t="array" ref="D8">IFERROR(INDEX(LY_12[Vendor Name], C8), "")</f>
        <v>0</v>
      </c>
      <c r="E8" s="44">
        <f>SUMIFS(LY_12[Closed Sales Volume YTD], LY_12[Associate Name], D5, LY_12[Vendor Name], D8)</f>
        <v>0</v>
      </c>
      <c r="F8" s="46" t="e">
        <f>E8/E3</f>
        <v>#DIV/0!</v>
      </c>
      <c r="H8" s="3">
        <v>2</v>
      </c>
      <c r="I8" s="3" cm="1">
        <f t="array" ref="I8">_xlfn.AGGREGATE(15, 3, (LY_12[Associate Name]=J5)/(LY_12[Associate Name]=J5)*ROW(LY_12[Associate Name]), H8) - 1</f>
        <v>2</v>
      </c>
      <c r="J8" s="43" cm="1">
        <f t="array" ref="J8">IFERROR(INDEX(LY_12[Vendor Name], I8), "")</f>
        <v>0</v>
      </c>
      <c r="K8" s="44">
        <f>SUMIFS(LY_12[Closed Sales Volume YTD], LY_12[Associate Name], J5, LY_12[Vendor Name], J8)</f>
        <v>0</v>
      </c>
      <c r="L8" s="46" t="e">
        <f t="shared" ref="L8" si="8">K8/K3</f>
        <v>#DIV/0!</v>
      </c>
      <c r="N8" s="3">
        <v>2</v>
      </c>
      <c r="O8" s="3" cm="1">
        <f t="array" ref="O8">_xlfn.AGGREGATE(15, 3, (LY_12[Associate Name]=P5)/(LY_12[Associate Name]=P5)*ROW(LY_12[Associate Name]), N8) - 1</f>
        <v>2</v>
      </c>
      <c r="P8" s="43" cm="1">
        <f t="array" ref="P8">IFERROR(INDEX(LY_12[Vendor Name], O8), "")</f>
        <v>0</v>
      </c>
      <c r="Q8" s="44">
        <f>SUMIFS(LY_12[Closed Sales Volume YTD], LY_12[Associate Name], P5, LY_12[Vendor Name], P8)</f>
        <v>0</v>
      </c>
      <c r="R8" s="46" t="e">
        <f t="shared" ref="R8" si="9">Q8/Q3</f>
        <v>#DIV/0!</v>
      </c>
      <c r="T8" s="3">
        <v>2</v>
      </c>
      <c r="U8" s="3" cm="1">
        <f t="array" ref="U8">_xlfn.AGGREGATE(15, 3, (LY_12[Associate Name]=V5)/(LY_12[Associate Name]=V5)*ROW(LY_12[Associate Name]), T8) - 1</f>
        <v>2</v>
      </c>
      <c r="V8" s="43" cm="1">
        <f t="array" ref="V8">IFERROR(INDEX(LY_12[Vendor Name], U8), "")</f>
        <v>0</v>
      </c>
      <c r="W8" s="44">
        <f>SUMIFS(LY_12[Closed Sales Volume YTD], LY_12[Associate Name], V5, LY_12[Vendor Name], V8)</f>
        <v>0</v>
      </c>
      <c r="X8" s="46" t="e">
        <f t="shared" ref="X8" si="10">W8/W3</f>
        <v>#DIV/0!</v>
      </c>
      <c r="Z8" s="3">
        <v>2</v>
      </c>
      <c r="AA8" s="3" cm="1">
        <f t="array" ref="AA8">_xlfn.AGGREGATE(15, 3, (LY_12[Associate Name]=AB5)/(LY_12[Associate Name]=AB5)*ROW(LY_12[Associate Name]), Z8) - 1</f>
        <v>2</v>
      </c>
      <c r="AB8" s="43" cm="1">
        <f t="array" ref="AB8">IFERROR(INDEX(LY_12[Vendor Name], AA8), "")</f>
        <v>0</v>
      </c>
      <c r="AC8" s="44">
        <f>SUMIFS(LY_12[Closed Sales Volume YTD], LY_12[Associate Name], AB5, LY_12[Vendor Name], AB8)</f>
        <v>0</v>
      </c>
      <c r="AD8" s="46" t="e">
        <f t="shared" ref="AD8" si="11">AC8/AC3</f>
        <v>#DIV/0!</v>
      </c>
    </row>
    <row r="9" spans="1:30" x14ac:dyDescent="0.2">
      <c r="B9" s="3">
        <v>3</v>
      </c>
      <c r="C9" s="3" cm="1">
        <f t="array" ref="C9">_xlfn.AGGREGATE(15, 3, (LY_12[Associate Name]=D5)/(LY_12[Associate Name]=D5)*ROW(LY_12[Associate Name]), B9) - 1</f>
        <v>3</v>
      </c>
      <c r="D9" s="43" cm="1">
        <f t="array" ref="D9">IFERROR(INDEX(LY_12[Vendor Name], C9), "")</f>
        <v>0</v>
      </c>
      <c r="E9" s="44">
        <f>SUMIFS(LY_12[Closed Sales Volume YTD], LY_12[Associate Name], D5, LY_12[Vendor Name], D9)</f>
        <v>0</v>
      </c>
      <c r="F9" s="45" t="e">
        <f>E9/E3</f>
        <v>#DIV/0!</v>
      </c>
      <c r="H9" s="3">
        <v>3</v>
      </c>
      <c r="I9" s="3" cm="1">
        <f t="array" ref="I9">_xlfn.AGGREGATE(15, 3, (LY_12[Associate Name]=J5)/(LY_12[Associate Name]=J5)*ROW(LY_12[Associate Name]), H9) - 1</f>
        <v>3</v>
      </c>
      <c r="J9" s="43" cm="1">
        <f t="array" ref="J9">IFERROR(INDEX(LY_12[Vendor Name], I9), "")</f>
        <v>0</v>
      </c>
      <c r="K9" s="44">
        <f>SUMIFS(LY_12[Closed Sales Volume YTD], LY_12[Associate Name], J5, LY_12[Vendor Name], J9)</f>
        <v>0</v>
      </c>
      <c r="L9" s="45" t="e">
        <f t="shared" ref="L9" si="12">K9/K3</f>
        <v>#DIV/0!</v>
      </c>
      <c r="N9" s="3">
        <v>3</v>
      </c>
      <c r="O9" s="3" cm="1">
        <f t="array" ref="O9">_xlfn.AGGREGATE(15, 3, (LY_12[Associate Name]=P5)/(LY_12[Associate Name]=P5)*ROW(LY_12[Associate Name]), N9) - 1</f>
        <v>3</v>
      </c>
      <c r="P9" s="43" cm="1">
        <f t="array" ref="P9">IFERROR(INDEX(LY_12[Vendor Name], O9), "")</f>
        <v>0</v>
      </c>
      <c r="Q9" s="44">
        <f>SUMIFS(LY_12[Closed Sales Volume YTD], LY_12[Associate Name], P5, LY_12[Vendor Name], P9)</f>
        <v>0</v>
      </c>
      <c r="R9" s="45" t="e">
        <f t="shared" ref="R9" si="13">Q9/Q3</f>
        <v>#DIV/0!</v>
      </c>
      <c r="T9" s="3">
        <v>3</v>
      </c>
      <c r="U9" s="3" cm="1">
        <f t="array" ref="U9">_xlfn.AGGREGATE(15, 3, (LY_12[Associate Name]=V5)/(LY_12[Associate Name]=V5)*ROW(LY_12[Associate Name]), T9) - 1</f>
        <v>3</v>
      </c>
      <c r="V9" s="43" cm="1">
        <f t="array" ref="V9">IFERROR(INDEX(LY_12[Vendor Name], U9), "")</f>
        <v>0</v>
      </c>
      <c r="W9" s="44">
        <f>SUMIFS(LY_12[Closed Sales Volume YTD], LY_12[Associate Name], V5, LY_12[Vendor Name], V9)</f>
        <v>0</v>
      </c>
      <c r="X9" s="45" t="e">
        <f t="shared" ref="X9" si="14">W9/W3</f>
        <v>#DIV/0!</v>
      </c>
      <c r="Z9" s="3">
        <v>3</v>
      </c>
      <c r="AA9" s="3" cm="1">
        <f t="array" ref="AA9">_xlfn.AGGREGATE(15, 3, (LY_12[Associate Name]=AB5)/(LY_12[Associate Name]=AB5)*ROW(LY_12[Associate Name]), Z9) - 1</f>
        <v>3</v>
      </c>
      <c r="AB9" s="43" cm="1">
        <f t="array" ref="AB9">IFERROR(INDEX(LY_12[Vendor Name], AA9), "")</f>
        <v>0</v>
      </c>
      <c r="AC9" s="44">
        <f>SUMIFS(LY_12[Closed Sales Volume YTD], LY_12[Associate Name], AB5, LY_12[Vendor Name], AB9)</f>
        <v>0</v>
      </c>
      <c r="AD9" s="45" t="e">
        <f t="shared" ref="AD9" si="15">AC9/AC3</f>
        <v>#DIV/0!</v>
      </c>
    </row>
    <row r="10" spans="1:30" x14ac:dyDescent="0.2">
      <c r="B10" s="3">
        <v>4</v>
      </c>
      <c r="C10" s="3" cm="1">
        <f t="array" ref="C10">_xlfn.AGGREGATE(15, 3, (LY_12[Associate Name]=D5)/(LY_12[Associate Name]=D5)*ROW(LY_12[Associate Name]), B10) - 1</f>
        <v>4</v>
      </c>
      <c r="D10" s="43" cm="1">
        <f t="array" ref="D10">IFERROR(INDEX(LY_12[Vendor Name], C10), "")</f>
        <v>0</v>
      </c>
      <c r="E10" s="44">
        <f>SUMIFS(LY_12[Closed Sales Volume YTD], LY_12[Associate Name], D5, LY_12[Vendor Name], D10)</f>
        <v>0</v>
      </c>
      <c r="F10" s="45" t="e">
        <f>E10/E3</f>
        <v>#DIV/0!</v>
      </c>
      <c r="H10" s="3">
        <v>4</v>
      </c>
      <c r="I10" s="3" cm="1">
        <f t="array" ref="I10">_xlfn.AGGREGATE(15, 3, (LY_12[Associate Name]=J5)/(LY_12[Associate Name]=J5)*ROW(LY_12[Associate Name]), H10) - 1</f>
        <v>4</v>
      </c>
      <c r="J10" s="43" cm="1">
        <f t="array" ref="J10">IFERROR(INDEX(LY_12[Vendor Name], I10), "")</f>
        <v>0</v>
      </c>
      <c r="K10" s="44">
        <f>SUMIFS(LY_12[Closed Sales Volume YTD], LY_12[Associate Name], J5, LY_12[Vendor Name], J10)</f>
        <v>0</v>
      </c>
      <c r="L10" s="45" t="e">
        <f t="shared" ref="L10" si="16">K10/K3</f>
        <v>#DIV/0!</v>
      </c>
      <c r="N10" s="3">
        <v>4</v>
      </c>
      <c r="O10" s="3" cm="1">
        <f t="array" ref="O10">_xlfn.AGGREGATE(15, 3, (LY_12[Associate Name]=P5)/(LY_12[Associate Name]=P5)*ROW(LY_12[Associate Name]), N10) - 1</f>
        <v>4</v>
      </c>
      <c r="P10" s="43" cm="1">
        <f t="array" ref="P10">IFERROR(INDEX(LY_12[Vendor Name], O10), "")</f>
        <v>0</v>
      </c>
      <c r="Q10" s="44">
        <f>SUMIFS(LY_12[Closed Sales Volume YTD], LY_12[Associate Name], P5, LY_12[Vendor Name], P10)</f>
        <v>0</v>
      </c>
      <c r="R10" s="45" t="e">
        <f t="shared" ref="R10" si="17">Q10/Q3</f>
        <v>#DIV/0!</v>
      </c>
      <c r="T10" s="3">
        <v>4</v>
      </c>
      <c r="U10" s="3" cm="1">
        <f t="array" ref="U10">_xlfn.AGGREGATE(15, 3, (LY_12[Associate Name]=V5)/(LY_12[Associate Name]=V5)*ROW(LY_12[Associate Name]), T10) - 1</f>
        <v>4</v>
      </c>
      <c r="V10" s="43" cm="1">
        <f t="array" ref="V10">IFERROR(INDEX(LY_12[Vendor Name], U10), "")</f>
        <v>0</v>
      </c>
      <c r="W10" s="44">
        <f>SUMIFS(LY_12[Closed Sales Volume YTD], LY_12[Associate Name], V5, LY_12[Vendor Name], V10)</f>
        <v>0</v>
      </c>
      <c r="X10" s="45" t="e">
        <f t="shared" ref="X10" si="18">W10/W3</f>
        <v>#DIV/0!</v>
      </c>
      <c r="Z10" s="3">
        <v>4</v>
      </c>
      <c r="AA10" s="3" cm="1">
        <f t="array" ref="AA10">_xlfn.AGGREGATE(15, 3, (LY_12[Associate Name]=AB5)/(LY_12[Associate Name]=AB5)*ROW(LY_12[Associate Name]), Z10) - 1</f>
        <v>4</v>
      </c>
      <c r="AB10" s="43" cm="1">
        <f t="array" ref="AB10">IFERROR(INDEX(LY_12[Vendor Name], AA10), "")</f>
        <v>0</v>
      </c>
      <c r="AC10" s="44">
        <f>SUMIFS(LY_12[Closed Sales Volume YTD], LY_12[Associate Name], AB5, LY_12[Vendor Name], AB10)</f>
        <v>0</v>
      </c>
      <c r="AD10" s="45" t="e">
        <f t="shared" ref="AD10" si="19">AC10/AC3</f>
        <v>#DIV/0!</v>
      </c>
    </row>
    <row r="11" spans="1:30" x14ac:dyDescent="0.2">
      <c r="B11" s="3">
        <v>5</v>
      </c>
      <c r="C11" s="3" cm="1">
        <f t="array" ref="C11">_xlfn.AGGREGATE(15, 3, (LY_12[Associate Name]=D5)/(LY_12[Associate Name]=D5)*ROW(LY_12[Associate Name]), B11) - 1</f>
        <v>5</v>
      </c>
      <c r="D11" s="43" cm="1">
        <f t="array" ref="D11">IFERROR(INDEX(LY_12[Vendor Name], C11), "")</f>
        <v>0</v>
      </c>
      <c r="E11" s="44">
        <f>SUMIFS(LY_12[Closed Sales Volume YTD], LY_12[Associate Name], D5, LY_12[Vendor Name], D11)</f>
        <v>0</v>
      </c>
      <c r="F11" s="45" t="e">
        <f>E11/E3</f>
        <v>#DIV/0!</v>
      </c>
      <c r="H11" s="3">
        <v>5</v>
      </c>
      <c r="I11" s="3" cm="1">
        <f t="array" ref="I11">_xlfn.AGGREGATE(15, 3, (LY_12[Associate Name]=J5)/(LY_12[Associate Name]=J5)*ROW(LY_12[Associate Name]), H11) - 1</f>
        <v>5</v>
      </c>
      <c r="J11" s="43" cm="1">
        <f t="array" ref="J11">IFERROR(INDEX(LY_12[Vendor Name], I11), "")</f>
        <v>0</v>
      </c>
      <c r="K11" s="44">
        <f>SUMIFS(LY_12[Closed Sales Volume YTD], LY_12[Associate Name], J5, LY_12[Vendor Name], J11)</f>
        <v>0</v>
      </c>
      <c r="L11" s="45" t="e">
        <f t="shared" ref="L11" si="20">K11/K3</f>
        <v>#DIV/0!</v>
      </c>
      <c r="N11" s="3">
        <v>5</v>
      </c>
      <c r="O11" s="3" cm="1">
        <f t="array" ref="O11">_xlfn.AGGREGATE(15, 3, (LY_12[Associate Name]=P5)/(LY_12[Associate Name]=P5)*ROW(LY_12[Associate Name]), N11) - 1</f>
        <v>5</v>
      </c>
      <c r="P11" s="43" cm="1">
        <f t="array" ref="P11">IFERROR(INDEX(LY_12[Vendor Name], O11), "")</f>
        <v>0</v>
      </c>
      <c r="Q11" s="44">
        <f>SUMIFS(LY_12[Closed Sales Volume YTD], LY_12[Associate Name], P5, LY_12[Vendor Name], P11)</f>
        <v>0</v>
      </c>
      <c r="R11" s="45" t="e">
        <f t="shared" ref="R11" si="21">Q11/Q3</f>
        <v>#DIV/0!</v>
      </c>
      <c r="T11" s="3">
        <v>5</v>
      </c>
      <c r="U11" s="3" cm="1">
        <f t="array" ref="U11">_xlfn.AGGREGATE(15, 3, (LY_12[Associate Name]=V5)/(LY_12[Associate Name]=V5)*ROW(LY_12[Associate Name]), T11) - 1</f>
        <v>5</v>
      </c>
      <c r="V11" s="43" cm="1">
        <f t="array" ref="V11">IFERROR(INDEX(LY_12[Vendor Name], U11), "")</f>
        <v>0</v>
      </c>
      <c r="W11" s="44">
        <f>SUMIFS(LY_12[Closed Sales Volume YTD], LY_12[Associate Name], V5, LY_12[Vendor Name], V11)</f>
        <v>0</v>
      </c>
      <c r="X11" s="45" t="e">
        <f t="shared" ref="X11" si="22">W11/W3</f>
        <v>#DIV/0!</v>
      </c>
      <c r="Z11" s="3">
        <v>5</v>
      </c>
      <c r="AA11" s="3" cm="1">
        <f t="array" ref="AA11">_xlfn.AGGREGATE(15, 3, (LY_12[Associate Name]=AB5)/(LY_12[Associate Name]=AB5)*ROW(LY_12[Associate Name]), Z11) - 1</f>
        <v>5</v>
      </c>
      <c r="AB11" s="43" cm="1">
        <f t="array" ref="AB11">IFERROR(INDEX(LY_12[Vendor Name], AA11), "")</f>
        <v>0</v>
      </c>
      <c r="AC11" s="44">
        <f>SUMIFS(LY_12[Closed Sales Volume YTD], LY_12[Associate Name], AB5, LY_12[Vendor Name], AB11)</f>
        <v>0</v>
      </c>
      <c r="AD11" s="45" t="e">
        <f t="shared" ref="AD11" si="23">AC11/AC3</f>
        <v>#DIV/0!</v>
      </c>
    </row>
    <row r="12" spans="1:30" x14ac:dyDescent="0.2">
      <c r="B12" s="3">
        <v>6</v>
      </c>
      <c r="C12" s="3" cm="1">
        <f t="array" ref="C12">_xlfn.AGGREGATE(15, 3, (LY_12[Associate Name]=D5)/(LY_12[Associate Name]=D5)*ROW(LY_12[Associate Name]), B12) - 1</f>
        <v>6</v>
      </c>
      <c r="D12" s="43" cm="1">
        <f t="array" ref="D12">IFERROR(INDEX(LY_12[Vendor Name], C12), "")</f>
        <v>0</v>
      </c>
      <c r="E12" s="44">
        <f>SUMIFS(LY_12[Closed Sales Volume YTD], LY_12[Associate Name], D5, LY_12[Vendor Name], D12)</f>
        <v>0</v>
      </c>
      <c r="F12" s="45" t="e">
        <f>E12/E3</f>
        <v>#DIV/0!</v>
      </c>
      <c r="H12" s="3">
        <v>6</v>
      </c>
      <c r="I12" s="3" cm="1">
        <f t="array" ref="I12">_xlfn.AGGREGATE(15, 3, (LY_12[Associate Name]=J5)/(LY_12[Associate Name]=J5)*ROW(LY_12[Associate Name]), H12) - 1</f>
        <v>6</v>
      </c>
      <c r="J12" s="43" cm="1">
        <f t="array" ref="J12">IFERROR(INDEX(LY_12[Vendor Name], I12), "")</f>
        <v>0</v>
      </c>
      <c r="K12" s="44">
        <f>SUMIFS(LY_12[Closed Sales Volume YTD], LY_12[Associate Name], J5, LY_12[Vendor Name], J12)</f>
        <v>0</v>
      </c>
      <c r="L12" s="45" t="e">
        <f t="shared" ref="L12" si="24">K12/K3</f>
        <v>#DIV/0!</v>
      </c>
      <c r="N12" s="3">
        <v>6</v>
      </c>
      <c r="O12" s="3" cm="1">
        <f t="array" ref="O12">_xlfn.AGGREGATE(15, 3, (LY_12[Associate Name]=P5)/(LY_12[Associate Name]=P5)*ROW(LY_12[Associate Name]), N12) - 1</f>
        <v>6</v>
      </c>
      <c r="P12" s="43" cm="1">
        <f t="array" ref="P12">IFERROR(INDEX(LY_12[Vendor Name], O12), "")</f>
        <v>0</v>
      </c>
      <c r="Q12" s="44">
        <f>SUMIFS(LY_12[Closed Sales Volume YTD], LY_12[Associate Name], P5, LY_12[Vendor Name], P12)</f>
        <v>0</v>
      </c>
      <c r="R12" s="45" t="e">
        <f t="shared" ref="R12" si="25">Q12/Q3</f>
        <v>#DIV/0!</v>
      </c>
      <c r="T12" s="3">
        <v>6</v>
      </c>
      <c r="U12" s="3" cm="1">
        <f t="array" ref="U12">_xlfn.AGGREGATE(15, 3, (LY_12[Associate Name]=V5)/(LY_12[Associate Name]=V5)*ROW(LY_12[Associate Name]), T12) - 1</f>
        <v>6</v>
      </c>
      <c r="V12" s="43" cm="1">
        <f t="array" ref="V12">IFERROR(INDEX(LY_12[Vendor Name], U12), "")</f>
        <v>0</v>
      </c>
      <c r="W12" s="44">
        <f>SUMIFS(LY_12[Closed Sales Volume YTD], LY_12[Associate Name], V5, LY_12[Vendor Name], V12)</f>
        <v>0</v>
      </c>
      <c r="X12" s="45" t="e">
        <f t="shared" ref="X12" si="26">W12/W3</f>
        <v>#DIV/0!</v>
      </c>
      <c r="Z12" s="3">
        <v>6</v>
      </c>
      <c r="AA12" s="3" cm="1">
        <f t="array" ref="AA12">_xlfn.AGGREGATE(15, 3, (LY_12[Associate Name]=AB5)/(LY_12[Associate Name]=AB5)*ROW(LY_12[Associate Name]), Z12) - 1</f>
        <v>6</v>
      </c>
      <c r="AB12" s="43" cm="1">
        <f t="array" ref="AB12">IFERROR(INDEX(LY_12[Vendor Name], AA12), "")</f>
        <v>0</v>
      </c>
      <c r="AC12" s="44">
        <f>SUMIFS(LY_12[Closed Sales Volume YTD], LY_12[Associate Name], AB5, LY_12[Vendor Name], AB12)</f>
        <v>0</v>
      </c>
      <c r="AD12" s="45" t="e">
        <f t="shared" ref="AD12" si="27">AC12/AC3</f>
        <v>#DIV/0!</v>
      </c>
    </row>
    <row r="13" spans="1:30" x14ac:dyDescent="0.2">
      <c r="B13" s="3">
        <v>7</v>
      </c>
      <c r="C13" s="3" cm="1">
        <f t="array" ref="C13">_xlfn.AGGREGATE(15, 3, (LY_12[Associate Name]=D5)/(LY_12[Associate Name]=D5)*ROW(LY_12[Associate Name]), B13) - 1</f>
        <v>7</v>
      </c>
      <c r="D13" s="43" cm="1">
        <f t="array" ref="D13">IFERROR(INDEX(LY_12[Vendor Name], C13), "")</f>
        <v>0</v>
      </c>
      <c r="E13" s="44">
        <f>SUMIFS(LY_12[Closed Sales Volume YTD], LY_12[Associate Name], D5, LY_12[Vendor Name], D13)</f>
        <v>0</v>
      </c>
      <c r="F13" s="45" t="e">
        <f>E13/E3</f>
        <v>#DIV/0!</v>
      </c>
      <c r="H13" s="3">
        <v>7</v>
      </c>
      <c r="I13" s="3" cm="1">
        <f t="array" ref="I13">_xlfn.AGGREGATE(15, 3, (LY_12[Associate Name]=J5)/(LY_12[Associate Name]=J5)*ROW(LY_12[Associate Name]), H13) - 1</f>
        <v>7</v>
      </c>
      <c r="J13" s="43" cm="1">
        <f t="array" ref="J13">IFERROR(INDEX(LY_12[Vendor Name], I13), "")</f>
        <v>0</v>
      </c>
      <c r="K13" s="44">
        <f>SUMIFS(LY_12[Closed Sales Volume YTD], LY_12[Associate Name], J5, LY_12[Vendor Name], J13)</f>
        <v>0</v>
      </c>
      <c r="L13" s="45" t="e">
        <f t="shared" ref="L13" si="28">K13/K3</f>
        <v>#DIV/0!</v>
      </c>
      <c r="N13" s="3">
        <v>7</v>
      </c>
      <c r="O13" s="3" cm="1">
        <f t="array" ref="O13">_xlfn.AGGREGATE(15, 3, (LY_12[Associate Name]=P5)/(LY_12[Associate Name]=P5)*ROW(LY_12[Associate Name]), N13) - 1</f>
        <v>7</v>
      </c>
      <c r="P13" s="43" cm="1">
        <f t="array" ref="P13">IFERROR(INDEX(LY_12[Vendor Name], O13), "")</f>
        <v>0</v>
      </c>
      <c r="Q13" s="44">
        <f>SUMIFS(LY_12[Closed Sales Volume YTD], LY_12[Associate Name], P5, LY_12[Vendor Name], P13)</f>
        <v>0</v>
      </c>
      <c r="R13" s="45" t="e">
        <f t="shared" ref="R13" si="29">Q13/Q3</f>
        <v>#DIV/0!</v>
      </c>
      <c r="T13" s="3">
        <v>7</v>
      </c>
      <c r="U13" s="3" cm="1">
        <f t="array" ref="U13">_xlfn.AGGREGATE(15, 3, (LY_12[Associate Name]=V5)/(LY_12[Associate Name]=V5)*ROW(LY_12[Associate Name]), T13) - 1</f>
        <v>7</v>
      </c>
      <c r="V13" s="43" cm="1">
        <f t="array" ref="V13">IFERROR(INDEX(LY_12[Vendor Name], U13), "")</f>
        <v>0</v>
      </c>
      <c r="W13" s="44">
        <f>SUMIFS(LY_12[Closed Sales Volume YTD], LY_12[Associate Name], V5, LY_12[Vendor Name], V13)</f>
        <v>0</v>
      </c>
      <c r="X13" s="45" t="e">
        <f t="shared" ref="X13" si="30">W13/W3</f>
        <v>#DIV/0!</v>
      </c>
      <c r="Z13" s="3">
        <v>7</v>
      </c>
      <c r="AA13" s="3" cm="1">
        <f t="array" ref="AA13">_xlfn.AGGREGATE(15, 3, (LY_12[Associate Name]=AB5)/(LY_12[Associate Name]=AB5)*ROW(LY_12[Associate Name]), Z13) - 1</f>
        <v>7</v>
      </c>
      <c r="AB13" s="43" cm="1">
        <f t="array" ref="AB13">IFERROR(INDEX(LY_12[Vendor Name], AA13), "")</f>
        <v>0</v>
      </c>
      <c r="AC13" s="44">
        <f>SUMIFS(LY_12[Closed Sales Volume YTD], LY_12[Associate Name], AB5, LY_12[Vendor Name], AB13)</f>
        <v>0</v>
      </c>
      <c r="AD13" s="45" t="e">
        <f t="shared" ref="AD13" si="31">AC13/AC3</f>
        <v>#DIV/0!</v>
      </c>
    </row>
    <row r="14" spans="1:30" x14ac:dyDescent="0.2">
      <c r="B14" s="3">
        <v>8</v>
      </c>
      <c r="C14" s="3" cm="1">
        <f t="array" ref="C14">_xlfn.AGGREGATE(15, 3, (LY_12[Associate Name]=D5)/(LY_12[Associate Name]=D5)*ROW(LY_12[Associate Name]), B14) - 1</f>
        <v>8</v>
      </c>
      <c r="D14" s="43" cm="1">
        <f t="array" ref="D14">IFERROR(INDEX(LY_12[Vendor Name], C14), "")</f>
        <v>0</v>
      </c>
      <c r="E14" s="44">
        <f>SUMIFS(LY_12[Closed Sales Volume YTD], LY_12[Associate Name], D5, LY_12[Vendor Name], D14)</f>
        <v>0</v>
      </c>
      <c r="F14" s="45" t="e">
        <f>E14/E3</f>
        <v>#DIV/0!</v>
      </c>
      <c r="H14" s="3">
        <v>8</v>
      </c>
      <c r="I14" s="3" cm="1">
        <f t="array" ref="I14">_xlfn.AGGREGATE(15, 3, (LY_12[Associate Name]=J5)/(LY_12[Associate Name]=J5)*ROW(LY_12[Associate Name]), H14) - 1</f>
        <v>8</v>
      </c>
      <c r="J14" s="43" cm="1">
        <f t="array" ref="J14">IFERROR(INDEX(LY_12[Vendor Name], I14), "")</f>
        <v>0</v>
      </c>
      <c r="K14" s="44">
        <f>SUMIFS(LY_12[Closed Sales Volume YTD], LY_12[Associate Name], J5, LY_12[Vendor Name], J14)</f>
        <v>0</v>
      </c>
      <c r="L14" s="45" t="e">
        <f t="shared" ref="L14" si="32">K14/K3</f>
        <v>#DIV/0!</v>
      </c>
      <c r="N14" s="3">
        <v>8</v>
      </c>
      <c r="O14" s="3" cm="1">
        <f t="array" ref="O14">_xlfn.AGGREGATE(15, 3, (LY_12[Associate Name]=P5)/(LY_12[Associate Name]=P5)*ROW(LY_12[Associate Name]), N14) - 1</f>
        <v>8</v>
      </c>
      <c r="P14" s="43" cm="1">
        <f t="array" ref="P14">IFERROR(INDEX(LY_12[Vendor Name], O14), "")</f>
        <v>0</v>
      </c>
      <c r="Q14" s="44">
        <f>SUMIFS(LY_12[Closed Sales Volume YTD], LY_12[Associate Name], P5, LY_12[Vendor Name], P14)</f>
        <v>0</v>
      </c>
      <c r="R14" s="45" t="e">
        <f t="shared" ref="R14" si="33">Q14/Q3</f>
        <v>#DIV/0!</v>
      </c>
      <c r="T14" s="3">
        <v>8</v>
      </c>
      <c r="U14" s="3" cm="1">
        <f t="array" ref="U14">_xlfn.AGGREGATE(15, 3, (LY_12[Associate Name]=V5)/(LY_12[Associate Name]=V5)*ROW(LY_12[Associate Name]), T14) - 1</f>
        <v>8</v>
      </c>
      <c r="V14" s="43" cm="1">
        <f t="array" ref="V14">IFERROR(INDEX(LY_12[Vendor Name], U14), "")</f>
        <v>0</v>
      </c>
      <c r="W14" s="44">
        <f>SUMIFS(LY_12[Closed Sales Volume YTD], LY_12[Associate Name], V5, LY_12[Vendor Name], V14)</f>
        <v>0</v>
      </c>
      <c r="X14" s="45" t="e">
        <f t="shared" ref="X14" si="34">W14/W3</f>
        <v>#DIV/0!</v>
      </c>
      <c r="Z14" s="3">
        <v>8</v>
      </c>
      <c r="AA14" s="3" cm="1">
        <f t="array" ref="AA14">_xlfn.AGGREGATE(15, 3, (LY_12[Associate Name]=AB5)/(LY_12[Associate Name]=AB5)*ROW(LY_12[Associate Name]), Z14) - 1</f>
        <v>8</v>
      </c>
      <c r="AB14" s="43" cm="1">
        <f t="array" ref="AB14">IFERROR(INDEX(LY_12[Vendor Name], AA14), "")</f>
        <v>0</v>
      </c>
      <c r="AC14" s="44">
        <f>SUMIFS(LY_12[Closed Sales Volume YTD], LY_12[Associate Name], AB5, LY_12[Vendor Name], AB14)</f>
        <v>0</v>
      </c>
      <c r="AD14" s="45" t="e">
        <f t="shared" ref="AD14" si="35">AC14/AC3</f>
        <v>#DIV/0!</v>
      </c>
    </row>
    <row r="15" spans="1:30" x14ac:dyDescent="0.2">
      <c r="B15" s="3">
        <v>9</v>
      </c>
      <c r="C15" s="3" cm="1">
        <f t="array" ref="C15">_xlfn.AGGREGATE(15, 3, (LY_12[Associate Name]=D5)/(LY_12[Associate Name]=D5)*ROW(LY_12[Associate Name]), B15) - 1</f>
        <v>9</v>
      </c>
      <c r="D15" s="43" cm="1">
        <f t="array" ref="D15">IFERROR(INDEX(LY_12[Vendor Name], C15), "")</f>
        <v>0</v>
      </c>
      <c r="E15" s="44">
        <f>SUMIFS(LY_12[Closed Sales Volume YTD], LY_12[Associate Name], D5, LY_12[Vendor Name], D15)</f>
        <v>0</v>
      </c>
      <c r="F15" s="45" t="e">
        <f>E15/E3</f>
        <v>#DIV/0!</v>
      </c>
      <c r="H15" s="3">
        <v>9</v>
      </c>
      <c r="I15" s="3" cm="1">
        <f t="array" ref="I15">_xlfn.AGGREGATE(15, 3, (LY_12[Associate Name]=J5)/(LY_12[Associate Name]=J5)*ROW(LY_12[Associate Name]), H15) - 1</f>
        <v>9</v>
      </c>
      <c r="J15" s="43" cm="1">
        <f t="array" ref="J15">IFERROR(INDEX(LY_12[Vendor Name], I15), "")</f>
        <v>0</v>
      </c>
      <c r="K15" s="44">
        <f>SUMIFS(LY_12[Closed Sales Volume YTD], LY_12[Associate Name], J5, LY_12[Vendor Name], J15)</f>
        <v>0</v>
      </c>
      <c r="L15" s="45" t="e">
        <f t="shared" ref="L15" si="36">K15/K3</f>
        <v>#DIV/0!</v>
      </c>
      <c r="N15" s="3">
        <v>9</v>
      </c>
      <c r="O15" s="3" cm="1">
        <f t="array" ref="O15">_xlfn.AGGREGATE(15, 3, (LY_12[Associate Name]=P5)/(LY_12[Associate Name]=P5)*ROW(LY_12[Associate Name]), N15) - 1</f>
        <v>9</v>
      </c>
      <c r="P15" s="43" cm="1">
        <f t="array" ref="P15">IFERROR(INDEX(LY_12[Vendor Name], O15), "")</f>
        <v>0</v>
      </c>
      <c r="Q15" s="44">
        <f>SUMIFS(LY_12[Closed Sales Volume YTD], LY_12[Associate Name], P5, LY_12[Vendor Name], P15)</f>
        <v>0</v>
      </c>
      <c r="R15" s="45" t="e">
        <f t="shared" ref="R15" si="37">Q15/Q3</f>
        <v>#DIV/0!</v>
      </c>
      <c r="T15" s="3">
        <v>9</v>
      </c>
      <c r="U15" s="3" cm="1">
        <f t="array" ref="U15">_xlfn.AGGREGATE(15, 3, (LY_12[Associate Name]=V5)/(LY_12[Associate Name]=V5)*ROW(LY_12[Associate Name]), T15) - 1</f>
        <v>9</v>
      </c>
      <c r="V15" s="43" cm="1">
        <f t="array" ref="V15">IFERROR(INDEX(LY_12[Vendor Name], U15), "")</f>
        <v>0</v>
      </c>
      <c r="W15" s="44">
        <f>SUMIFS(LY_12[Closed Sales Volume YTD], LY_12[Associate Name], V5, LY_12[Vendor Name], V15)</f>
        <v>0</v>
      </c>
      <c r="X15" s="45" t="e">
        <f t="shared" ref="X15" si="38">W15/W3</f>
        <v>#DIV/0!</v>
      </c>
      <c r="Z15" s="3">
        <v>9</v>
      </c>
      <c r="AA15" s="3" cm="1">
        <f t="array" ref="AA15">_xlfn.AGGREGATE(15, 3, (LY_12[Associate Name]=AB5)/(LY_12[Associate Name]=AB5)*ROW(LY_12[Associate Name]), Z15) - 1</f>
        <v>9</v>
      </c>
      <c r="AB15" s="43" cm="1">
        <f t="array" ref="AB15">IFERROR(INDEX(LY_12[Vendor Name], AA15), "")</f>
        <v>0</v>
      </c>
      <c r="AC15" s="44">
        <f>SUMIFS(LY_12[Closed Sales Volume YTD], LY_12[Associate Name], AB5, LY_12[Vendor Name], AB15)</f>
        <v>0</v>
      </c>
      <c r="AD15" s="45" t="e">
        <f t="shared" ref="AD15" si="39">AC15/AC3</f>
        <v>#DIV/0!</v>
      </c>
    </row>
    <row r="16" spans="1:30" x14ac:dyDescent="0.2">
      <c r="B16" s="3">
        <v>10</v>
      </c>
      <c r="C16" s="3" cm="1">
        <f t="array" ref="C16">_xlfn.AGGREGATE(15, 3, (LY_12[Associate Name]=D5)/(LY_12[Associate Name]=D5)*ROW(LY_12[Associate Name]), B16) - 1</f>
        <v>10</v>
      </c>
      <c r="D16" s="43" cm="1">
        <f t="array" ref="D16">IFERROR(INDEX(LY_12[Vendor Name], C16), "")</f>
        <v>0</v>
      </c>
      <c r="E16" s="44">
        <f>SUMIFS(LY_12[Closed Sales Volume YTD], LY_12[Associate Name], D5, LY_12[Vendor Name], D16)</f>
        <v>0</v>
      </c>
      <c r="F16" s="45" t="e">
        <f>E16/E3</f>
        <v>#DIV/0!</v>
      </c>
      <c r="H16" s="3">
        <v>10</v>
      </c>
      <c r="I16" s="3" cm="1">
        <f t="array" ref="I16">_xlfn.AGGREGATE(15, 3, (LY_12[Associate Name]=J5)/(LY_12[Associate Name]=J5)*ROW(LY_12[Associate Name]), H16) - 1</f>
        <v>10</v>
      </c>
      <c r="J16" s="43" cm="1">
        <f t="array" ref="J16">IFERROR(INDEX(LY_12[Vendor Name], I16), "")</f>
        <v>0</v>
      </c>
      <c r="K16" s="44">
        <f>SUMIFS(LY_12[Closed Sales Volume YTD], LY_12[Associate Name], J5, LY_12[Vendor Name], J16)</f>
        <v>0</v>
      </c>
      <c r="L16" s="45" t="e">
        <f t="shared" ref="L16" si="40">K16/K3</f>
        <v>#DIV/0!</v>
      </c>
      <c r="N16" s="3">
        <v>10</v>
      </c>
      <c r="O16" s="3" cm="1">
        <f t="array" ref="O16">_xlfn.AGGREGATE(15, 3, (LY_12[Associate Name]=P5)/(LY_12[Associate Name]=P5)*ROW(LY_12[Associate Name]), N16) - 1</f>
        <v>10</v>
      </c>
      <c r="P16" s="43" cm="1">
        <f t="array" ref="P16">IFERROR(INDEX(LY_12[Vendor Name], O16), "")</f>
        <v>0</v>
      </c>
      <c r="Q16" s="44">
        <f>SUMIFS(LY_12[Closed Sales Volume YTD], LY_12[Associate Name], P5, LY_12[Vendor Name], P16)</f>
        <v>0</v>
      </c>
      <c r="R16" s="45" t="e">
        <f t="shared" ref="R16" si="41">Q16/Q3</f>
        <v>#DIV/0!</v>
      </c>
      <c r="T16" s="3">
        <v>10</v>
      </c>
      <c r="U16" s="3" cm="1">
        <f t="array" ref="U16">_xlfn.AGGREGATE(15, 3, (LY_12[Associate Name]=V5)/(LY_12[Associate Name]=V5)*ROW(LY_12[Associate Name]), T16) - 1</f>
        <v>10</v>
      </c>
      <c r="V16" s="43" cm="1">
        <f t="array" ref="V16">IFERROR(INDEX(LY_12[Vendor Name], U16), "")</f>
        <v>0</v>
      </c>
      <c r="W16" s="44">
        <f>SUMIFS(LY_12[Closed Sales Volume YTD], LY_12[Associate Name], V5, LY_12[Vendor Name], V16)</f>
        <v>0</v>
      </c>
      <c r="X16" s="45" t="e">
        <f t="shared" ref="X16" si="42">W16/W3</f>
        <v>#DIV/0!</v>
      </c>
      <c r="Z16" s="3">
        <v>10</v>
      </c>
      <c r="AA16" s="3" cm="1">
        <f t="array" ref="AA16">_xlfn.AGGREGATE(15, 3, (LY_12[Associate Name]=AB5)/(LY_12[Associate Name]=AB5)*ROW(LY_12[Associate Name]), Z16) - 1</f>
        <v>10</v>
      </c>
      <c r="AB16" s="43" cm="1">
        <f t="array" ref="AB16">IFERROR(INDEX(LY_12[Vendor Name], AA16), "")</f>
        <v>0</v>
      </c>
      <c r="AC16" s="44">
        <f>SUMIFS(LY_12[Closed Sales Volume YTD], LY_12[Associate Name], AB5, LY_12[Vendor Name], AB16)</f>
        <v>0</v>
      </c>
      <c r="AD16" s="45" t="e">
        <f t="shared" ref="AD16" si="43">AC16/AC3</f>
        <v>#DIV/0!</v>
      </c>
    </row>
    <row r="18" spans="1:30" ht="16" customHeight="1" x14ac:dyDescent="0.2">
      <c r="A18" s="81">
        <f>A2+5</f>
        <v>6</v>
      </c>
      <c r="B18" s="3"/>
      <c r="C18" s="3"/>
      <c r="D18" s="76" t="str" cm="1">
        <f t="array" ref="D18">IFERROR(INDEX(LY_Associate[Associate Name], A18), "")</f>
        <v/>
      </c>
      <c r="E18" s="77"/>
      <c r="F18" s="78"/>
      <c r="G18" s="81">
        <f>G2+5</f>
        <v>7</v>
      </c>
      <c r="H18" s="3"/>
      <c r="I18" s="3"/>
      <c r="J18" s="76" t="str" cm="1">
        <f t="array" ref="J18">IFERROR(INDEX(LY_Associate[Associate Name], G18), "")</f>
        <v/>
      </c>
      <c r="K18" s="77"/>
      <c r="L18" s="78"/>
      <c r="M18" s="81">
        <f>M2+5</f>
        <v>8</v>
      </c>
      <c r="N18" s="3"/>
      <c r="O18" s="3"/>
      <c r="P18" s="76" t="str" cm="1">
        <f t="array" ref="P18">IFERROR(INDEX(LY_Associate[Associate Name], M18), "")</f>
        <v/>
      </c>
      <c r="Q18" s="77"/>
      <c r="R18" s="78"/>
      <c r="S18" s="81">
        <f>S2+5</f>
        <v>9</v>
      </c>
      <c r="T18" s="3"/>
      <c r="U18" s="3"/>
      <c r="V18" s="76" t="str" cm="1">
        <f t="array" ref="V18">IFERROR(INDEX(LY_Associate[Associate Name], S18), "")</f>
        <v/>
      </c>
      <c r="W18" s="77"/>
      <c r="X18" s="78"/>
      <c r="Y18" s="81">
        <f>Y2+5</f>
        <v>10</v>
      </c>
      <c r="Z18" s="3"/>
      <c r="AA18" s="3"/>
      <c r="AB18" s="76" t="str" cm="1">
        <f t="array" ref="AB18">IFERROR(INDEX(LY_Associate[Associate Name], Y18), "")</f>
        <v/>
      </c>
      <c r="AC18" s="77"/>
      <c r="AD18" s="78"/>
    </row>
    <row r="19" spans="1:30" ht="16" customHeight="1" x14ac:dyDescent="0.2">
      <c r="A19" s="81"/>
      <c r="B19" s="3"/>
      <c r="C19" s="3"/>
      <c r="D19" s="37" t="s">
        <v>36</v>
      </c>
      <c r="E19" s="79">
        <f>SUMIFS(LY_12[Closed Sales Volume YTD], LY_12[Associate Name], D18)</f>
        <v>0</v>
      </c>
      <c r="F19" s="80"/>
      <c r="G19" s="81"/>
      <c r="H19" s="3"/>
      <c r="I19" s="3"/>
      <c r="J19" s="37" t="s">
        <v>36</v>
      </c>
      <c r="K19" s="79">
        <f>SUMIFS(LY_12[Closed Sales Volume YTD], LY_12[Associate Name], J18)</f>
        <v>0</v>
      </c>
      <c r="L19" s="80"/>
      <c r="M19" s="81"/>
      <c r="N19" s="3"/>
      <c r="O19" s="3"/>
      <c r="P19" s="37" t="s">
        <v>36</v>
      </c>
      <c r="Q19" s="79">
        <f>SUMIFS(LY_12[Closed Sales Volume YTD], LY_12[Associate Name], P18)</f>
        <v>0</v>
      </c>
      <c r="R19" s="80"/>
      <c r="S19" s="81"/>
      <c r="T19" s="3"/>
      <c r="U19" s="3"/>
      <c r="V19" s="37" t="s">
        <v>36</v>
      </c>
      <c r="W19" s="79">
        <f>SUMIFS(LY_12[Closed Sales Volume YTD], LY_12[Associate Name], V18)</f>
        <v>0</v>
      </c>
      <c r="X19" s="80"/>
      <c r="Y19" s="81"/>
      <c r="Z19" s="3"/>
      <c r="AA19" s="3"/>
      <c r="AB19" s="37" t="s">
        <v>36</v>
      </c>
      <c r="AC19" s="79">
        <f>SUMIFS(LY_12[Closed Sales Volume YTD], LY_12[Associate Name], AB18)</f>
        <v>0</v>
      </c>
      <c r="AD19" s="80"/>
    </row>
    <row r="20" spans="1:30" ht="16" customHeight="1" x14ac:dyDescent="0.2">
      <c r="A20" s="81"/>
      <c r="B20" s="3"/>
      <c r="C20" s="3"/>
      <c r="D20" s="37" t="s">
        <v>37</v>
      </c>
      <c r="E20" s="72" t="e">
        <f>E19/LY_12[[#Totals],[Closed Sales Volume YTD]]</f>
        <v>#DIV/0!</v>
      </c>
      <c r="F20" s="73"/>
      <c r="G20" s="81"/>
      <c r="H20" s="3"/>
      <c r="I20" s="3"/>
      <c r="J20" s="37" t="s">
        <v>37</v>
      </c>
      <c r="K20" s="72" t="e">
        <f>K19/LY_12[[#Totals],[Closed Sales Volume YTD]]</f>
        <v>#DIV/0!</v>
      </c>
      <c r="L20" s="73"/>
      <c r="M20" s="81"/>
      <c r="N20" s="3"/>
      <c r="O20" s="3"/>
      <c r="P20" s="37" t="s">
        <v>37</v>
      </c>
      <c r="Q20" s="72" t="e">
        <f>Q19/LY_12[[#Totals],[Closed Sales Volume YTD]]</f>
        <v>#DIV/0!</v>
      </c>
      <c r="R20" s="73"/>
      <c r="S20" s="81"/>
      <c r="T20" s="3"/>
      <c r="U20" s="3"/>
      <c r="V20" s="37" t="s">
        <v>37</v>
      </c>
      <c r="W20" s="72" t="e">
        <f>W19/LY_12[[#Totals],[Closed Sales Volume YTD]]</f>
        <v>#DIV/0!</v>
      </c>
      <c r="X20" s="73"/>
      <c r="Y20" s="81"/>
      <c r="Z20" s="3"/>
      <c r="AA20" s="3"/>
      <c r="AB20" s="37" t="s">
        <v>37</v>
      </c>
      <c r="AC20" s="72" t="e">
        <f>AC19/LY_12[[#Totals],[Closed Sales Volume YTD]]</f>
        <v>#DIV/0!</v>
      </c>
      <c r="AD20" s="73"/>
    </row>
    <row r="21" spans="1:30" ht="16" hidden="1" customHeight="1" x14ac:dyDescent="0.2">
      <c r="B21" s="38" t="s">
        <v>38</v>
      </c>
      <c r="C21" s="39" t="s">
        <v>39</v>
      </c>
      <c r="D21" s="74" t="str">
        <f>D18</f>
        <v/>
      </c>
      <c r="E21" s="75"/>
      <c r="H21" s="38" t="s">
        <v>38</v>
      </c>
      <c r="I21" s="39" t="s">
        <v>39</v>
      </c>
      <c r="J21" s="74" t="str">
        <f>J18</f>
        <v/>
      </c>
      <c r="K21" s="75"/>
      <c r="N21" s="38" t="s">
        <v>38</v>
      </c>
      <c r="O21" s="39" t="s">
        <v>39</v>
      </c>
      <c r="P21" s="74" t="str">
        <f>P18</f>
        <v/>
      </c>
      <c r="Q21" s="75"/>
      <c r="T21" s="38" t="s">
        <v>38</v>
      </c>
      <c r="U21" s="39" t="s">
        <v>39</v>
      </c>
      <c r="V21" s="74" t="str">
        <f>V18</f>
        <v/>
      </c>
      <c r="W21" s="75"/>
      <c r="Z21" s="38" t="s">
        <v>38</v>
      </c>
      <c r="AA21" s="39" t="s">
        <v>39</v>
      </c>
      <c r="AB21" s="74" t="str">
        <f>AB18</f>
        <v/>
      </c>
      <c r="AC21" s="75"/>
    </row>
    <row r="22" spans="1:30" x14ac:dyDescent="0.2">
      <c r="B22" s="40"/>
      <c r="C22" s="40"/>
      <c r="D22" s="41" t="s">
        <v>40</v>
      </c>
      <c r="E22" s="41" t="s">
        <v>41</v>
      </c>
      <c r="F22" s="42" t="s">
        <v>42</v>
      </c>
      <c r="H22" s="40"/>
      <c r="I22" s="40"/>
      <c r="J22" s="41" t="s">
        <v>40</v>
      </c>
      <c r="K22" s="41" t="s">
        <v>41</v>
      </c>
      <c r="L22" s="42" t="s">
        <v>42</v>
      </c>
      <c r="N22" s="40"/>
      <c r="O22" s="40"/>
      <c r="P22" s="41" t="s">
        <v>40</v>
      </c>
      <c r="Q22" s="41" t="s">
        <v>41</v>
      </c>
      <c r="R22" s="42" t="s">
        <v>42</v>
      </c>
      <c r="T22" s="40"/>
      <c r="U22" s="40"/>
      <c r="V22" s="41" t="s">
        <v>40</v>
      </c>
      <c r="W22" s="41" t="s">
        <v>41</v>
      </c>
      <c r="X22" s="42" t="s">
        <v>42</v>
      </c>
      <c r="Z22" s="40"/>
      <c r="AA22" s="40"/>
      <c r="AB22" s="41" t="s">
        <v>40</v>
      </c>
      <c r="AC22" s="41" t="s">
        <v>41</v>
      </c>
      <c r="AD22" s="42" t="s">
        <v>42</v>
      </c>
    </row>
    <row r="23" spans="1:30" x14ac:dyDescent="0.2">
      <c r="B23" s="3">
        <v>1</v>
      </c>
      <c r="C23" s="3" cm="1">
        <f t="array" ref="C23">_xlfn.AGGREGATE(15, 3, (LY_12[Associate Name]=D21)/(LY_12[Associate Name]=D21)*ROW(LY_12[Associate Name]), B23) - 1</f>
        <v>1</v>
      </c>
      <c r="D23" s="43" cm="1">
        <f t="array" ref="D23">IFERROR(INDEX(LY_12[Vendor Name], C23), "")</f>
        <v>0</v>
      </c>
      <c r="E23" s="44">
        <f>SUMIFS(LY_12[Closed Sales Volume YTD], LY_12[Associate Name], D21, LY_12[Vendor Name], D23)</f>
        <v>0</v>
      </c>
      <c r="F23" s="46" t="e">
        <f>E23/E19</f>
        <v>#DIV/0!</v>
      </c>
      <c r="H23" s="3">
        <v>1</v>
      </c>
      <c r="I23" s="3" cm="1">
        <f t="array" ref="I23">_xlfn.AGGREGATE(15, 3, (LY_12[Associate Name]=J21)/(LY_12[Associate Name]=J21)*ROW(LY_12[Associate Name]), H23) - 1</f>
        <v>1</v>
      </c>
      <c r="J23" s="43" cm="1">
        <f t="array" ref="J23">IFERROR(INDEX(LY_12[Vendor Name], I23), "")</f>
        <v>0</v>
      </c>
      <c r="K23" s="44">
        <f>SUMIFS(LY_12[Closed Sales Volume YTD], LY_12[Associate Name], J21, LY_12[Vendor Name], J23)</f>
        <v>0</v>
      </c>
      <c r="L23" s="46" t="e">
        <f>K23/K19</f>
        <v>#DIV/0!</v>
      </c>
      <c r="N23" s="3">
        <v>1</v>
      </c>
      <c r="O23" s="3" cm="1">
        <f t="array" ref="O23">_xlfn.AGGREGATE(15, 3, (LY_12[Associate Name]=P21)/(LY_12[Associate Name]=P21)*ROW(LY_12[Associate Name]), N23) - 1</f>
        <v>1</v>
      </c>
      <c r="P23" s="43" cm="1">
        <f t="array" ref="P23">IFERROR(INDEX(LY_12[Vendor Name], O23), "")</f>
        <v>0</v>
      </c>
      <c r="Q23" s="44">
        <f>SUMIFS(LY_12[Closed Sales Volume YTD], LY_12[Associate Name], P21, LY_12[Vendor Name], P23)</f>
        <v>0</v>
      </c>
      <c r="R23" s="46" t="e">
        <f>Q23/Q19</f>
        <v>#DIV/0!</v>
      </c>
      <c r="T23" s="3">
        <v>1</v>
      </c>
      <c r="U23" s="3" cm="1">
        <f t="array" ref="U23">_xlfn.AGGREGATE(15, 3, (LY_12[Associate Name]=V21)/(LY_12[Associate Name]=V21)*ROW(LY_12[Associate Name]), T23) - 1</f>
        <v>1</v>
      </c>
      <c r="V23" s="43" cm="1">
        <f t="array" ref="V23">IFERROR(INDEX(LY_12[Vendor Name], U23), "")</f>
        <v>0</v>
      </c>
      <c r="W23" s="44">
        <f>SUMIFS(LY_12[Closed Sales Volume YTD], LY_12[Associate Name], V21, LY_12[Vendor Name], V23)</f>
        <v>0</v>
      </c>
      <c r="X23" s="46" t="e">
        <f>W23/W19</f>
        <v>#DIV/0!</v>
      </c>
      <c r="Z23" s="3">
        <v>1</v>
      </c>
      <c r="AA23" s="3" cm="1">
        <f t="array" ref="AA23">_xlfn.AGGREGATE(15, 3, (LY_12[Associate Name]=AB21)/(LY_12[Associate Name]=AB21)*ROW(LY_12[Associate Name]), Z23) - 1</f>
        <v>1</v>
      </c>
      <c r="AB23" s="43" cm="1">
        <f t="array" ref="AB23">IFERROR(INDEX(LY_12[Vendor Name], AA23), "")</f>
        <v>0</v>
      </c>
      <c r="AC23" s="44">
        <f>SUMIFS(LY_12[Closed Sales Volume YTD], LY_12[Associate Name], AB21, LY_12[Vendor Name], AB23)</f>
        <v>0</v>
      </c>
      <c r="AD23" s="46" t="e">
        <f>AC23/AC19</f>
        <v>#DIV/0!</v>
      </c>
    </row>
    <row r="24" spans="1:30" x14ac:dyDescent="0.2">
      <c r="B24" s="3">
        <v>2</v>
      </c>
      <c r="C24" s="3" cm="1">
        <f t="array" ref="C24">_xlfn.AGGREGATE(15, 3, (LY_12[Associate Name]=D21)/(LY_12[Associate Name]=D21)*ROW(LY_12[Associate Name]), B24) - 1</f>
        <v>2</v>
      </c>
      <c r="D24" s="43" cm="1">
        <f t="array" ref="D24">IFERROR(INDEX(LY_12[Vendor Name], C24), "")</f>
        <v>0</v>
      </c>
      <c r="E24" s="44">
        <f>SUMIFS(LY_12[Closed Sales Volume YTD], LY_12[Associate Name], D21, LY_12[Vendor Name], D24)</f>
        <v>0</v>
      </c>
      <c r="F24" s="46" t="e">
        <f>E24/E19</f>
        <v>#DIV/0!</v>
      </c>
      <c r="H24" s="3">
        <v>2</v>
      </c>
      <c r="I24" s="3" cm="1">
        <f t="array" ref="I24">_xlfn.AGGREGATE(15, 3, (LY_12[Associate Name]=J21)/(LY_12[Associate Name]=J21)*ROW(LY_12[Associate Name]), H24) - 1</f>
        <v>2</v>
      </c>
      <c r="J24" s="43" cm="1">
        <f t="array" ref="J24">IFERROR(INDEX(LY_12[Vendor Name], I24), "")</f>
        <v>0</v>
      </c>
      <c r="K24" s="44">
        <f>SUMIFS(LY_12[Closed Sales Volume YTD], LY_12[Associate Name], J21, LY_12[Vendor Name], J24)</f>
        <v>0</v>
      </c>
      <c r="L24" s="46" t="e">
        <f>K24/K19</f>
        <v>#DIV/0!</v>
      </c>
      <c r="N24" s="3">
        <v>2</v>
      </c>
      <c r="O24" s="3" cm="1">
        <f t="array" ref="O24">_xlfn.AGGREGATE(15, 3, (LY_12[Associate Name]=P21)/(LY_12[Associate Name]=P21)*ROW(LY_12[Associate Name]), N24) - 1</f>
        <v>2</v>
      </c>
      <c r="P24" s="43" cm="1">
        <f t="array" ref="P24">IFERROR(INDEX(LY_12[Vendor Name], O24), "")</f>
        <v>0</v>
      </c>
      <c r="Q24" s="44">
        <f>SUMIFS(LY_12[Closed Sales Volume YTD], LY_12[Associate Name], P21, LY_12[Vendor Name], P24)</f>
        <v>0</v>
      </c>
      <c r="R24" s="46" t="e">
        <f>Q24/Q19</f>
        <v>#DIV/0!</v>
      </c>
      <c r="T24" s="3">
        <v>2</v>
      </c>
      <c r="U24" s="3" cm="1">
        <f t="array" ref="U24">_xlfn.AGGREGATE(15, 3, (LY_12[Associate Name]=V21)/(LY_12[Associate Name]=V21)*ROW(LY_12[Associate Name]), T24) - 1</f>
        <v>2</v>
      </c>
      <c r="V24" s="43" cm="1">
        <f t="array" ref="V24">IFERROR(INDEX(LY_12[Vendor Name], U24), "")</f>
        <v>0</v>
      </c>
      <c r="W24" s="44">
        <f>SUMIFS(LY_12[Closed Sales Volume YTD], LY_12[Associate Name], V21, LY_12[Vendor Name], V24)</f>
        <v>0</v>
      </c>
      <c r="X24" s="46" t="e">
        <f>W24/W19</f>
        <v>#DIV/0!</v>
      </c>
      <c r="Z24" s="3">
        <v>2</v>
      </c>
      <c r="AA24" s="3" cm="1">
        <f t="array" ref="AA24">_xlfn.AGGREGATE(15, 3, (LY_12[Associate Name]=AB21)/(LY_12[Associate Name]=AB21)*ROW(LY_12[Associate Name]), Z24) - 1</f>
        <v>2</v>
      </c>
      <c r="AB24" s="43" cm="1">
        <f t="array" ref="AB24">IFERROR(INDEX(LY_12[Vendor Name], AA24), "")</f>
        <v>0</v>
      </c>
      <c r="AC24" s="44">
        <f>SUMIFS(LY_12[Closed Sales Volume YTD], LY_12[Associate Name], AB21, LY_12[Vendor Name], AB24)</f>
        <v>0</v>
      </c>
      <c r="AD24" s="46" t="e">
        <f>AC24/AC19</f>
        <v>#DIV/0!</v>
      </c>
    </row>
    <row r="25" spans="1:30" x14ac:dyDescent="0.2">
      <c r="B25" s="3">
        <v>3</v>
      </c>
      <c r="C25" s="3" cm="1">
        <f t="array" ref="C25">_xlfn.AGGREGATE(15, 3, (LY_12[Associate Name]=D21)/(LY_12[Associate Name]=D21)*ROW(LY_12[Associate Name]), B25) - 1</f>
        <v>3</v>
      </c>
      <c r="D25" s="43" cm="1">
        <f t="array" ref="D25">IFERROR(INDEX(LY_12[Vendor Name], C25), "")</f>
        <v>0</v>
      </c>
      <c r="E25" s="44">
        <f>SUMIFS(LY_12[Closed Sales Volume YTD], LY_12[Associate Name], D21, LY_12[Vendor Name], D25)</f>
        <v>0</v>
      </c>
      <c r="F25" s="45" t="e">
        <f>E25/E19</f>
        <v>#DIV/0!</v>
      </c>
      <c r="H25" s="3">
        <v>3</v>
      </c>
      <c r="I25" s="3" cm="1">
        <f t="array" ref="I25">_xlfn.AGGREGATE(15, 3, (LY_12[Associate Name]=J21)/(LY_12[Associate Name]=J21)*ROW(LY_12[Associate Name]), H25) - 1</f>
        <v>3</v>
      </c>
      <c r="J25" s="43" cm="1">
        <f t="array" ref="J25">IFERROR(INDEX(LY_12[Vendor Name], I25), "")</f>
        <v>0</v>
      </c>
      <c r="K25" s="44">
        <f>SUMIFS(LY_12[Closed Sales Volume YTD], LY_12[Associate Name], J21, LY_12[Vendor Name], J25)</f>
        <v>0</v>
      </c>
      <c r="L25" s="45" t="e">
        <f>K25/K19</f>
        <v>#DIV/0!</v>
      </c>
      <c r="N25" s="3">
        <v>3</v>
      </c>
      <c r="O25" s="3" cm="1">
        <f t="array" ref="O25">_xlfn.AGGREGATE(15, 3, (LY_12[Associate Name]=P21)/(LY_12[Associate Name]=P21)*ROW(LY_12[Associate Name]), N25) - 1</f>
        <v>3</v>
      </c>
      <c r="P25" s="43" cm="1">
        <f t="array" ref="P25">IFERROR(INDEX(LY_12[Vendor Name], O25), "")</f>
        <v>0</v>
      </c>
      <c r="Q25" s="44">
        <f>SUMIFS(LY_12[Closed Sales Volume YTD], LY_12[Associate Name], P21, LY_12[Vendor Name], P25)</f>
        <v>0</v>
      </c>
      <c r="R25" s="45" t="e">
        <f>Q25/Q19</f>
        <v>#DIV/0!</v>
      </c>
      <c r="T25" s="3">
        <v>3</v>
      </c>
      <c r="U25" s="3" cm="1">
        <f t="array" ref="U25">_xlfn.AGGREGATE(15, 3, (LY_12[Associate Name]=V21)/(LY_12[Associate Name]=V21)*ROW(LY_12[Associate Name]), T25) - 1</f>
        <v>3</v>
      </c>
      <c r="V25" s="43" cm="1">
        <f t="array" ref="V25">IFERROR(INDEX(LY_12[Vendor Name], U25), "")</f>
        <v>0</v>
      </c>
      <c r="W25" s="44">
        <f>SUMIFS(LY_12[Closed Sales Volume YTD], LY_12[Associate Name], V21, LY_12[Vendor Name], V25)</f>
        <v>0</v>
      </c>
      <c r="X25" s="45" t="e">
        <f>W25/W19</f>
        <v>#DIV/0!</v>
      </c>
      <c r="Z25" s="3">
        <v>3</v>
      </c>
      <c r="AA25" s="3" cm="1">
        <f t="array" ref="AA25">_xlfn.AGGREGATE(15, 3, (LY_12[Associate Name]=AB21)/(LY_12[Associate Name]=AB21)*ROW(LY_12[Associate Name]), Z25) - 1</f>
        <v>3</v>
      </c>
      <c r="AB25" s="43" cm="1">
        <f t="array" ref="AB25">IFERROR(INDEX(LY_12[Vendor Name], AA25), "")</f>
        <v>0</v>
      </c>
      <c r="AC25" s="44">
        <f>SUMIFS(LY_12[Closed Sales Volume YTD], LY_12[Associate Name], AB21, LY_12[Vendor Name], AB25)</f>
        <v>0</v>
      </c>
      <c r="AD25" s="45" t="e">
        <f>AC25/AC19</f>
        <v>#DIV/0!</v>
      </c>
    </row>
    <row r="26" spans="1:30" x14ac:dyDescent="0.2">
      <c r="B26" s="3">
        <v>4</v>
      </c>
      <c r="C26" s="3" cm="1">
        <f t="array" ref="C26">_xlfn.AGGREGATE(15, 3, (LY_12[Associate Name]=D21)/(LY_12[Associate Name]=D21)*ROW(LY_12[Associate Name]), B26) - 1</f>
        <v>4</v>
      </c>
      <c r="D26" s="43" cm="1">
        <f t="array" ref="D26">IFERROR(INDEX(LY_12[Vendor Name], C26), "")</f>
        <v>0</v>
      </c>
      <c r="E26" s="44">
        <f>SUMIFS(LY_12[Closed Sales Volume YTD], LY_12[Associate Name], D21, LY_12[Vendor Name], D26)</f>
        <v>0</v>
      </c>
      <c r="F26" s="45" t="e">
        <f>E26/E19</f>
        <v>#DIV/0!</v>
      </c>
      <c r="H26" s="3">
        <v>4</v>
      </c>
      <c r="I26" s="3" cm="1">
        <f t="array" ref="I26">_xlfn.AGGREGATE(15, 3, (LY_12[Associate Name]=J21)/(LY_12[Associate Name]=J21)*ROW(LY_12[Associate Name]), H26) - 1</f>
        <v>4</v>
      </c>
      <c r="J26" s="43" cm="1">
        <f t="array" ref="J26">IFERROR(INDEX(LY_12[Vendor Name], I26), "")</f>
        <v>0</v>
      </c>
      <c r="K26" s="44">
        <f>SUMIFS(LY_12[Closed Sales Volume YTD], LY_12[Associate Name], J21, LY_12[Vendor Name], J26)</f>
        <v>0</v>
      </c>
      <c r="L26" s="45" t="e">
        <f>K26/K19</f>
        <v>#DIV/0!</v>
      </c>
      <c r="N26" s="3">
        <v>4</v>
      </c>
      <c r="O26" s="3" cm="1">
        <f t="array" ref="O26">_xlfn.AGGREGATE(15, 3, (LY_12[Associate Name]=P21)/(LY_12[Associate Name]=P21)*ROW(LY_12[Associate Name]), N26) - 1</f>
        <v>4</v>
      </c>
      <c r="P26" s="43" cm="1">
        <f t="array" ref="P26">IFERROR(INDEX(LY_12[Vendor Name], O26), "")</f>
        <v>0</v>
      </c>
      <c r="Q26" s="44">
        <f>SUMIFS(LY_12[Closed Sales Volume YTD], LY_12[Associate Name], P21, LY_12[Vendor Name], P26)</f>
        <v>0</v>
      </c>
      <c r="R26" s="45" t="e">
        <f>Q26/Q19</f>
        <v>#DIV/0!</v>
      </c>
      <c r="T26" s="3">
        <v>4</v>
      </c>
      <c r="U26" s="3" cm="1">
        <f t="array" ref="U26">_xlfn.AGGREGATE(15, 3, (LY_12[Associate Name]=V21)/(LY_12[Associate Name]=V21)*ROW(LY_12[Associate Name]), T26) - 1</f>
        <v>4</v>
      </c>
      <c r="V26" s="43" cm="1">
        <f t="array" ref="V26">IFERROR(INDEX(LY_12[Vendor Name], U26), "")</f>
        <v>0</v>
      </c>
      <c r="W26" s="44">
        <f>SUMIFS(LY_12[Closed Sales Volume YTD], LY_12[Associate Name], V21, LY_12[Vendor Name], V26)</f>
        <v>0</v>
      </c>
      <c r="X26" s="45" t="e">
        <f>W26/W19</f>
        <v>#DIV/0!</v>
      </c>
      <c r="Z26" s="3">
        <v>4</v>
      </c>
      <c r="AA26" s="3" cm="1">
        <f t="array" ref="AA26">_xlfn.AGGREGATE(15, 3, (LY_12[Associate Name]=AB21)/(LY_12[Associate Name]=AB21)*ROW(LY_12[Associate Name]), Z26) - 1</f>
        <v>4</v>
      </c>
      <c r="AB26" s="43" cm="1">
        <f t="array" ref="AB26">IFERROR(INDEX(LY_12[Vendor Name], AA26), "")</f>
        <v>0</v>
      </c>
      <c r="AC26" s="44">
        <f>SUMIFS(LY_12[Closed Sales Volume YTD], LY_12[Associate Name], AB21, LY_12[Vendor Name], AB26)</f>
        <v>0</v>
      </c>
      <c r="AD26" s="45" t="e">
        <f>AC26/AC19</f>
        <v>#DIV/0!</v>
      </c>
    </row>
    <row r="27" spans="1:30" x14ac:dyDescent="0.2">
      <c r="B27" s="3">
        <v>5</v>
      </c>
      <c r="C27" s="3" cm="1">
        <f t="array" ref="C27">_xlfn.AGGREGATE(15, 3, (LY_12[Associate Name]=D21)/(LY_12[Associate Name]=D21)*ROW(LY_12[Associate Name]), B27) - 1</f>
        <v>5</v>
      </c>
      <c r="D27" s="43" cm="1">
        <f t="array" ref="D27">IFERROR(INDEX(LY_12[Vendor Name], C27), "")</f>
        <v>0</v>
      </c>
      <c r="E27" s="44">
        <f>SUMIFS(LY_12[Closed Sales Volume YTD], LY_12[Associate Name], D21, LY_12[Vendor Name], D27)</f>
        <v>0</v>
      </c>
      <c r="F27" s="45" t="e">
        <f>E27/E19</f>
        <v>#DIV/0!</v>
      </c>
      <c r="H27" s="3">
        <v>5</v>
      </c>
      <c r="I27" s="3" cm="1">
        <f t="array" ref="I27">_xlfn.AGGREGATE(15, 3, (LY_12[Associate Name]=J21)/(LY_12[Associate Name]=J21)*ROW(LY_12[Associate Name]), H27) - 1</f>
        <v>5</v>
      </c>
      <c r="J27" s="43" cm="1">
        <f t="array" ref="J27">IFERROR(INDEX(LY_12[Vendor Name], I27), "")</f>
        <v>0</v>
      </c>
      <c r="K27" s="44">
        <f>SUMIFS(LY_12[Closed Sales Volume YTD], LY_12[Associate Name], J21, LY_12[Vendor Name], J27)</f>
        <v>0</v>
      </c>
      <c r="L27" s="45" t="e">
        <f>K27/K19</f>
        <v>#DIV/0!</v>
      </c>
      <c r="N27" s="3">
        <v>5</v>
      </c>
      <c r="O27" s="3" cm="1">
        <f t="array" ref="O27">_xlfn.AGGREGATE(15, 3, (LY_12[Associate Name]=P21)/(LY_12[Associate Name]=P21)*ROW(LY_12[Associate Name]), N27) - 1</f>
        <v>5</v>
      </c>
      <c r="P27" s="43" cm="1">
        <f t="array" ref="P27">IFERROR(INDEX(LY_12[Vendor Name], O27), "")</f>
        <v>0</v>
      </c>
      <c r="Q27" s="44">
        <f>SUMIFS(LY_12[Closed Sales Volume YTD], LY_12[Associate Name], P21, LY_12[Vendor Name], P27)</f>
        <v>0</v>
      </c>
      <c r="R27" s="45" t="e">
        <f>Q27/Q19</f>
        <v>#DIV/0!</v>
      </c>
      <c r="T27" s="3">
        <v>5</v>
      </c>
      <c r="U27" s="3" cm="1">
        <f t="array" ref="U27">_xlfn.AGGREGATE(15, 3, (LY_12[Associate Name]=V21)/(LY_12[Associate Name]=V21)*ROW(LY_12[Associate Name]), T27) - 1</f>
        <v>5</v>
      </c>
      <c r="V27" s="43" cm="1">
        <f t="array" ref="V27">IFERROR(INDEX(LY_12[Vendor Name], U27), "")</f>
        <v>0</v>
      </c>
      <c r="W27" s="44">
        <f>SUMIFS(LY_12[Closed Sales Volume YTD], LY_12[Associate Name], V21, LY_12[Vendor Name], V27)</f>
        <v>0</v>
      </c>
      <c r="X27" s="45" t="e">
        <f>W27/W19</f>
        <v>#DIV/0!</v>
      </c>
      <c r="Z27" s="3">
        <v>5</v>
      </c>
      <c r="AA27" s="3" cm="1">
        <f t="array" ref="AA27">_xlfn.AGGREGATE(15, 3, (LY_12[Associate Name]=AB21)/(LY_12[Associate Name]=AB21)*ROW(LY_12[Associate Name]), Z27) - 1</f>
        <v>5</v>
      </c>
      <c r="AB27" s="43" cm="1">
        <f t="array" ref="AB27">IFERROR(INDEX(LY_12[Vendor Name], AA27), "")</f>
        <v>0</v>
      </c>
      <c r="AC27" s="44">
        <f>SUMIFS(LY_12[Closed Sales Volume YTD], LY_12[Associate Name], AB21, LY_12[Vendor Name], AB27)</f>
        <v>0</v>
      </c>
      <c r="AD27" s="45" t="e">
        <f>AC27/AC19</f>
        <v>#DIV/0!</v>
      </c>
    </row>
    <row r="28" spans="1:30" x14ac:dyDescent="0.2">
      <c r="B28" s="3">
        <v>6</v>
      </c>
      <c r="C28" s="3" cm="1">
        <f t="array" ref="C28">_xlfn.AGGREGATE(15, 3, (LY_12[Associate Name]=D21)/(LY_12[Associate Name]=D21)*ROW(LY_12[Associate Name]), B28) - 1</f>
        <v>6</v>
      </c>
      <c r="D28" s="43" cm="1">
        <f t="array" ref="D28">IFERROR(INDEX(LY_12[Vendor Name], C28), "")</f>
        <v>0</v>
      </c>
      <c r="E28" s="44">
        <f>SUMIFS(LY_12[Closed Sales Volume YTD], LY_12[Associate Name], D21, LY_12[Vendor Name], D28)</f>
        <v>0</v>
      </c>
      <c r="F28" s="45" t="e">
        <f>E28/E19</f>
        <v>#DIV/0!</v>
      </c>
      <c r="H28" s="3">
        <v>6</v>
      </c>
      <c r="I28" s="3" cm="1">
        <f t="array" ref="I28">_xlfn.AGGREGATE(15, 3, (LY_12[Associate Name]=J21)/(LY_12[Associate Name]=J21)*ROW(LY_12[Associate Name]), H28) - 1</f>
        <v>6</v>
      </c>
      <c r="J28" s="43" cm="1">
        <f t="array" ref="J28">IFERROR(INDEX(LY_12[Vendor Name], I28), "")</f>
        <v>0</v>
      </c>
      <c r="K28" s="44">
        <f>SUMIFS(LY_12[Closed Sales Volume YTD], LY_12[Associate Name], J21, LY_12[Vendor Name], J28)</f>
        <v>0</v>
      </c>
      <c r="L28" s="45" t="e">
        <f>K28/K19</f>
        <v>#DIV/0!</v>
      </c>
      <c r="N28" s="3">
        <v>6</v>
      </c>
      <c r="O28" s="3" cm="1">
        <f t="array" ref="O28">_xlfn.AGGREGATE(15, 3, (LY_12[Associate Name]=P21)/(LY_12[Associate Name]=P21)*ROW(LY_12[Associate Name]), N28) - 1</f>
        <v>6</v>
      </c>
      <c r="P28" s="43" cm="1">
        <f t="array" ref="P28">IFERROR(INDEX(LY_12[Vendor Name], O28), "")</f>
        <v>0</v>
      </c>
      <c r="Q28" s="44">
        <f>SUMIFS(LY_12[Closed Sales Volume YTD], LY_12[Associate Name], P21, LY_12[Vendor Name], P28)</f>
        <v>0</v>
      </c>
      <c r="R28" s="45" t="e">
        <f>Q28/Q19</f>
        <v>#DIV/0!</v>
      </c>
      <c r="T28" s="3">
        <v>6</v>
      </c>
      <c r="U28" s="3" cm="1">
        <f t="array" ref="U28">_xlfn.AGGREGATE(15, 3, (LY_12[Associate Name]=V21)/(LY_12[Associate Name]=V21)*ROW(LY_12[Associate Name]), T28) - 1</f>
        <v>6</v>
      </c>
      <c r="V28" s="43" cm="1">
        <f t="array" ref="V28">IFERROR(INDEX(LY_12[Vendor Name], U28), "")</f>
        <v>0</v>
      </c>
      <c r="W28" s="44">
        <f>SUMIFS(LY_12[Closed Sales Volume YTD], LY_12[Associate Name], V21, LY_12[Vendor Name], V28)</f>
        <v>0</v>
      </c>
      <c r="X28" s="45" t="e">
        <f>W28/W19</f>
        <v>#DIV/0!</v>
      </c>
      <c r="Z28" s="3">
        <v>6</v>
      </c>
      <c r="AA28" s="3" cm="1">
        <f t="array" ref="AA28">_xlfn.AGGREGATE(15, 3, (LY_12[Associate Name]=AB21)/(LY_12[Associate Name]=AB21)*ROW(LY_12[Associate Name]), Z28) - 1</f>
        <v>6</v>
      </c>
      <c r="AB28" s="43" cm="1">
        <f t="array" ref="AB28">IFERROR(INDEX(LY_12[Vendor Name], AA28), "")</f>
        <v>0</v>
      </c>
      <c r="AC28" s="44">
        <f>SUMIFS(LY_12[Closed Sales Volume YTD], LY_12[Associate Name], AB21, LY_12[Vendor Name], AB28)</f>
        <v>0</v>
      </c>
      <c r="AD28" s="45" t="e">
        <f>AC28/AC19</f>
        <v>#DIV/0!</v>
      </c>
    </row>
    <row r="29" spans="1:30" x14ac:dyDescent="0.2">
      <c r="B29" s="3">
        <v>7</v>
      </c>
      <c r="C29" s="3" cm="1">
        <f t="array" ref="C29">_xlfn.AGGREGATE(15, 3, (LY_12[Associate Name]=D21)/(LY_12[Associate Name]=D21)*ROW(LY_12[Associate Name]), B29) - 1</f>
        <v>7</v>
      </c>
      <c r="D29" s="43" cm="1">
        <f t="array" ref="D29">IFERROR(INDEX(LY_12[Vendor Name], C29), "")</f>
        <v>0</v>
      </c>
      <c r="E29" s="44">
        <f>SUMIFS(LY_12[Closed Sales Volume YTD], LY_12[Associate Name], D21, LY_12[Vendor Name], D29)</f>
        <v>0</v>
      </c>
      <c r="F29" s="45" t="e">
        <f>E29/E19</f>
        <v>#DIV/0!</v>
      </c>
      <c r="H29" s="3">
        <v>7</v>
      </c>
      <c r="I29" s="3" cm="1">
        <f t="array" ref="I29">_xlfn.AGGREGATE(15, 3, (LY_12[Associate Name]=J21)/(LY_12[Associate Name]=J21)*ROW(LY_12[Associate Name]), H29) - 1</f>
        <v>7</v>
      </c>
      <c r="J29" s="43" cm="1">
        <f t="array" ref="J29">IFERROR(INDEX(LY_12[Vendor Name], I29), "")</f>
        <v>0</v>
      </c>
      <c r="K29" s="44">
        <f>SUMIFS(LY_12[Closed Sales Volume YTD], LY_12[Associate Name], J21, LY_12[Vendor Name], J29)</f>
        <v>0</v>
      </c>
      <c r="L29" s="45" t="e">
        <f>K29/K19</f>
        <v>#DIV/0!</v>
      </c>
      <c r="N29" s="3">
        <v>7</v>
      </c>
      <c r="O29" s="3" cm="1">
        <f t="array" ref="O29">_xlfn.AGGREGATE(15, 3, (LY_12[Associate Name]=P21)/(LY_12[Associate Name]=P21)*ROW(LY_12[Associate Name]), N29) - 1</f>
        <v>7</v>
      </c>
      <c r="P29" s="43" cm="1">
        <f t="array" ref="P29">IFERROR(INDEX(LY_12[Vendor Name], O29), "")</f>
        <v>0</v>
      </c>
      <c r="Q29" s="44">
        <f>SUMIFS(LY_12[Closed Sales Volume YTD], LY_12[Associate Name], P21, LY_12[Vendor Name], P29)</f>
        <v>0</v>
      </c>
      <c r="R29" s="45" t="e">
        <f>Q29/Q19</f>
        <v>#DIV/0!</v>
      </c>
      <c r="T29" s="3">
        <v>7</v>
      </c>
      <c r="U29" s="3" cm="1">
        <f t="array" ref="U29">_xlfn.AGGREGATE(15, 3, (LY_12[Associate Name]=V21)/(LY_12[Associate Name]=V21)*ROW(LY_12[Associate Name]), T29) - 1</f>
        <v>7</v>
      </c>
      <c r="V29" s="43" cm="1">
        <f t="array" ref="V29">IFERROR(INDEX(LY_12[Vendor Name], U29), "")</f>
        <v>0</v>
      </c>
      <c r="W29" s="44">
        <f>SUMIFS(LY_12[Closed Sales Volume YTD], LY_12[Associate Name], V21, LY_12[Vendor Name], V29)</f>
        <v>0</v>
      </c>
      <c r="X29" s="45" t="e">
        <f>W29/W19</f>
        <v>#DIV/0!</v>
      </c>
      <c r="Z29" s="3">
        <v>7</v>
      </c>
      <c r="AA29" s="3" cm="1">
        <f t="array" ref="AA29">_xlfn.AGGREGATE(15, 3, (LY_12[Associate Name]=AB21)/(LY_12[Associate Name]=AB21)*ROW(LY_12[Associate Name]), Z29) - 1</f>
        <v>7</v>
      </c>
      <c r="AB29" s="43" cm="1">
        <f t="array" ref="AB29">IFERROR(INDEX(LY_12[Vendor Name], AA29), "")</f>
        <v>0</v>
      </c>
      <c r="AC29" s="44">
        <f>SUMIFS(LY_12[Closed Sales Volume YTD], LY_12[Associate Name], AB21, LY_12[Vendor Name], AB29)</f>
        <v>0</v>
      </c>
      <c r="AD29" s="45" t="e">
        <f>AC29/AC19</f>
        <v>#DIV/0!</v>
      </c>
    </row>
    <row r="30" spans="1:30" x14ac:dyDescent="0.2">
      <c r="B30" s="3">
        <v>8</v>
      </c>
      <c r="C30" s="3" cm="1">
        <f t="array" ref="C30">_xlfn.AGGREGATE(15, 3, (LY_12[Associate Name]=D21)/(LY_12[Associate Name]=D21)*ROW(LY_12[Associate Name]), B30) - 1</f>
        <v>8</v>
      </c>
      <c r="D30" s="43" cm="1">
        <f t="array" ref="D30">IFERROR(INDEX(LY_12[Vendor Name], C30), "")</f>
        <v>0</v>
      </c>
      <c r="E30" s="44">
        <f>SUMIFS(LY_12[Closed Sales Volume YTD], LY_12[Associate Name], D21, LY_12[Vendor Name], D30)</f>
        <v>0</v>
      </c>
      <c r="F30" s="45" t="e">
        <f>E30/E19</f>
        <v>#DIV/0!</v>
      </c>
      <c r="H30" s="3">
        <v>8</v>
      </c>
      <c r="I30" s="3" cm="1">
        <f t="array" ref="I30">_xlfn.AGGREGATE(15, 3, (LY_12[Associate Name]=J21)/(LY_12[Associate Name]=J21)*ROW(LY_12[Associate Name]), H30) - 1</f>
        <v>8</v>
      </c>
      <c r="J30" s="43" cm="1">
        <f t="array" ref="J30">IFERROR(INDEX(LY_12[Vendor Name], I30), "")</f>
        <v>0</v>
      </c>
      <c r="K30" s="44">
        <f>SUMIFS(LY_12[Closed Sales Volume YTD], LY_12[Associate Name], J21, LY_12[Vendor Name], J30)</f>
        <v>0</v>
      </c>
      <c r="L30" s="45" t="e">
        <f>K30/K19</f>
        <v>#DIV/0!</v>
      </c>
      <c r="N30" s="3">
        <v>8</v>
      </c>
      <c r="O30" s="3" cm="1">
        <f t="array" ref="O30">_xlfn.AGGREGATE(15, 3, (LY_12[Associate Name]=P21)/(LY_12[Associate Name]=P21)*ROW(LY_12[Associate Name]), N30) - 1</f>
        <v>8</v>
      </c>
      <c r="P30" s="43" cm="1">
        <f t="array" ref="P30">IFERROR(INDEX(LY_12[Vendor Name], O30), "")</f>
        <v>0</v>
      </c>
      <c r="Q30" s="44">
        <f>SUMIFS(LY_12[Closed Sales Volume YTD], LY_12[Associate Name], P21, LY_12[Vendor Name], P30)</f>
        <v>0</v>
      </c>
      <c r="R30" s="45" t="e">
        <f>Q30/Q19</f>
        <v>#DIV/0!</v>
      </c>
      <c r="T30" s="3">
        <v>8</v>
      </c>
      <c r="U30" s="3" cm="1">
        <f t="array" ref="U30">_xlfn.AGGREGATE(15, 3, (LY_12[Associate Name]=V21)/(LY_12[Associate Name]=V21)*ROW(LY_12[Associate Name]), T30) - 1</f>
        <v>8</v>
      </c>
      <c r="V30" s="43" cm="1">
        <f t="array" ref="V30">IFERROR(INDEX(LY_12[Vendor Name], U30), "")</f>
        <v>0</v>
      </c>
      <c r="W30" s="44">
        <f>SUMIFS(LY_12[Closed Sales Volume YTD], LY_12[Associate Name], V21, LY_12[Vendor Name], V30)</f>
        <v>0</v>
      </c>
      <c r="X30" s="45" t="e">
        <f>W30/W19</f>
        <v>#DIV/0!</v>
      </c>
      <c r="Z30" s="3">
        <v>8</v>
      </c>
      <c r="AA30" s="3" cm="1">
        <f t="array" ref="AA30">_xlfn.AGGREGATE(15, 3, (LY_12[Associate Name]=AB21)/(LY_12[Associate Name]=AB21)*ROW(LY_12[Associate Name]), Z30) - 1</f>
        <v>8</v>
      </c>
      <c r="AB30" s="43" cm="1">
        <f t="array" ref="AB30">IFERROR(INDEX(LY_12[Vendor Name], AA30), "")</f>
        <v>0</v>
      </c>
      <c r="AC30" s="44">
        <f>SUMIFS(LY_12[Closed Sales Volume YTD], LY_12[Associate Name], AB21, LY_12[Vendor Name], AB30)</f>
        <v>0</v>
      </c>
      <c r="AD30" s="45" t="e">
        <f>AC30/AC19</f>
        <v>#DIV/0!</v>
      </c>
    </row>
    <row r="31" spans="1:30" x14ac:dyDescent="0.2">
      <c r="B31" s="3">
        <v>9</v>
      </c>
      <c r="C31" s="3" cm="1">
        <f t="array" ref="C31">_xlfn.AGGREGATE(15, 3, (LY_12[Associate Name]=D21)/(LY_12[Associate Name]=D21)*ROW(LY_12[Associate Name]), B31) - 1</f>
        <v>9</v>
      </c>
      <c r="D31" s="43" cm="1">
        <f t="array" ref="D31">IFERROR(INDEX(LY_12[Vendor Name], C31), "")</f>
        <v>0</v>
      </c>
      <c r="E31" s="44">
        <f>SUMIFS(LY_12[Closed Sales Volume YTD], LY_12[Associate Name], D21, LY_12[Vendor Name], D31)</f>
        <v>0</v>
      </c>
      <c r="F31" s="45" t="e">
        <f>E31/E19</f>
        <v>#DIV/0!</v>
      </c>
      <c r="H31" s="3">
        <v>9</v>
      </c>
      <c r="I31" s="3" cm="1">
        <f t="array" ref="I31">_xlfn.AGGREGATE(15, 3, (LY_12[Associate Name]=J21)/(LY_12[Associate Name]=J21)*ROW(LY_12[Associate Name]), H31) - 1</f>
        <v>9</v>
      </c>
      <c r="J31" s="43" cm="1">
        <f t="array" ref="J31">IFERROR(INDEX(LY_12[Vendor Name], I31), "")</f>
        <v>0</v>
      </c>
      <c r="K31" s="44">
        <f>SUMIFS(LY_12[Closed Sales Volume YTD], LY_12[Associate Name], J21, LY_12[Vendor Name], J31)</f>
        <v>0</v>
      </c>
      <c r="L31" s="45" t="e">
        <f>K31/K19</f>
        <v>#DIV/0!</v>
      </c>
      <c r="N31" s="3">
        <v>9</v>
      </c>
      <c r="O31" s="3" cm="1">
        <f t="array" ref="O31">_xlfn.AGGREGATE(15, 3, (LY_12[Associate Name]=P21)/(LY_12[Associate Name]=P21)*ROW(LY_12[Associate Name]), N31) - 1</f>
        <v>9</v>
      </c>
      <c r="P31" s="43" cm="1">
        <f t="array" ref="P31">IFERROR(INDEX(LY_12[Vendor Name], O31), "")</f>
        <v>0</v>
      </c>
      <c r="Q31" s="44">
        <f>SUMIFS(LY_12[Closed Sales Volume YTD], LY_12[Associate Name], P21, LY_12[Vendor Name], P31)</f>
        <v>0</v>
      </c>
      <c r="R31" s="45" t="e">
        <f>Q31/Q19</f>
        <v>#DIV/0!</v>
      </c>
      <c r="T31" s="3">
        <v>9</v>
      </c>
      <c r="U31" s="3" cm="1">
        <f t="array" ref="U31">_xlfn.AGGREGATE(15, 3, (LY_12[Associate Name]=V21)/(LY_12[Associate Name]=V21)*ROW(LY_12[Associate Name]), T31) - 1</f>
        <v>9</v>
      </c>
      <c r="V31" s="43" cm="1">
        <f t="array" ref="V31">IFERROR(INDEX(LY_12[Vendor Name], U31), "")</f>
        <v>0</v>
      </c>
      <c r="W31" s="44">
        <f>SUMIFS(LY_12[Closed Sales Volume YTD], LY_12[Associate Name], V21, LY_12[Vendor Name], V31)</f>
        <v>0</v>
      </c>
      <c r="X31" s="45" t="e">
        <f>W31/W19</f>
        <v>#DIV/0!</v>
      </c>
      <c r="Z31" s="3">
        <v>9</v>
      </c>
      <c r="AA31" s="3" cm="1">
        <f t="array" ref="AA31">_xlfn.AGGREGATE(15, 3, (LY_12[Associate Name]=AB21)/(LY_12[Associate Name]=AB21)*ROW(LY_12[Associate Name]), Z31) - 1</f>
        <v>9</v>
      </c>
      <c r="AB31" s="43" cm="1">
        <f t="array" ref="AB31">IFERROR(INDEX(LY_12[Vendor Name], AA31), "")</f>
        <v>0</v>
      </c>
      <c r="AC31" s="44">
        <f>SUMIFS(LY_12[Closed Sales Volume YTD], LY_12[Associate Name], AB21, LY_12[Vendor Name], AB31)</f>
        <v>0</v>
      </c>
      <c r="AD31" s="45" t="e">
        <f>AC31/AC19</f>
        <v>#DIV/0!</v>
      </c>
    </row>
    <row r="32" spans="1:30" x14ac:dyDescent="0.2">
      <c r="B32" s="3">
        <v>10</v>
      </c>
      <c r="C32" s="3" cm="1">
        <f t="array" ref="C32">_xlfn.AGGREGATE(15, 3, (LY_12[Associate Name]=D21)/(LY_12[Associate Name]=D21)*ROW(LY_12[Associate Name]), B32) - 1</f>
        <v>10</v>
      </c>
      <c r="D32" s="43" cm="1">
        <f t="array" ref="D32">IFERROR(INDEX(LY_12[Vendor Name], C32), "")</f>
        <v>0</v>
      </c>
      <c r="E32" s="44">
        <f>SUMIFS(LY_12[Closed Sales Volume YTD], LY_12[Associate Name], D21, LY_12[Vendor Name], D32)</f>
        <v>0</v>
      </c>
      <c r="F32" s="45" t="e">
        <f>E32/E19</f>
        <v>#DIV/0!</v>
      </c>
      <c r="H32" s="3">
        <v>10</v>
      </c>
      <c r="I32" s="3" cm="1">
        <f t="array" ref="I32">_xlfn.AGGREGATE(15, 3, (LY_12[Associate Name]=J21)/(LY_12[Associate Name]=J21)*ROW(LY_12[Associate Name]), H32) - 1</f>
        <v>10</v>
      </c>
      <c r="J32" s="43" cm="1">
        <f t="array" ref="J32">IFERROR(INDEX(LY_12[Vendor Name], I32), "")</f>
        <v>0</v>
      </c>
      <c r="K32" s="44">
        <f>SUMIFS(LY_12[Closed Sales Volume YTD], LY_12[Associate Name], J21, LY_12[Vendor Name], J32)</f>
        <v>0</v>
      </c>
      <c r="L32" s="45" t="e">
        <f>K32/K19</f>
        <v>#DIV/0!</v>
      </c>
      <c r="N32" s="3">
        <v>10</v>
      </c>
      <c r="O32" s="3" cm="1">
        <f t="array" ref="O32">_xlfn.AGGREGATE(15, 3, (LY_12[Associate Name]=P21)/(LY_12[Associate Name]=P21)*ROW(LY_12[Associate Name]), N32) - 1</f>
        <v>10</v>
      </c>
      <c r="P32" s="43" cm="1">
        <f t="array" ref="P32">IFERROR(INDEX(LY_12[Vendor Name], O32), "")</f>
        <v>0</v>
      </c>
      <c r="Q32" s="44">
        <f>SUMIFS(LY_12[Closed Sales Volume YTD], LY_12[Associate Name], P21, LY_12[Vendor Name], P32)</f>
        <v>0</v>
      </c>
      <c r="R32" s="45" t="e">
        <f>Q32/Q19</f>
        <v>#DIV/0!</v>
      </c>
      <c r="T32" s="3">
        <v>10</v>
      </c>
      <c r="U32" s="3" cm="1">
        <f t="array" ref="U32">_xlfn.AGGREGATE(15, 3, (LY_12[Associate Name]=V21)/(LY_12[Associate Name]=V21)*ROW(LY_12[Associate Name]), T32) - 1</f>
        <v>10</v>
      </c>
      <c r="V32" s="43" cm="1">
        <f t="array" ref="V32">IFERROR(INDEX(LY_12[Vendor Name], U32), "")</f>
        <v>0</v>
      </c>
      <c r="W32" s="44">
        <f>SUMIFS(LY_12[Closed Sales Volume YTD], LY_12[Associate Name], V21, LY_12[Vendor Name], V32)</f>
        <v>0</v>
      </c>
      <c r="X32" s="45" t="e">
        <f>W32/W19</f>
        <v>#DIV/0!</v>
      </c>
      <c r="Z32" s="3">
        <v>10</v>
      </c>
      <c r="AA32" s="3" cm="1">
        <f t="array" ref="AA32">_xlfn.AGGREGATE(15, 3, (LY_12[Associate Name]=AB21)/(LY_12[Associate Name]=AB21)*ROW(LY_12[Associate Name]), Z32) - 1</f>
        <v>10</v>
      </c>
      <c r="AB32" s="43" cm="1">
        <f t="array" ref="AB32">IFERROR(INDEX(LY_12[Vendor Name], AA32), "")</f>
        <v>0</v>
      </c>
      <c r="AC32" s="44">
        <f>SUMIFS(LY_12[Closed Sales Volume YTD], LY_12[Associate Name], AB21, LY_12[Vendor Name], AB32)</f>
        <v>0</v>
      </c>
      <c r="AD32" s="45" t="e">
        <f>AC32/AC19</f>
        <v>#DIV/0!</v>
      </c>
    </row>
    <row r="34" spans="1:30" ht="16" customHeight="1" x14ac:dyDescent="0.2">
      <c r="A34" s="81">
        <f>A18+5</f>
        <v>11</v>
      </c>
      <c r="B34" s="3"/>
      <c r="C34" s="3"/>
      <c r="D34" s="76" t="str" cm="1">
        <f t="array" ref="D34">IFERROR(INDEX(LY_Associate[Associate Name], A34), "")</f>
        <v/>
      </c>
      <c r="E34" s="77"/>
      <c r="F34" s="78"/>
      <c r="G34" s="81">
        <f>G18+5</f>
        <v>12</v>
      </c>
      <c r="H34" s="3"/>
      <c r="I34" s="3"/>
      <c r="J34" s="76" t="str" cm="1">
        <f t="array" ref="J34">IFERROR(INDEX(LY_Associate[Associate Name], G34), "")</f>
        <v/>
      </c>
      <c r="K34" s="77"/>
      <c r="L34" s="78"/>
      <c r="M34" s="81">
        <f>M18+5</f>
        <v>13</v>
      </c>
      <c r="N34" s="3"/>
      <c r="O34" s="3"/>
      <c r="P34" s="76" t="str" cm="1">
        <f t="array" ref="P34">IFERROR(INDEX(LY_Associate[Associate Name], M34), "")</f>
        <v/>
      </c>
      <c r="Q34" s="77"/>
      <c r="R34" s="78"/>
      <c r="S34" s="81">
        <f>S18+5</f>
        <v>14</v>
      </c>
      <c r="T34" s="3"/>
      <c r="U34" s="3"/>
      <c r="V34" s="76" t="str" cm="1">
        <f t="array" ref="V34">IFERROR(INDEX(LY_Associate[Associate Name], S34), "")</f>
        <v/>
      </c>
      <c r="W34" s="77"/>
      <c r="X34" s="78"/>
      <c r="Y34" s="81">
        <f>Y18+5</f>
        <v>15</v>
      </c>
      <c r="Z34" s="3"/>
      <c r="AA34" s="3"/>
      <c r="AB34" s="76" t="str" cm="1">
        <f t="array" ref="AB34">IFERROR(INDEX(LY_Associate[Associate Name], Y34), "")</f>
        <v/>
      </c>
      <c r="AC34" s="77"/>
      <c r="AD34" s="78"/>
    </row>
    <row r="35" spans="1:30" ht="16" customHeight="1" x14ac:dyDescent="0.2">
      <c r="A35" s="81"/>
      <c r="B35" s="3"/>
      <c r="C35" s="3"/>
      <c r="D35" s="37" t="s">
        <v>36</v>
      </c>
      <c r="E35" s="79">
        <f>SUMIFS(LY_12[Closed Sales Volume YTD], LY_12[Associate Name], D34)</f>
        <v>0</v>
      </c>
      <c r="F35" s="80"/>
      <c r="G35" s="81"/>
      <c r="H35" s="3"/>
      <c r="I35" s="3"/>
      <c r="J35" s="37" t="s">
        <v>36</v>
      </c>
      <c r="K35" s="79">
        <f>SUMIFS(LY_12[Closed Sales Volume YTD], LY_12[Associate Name], J34)</f>
        <v>0</v>
      </c>
      <c r="L35" s="80"/>
      <c r="M35" s="81"/>
      <c r="N35" s="3"/>
      <c r="O35" s="3"/>
      <c r="P35" s="37" t="s">
        <v>36</v>
      </c>
      <c r="Q35" s="79">
        <f>SUMIFS(LY_12[Closed Sales Volume YTD], LY_12[Associate Name], P34)</f>
        <v>0</v>
      </c>
      <c r="R35" s="80"/>
      <c r="S35" s="81"/>
      <c r="T35" s="3"/>
      <c r="U35" s="3"/>
      <c r="V35" s="37" t="s">
        <v>36</v>
      </c>
      <c r="W35" s="79">
        <f>SUMIFS(LY_12[Closed Sales Volume YTD], LY_12[Associate Name], V34)</f>
        <v>0</v>
      </c>
      <c r="X35" s="80"/>
      <c r="Y35" s="81"/>
      <c r="Z35" s="3"/>
      <c r="AA35" s="3"/>
      <c r="AB35" s="37" t="s">
        <v>36</v>
      </c>
      <c r="AC35" s="79">
        <f>SUMIFS(LY_12[Closed Sales Volume YTD], LY_12[Associate Name], AB34)</f>
        <v>0</v>
      </c>
      <c r="AD35" s="80"/>
    </row>
    <row r="36" spans="1:30" ht="16" customHeight="1" x14ac:dyDescent="0.2">
      <c r="A36" s="81"/>
      <c r="B36" s="3"/>
      <c r="C36" s="3"/>
      <c r="D36" s="37" t="s">
        <v>37</v>
      </c>
      <c r="E36" s="72" t="e">
        <f>E35/LY_12[[#Totals],[Closed Sales Volume YTD]]</f>
        <v>#DIV/0!</v>
      </c>
      <c r="F36" s="73"/>
      <c r="G36" s="81"/>
      <c r="H36" s="3"/>
      <c r="I36" s="3"/>
      <c r="J36" s="37" t="s">
        <v>37</v>
      </c>
      <c r="K36" s="72" t="e">
        <f>K35/LY_12[[#Totals],[Closed Sales Volume YTD]]</f>
        <v>#DIV/0!</v>
      </c>
      <c r="L36" s="73"/>
      <c r="M36" s="81"/>
      <c r="N36" s="3"/>
      <c r="O36" s="3"/>
      <c r="P36" s="37" t="s">
        <v>37</v>
      </c>
      <c r="Q36" s="72" t="e">
        <f>Q35/LY_12[[#Totals],[Closed Sales Volume YTD]]</f>
        <v>#DIV/0!</v>
      </c>
      <c r="R36" s="73"/>
      <c r="S36" s="81"/>
      <c r="T36" s="3"/>
      <c r="U36" s="3"/>
      <c r="V36" s="37" t="s">
        <v>37</v>
      </c>
      <c r="W36" s="72" t="e">
        <f>W35/LY_12[[#Totals],[Closed Sales Volume YTD]]</f>
        <v>#DIV/0!</v>
      </c>
      <c r="X36" s="73"/>
      <c r="Y36" s="81"/>
      <c r="Z36" s="3"/>
      <c r="AA36" s="3"/>
      <c r="AB36" s="37" t="s">
        <v>37</v>
      </c>
      <c r="AC36" s="72" t="e">
        <f>AC35/LY_12[[#Totals],[Closed Sales Volume YTD]]</f>
        <v>#DIV/0!</v>
      </c>
      <c r="AD36" s="73"/>
    </row>
    <row r="37" spans="1:30" ht="16" hidden="1" customHeight="1" x14ac:dyDescent="0.2">
      <c r="B37" s="38" t="s">
        <v>38</v>
      </c>
      <c r="C37" s="39" t="s">
        <v>39</v>
      </c>
      <c r="D37" s="74" t="str">
        <f>D34</f>
        <v/>
      </c>
      <c r="E37" s="75"/>
      <c r="H37" s="38" t="s">
        <v>38</v>
      </c>
      <c r="I37" s="39" t="s">
        <v>39</v>
      </c>
      <c r="J37" s="74" t="str">
        <f>J34</f>
        <v/>
      </c>
      <c r="K37" s="75"/>
      <c r="N37" s="38" t="s">
        <v>38</v>
      </c>
      <c r="O37" s="39" t="s">
        <v>39</v>
      </c>
      <c r="P37" s="74" t="str">
        <f>P34</f>
        <v/>
      </c>
      <c r="Q37" s="75"/>
      <c r="T37" s="38" t="s">
        <v>38</v>
      </c>
      <c r="U37" s="39" t="s">
        <v>39</v>
      </c>
      <c r="V37" s="74" t="str">
        <f>V34</f>
        <v/>
      </c>
      <c r="W37" s="75"/>
      <c r="Z37" s="38" t="s">
        <v>38</v>
      </c>
      <c r="AA37" s="39" t="s">
        <v>39</v>
      </c>
      <c r="AB37" s="74" t="str">
        <f>AB34</f>
        <v/>
      </c>
      <c r="AC37" s="75"/>
    </row>
    <row r="38" spans="1:30" x14ac:dyDescent="0.2">
      <c r="B38" s="40"/>
      <c r="C38" s="40"/>
      <c r="D38" s="41" t="s">
        <v>40</v>
      </c>
      <c r="E38" s="41" t="s">
        <v>41</v>
      </c>
      <c r="F38" s="42" t="s">
        <v>42</v>
      </c>
      <c r="H38" s="40"/>
      <c r="I38" s="40"/>
      <c r="J38" s="41" t="s">
        <v>40</v>
      </c>
      <c r="K38" s="41" t="s">
        <v>41</v>
      </c>
      <c r="L38" s="42" t="s">
        <v>42</v>
      </c>
      <c r="N38" s="40"/>
      <c r="O38" s="40"/>
      <c r="P38" s="41" t="s">
        <v>40</v>
      </c>
      <c r="Q38" s="41" t="s">
        <v>41</v>
      </c>
      <c r="R38" s="42" t="s">
        <v>42</v>
      </c>
      <c r="T38" s="40"/>
      <c r="U38" s="40"/>
      <c r="V38" s="41" t="s">
        <v>40</v>
      </c>
      <c r="W38" s="41" t="s">
        <v>41</v>
      </c>
      <c r="X38" s="42" t="s">
        <v>42</v>
      </c>
      <c r="Z38" s="40"/>
      <c r="AA38" s="40"/>
      <c r="AB38" s="41" t="s">
        <v>40</v>
      </c>
      <c r="AC38" s="41" t="s">
        <v>41</v>
      </c>
      <c r="AD38" s="42" t="s">
        <v>42</v>
      </c>
    </row>
    <row r="39" spans="1:30" x14ac:dyDescent="0.2">
      <c r="B39" s="3">
        <v>1</v>
      </c>
      <c r="C39" s="3" cm="1">
        <f t="array" ref="C39">_xlfn.AGGREGATE(15, 3, (LY_12[Associate Name]=D37)/(LY_12[Associate Name]=D37)*ROW(LY_12[Associate Name]), B39) - 1</f>
        <v>1</v>
      </c>
      <c r="D39" s="43" cm="1">
        <f t="array" ref="D39">IFERROR(INDEX(LY_12[Vendor Name], C39), "")</f>
        <v>0</v>
      </c>
      <c r="E39" s="44">
        <f>SUMIFS(LY_12[Closed Sales Volume YTD], LY_12[Associate Name], D37, LY_12[Vendor Name], D39)</f>
        <v>0</v>
      </c>
      <c r="F39" s="46" t="e">
        <f>E39/E35</f>
        <v>#DIV/0!</v>
      </c>
      <c r="H39" s="3">
        <v>1</v>
      </c>
      <c r="I39" s="3" cm="1">
        <f t="array" ref="I39">_xlfn.AGGREGATE(15, 3, (LY_12[Associate Name]=J37)/(LY_12[Associate Name]=J37)*ROW(LY_12[Associate Name]), H39) - 1</f>
        <v>1</v>
      </c>
      <c r="J39" s="43" cm="1">
        <f t="array" ref="J39">IFERROR(INDEX(LY_12[Vendor Name], I39), "")</f>
        <v>0</v>
      </c>
      <c r="K39" s="44">
        <f>SUMIFS(LY_12[Closed Sales Volume YTD], LY_12[Associate Name], J37, LY_12[Vendor Name], J39)</f>
        <v>0</v>
      </c>
      <c r="L39" s="46" t="e">
        <f>K39/K35</f>
        <v>#DIV/0!</v>
      </c>
      <c r="N39" s="3">
        <v>1</v>
      </c>
      <c r="O39" s="3" cm="1">
        <f t="array" ref="O39">_xlfn.AGGREGATE(15, 3, (LY_12[Associate Name]=P37)/(LY_12[Associate Name]=P37)*ROW(LY_12[Associate Name]), N39) - 1</f>
        <v>1</v>
      </c>
      <c r="P39" s="43" cm="1">
        <f t="array" ref="P39">IFERROR(INDEX(LY_12[Vendor Name], O39), "")</f>
        <v>0</v>
      </c>
      <c r="Q39" s="44">
        <f>SUMIFS(LY_12[Closed Sales Volume YTD], LY_12[Associate Name], P37, LY_12[Vendor Name], P39)</f>
        <v>0</v>
      </c>
      <c r="R39" s="46" t="e">
        <f>Q39/Q35</f>
        <v>#DIV/0!</v>
      </c>
      <c r="T39" s="3">
        <v>1</v>
      </c>
      <c r="U39" s="3" cm="1">
        <f t="array" ref="U39">_xlfn.AGGREGATE(15, 3, (LY_12[Associate Name]=V37)/(LY_12[Associate Name]=V37)*ROW(LY_12[Associate Name]), T39) - 1</f>
        <v>1</v>
      </c>
      <c r="V39" s="43" cm="1">
        <f t="array" ref="V39">IFERROR(INDEX(LY_12[Vendor Name], U39), "")</f>
        <v>0</v>
      </c>
      <c r="W39" s="44">
        <f>SUMIFS(LY_12[Closed Sales Volume YTD], LY_12[Associate Name], V37, LY_12[Vendor Name], V39)</f>
        <v>0</v>
      </c>
      <c r="X39" s="46" t="e">
        <f>W39/W35</f>
        <v>#DIV/0!</v>
      </c>
      <c r="Z39" s="3">
        <v>1</v>
      </c>
      <c r="AA39" s="3" cm="1">
        <f t="array" ref="AA39">_xlfn.AGGREGATE(15, 3, (LY_12[Associate Name]=AB37)/(LY_12[Associate Name]=AB37)*ROW(LY_12[Associate Name]), Z39) - 1</f>
        <v>1</v>
      </c>
      <c r="AB39" s="43" cm="1">
        <f t="array" ref="AB39">IFERROR(INDEX(LY_12[Vendor Name], AA39), "")</f>
        <v>0</v>
      </c>
      <c r="AC39" s="44">
        <f>SUMIFS(LY_12[Closed Sales Volume YTD], LY_12[Associate Name], AB37, LY_12[Vendor Name], AB39)</f>
        <v>0</v>
      </c>
      <c r="AD39" s="46" t="e">
        <f>AC39/AC35</f>
        <v>#DIV/0!</v>
      </c>
    </row>
    <row r="40" spans="1:30" x14ac:dyDescent="0.2">
      <c r="B40" s="3">
        <v>2</v>
      </c>
      <c r="C40" s="3" cm="1">
        <f t="array" ref="C40">_xlfn.AGGREGATE(15, 3, (LY_12[Associate Name]=D37)/(LY_12[Associate Name]=D37)*ROW(LY_12[Associate Name]), B40) - 1</f>
        <v>2</v>
      </c>
      <c r="D40" s="43" cm="1">
        <f t="array" ref="D40">IFERROR(INDEX(LY_12[Vendor Name], C40), "")</f>
        <v>0</v>
      </c>
      <c r="E40" s="44">
        <f>SUMIFS(LY_12[Closed Sales Volume YTD], LY_12[Associate Name], D37, LY_12[Vendor Name], D40)</f>
        <v>0</v>
      </c>
      <c r="F40" s="46" t="e">
        <f>E40/E35</f>
        <v>#DIV/0!</v>
      </c>
      <c r="H40" s="3">
        <v>2</v>
      </c>
      <c r="I40" s="3" cm="1">
        <f t="array" ref="I40">_xlfn.AGGREGATE(15, 3, (LY_12[Associate Name]=J37)/(LY_12[Associate Name]=J37)*ROW(LY_12[Associate Name]), H40) - 1</f>
        <v>2</v>
      </c>
      <c r="J40" s="43" cm="1">
        <f t="array" ref="J40">IFERROR(INDEX(LY_12[Vendor Name], I40), "")</f>
        <v>0</v>
      </c>
      <c r="K40" s="44">
        <f>SUMIFS(LY_12[Closed Sales Volume YTD], LY_12[Associate Name], J37, LY_12[Vendor Name], J40)</f>
        <v>0</v>
      </c>
      <c r="L40" s="46" t="e">
        <f>K40/K35</f>
        <v>#DIV/0!</v>
      </c>
      <c r="N40" s="3">
        <v>2</v>
      </c>
      <c r="O40" s="3" cm="1">
        <f t="array" ref="O40">_xlfn.AGGREGATE(15, 3, (LY_12[Associate Name]=P37)/(LY_12[Associate Name]=P37)*ROW(LY_12[Associate Name]), N40) - 1</f>
        <v>2</v>
      </c>
      <c r="P40" s="43" cm="1">
        <f t="array" ref="P40">IFERROR(INDEX(LY_12[Vendor Name], O40), "")</f>
        <v>0</v>
      </c>
      <c r="Q40" s="44">
        <f>SUMIFS(LY_12[Closed Sales Volume YTD], LY_12[Associate Name], P37, LY_12[Vendor Name], P40)</f>
        <v>0</v>
      </c>
      <c r="R40" s="46" t="e">
        <f>Q40/Q35</f>
        <v>#DIV/0!</v>
      </c>
      <c r="T40" s="3">
        <v>2</v>
      </c>
      <c r="U40" s="3" cm="1">
        <f t="array" ref="U40">_xlfn.AGGREGATE(15, 3, (LY_12[Associate Name]=V37)/(LY_12[Associate Name]=V37)*ROW(LY_12[Associate Name]), T40) - 1</f>
        <v>2</v>
      </c>
      <c r="V40" s="43" cm="1">
        <f t="array" ref="V40">IFERROR(INDEX(LY_12[Vendor Name], U40), "")</f>
        <v>0</v>
      </c>
      <c r="W40" s="44">
        <f>SUMIFS(LY_12[Closed Sales Volume YTD], LY_12[Associate Name], V37, LY_12[Vendor Name], V40)</f>
        <v>0</v>
      </c>
      <c r="X40" s="46" t="e">
        <f>W40/W35</f>
        <v>#DIV/0!</v>
      </c>
      <c r="Z40" s="3">
        <v>2</v>
      </c>
      <c r="AA40" s="3" cm="1">
        <f t="array" ref="AA40">_xlfn.AGGREGATE(15, 3, (LY_12[Associate Name]=AB37)/(LY_12[Associate Name]=AB37)*ROW(LY_12[Associate Name]), Z40) - 1</f>
        <v>2</v>
      </c>
      <c r="AB40" s="43" cm="1">
        <f t="array" ref="AB40">IFERROR(INDEX(LY_12[Vendor Name], AA40), "")</f>
        <v>0</v>
      </c>
      <c r="AC40" s="44">
        <f>SUMIFS(LY_12[Closed Sales Volume YTD], LY_12[Associate Name], AB37, LY_12[Vendor Name], AB40)</f>
        <v>0</v>
      </c>
      <c r="AD40" s="46" t="e">
        <f>AC40/AC35</f>
        <v>#DIV/0!</v>
      </c>
    </row>
    <row r="41" spans="1:30" x14ac:dyDescent="0.2">
      <c r="B41" s="3">
        <v>3</v>
      </c>
      <c r="C41" s="3" cm="1">
        <f t="array" ref="C41">_xlfn.AGGREGATE(15, 3, (LY_12[Associate Name]=D37)/(LY_12[Associate Name]=D37)*ROW(LY_12[Associate Name]), B41) - 1</f>
        <v>3</v>
      </c>
      <c r="D41" s="43" cm="1">
        <f t="array" ref="D41">IFERROR(INDEX(LY_12[Vendor Name], C41), "")</f>
        <v>0</v>
      </c>
      <c r="E41" s="44">
        <f>SUMIFS(LY_12[Closed Sales Volume YTD], LY_12[Associate Name], D37, LY_12[Vendor Name], D41)</f>
        <v>0</v>
      </c>
      <c r="F41" s="45" t="e">
        <f>E41/E35</f>
        <v>#DIV/0!</v>
      </c>
      <c r="H41" s="3">
        <v>3</v>
      </c>
      <c r="I41" s="3" cm="1">
        <f t="array" ref="I41">_xlfn.AGGREGATE(15, 3, (LY_12[Associate Name]=J37)/(LY_12[Associate Name]=J37)*ROW(LY_12[Associate Name]), H41) - 1</f>
        <v>3</v>
      </c>
      <c r="J41" s="43" cm="1">
        <f t="array" ref="J41">IFERROR(INDEX(LY_12[Vendor Name], I41), "")</f>
        <v>0</v>
      </c>
      <c r="K41" s="44">
        <f>SUMIFS(LY_12[Closed Sales Volume YTD], LY_12[Associate Name], J37, LY_12[Vendor Name], J41)</f>
        <v>0</v>
      </c>
      <c r="L41" s="45" t="e">
        <f>K41/K35</f>
        <v>#DIV/0!</v>
      </c>
      <c r="N41" s="3">
        <v>3</v>
      </c>
      <c r="O41" s="3" cm="1">
        <f t="array" ref="O41">_xlfn.AGGREGATE(15, 3, (LY_12[Associate Name]=P37)/(LY_12[Associate Name]=P37)*ROW(LY_12[Associate Name]), N41) - 1</f>
        <v>3</v>
      </c>
      <c r="P41" s="43" cm="1">
        <f t="array" ref="P41">IFERROR(INDEX(LY_12[Vendor Name], O41), "")</f>
        <v>0</v>
      </c>
      <c r="Q41" s="44">
        <f>SUMIFS(LY_12[Closed Sales Volume YTD], LY_12[Associate Name], P37, LY_12[Vendor Name], P41)</f>
        <v>0</v>
      </c>
      <c r="R41" s="45" t="e">
        <f>Q41/Q35</f>
        <v>#DIV/0!</v>
      </c>
      <c r="T41" s="3">
        <v>3</v>
      </c>
      <c r="U41" s="3" cm="1">
        <f t="array" ref="U41">_xlfn.AGGREGATE(15, 3, (LY_12[Associate Name]=V37)/(LY_12[Associate Name]=V37)*ROW(LY_12[Associate Name]), T41) - 1</f>
        <v>3</v>
      </c>
      <c r="V41" s="43" cm="1">
        <f t="array" ref="V41">IFERROR(INDEX(LY_12[Vendor Name], U41), "")</f>
        <v>0</v>
      </c>
      <c r="W41" s="44">
        <f>SUMIFS(LY_12[Closed Sales Volume YTD], LY_12[Associate Name], V37, LY_12[Vendor Name], V41)</f>
        <v>0</v>
      </c>
      <c r="X41" s="45" t="e">
        <f>W41/W35</f>
        <v>#DIV/0!</v>
      </c>
      <c r="Z41" s="3">
        <v>3</v>
      </c>
      <c r="AA41" s="3" cm="1">
        <f t="array" ref="AA41">_xlfn.AGGREGATE(15, 3, (LY_12[Associate Name]=AB37)/(LY_12[Associate Name]=AB37)*ROW(LY_12[Associate Name]), Z41) - 1</f>
        <v>3</v>
      </c>
      <c r="AB41" s="43" cm="1">
        <f t="array" ref="AB41">IFERROR(INDEX(LY_12[Vendor Name], AA41), "")</f>
        <v>0</v>
      </c>
      <c r="AC41" s="44">
        <f>SUMIFS(LY_12[Closed Sales Volume YTD], LY_12[Associate Name], AB37, LY_12[Vendor Name], AB41)</f>
        <v>0</v>
      </c>
      <c r="AD41" s="45" t="e">
        <f>AC41/AC35</f>
        <v>#DIV/0!</v>
      </c>
    </row>
    <row r="42" spans="1:30" x14ac:dyDescent="0.2">
      <c r="B42" s="3">
        <v>4</v>
      </c>
      <c r="C42" s="3" cm="1">
        <f t="array" ref="C42">_xlfn.AGGREGATE(15, 3, (LY_12[Associate Name]=D37)/(LY_12[Associate Name]=D37)*ROW(LY_12[Associate Name]), B42) - 1</f>
        <v>4</v>
      </c>
      <c r="D42" s="43" cm="1">
        <f t="array" ref="D42">IFERROR(INDEX(LY_12[Vendor Name], C42), "")</f>
        <v>0</v>
      </c>
      <c r="E42" s="44">
        <f>SUMIFS(LY_12[Closed Sales Volume YTD], LY_12[Associate Name], D37, LY_12[Vendor Name], D42)</f>
        <v>0</v>
      </c>
      <c r="F42" s="45" t="e">
        <f>E42/E35</f>
        <v>#DIV/0!</v>
      </c>
      <c r="H42" s="3">
        <v>4</v>
      </c>
      <c r="I42" s="3" cm="1">
        <f t="array" ref="I42">_xlfn.AGGREGATE(15, 3, (LY_12[Associate Name]=J37)/(LY_12[Associate Name]=J37)*ROW(LY_12[Associate Name]), H42) - 1</f>
        <v>4</v>
      </c>
      <c r="J42" s="43" cm="1">
        <f t="array" ref="J42">IFERROR(INDEX(LY_12[Vendor Name], I42), "")</f>
        <v>0</v>
      </c>
      <c r="K42" s="44">
        <f>SUMIFS(LY_12[Closed Sales Volume YTD], LY_12[Associate Name], J37, LY_12[Vendor Name], J42)</f>
        <v>0</v>
      </c>
      <c r="L42" s="45" t="e">
        <f>K42/K35</f>
        <v>#DIV/0!</v>
      </c>
      <c r="N42" s="3">
        <v>4</v>
      </c>
      <c r="O42" s="3" cm="1">
        <f t="array" ref="O42">_xlfn.AGGREGATE(15, 3, (LY_12[Associate Name]=P37)/(LY_12[Associate Name]=P37)*ROW(LY_12[Associate Name]), N42) - 1</f>
        <v>4</v>
      </c>
      <c r="P42" s="43" cm="1">
        <f t="array" ref="P42">IFERROR(INDEX(LY_12[Vendor Name], O42), "")</f>
        <v>0</v>
      </c>
      <c r="Q42" s="44">
        <f>SUMIFS(LY_12[Closed Sales Volume YTD], LY_12[Associate Name], P37, LY_12[Vendor Name], P42)</f>
        <v>0</v>
      </c>
      <c r="R42" s="45" t="e">
        <f>Q42/Q35</f>
        <v>#DIV/0!</v>
      </c>
      <c r="T42" s="3">
        <v>4</v>
      </c>
      <c r="U42" s="3" cm="1">
        <f t="array" ref="U42">_xlfn.AGGREGATE(15, 3, (LY_12[Associate Name]=V37)/(LY_12[Associate Name]=V37)*ROW(LY_12[Associate Name]), T42) - 1</f>
        <v>4</v>
      </c>
      <c r="V42" s="43" cm="1">
        <f t="array" ref="V42">IFERROR(INDEX(LY_12[Vendor Name], U42), "")</f>
        <v>0</v>
      </c>
      <c r="W42" s="44">
        <f>SUMIFS(LY_12[Closed Sales Volume YTD], LY_12[Associate Name], V37, LY_12[Vendor Name], V42)</f>
        <v>0</v>
      </c>
      <c r="X42" s="45" t="e">
        <f>W42/W35</f>
        <v>#DIV/0!</v>
      </c>
      <c r="Z42" s="3">
        <v>4</v>
      </c>
      <c r="AA42" s="3" cm="1">
        <f t="array" ref="AA42">_xlfn.AGGREGATE(15, 3, (LY_12[Associate Name]=AB37)/(LY_12[Associate Name]=AB37)*ROW(LY_12[Associate Name]), Z42) - 1</f>
        <v>4</v>
      </c>
      <c r="AB42" s="43" cm="1">
        <f t="array" ref="AB42">IFERROR(INDEX(LY_12[Vendor Name], AA42), "")</f>
        <v>0</v>
      </c>
      <c r="AC42" s="44">
        <f>SUMIFS(LY_12[Closed Sales Volume YTD], LY_12[Associate Name], AB37, LY_12[Vendor Name], AB42)</f>
        <v>0</v>
      </c>
      <c r="AD42" s="45" t="e">
        <f>AC42/AC35</f>
        <v>#DIV/0!</v>
      </c>
    </row>
    <row r="43" spans="1:30" x14ac:dyDescent="0.2">
      <c r="B43" s="3">
        <v>5</v>
      </c>
      <c r="C43" s="3" cm="1">
        <f t="array" ref="C43">_xlfn.AGGREGATE(15, 3, (LY_12[Associate Name]=D37)/(LY_12[Associate Name]=D37)*ROW(LY_12[Associate Name]), B43) - 1</f>
        <v>5</v>
      </c>
      <c r="D43" s="43" cm="1">
        <f t="array" ref="D43">IFERROR(INDEX(LY_12[Vendor Name], C43), "")</f>
        <v>0</v>
      </c>
      <c r="E43" s="44">
        <f>SUMIFS(LY_12[Closed Sales Volume YTD], LY_12[Associate Name], D37, LY_12[Vendor Name], D43)</f>
        <v>0</v>
      </c>
      <c r="F43" s="45" t="e">
        <f>E43/E35</f>
        <v>#DIV/0!</v>
      </c>
      <c r="H43" s="3">
        <v>5</v>
      </c>
      <c r="I43" s="3" cm="1">
        <f t="array" ref="I43">_xlfn.AGGREGATE(15, 3, (LY_12[Associate Name]=J37)/(LY_12[Associate Name]=J37)*ROW(LY_12[Associate Name]), H43) - 1</f>
        <v>5</v>
      </c>
      <c r="J43" s="43" cm="1">
        <f t="array" ref="J43">IFERROR(INDEX(LY_12[Vendor Name], I43), "")</f>
        <v>0</v>
      </c>
      <c r="K43" s="44">
        <f>SUMIFS(LY_12[Closed Sales Volume YTD], LY_12[Associate Name], J37, LY_12[Vendor Name], J43)</f>
        <v>0</v>
      </c>
      <c r="L43" s="45" t="e">
        <f>K43/K35</f>
        <v>#DIV/0!</v>
      </c>
      <c r="N43" s="3">
        <v>5</v>
      </c>
      <c r="O43" s="3" cm="1">
        <f t="array" ref="O43">_xlfn.AGGREGATE(15, 3, (LY_12[Associate Name]=P37)/(LY_12[Associate Name]=P37)*ROW(LY_12[Associate Name]), N43) - 1</f>
        <v>5</v>
      </c>
      <c r="P43" s="43" cm="1">
        <f t="array" ref="P43">IFERROR(INDEX(LY_12[Vendor Name], O43), "")</f>
        <v>0</v>
      </c>
      <c r="Q43" s="44">
        <f>SUMIFS(LY_12[Closed Sales Volume YTD], LY_12[Associate Name], P37, LY_12[Vendor Name], P43)</f>
        <v>0</v>
      </c>
      <c r="R43" s="45" t="e">
        <f>Q43/Q35</f>
        <v>#DIV/0!</v>
      </c>
      <c r="T43" s="3">
        <v>5</v>
      </c>
      <c r="U43" s="3" cm="1">
        <f t="array" ref="U43">_xlfn.AGGREGATE(15, 3, (LY_12[Associate Name]=V37)/(LY_12[Associate Name]=V37)*ROW(LY_12[Associate Name]), T43) - 1</f>
        <v>5</v>
      </c>
      <c r="V43" s="43" cm="1">
        <f t="array" ref="V43">IFERROR(INDEX(LY_12[Vendor Name], U43), "")</f>
        <v>0</v>
      </c>
      <c r="W43" s="44">
        <f>SUMIFS(LY_12[Closed Sales Volume YTD], LY_12[Associate Name], V37, LY_12[Vendor Name], V43)</f>
        <v>0</v>
      </c>
      <c r="X43" s="45" t="e">
        <f>W43/W35</f>
        <v>#DIV/0!</v>
      </c>
      <c r="Z43" s="3">
        <v>5</v>
      </c>
      <c r="AA43" s="3" cm="1">
        <f t="array" ref="AA43">_xlfn.AGGREGATE(15, 3, (LY_12[Associate Name]=AB37)/(LY_12[Associate Name]=AB37)*ROW(LY_12[Associate Name]), Z43) - 1</f>
        <v>5</v>
      </c>
      <c r="AB43" s="43" cm="1">
        <f t="array" ref="AB43">IFERROR(INDEX(LY_12[Vendor Name], AA43), "")</f>
        <v>0</v>
      </c>
      <c r="AC43" s="44">
        <f>SUMIFS(LY_12[Closed Sales Volume YTD], LY_12[Associate Name], AB37, LY_12[Vendor Name], AB43)</f>
        <v>0</v>
      </c>
      <c r="AD43" s="45" t="e">
        <f>AC43/AC35</f>
        <v>#DIV/0!</v>
      </c>
    </row>
    <row r="44" spans="1:30" x14ac:dyDescent="0.2">
      <c r="B44" s="3">
        <v>6</v>
      </c>
      <c r="C44" s="3" cm="1">
        <f t="array" ref="C44">_xlfn.AGGREGATE(15, 3, (LY_12[Associate Name]=D37)/(LY_12[Associate Name]=D37)*ROW(LY_12[Associate Name]), B44) - 1</f>
        <v>6</v>
      </c>
      <c r="D44" s="43" cm="1">
        <f t="array" ref="D44">IFERROR(INDEX(LY_12[Vendor Name], C44), "")</f>
        <v>0</v>
      </c>
      <c r="E44" s="44">
        <f>SUMIFS(LY_12[Closed Sales Volume YTD], LY_12[Associate Name], D37, LY_12[Vendor Name], D44)</f>
        <v>0</v>
      </c>
      <c r="F44" s="45" t="e">
        <f>E44/E35</f>
        <v>#DIV/0!</v>
      </c>
      <c r="H44" s="3">
        <v>6</v>
      </c>
      <c r="I44" s="3" cm="1">
        <f t="array" ref="I44">_xlfn.AGGREGATE(15, 3, (LY_12[Associate Name]=J37)/(LY_12[Associate Name]=J37)*ROW(LY_12[Associate Name]), H44) - 1</f>
        <v>6</v>
      </c>
      <c r="J44" s="43" cm="1">
        <f t="array" ref="J44">IFERROR(INDEX(LY_12[Vendor Name], I44), "")</f>
        <v>0</v>
      </c>
      <c r="K44" s="44">
        <f>SUMIFS(LY_12[Closed Sales Volume YTD], LY_12[Associate Name], J37, LY_12[Vendor Name], J44)</f>
        <v>0</v>
      </c>
      <c r="L44" s="45" t="e">
        <f>K44/K35</f>
        <v>#DIV/0!</v>
      </c>
      <c r="N44" s="3">
        <v>6</v>
      </c>
      <c r="O44" s="3" cm="1">
        <f t="array" ref="O44">_xlfn.AGGREGATE(15, 3, (LY_12[Associate Name]=P37)/(LY_12[Associate Name]=P37)*ROW(LY_12[Associate Name]), N44) - 1</f>
        <v>6</v>
      </c>
      <c r="P44" s="43" cm="1">
        <f t="array" ref="P44">IFERROR(INDEX(LY_12[Vendor Name], O44), "")</f>
        <v>0</v>
      </c>
      <c r="Q44" s="44">
        <f>SUMIFS(LY_12[Closed Sales Volume YTD], LY_12[Associate Name], P37, LY_12[Vendor Name], P44)</f>
        <v>0</v>
      </c>
      <c r="R44" s="45" t="e">
        <f>Q44/Q35</f>
        <v>#DIV/0!</v>
      </c>
      <c r="T44" s="3">
        <v>6</v>
      </c>
      <c r="U44" s="3" cm="1">
        <f t="array" ref="U44">_xlfn.AGGREGATE(15, 3, (LY_12[Associate Name]=V37)/(LY_12[Associate Name]=V37)*ROW(LY_12[Associate Name]), T44) - 1</f>
        <v>6</v>
      </c>
      <c r="V44" s="43" cm="1">
        <f t="array" ref="V44">IFERROR(INDEX(LY_12[Vendor Name], U44), "")</f>
        <v>0</v>
      </c>
      <c r="W44" s="44">
        <f>SUMIFS(LY_12[Closed Sales Volume YTD], LY_12[Associate Name], V37, LY_12[Vendor Name], V44)</f>
        <v>0</v>
      </c>
      <c r="X44" s="45" t="e">
        <f>W44/W35</f>
        <v>#DIV/0!</v>
      </c>
      <c r="Z44" s="3">
        <v>6</v>
      </c>
      <c r="AA44" s="3" cm="1">
        <f t="array" ref="AA44">_xlfn.AGGREGATE(15, 3, (LY_12[Associate Name]=AB37)/(LY_12[Associate Name]=AB37)*ROW(LY_12[Associate Name]), Z44) - 1</f>
        <v>6</v>
      </c>
      <c r="AB44" s="43" cm="1">
        <f t="array" ref="AB44">IFERROR(INDEX(LY_12[Vendor Name], AA44), "")</f>
        <v>0</v>
      </c>
      <c r="AC44" s="44">
        <f>SUMIFS(LY_12[Closed Sales Volume YTD], LY_12[Associate Name], AB37, LY_12[Vendor Name], AB44)</f>
        <v>0</v>
      </c>
      <c r="AD44" s="45" t="e">
        <f>AC44/AC35</f>
        <v>#DIV/0!</v>
      </c>
    </row>
    <row r="45" spans="1:30" x14ac:dyDescent="0.2">
      <c r="B45" s="3">
        <v>7</v>
      </c>
      <c r="C45" s="3" cm="1">
        <f t="array" ref="C45">_xlfn.AGGREGATE(15, 3, (LY_12[Associate Name]=D37)/(LY_12[Associate Name]=D37)*ROW(LY_12[Associate Name]), B45) - 1</f>
        <v>7</v>
      </c>
      <c r="D45" s="43" cm="1">
        <f t="array" ref="D45">IFERROR(INDEX(LY_12[Vendor Name], C45), "")</f>
        <v>0</v>
      </c>
      <c r="E45" s="44">
        <f>SUMIFS(LY_12[Closed Sales Volume YTD], LY_12[Associate Name], D37, LY_12[Vendor Name], D45)</f>
        <v>0</v>
      </c>
      <c r="F45" s="45" t="e">
        <f>E45/E35</f>
        <v>#DIV/0!</v>
      </c>
      <c r="H45" s="3">
        <v>7</v>
      </c>
      <c r="I45" s="3" cm="1">
        <f t="array" ref="I45">_xlfn.AGGREGATE(15, 3, (LY_12[Associate Name]=J37)/(LY_12[Associate Name]=J37)*ROW(LY_12[Associate Name]), H45) - 1</f>
        <v>7</v>
      </c>
      <c r="J45" s="43" cm="1">
        <f t="array" ref="J45">IFERROR(INDEX(LY_12[Vendor Name], I45), "")</f>
        <v>0</v>
      </c>
      <c r="K45" s="44">
        <f>SUMIFS(LY_12[Closed Sales Volume YTD], LY_12[Associate Name], J37, LY_12[Vendor Name], J45)</f>
        <v>0</v>
      </c>
      <c r="L45" s="45" t="e">
        <f>K45/K35</f>
        <v>#DIV/0!</v>
      </c>
      <c r="N45" s="3">
        <v>7</v>
      </c>
      <c r="O45" s="3" cm="1">
        <f t="array" ref="O45">_xlfn.AGGREGATE(15, 3, (LY_12[Associate Name]=P37)/(LY_12[Associate Name]=P37)*ROW(LY_12[Associate Name]), N45) - 1</f>
        <v>7</v>
      </c>
      <c r="P45" s="43" cm="1">
        <f t="array" ref="P45">IFERROR(INDEX(LY_12[Vendor Name], O45), "")</f>
        <v>0</v>
      </c>
      <c r="Q45" s="44">
        <f>SUMIFS(LY_12[Closed Sales Volume YTD], LY_12[Associate Name], P37, LY_12[Vendor Name], P45)</f>
        <v>0</v>
      </c>
      <c r="R45" s="45" t="e">
        <f>Q45/Q35</f>
        <v>#DIV/0!</v>
      </c>
      <c r="T45" s="3">
        <v>7</v>
      </c>
      <c r="U45" s="3" cm="1">
        <f t="array" ref="U45">_xlfn.AGGREGATE(15, 3, (LY_12[Associate Name]=V37)/(LY_12[Associate Name]=V37)*ROW(LY_12[Associate Name]), T45) - 1</f>
        <v>7</v>
      </c>
      <c r="V45" s="43" cm="1">
        <f t="array" ref="V45">IFERROR(INDEX(LY_12[Vendor Name], U45), "")</f>
        <v>0</v>
      </c>
      <c r="W45" s="44">
        <f>SUMIFS(LY_12[Closed Sales Volume YTD], LY_12[Associate Name], V37, LY_12[Vendor Name], V45)</f>
        <v>0</v>
      </c>
      <c r="X45" s="45" t="e">
        <f>W45/W35</f>
        <v>#DIV/0!</v>
      </c>
      <c r="Z45" s="3">
        <v>7</v>
      </c>
      <c r="AA45" s="3" cm="1">
        <f t="array" ref="AA45">_xlfn.AGGREGATE(15, 3, (LY_12[Associate Name]=AB37)/(LY_12[Associate Name]=AB37)*ROW(LY_12[Associate Name]), Z45) - 1</f>
        <v>7</v>
      </c>
      <c r="AB45" s="43" cm="1">
        <f t="array" ref="AB45">IFERROR(INDEX(LY_12[Vendor Name], AA45), "")</f>
        <v>0</v>
      </c>
      <c r="AC45" s="44">
        <f>SUMIFS(LY_12[Closed Sales Volume YTD], LY_12[Associate Name], AB37, LY_12[Vendor Name], AB45)</f>
        <v>0</v>
      </c>
      <c r="AD45" s="45" t="e">
        <f>AC45/AC35</f>
        <v>#DIV/0!</v>
      </c>
    </row>
    <row r="46" spans="1:30" x14ac:dyDescent="0.2">
      <c r="B46" s="3">
        <v>8</v>
      </c>
      <c r="C46" s="3" cm="1">
        <f t="array" ref="C46">_xlfn.AGGREGATE(15, 3, (LY_12[Associate Name]=D37)/(LY_12[Associate Name]=D37)*ROW(LY_12[Associate Name]), B46) - 1</f>
        <v>8</v>
      </c>
      <c r="D46" s="43" cm="1">
        <f t="array" ref="D46">IFERROR(INDEX(LY_12[Vendor Name], C46), "")</f>
        <v>0</v>
      </c>
      <c r="E46" s="44">
        <f>SUMIFS(LY_12[Closed Sales Volume YTD], LY_12[Associate Name], D37, LY_12[Vendor Name], D46)</f>
        <v>0</v>
      </c>
      <c r="F46" s="45" t="e">
        <f>E46/E35</f>
        <v>#DIV/0!</v>
      </c>
      <c r="H46" s="3">
        <v>8</v>
      </c>
      <c r="I46" s="3" cm="1">
        <f t="array" ref="I46">_xlfn.AGGREGATE(15, 3, (LY_12[Associate Name]=J37)/(LY_12[Associate Name]=J37)*ROW(LY_12[Associate Name]), H46) - 1</f>
        <v>8</v>
      </c>
      <c r="J46" s="43" cm="1">
        <f t="array" ref="J46">IFERROR(INDEX(LY_12[Vendor Name], I46), "")</f>
        <v>0</v>
      </c>
      <c r="K46" s="44">
        <f>SUMIFS(LY_12[Closed Sales Volume YTD], LY_12[Associate Name], J37, LY_12[Vendor Name], J46)</f>
        <v>0</v>
      </c>
      <c r="L46" s="45" t="e">
        <f>K46/K35</f>
        <v>#DIV/0!</v>
      </c>
      <c r="N46" s="3">
        <v>8</v>
      </c>
      <c r="O46" s="3" cm="1">
        <f t="array" ref="O46">_xlfn.AGGREGATE(15, 3, (LY_12[Associate Name]=P37)/(LY_12[Associate Name]=P37)*ROW(LY_12[Associate Name]), N46) - 1</f>
        <v>8</v>
      </c>
      <c r="P46" s="43" cm="1">
        <f t="array" ref="P46">IFERROR(INDEX(LY_12[Vendor Name], O46), "")</f>
        <v>0</v>
      </c>
      <c r="Q46" s="44">
        <f>SUMIFS(LY_12[Closed Sales Volume YTD], LY_12[Associate Name], P37, LY_12[Vendor Name], P46)</f>
        <v>0</v>
      </c>
      <c r="R46" s="45" t="e">
        <f>Q46/Q35</f>
        <v>#DIV/0!</v>
      </c>
      <c r="T46" s="3">
        <v>8</v>
      </c>
      <c r="U46" s="3" cm="1">
        <f t="array" ref="U46">_xlfn.AGGREGATE(15, 3, (LY_12[Associate Name]=V37)/(LY_12[Associate Name]=V37)*ROW(LY_12[Associate Name]), T46) - 1</f>
        <v>8</v>
      </c>
      <c r="V46" s="43" cm="1">
        <f t="array" ref="V46">IFERROR(INDEX(LY_12[Vendor Name], U46), "")</f>
        <v>0</v>
      </c>
      <c r="W46" s="44">
        <f>SUMIFS(LY_12[Closed Sales Volume YTD], LY_12[Associate Name], V37, LY_12[Vendor Name], V46)</f>
        <v>0</v>
      </c>
      <c r="X46" s="45" t="e">
        <f>W46/W35</f>
        <v>#DIV/0!</v>
      </c>
      <c r="Z46" s="3">
        <v>8</v>
      </c>
      <c r="AA46" s="3" cm="1">
        <f t="array" ref="AA46">_xlfn.AGGREGATE(15, 3, (LY_12[Associate Name]=AB37)/(LY_12[Associate Name]=AB37)*ROW(LY_12[Associate Name]), Z46) - 1</f>
        <v>8</v>
      </c>
      <c r="AB46" s="43" cm="1">
        <f t="array" ref="AB46">IFERROR(INDEX(LY_12[Vendor Name], AA46), "")</f>
        <v>0</v>
      </c>
      <c r="AC46" s="44">
        <f>SUMIFS(LY_12[Closed Sales Volume YTD], LY_12[Associate Name], AB37, LY_12[Vendor Name], AB46)</f>
        <v>0</v>
      </c>
      <c r="AD46" s="45" t="e">
        <f>AC46/AC35</f>
        <v>#DIV/0!</v>
      </c>
    </row>
    <row r="47" spans="1:30" x14ac:dyDescent="0.2">
      <c r="B47" s="3">
        <v>9</v>
      </c>
      <c r="C47" s="3" cm="1">
        <f t="array" ref="C47">_xlfn.AGGREGATE(15, 3, (LY_12[Associate Name]=D37)/(LY_12[Associate Name]=D37)*ROW(LY_12[Associate Name]), B47) - 1</f>
        <v>9</v>
      </c>
      <c r="D47" s="43" cm="1">
        <f t="array" ref="D47">IFERROR(INDEX(LY_12[Vendor Name], C47), "")</f>
        <v>0</v>
      </c>
      <c r="E47" s="44">
        <f>SUMIFS(LY_12[Closed Sales Volume YTD], LY_12[Associate Name], D37, LY_12[Vendor Name], D47)</f>
        <v>0</v>
      </c>
      <c r="F47" s="45" t="e">
        <f>E47/E35</f>
        <v>#DIV/0!</v>
      </c>
      <c r="H47" s="3">
        <v>9</v>
      </c>
      <c r="I47" s="3" cm="1">
        <f t="array" ref="I47">_xlfn.AGGREGATE(15, 3, (LY_12[Associate Name]=J37)/(LY_12[Associate Name]=J37)*ROW(LY_12[Associate Name]), H47) - 1</f>
        <v>9</v>
      </c>
      <c r="J47" s="43" cm="1">
        <f t="array" ref="J47">IFERROR(INDEX(LY_12[Vendor Name], I47), "")</f>
        <v>0</v>
      </c>
      <c r="K47" s="44">
        <f>SUMIFS(LY_12[Closed Sales Volume YTD], LY_12[Associate Name], J37, LY_12[Vendor Name], J47)</f>
        <v>0</v>
      </c>
      <c r="L47" s="45" t="e">
        <f>K47/K35</f>
        <v>#DIV/0!</v>
      </c>
      <c r="N47" s="3">
        <v>9</v>
      </c>
      <c r="O47" s="3" cm="1">
        <f t="array" ref="O47">_xlfn.AGGREGATE(15, 3, (LY_12[Associate Name]=P37)/(LY_12[Associate Name]=P37)*ROW(LY_12[Associate Name]), N47) - 1</f>
        <v>9</v>
      </c>
      <c r="P47" s="43" cm="1">
        <f t="array" ref="P47">IFERROR(INDEX(LY_12[Vendor Name], O47), "")</f>
        <v>0</v>
      </c>
      <c r="Q47" s="44">
        <f>SUMIFS(LY_12[Closed Sales Volume YTD], LY_12[Associate Name], P37, LY_12[Vendor Name], P47)</f>
        <v>0</v>
      </c>
      <c r="R47" s="45" t="e">
        <f>Q47/Q35</f>
        <v>#DIV/0!</v>
      </c>
      <c r="T47" s="3">
        <v>9</v>
      </c>
      <c r="U47" s="3" cm="1">
        <f t="array" ref="U47">_xlfn.AGGREGATE(15, 3, (LY_12[Associate Name]=V37)/(LY_12[Associate Name]=V37)*ROW(LY_12[Associate Name]), T47) - 1</f>
        <v>9</v>
      </c>
      <c r="V47" s="43" cm="1">
        <f t="array" ref="V47">IFERROR(INDEX(LY_12[Vendor Name], U47), "")</f>
        <v>0</v>
      </c>
      <c r="W47" s="44">
        <f>SUMIFS(LY_12[Closed Sales Volume YTD], LY_12[Associate Name], V37, LY_12[Vendor Name], V47)</f>
        <v>0</v>
      </c>
      <c r="X47" s="45" t="e">
        <f>W47/W35</f>
        <v>#DIV/0!</v>
      </c>
      <c r="Z47" s="3">
        <v>9</v>
      </c>
      <c r="AA47" s="3" cm="1">
        <f t="array" ref="AA47">_xlfn.AGGREGATE(15, 3, (LY_12[Associate Name]=AB37)/(LY_12[Associate Name]=AB37)*ROW(LY_12[Associate Name]), Z47) - 1</f>
        <v>9</v>
      </c>
      <c r="AB47" s="43" cm="1">
        <f t="array" ref="AB47">IFERROR(INDEX(LY_12[Vendor Name], AA47), "")</f>
        <v>0</v>
      </c>
      <c r="AC47" s="44">
        <f>SUMIFS(LY_12[Closed Sales Volume YTD], LY_12[Associate Name], AB37, LY_12[Vendor Name], AB47)</f>
        <v>0</v>
      </c>
      <c r="AD47" s="45" t="e">
        <f>AC47/AC35</f>
        <v>#DIV/0!</v>
      </c>
    </row>
    <row r="48" spans="1:30" x14ac:dyDescent="0.2">
      <c r="B48" s="3">
        <v>10</v>
      </c>
      <c r="C48" s="3" cm="1">
        <f t="array" ref="C48">_xlfn.AGGREGATE(15, 3, (LY_12[Associate Name]=D37)/(LY_12[Associate Name]=D37)*ROW(LY_12[Associate Name]), B48) - 1</f>
        <v>10</v>
      </c>
      <c r="D48" s="43" cm="1">
        <f t="array" ref="D48">IFERROR(INDEX(LY_12[Vendor Name], C48), "")</f>
        <v>0</v>
      </c>
      <c r="E48" s="44">
        <f>SUMIFS(LY_12[Closed Sales Volume YTD], LY_12[Associate Name], D37, LY_12[Vendor Name], D48)</f>
        <v>0</v>
      </c>
      <c r="F48" s="45" t="e">
        <f>E48/E35</f>
        <v>#DIV/0!</v>
      </c>
      <c r="H48" s="3">
        <v>10</v>
      </c>
      <c r="I48" s="3" cm="1">
        <f t="array" ref="I48">_xlfn.AGGREGATE(15, 3, (LY_12[Associate Name]=J37)/(LY_12[Associate Name]=J37)*ROW(LY_12[Associate Name]), H48) - 1</f>
        <v>10</v>
      </c>
      <c r="J48" s="43" cm="1">
        <f t="array" ref="J48">IFERROR(INDEX(LY_12[Vendor Name], I48), "")</f>
        <v>0</v>
      </c>
      <c r="K48" s="44">
        <f>SUMIFS(LY_12[Closed Sales Volume YTD], LY_12[Associate Name], J37, LY_12[Vendor Name], J48)</f>
        <v>0</v>
      </c>
      <c r="L48" s="45" t="e">
        <f>K48/K35</f>
        <v>#DIV/0!</v>
      </c>
      <c r="N48" s="3">
        <v>10</v>
      </c>
      <c r="O48" s="3" cm="1">
        <f t="array" ref="O48">_xlfn.AGGREGATE(15, 3, (LY_12[Associate Name]=P37)/(LY_12[Associate Name]=P37)*ROW(LY_12[Associate Name]), N48) - 1</f>
        <v>10</v>
      </c>
      <c r="P48" s="43" cm="1">
        <f t="array" ref="P48">IFERROR(INDEX(LY_12[Vendor Name], O48), "")</f>
        <v>0</v>
      </c>
      <c r="Q48" s="44">
        <f>SUMIFS(LY_12[Closed Sales Volume YTD], LY_12[Associate Name], P37, LY_12[Vendor Name], P48)</f>
        <v>0</v>
      </c>
      <c r="R48" s="45" t="e">
        <f>Q48/Q35</f>
        <v>#DIV/0!</v>
      </c>
      <c r="T48" s="3">
        <v>10</v>
      </c>
      <c r="U48" s="3" cm="1">
        <f t="array" ref="U48">_xlfn.AGGREGATE(15, 3, (LY_12[Associate Name]=V37)/(LY_12[Associate Name]=V37)*ROW(LY_12[Associate Name]), T48) - 1</f>
        <v>10</v>
      </c>
      <c r="V48" s="43" cm="1">
        <f t="array" ref="V48">IFERROR(INDEX(LY_12[Vendor Name], U48), "")</f>
        <v>0</v>
      </c>
      <c r="W48" s="44">
        <f>SUMIFS(LY_12[Closed Sales Volume YTD], LY_12[Associate Name], V37, LY_12[Vendor Name], V48)</f>
        <v>0</v>
      </c>
      <c r="X48" s="45" t="e">
        <f>W48/W35</f>
        <v>#DIV/0!</v>
      </c>
      <c r="Z48" s="3">
        <v>10</v>
      </c>
      <c r="AA48" s="3" cm="1">
        <f t="array" ref="AA48">_xlfn.AGGREGATE(15, 3, (LY_12[Associate Name]=AB37)/(LY_12[Associate Name]=AB37)*ROW(LY_12[Associate Name]), Z48) - 1</f>
        <v>10</v>
      </c>
      <c r="AB48" s="43" cm="1">
        <f t="array" ref="AB48">IFERROR(INDEX(LY_12[Vendor Name], AA48), "")</f>
        <v>0</v>
      </c>
      <c r="AC48" s="44">
        <f>SUMIFS(LY_12[Closed Sales Volume YTD], LY_12[Associate Name], AB37, LY_12[Vendor Name], AB48)</f>
        <v>0</v>
      </c>
      <c r="AD48" s="45" t="e">
        <f>AC48/AC35</f>
        <v>#DIV/0!</v>
      </c>
    </row>
    <row r="49" spans="1:30" x14ac:dyDescent="0.2">
      <c r="P49" s="43"/>
      <c r="Q49" s="44"/>
      <c r="R49" s="45"/>
    </row>
    <row r="50" spans="1:30" ht="16" customHeight="1" x14ac:dyDescent="0.2">
      <c r="A50" s="81">
        <f>A34+5</f>
        <v>16</v>
      </c>
      <c r="B50" s="3"/>
      <c r="C50" s="3"/>
      <c r="D50" s="76" t="str" cm="1">
        <f t="array" ref="D50">IFERROR(INDEX(LY_Associate[Associate Name], A50), "")</f>
        <v/>
      </c>
      <c r="E50" s="77"/>
      <c r="F50" s="78"/>
      <c r="G50" s="81">
        <f>G34+5</f>
        <v>17</v>
      </c>
      <c r="H50" s="3"/>
      <c r="I50" s="3"/>
      <c r="J50" s="76" t="str" cm="1">
        <f t="array" ref="J50">IFERROR(INDEX(LY_Associate[Associate Name], G50), "")</f>
        <v/>
      </c>
      <c r="K50" s="77"/>
      <c r="L50" s="78"/>
      <c r="M50" s="81">
        <f>M34+5</f>
        <v>18</v>
      </c>
      <c r="N50" s="3"/>
      <c r="O50" s="3"/>
      <c r="P50" s="76" t="str" cm="1">
        <f t="array" ref="P50">IFERROR(INDEX(LY_Associate[Associate Name], M50), "")</f>
        <v/>
      </c>
      <c r="Q50" s="77"/>
      <c r="R50" s="78"/>
      <c r="S50" s="81">
        <f>S34+5</f>
        <v>19</v>
      </c>
      <c r="T50" s="3"/>
      <c r="U50" s="3"/>
      <c r="V50" s="76" t="str" cm="1">
        <f t="array" ref="V50">IFERROR(INDEX(LY_Associate[Associate Name], S50), "")</f>
        <v/>
      </c>
      <c r="W50" s="77"/>
      <c r="X50" s="78"/>
      <c r="Y50" s="81">
        <f>Y34+5</f>
        <v>20</v>
      </c>
      <c r="Z50" s="3"/>
      <c r="AA50" s="3"/>
      <c r="AB50" s="76" t="str" cm="1">
        <f t="array" ref="AB50">IFERROR(INDEX(LY_Associate[Associate Name], Y50), "")</f>
        <v/>
      </c>
      <c r="AC50" s="77"/>
      <c r="AD50" s="78"/>
    </row>
    <row r="51" spans="1:30" ht="16" customHeight="1" x14ac:dyDescent="0.2">
      <c r="A51" s="81"/>
      <c r="B51" s="3"/>
      <c r="C51" s="3"/>
      <c r="D51" s="37" t="s">
        <v>36</v>
      </c>
      <c r="E51" s="79">
        <f>SUMIFS(LY_12[Closed Sales Volume YTD], LY_12[Associate Name], D50)</f>
        <v>0</v>
      </c>
      <c r="F51" s="80"/>
      <c r="G51" s="81"/>
      <c r="H51" s="3"/>
      <c r="I51" s="3"/>
      <c r="J51" s="37" t="s">
        <v>36</v>
      </c>
      <c r="K51" s="79">
        <f>SUMIFS(LY_12[Closed Sales Volume YTD], LY_12[Associate Name], J50)</f>
        <v>0</v>
      </c>
      <c r="L51" s="80"/>
      <c r="M51" s="81"/>
      <c r="N51" s="3"/>
      <c r="O51" s="3"/>
      <c r="P51" s="37" t="s">
        <v>36</v>
      </c>
      <c r="Q51" s="79">
        <f>SUMIFS(LY_12[Closed Sales Volume YTD], LY_12[Associate Name], P50)</f>
        <v>0</v>
      </c>
      <c r="R51" s="80"/>
      <c r="S51" s="81"/>
      <c r="T51" s="3"/>
      <c r="U51" s="3"/>
      <c r="V51" s="37" t="s">
        <v>36</v>
      </c>
      <c r="W51" s="79">
        <f>SUMIFS(LY_12[Closed Sales Volume YTD], LY_12[Associate Name], V50)</f>
        <v>0</v>
      </c>
      <c r="X51" s="80"/>
      <c r="Y51" s="81"/>
      <c r="Z51" s="3"/>
      <c r="AA51" s="3"/>
      <c r="AB51" s="37" t="s">
        <v>36</v>
      </c>
      <c r="AC51" s="79">
        <f>SUMIFS(LY_12[Closed Sales Volume YTD], LY_12[Associate Name], AB50)</f>
        <v>0</v>
      </c>
      <c r="AD51" s="80"/>
    </row>
    <row r="52" spans="1:30" ht="16" customHeight="1" x14ac:dyDescent="0.2">
      <c r="A52" s="81"/>
      <c r="B52" s="3"/>
      <c r="C52" s="3"/>
      <c r="D52" s="37" t="s">
        <v>37</v>
      </c>
      <c r="E52" s="72" t="e">
        <f>E51/LY_12[[#Totals],[Closed Sales Volume YTD]]</f>
        <v>#DIV/0!</v>
      </c>
      <c r="F52" s="73"/>
      <c r="G52" s="81"/>
      <c r="H52" s="3"/>
      <c r="I52" s="3"/>
      <c r="J52" s="37" t="s">
        <v>37</v>
      </c>
      <c r="K52" s="72" t="e">
        <f>K51/LY_12[[#Totals],[Closed Sales Volume YTD]]</f>
        <v>#DIV/0!</v>
      </c>
      <c r="L52" s="73"/>
      <c r="M52" s="81"/>
      <c r="N52" s="3"/>
      <c r="O52" s="3"/>
      <c r="P52" s="37" t="s">
        <v>37</v>
      </c>
      <c r="Q52" s="72" t="e">
        <f>Q51/LY_12[[#Totals],[Closed Sales Volume YTD]]</f>
        <v>#DIV/0!</v>
      </c>
      <c r="R52" s="73"/>
      <c r="S52" s="81"/>
      <c r="T52" s="3"/>
      <c r="U52" s="3"/>
      <c r="V52" s="37" t="s">
        <v>37</v>
      </c>
      <c r="W52" s="72" t="e">
        <f>W51/LY_12[[#Totals],[Closed Sales Volume YTD]]</f>
        <v>#DIV/0!</v>
      </c>
      <c r="X52" s="73"/>
      <c r="Y52" s="81"/>
      <c r="Z52" s="3"/>
      <c r="AA52" s="3"/>
      <c r="AB52" s="37" t="s">
        <v>37</v>
      </c>
      <c r="AC52" s="72" t="e">
        <f>AC51/LY_12[[#Totals],[Closed Sales Volume YTD]]</f>
        <v>#DIV/0!</v>
      </c>
      <c r="AD52" s="73"/>
    </row>
    <row r="53" spans="1:30" ht="16" hidden="1" customHeight="1" x14ac:dyDescent="0.2">
      <c r="B53" s="38" t="s">
        <v>38</v>
      </c>
      <c r="C53" s="39" t="s">
        <v>39</v>
      </c>
      <c r="D53" s="74" t="str">
        <f>D50</f>
        <v/>
      </c>
      <c r="E53" s="75"/>
      <c r="H53" s="38" t="s">
        <v>38</v>
      </c>
      <c r="I53" s="39" t="s">
        <v>39</v>
      </c>
      <c r="J53" s="74" t="str">
        <f>J50</f>
        <v/>
      </c>
      <c r="K53" s="75"/>
      <c r="N53" s="38" t="s">
        <v>38</v>
      </c>
      <c r="O53" s="39" t="s">
        <v>39</v>
      </c>
      <c r="P53" s="74" t="str">
        <f>P50</f>
        <v/>
      </c>
      <c r="Q53" s="75"/>
      <c r="T53" s="38" t="s">
        <v>38</v>
      </c>
      <c r="U53" s="39" t="s">
        <v>39</v>
      </c>
      <c r="V53" s="74" t="str">
        <f>V50</f>
        <v/>
      </c>
      <c r="W53" s="75"/>
      <c r="Z53" s="38" t="s">
        <v>38</v>
      </c>
      <c r="AA53" s="39" t="s">
        <v>39</v>
      </c>
      <c r="AB53" s="74" t="str">
        <f>AB50</f>
        <v/>
      </c>
      <c r="AC53" s="75"/>
    </row>
    <row r="54" spans="1:30" x14ac:dyDescent="0.2">
      <c r="B54" s="40"/>
      <c r="C54" s="40"/>
      <c r="D54" s="41" t="s">
        <v>40</v>
      </c>
      <c r="E54" s="41" t="s">
        <v>41</v>
      </c>
      <c r="F54" s="42" t="s">
        <v>42</v>
      </c>
      <c r="H54" s="40"/>
      <c r="I54" s="40"/>
      <c r="J54" s="41" t="s">
        <v>40</v>
      </c>
      <c r="K54" s="41" t="s">
        <v>41</v>
      </c>
      <c r="L54" s="42" t="s">
        <v>42</v>
      </c>
      <c r="N54" s="40"/>
      <c r="O54" s="40"/>
      <c r="P54" s="41" t="s">
        <v>40</v>
      </c>
      <c r="Q54" s="41" t="s">
        <v>41</v>
      </c>
      <c r="R54" s="42" t="s">
        <v>42</v>
      </c>
      <c r="T54" s="40"/>
      <c r="U54" s="40"/>
      <c r="V54" s="41" t="s">
        <v>40</v>
      </c>
      <c r="W54" s="41" t="s">
        <v>41</v>
      </c>
      <c r="X54" s="42" t="s">
        <v>42</v>
      </c>
      <c r="Z54" s="40"/>
      <c r="AA54" s="40"/>
      <c r="AB54" s="41" t="s">
        <v>40</v>
      </c>
      <c r="AC54" s="41" t="s">
        <v>41</v>
      </c>
      <c r="AD54" s="42" t="s">
        <v>42</v>
      </c>
    </row>
    <row r="55" spans="1:30" x14ac:dyDescent="0.2">
      <c r="B55" s="3">
        <v>1</v>
      </c>
      <c r="C55" s="3" cm="1">
        <f t="array" ref="C55">_xlfn.AGGREGATE(15, 3, (LY_12[Associate Name]=D53)/(LY_12[Associate Name]=D53)*ROW(LY_12[Associate Name]), B55) - 1</f>
        <v>1</v>
      </c>
      <c r="D55" s="43" cm="1">
        <f t="array" ref="D55">IFERROR(INDEX(LY_12[Vendor Name], C55), "")</f>
        <v>0</v>
      </c>
      <c r="E55" s="44">
        <f>SUMIFS(LY_12[Closed Sales Volume YTD], LY_12[Associate Name], D53, LY_12[Vendor Name], D55)</f>
        <v>0</v>
      </c>
      <c r="F55" s="46" t="e">
        <f>E55/E51</f>
        <v>#DIV/0!</v>
      </c>
      <c r="H55" s="3">
        <v>1</v>
      </c>
      <c r="I55" s="3" cm="1">
        <f t="array" ref="I55">_xlfn.AGGREGATE(15, 3, (LY_12[Associate Name]=J53)/(LY_12[Associate Name]=J53)*ROW(LY_12[Associate Name]), H55) - 1</f>
        <v>1</v>
      </c>
      <c r="J55" s="43" cm="1">
        <f t="array" ref="J55">IFERROR(INDEX(LY_12[Vendor Name], I55), "")</f>
        <v>0</v>
      </c>
      <c r="K55" s="44">
        <f>SUMIFS(LY_12[Closed Sales Volume YTD], LY_12[Associate Name], J53, LY_12[Vendor Name], J55)</f>
        <v>0</v>
      </c>
      <c r="L55" s="46" t="e">
        <f>K55/K51</f>
        <v>#DIV/0!</v>
      </c>
      <c r="N55" s="3">
        <v>1</v>
      </c>
      <c r="O55" s="3" cm="1">
        <f t="array" ref="O55">_xlfn.AGGREGATE(15, 3, (LY_12[Associate Name]=P53)/(LY_12[Associate Name]=P53)*ROW(LY_12[Associate Name]), N55) - 1</f>
        <v>1</v>
      </c>
      <c r="P55" s="43" cm="1">
        <f t="array" ref="P55">IFERROR(INDEX(LY_12[Vendor Name], O55), "")</f>
        <v>0</v>
      </c>
      <c r="Q55" s="44">
        <f>SUMIFS(LY_12[Closed Sales Volume YTD], LY_12[Associate Name], P53, LY_12[Vendor Name], P55)</f>
        <v>0</v>
      </c>
      <c r="R55" s="46" t="e">
        <f>Q55/Q51</f>
        <v>#DIV/0!</v>
      </c>
      <c r="T55" s="3">
        <v>1</v>
      </c>
      <c r="U55" s="3" cm="1">
        <f t="array" ref="U55">_xlfn.AGGREGATE(15, 3, (LY_12[Associate Name]=V53)/(LY_12[Associate Name]=V53)*ROW(LY_12[Associate Name]), T55) - 1</f>
        <v>1</v>
      </c>
      <c r="V55" s="43" cm="1">
        <f t="array" ref="V55">IFERROR(INDEX(LY_12[Vendor Name], U55), "")</f>
        <v>0</v>
      </c>
      <c r="W55" s="44">
        <f>SUMIFS(LY_12[Closed Sales Volume YTD], LY_12[Associate Name], V53, LY_12[Vendor Name], V55)</f>
        <v>0</v>
      </c>
      <c r="X55" s="46" t="e">
        <f>W55/W51</f>
        <v>#DIV/0!</v>
      </c>
      <c r="Z55" s="3">
        <v>1</v>
      </c>
      <c r="AA55" s="3" cm="1">
        <f t="array" ref="AA55">_xlfn.AGGREGATE(15, 3, (LY_12[Associate Name]=AB53)/(LY_12[Associate Name]=AB53)*ROW(LY_12[Associate Name]), Z55) - 1</f>
        <v>1</v>
      </c>
      <c r="AB55" s="43" cm="1">
        <f t="array" ref="AB55">IFERROR(INDEX(LY_12[Vendor Name], AA55), "")</f>
        <v>0</v>
      </c>
      <c r="AC55" s="44">
        <f>SUMIFS(LY_12[Closed Sales Volume YTD], LY_12[Associate Name], AB53, LY_12[Vendor Name], AB55)</f>
        <v>0</v>
      </c>
      <c r="AD55" s="46" t="e">
        <f>AC55/AC51</f>
        <v>#DIV/0!</v>
      </c>
    </row>
    <row r="56" spans="1:30" x14ac:dyDescent="0.2">
      <c r="B56" s="3">
        <v>2</v>
      </c>
      <c r="C56" s="3" cm="1">
        <f t="array" ref="C56">_xlfn.AGGREGATE(15, 3, (LY_12[Associate Name]=D53)/(LY_12[Associate Name]=D53)*ROW(LY_12[Associate Name]), B56) - 1</f>
        <v>2</v>
      </c>
      <c r="D56" s="43" cm="1">
        <f t="array" ref="D56">IFERROR(INDEX(LY_12[Vendor Name], C56), "")</f>
        <v>0</v>
      </c>
      <c r="E56" s="44">
        <f>SUMIFS(LY_12[Closed Sales Volume YTD], LY_12[Associate Name], D53, LY_12[Vendor Name], D56)</f>
        <v>0</v>
      </c>
      <c r="F56" s="46" t="e">
        <f>E56/E51</f>
        <v>#DIV/0!</v>
      </c>
      <c r="H56" s="3">
        <v>2</v>
      </c>
      <c r="I56" s="3" cm="1">
        <f t="array" ref="I56">_xlfn.AGGREGATE(15, 3, (LY_12[Associate Name]=J53)/(LY_12[Associate Name]=J53)*ROW(LY_12[Associate Name]), H56) - 1</f>
        <v>2</v>
      </c>
      <c r="J56" s="43" cm="1">
        <f t="array" ref="J56">IFERROR(INDEX(LY_12[Vendor Name], I56), "")</f>
        <v>0</v>
      </c>
      <c r="K56" s="44">
        <f>SUMIFS(LY_12[Closed Sales Volume YTD], LY_12[Associate Name], J53, LY_12[Vendor Name], J56)</f>
        <v>0</v>
      </c>
      <c r="L56" s="46" t="e">
        <f>K56/K51</f>
        <v>#DIV/0!</v>
      </c>
      <c r="N56" s="3">
        <v>2</v>
      </c>
      <c r="O56" s="3" cm="1">
        <f t="array" ref="O56">_xlfn.AGGREGATE(15, 3, (LY_12[Associate Name]=P53)/(LY_12[Associate Name]=P53)*ROW(LY_12[Associate Name]), N56) - 1</f>
        <v>2</v>
      </c>
      <c r="P56" s="43" cm="1">
        <f t="array" ref="P56">IFERROR(INDEX(LY_12[Vendor Name], O56), "")</f>
        <v>0</v>
      </c>
      <c r="Q56" s="44">
        <f>SUMIFS(LY_12[Closed Sales Volume YTD], LY_12[Associate Name], P53, LY_12[Vendor Name], P56)</f>
        <v>0</v>
      </c>
      <c r="R56" s="46" t="e">
        <f>Q56/Q51</f>
        <v>#DIV/0!</v>
      </c>
      <c r="T56" s="3">
        <v>2</v>
      </c>
      <c r="U56" s="3" cm="1">
        <f t="array" ref="U56">_xlfn.AGGREGATE(15, 3, (LY_12[Associate Name]=V53)/(LY_12[Associate Name]=V53)*ROW(LY_12[Associate Name]), T56) - 1</f>
        <v>2</v>
      </c>
      <c r="V56" s="43" cm="1">
        <f t="array" ref="V56">IFERROR(INDEX(LY_12[Vendor Name], U56), "")</f>
        <v>0</v>
      </c>
      <c r="W56" s="44">
        <f>SUMIFS(LY_12[Closed Sales Volume YTD], LY_12[Associate Name], V53, LY_12[Vendor Name], V56)</f>
        <v>0</v>
      </c>
      <c r="X56" s="46" t="e">
        <f>W56/W51</f>
        <v>#DIV/0!</v>
      </c>
      <c r="Z56" s="3">
        <v>2</v>
      </c>
      <c r="AA56" s="3" cm="1">
        <f t="array" ref="AA56">_xlfn.AGGREGATE(15, 3, (LY_12[Associate Name]=AB53)/(LY_12[Associate Name]=AB53)*ROW(LY_12[Associate Name]), Z56) - 1</f>
        <v>2</v>
      </c>
      <c r="AB56" s="43" cm="1">
        <f t="array" ref="AB56">IFERROR(INDEX(LY_12[Vendor Name], AA56), "")</f>
        <v>0</v>
      </c>
      <c r="AC56" s="44">
        <f>SUMIFS(LY_12[Closed Sales Volume YTD], LY_12[Associate Name], AB53, LY_12[Vendor Name], AB56)</f>
        <v>0</v>
      </c>
      <c r="AD56" s="46" t="e">
        <f>AC56/AC51</f>
        <v>#DIV/0!</v>
      </c>
    </row>
    <row r="57" spans="1:30" x14ac:dyDescent="0.2">
      <c r="B57" s="3">
        <v>3</v>
      </c>
      <c r="C57" s="3" cm="1">
        <f t="array" ref="C57">_xlfn.AGGREGATE(15, 3, (LY_12[Associate Name]=D53)/(LY_12[Associate Name]=D53)*ROW(LY_12[Associate Name]), B57) - 1</f>
        <v>3</v>
      </c>
      <c r="D57" s="43" cm="1">
        <f t="array" ref="D57">IFERROR(INDEX(LY_12[Vendor Name], C57), "")</f>
        <v>0</v>
      </c>
      <c r="E57" s="44">
        <f>SUMIFS(LY_12[Closed Sales Volume YTD], LY_12[Associate Name], D53, LY_12[Vendor Name], D57)</f>
        <v>0</v>
      </c>
      <c r="F57" s="45" t="e">
        <f>E57/E51</f>
        <v>#DIV/0!</v>
      </c>
      <c r="H57" s="3">
        <v>3</v>
      </c>
      <c r="I57" s="3" cm="1">
        <f t="array" ref="I57">_xlfn.AGGREGATE(15, 3, (LY_12[Associate Name]=J53)/(LY_12[Associate Name]=J53)*ROW(LY_12[Associate Name]), H57) - 1</f>
        <v>3</v>
      </c>
      <c r="J57" s="43" cm="1">
        <f t="array" ref="J57">IFERROR(INDEX(LY_12[Vendor Name], I57), "")</f>
        <v>0</v>
      </c>
      <c r="K57" s="44">
        <f>SUMIFS(LY_12[Closed Sales Volume YTD], LY_12[Associate Name], J53, LY_12[Vendor Name], J57)</f>
        <v>0</v>
      </c>
      <c r="L57" s="45" t="e">
        <f>K57/K51</f>
        <v>#DIV/0!</v>
      </c>
      <c r="N57" s="3">
        <v>3</v>
      </c>
      <c r="O57" s="3" cm="1">
        <f t="array" ref="O57">_xlfn.AGGREGATE(15, 3, (LY_12[Associate Name]=P53)/(LY_12[Associate Name]=P53)*ROW(LY_12[Associate Name]), N57) - 1</f>
        <v>3</v>
      </c>
      <c r="P57" s="43" cm="1">
        <f t="array" ref="P57">IFERROR(INDEX(LY_12[Vendor Name], O57), "")</f>
        <v>0</v>
      </c>
      <c r="Q57" s="44">
        <f>SUMIFS(LY_12[Closed Sales Volume YTD], LY_12[Associate Name], P53, LY_12[Vendor Name], P57)</f>
        <v>0</v>
      </c>
      <c r="R57" s="45" t="e">
        <f>Q57/Q51</f>
        <v>#DIV/0!</v>
      </c>
      <c r="T57" s="3">
        <v>3</v>
      </c>
      <c r="U57" s="3" cm="1">
        <f t="array" ref="U57">_xlfn.AGGREGATE(15, 3, (LY_12[Associate Name]=V53)/(LY_12[Associate Name]=V53)*ROW(LY_12[Associate Name]), T57) - 1</f>
        <v>3</v>
      </c>
      <c r="V57" s="43" cm="1">
        <f t="array" ref="V57">IFERROR(INDEX(LY_12[Vendor Name], U57), "")</f>
        <v>0</v>
      </c>
      <c r="W57" s="44">
        <f>SUMIFS(LY_12[Closed Sales Volume YTD], LY_12[Associate Name], V53, LY_12[Vendor Name], V57)</f>
        <v>0</v>
      </c>
      <c r="X57" s="45" t="e">
        <f>W57/W51</f>
        <v>#DIV/0!</v>
      </c>
      <c r="Z57" s="3">
        <v>3</v>
      </c>
      <c r="AA57" s="3" cm="1">
        <f t="array" ref="AA57">_xlfn.AGGREGATE(15, 3, (LY_12[Associate Name]=AB53)/(LY_12[Associate Name]=AB53)*ROW(LY_12[Associate Name]), Z57) - 1</f>
        <v>3</v>
      </c>
      <c r="AB57" s="43" cm="1">
        <f t="array" ref="AB57">IFERROR(INDEX(LY_12[Vendor Name], AA57), "")</f>
        <v>0</v>
      </c>
      <c r="AC57" s="44">
        <f>SUMIFS(LY_12[Closed Sales Volume YTD], LY_12[Associate Name], AB53, LY_12[Vendor Name], AB57)</f>
        <v>0</v>
      </c>
      <c r="AD57" s="45" t="e">
        <f>AC57/AC51</f>
        <v>#DIV/0!</v>
      </c>
    </row>
    <row r="58" spans="1:30" x14ac:dyDescent="0.2">
      <c r="B58" s="3">
        <v>4</v>
      </c>
      <c r="C58" s="3" cm="1">
        <f t="array" ref="C58">_xlfn.AGGREGATE(15, 3, (LY_12[Associate Name]=D53)/(LY_12[Associate Name]=D53)*ROW(LY_12[Associate Name]), B58) - 1</f>
        <v>4</v>
      </c>
      <c r="D58" s="43" cm="1">
        <f t="array" ref="D58">IFERROR(INDEX(LY_12[Vendor Name], C58), "")</f>
        <v>0</v>
      </c>
      <c r="E58" s="44">
        <f>SUMIFS(LY_12[Closed Sales Volume YTD], LY_12[Associate Name], D53, LY_12[Vendor Name], D58)</f>
        <v>0</v>
      </c>
      <c r="F58" s="45" t="e">
        <f>E58/E51</f>
        <v>#DIV/0!</v>
      </c>
      <c r="H58" s="3">
        <v>4</v>
      </c>
      <c r="I58" s="3" cm="1">
        <f t="array" ref="I58">_xlfn.AGGREGATE(15, 3, (LY_12[Associate Name]=J53)/(LY_12[Associate Name]=J53)*ROW(LY_12[Associate Name]), H58) - 1</f>
        <v>4</v>
      </c>
      <c r="J58" s="43" cm="1">
        <f t="array" ref="J58">IFERROR(INDEX(LY_12[Vendor Name], I58), "")</f>
        <v>0</v>
      </c>
      <c r="K58" s="44">
        <f>SUMIFS(LY_12[Closed Sales Volume YTD], LY_12[Associate Name], J53, LY_12[Vendor Name], J58)</f>
        <v>0</v>
      </c>
      <c r="L58" s="45" t="e">
        <f>K58/K51</f>
        <v>#DIV/0!</v>
      </c>
      <c r="N58" s="3">
        <v>4</v>
      </c>
      <c r="O58" s="3" cm="1">
        <f t="array" ref="O58">_xlfn.AGGREGATE(15, 3, (LY_12[Associate Name]=P53)/(LY_12[Associate Name]=P53)*ROW(LY_12[Associate Name]), N58) - 1</f>
        <v>4</v>
      </c>
      <c r="P58" s="43" cm="1">
        <f t="array" ref="P58">IFERROR(INDEX(LY_12[Vendor Name], O58), "")</f>
        <v>0</v>
      </c>
      <c r="Q58" s="44">
        <f>SUMIFS(LY_12[Closed Sales Volume YTD], LY_12[Associate Name], P53, LY_12[Vendor Name], P58)</f>
        <v>0</v>
      </c>
      <c r="R58" s="45" t="e">
        <f>Q58/Q51</f>
        <v>#DIV/0!</v>
      </c>
      <c r="T58" s="3">
        <v>4</v>
      </c>
      <c r="U58" s="3" cm="1">
        <f t="array" ref="U58">_xlfn.AGGREGATE(15, 3, (LY_12[Associate Name]=V53)/(LY_12[Associate Name]=V53)*ROW(LY_12[Associate Name]), T58) - 1</f>
        <v>4</v>
      </c>
      <c r="V58" s="43" cm="1">
        <f t="array" ref="V58">IFERROR(INDEX(LY_12[Vendor Name], U58), "")</f>
        <v>0</v>
      </c>
      <c r="W58" s="44">
        <f>SUMIFS(LY_12[Closed Sales Volume YTD], LY_12[Associate Name], V53, LY_12[Vendor Name], V58)</f>
        <v>0</v>
      </c>
      <c r="X58" s="45" t="e">
        <f>W58/W51</f>
        <v>#DIV/0!</v>
      </c>
      <c r="Z58" s="3">
        <v>4</v>
      </c>
      <c r="AA58" s="3" cm="1">
        <f t="array" ref="AA58">_xlfn.AGGREGATE(15, 3, (LY_12[Associate Name]=AB53)/(LY_12[Associate Name]=AB53)*ROW(LY_12[Associate Name]), Z58) - 1</f>
        <v>4</v>
      </c>
      <c r="AB58" s="43" cm="1">
        <f t="array" ref="AB58">IFERROR(INDEX(LY_12[Vendor Name], AA58), "")</f>
        <v>0</v>
      </c>
      <c r="AC58" s="44">
        <f>SUMIFS(LY_12[Closed Sales Volume YTD], LY_12[Associate Name], AB53, LY_12[Vendor Name], AB58)</f>
        <v>0</v>
      </c>
      <c r="AD58" s="45" t="e">
        <f>AC58/AC51</f>
        <v>#DIV/0!</v>
      </c>
    </row>
    <row r="59" spans="1:30" x14ac:dyDescent="0.2">
      <c r="B59" s="3">
        <v>5</v>
      </c>
      <c r="C59" s="3" cm="1">
        <f t="array" ref="C59">_xlfn.AGGREGATE(15, 3, (LY_12[Associate Name]=D53)/(LY_12[Associate Name]=D53)*ROW(LY_12[Associate Name]), B59) - 1</f>
        <v>5</v>
      </c>
      <c r="D59" s="43" cm="1">
        <f t="array" ref="D59">IFERROR(INDEX(LY_12[Vendor Name], C59), "")</f>
        <v>0</v>
      </c>
      <c r="E59" s="44">
        <f>SUMIFS(LY_12[Closed Sales Volume YTD], LY_12[Associate Name], D53, LY_12[Vendor Name], D59)</f>
        <v>0</v>
      </c>
      <c r="F59" s="45" t="e">
        <f>E59/E51</f>
        <v>#DIV/0!</v>
      </c>
      <c r="H59" s="3">
        <v>5</v>
      </c>
      <c r="I59" s="3" cm="1">
        <f t="array" ref="I59">_xlfn.AGGREGATE(15, 3, (LY_12[Associate Name]=J53)/(LY_12[Associate Name]=J53)*ROW(LY_12[Associate Name]), H59) - 1</f>
        <v>5</v>
      </c>
      <c r="J59" s="43" cm="1">
        <f t="array" ref="J59">IFERROR(INDEX(LY_12[Vendor Name], I59), "")</f>
        <v>0</v>
      </c>
      <c r="K59" s="44">
        <f>SUMIFS(LY_12[Closed Sales Volume YTD], LY_12[Associate Name], J53, LY_12[Vendor Name], J59)</f>
        <v>0</v>
      </c>
      <c r="L59" s="45" t="e">
        <f>K59/K51</f>
        <v>#DIV/0!</v>
      </c>
      <c r="N59" s="3">
        <v>5</v>
      </c>
      <c r="O59" s="3" cm="1">
        <f t="array" ref="O59">_xlfn.AGGREGATE(15, 3, (LY_12[Associate Name]=P53)/(LY_12[Associate Name]=P53)*ROW(LY_12[Associate Name]), N59) - 1</f>
        <v>5</v>
      </c>
      <c r="P59" s="43" cm="1">
        <f t="array" ref="P59">IFERROR(INDEX(LY_12[Vendor Name], O59), "")</f>
        <v>0</v>
      </c>
      <c r="Q59" s="44">
        <f>SUMIFS(LY_12[Closed Sales Volume YTD], LY_12[Associate Name], P53, LY_12[Vendor Name], P59)</f>
        <v>0</v>
      </c>
      <c r="R59" s="45" t="e">
        <f>Q59/Q51</f>
        <v>#DIV/0!</v>
      </c>
      <c r="T59" s="3">
        <v>5</v>
      </c>
      <c r="U59" s="3" cm="1">
        <f t="array" ref="U59">_xlfn.AGGREGATE(15, 3, (LY_12[Associate Name]=V53)/(LY_12[Associate Name]=V53)*ROW(LY_12[Associate Name]), T59) - 1</f>
        <v>5</v>
      </c>
      <c r="V59" s="43" cm="1">
        <f t="array" ref="V59">IFERROR(INDEX(LY_12[Vendor Name], U59), "")</f>
        <v>0</v>
      </c>
      <c r="W59" s="44">
        <f>SUMIFS(LY_12[Closed Sales Volume YTD], LY_12[Associate Name], V53, LY_12[Vendor Name], V59)</f>
        <v>0</v>
      </c>
      <c r="X59" s="45" t="e">
        <f>W59/W51</f>
        <v>#DIV/0!</v>
      </c>
      <c r="Z59" s="3">
        <v>5</v>
      </c>
      <c r="AA59" s="3" cm="1">
        <f t="array" ref="AA59">_xlfn.AGGREGATE(15, 3, (LY_12[Associate Name]=AB53)/(LY_12[Associate Name]=AB53)*ROW(LY_12[Associate Name]), Z59) - 1</f>
        <v>5</v>
      </c>
      <c r="AB59" s="43" cm="1">
        <f t="array" ref="AB59">IFERROR(INDEX(LY_12[Vendor Name], AA59), "")</f>
        <v>0</v>
      </c>
      <c r="AC59" s="44">
        <f>SUMIFS(LY_12[Closed Sales Volume YTD], LY_12[Associate Name], AB53, LY_12[Vendor Name], AB59)</f>
        <v>0</v>
      </c>
      <c r="AD59" s="45" t="e">
        <f>AC59/AC51</f>
        <v>#DIV/0!</v>
      </c>
    </row>
    <row r="60" spans="1:30" x14ac:dyDescent="0.2">
      <c r="B60" s="3">
        <v>6</v>
      </c>
      <c r="C60" s="3" cm="1">
        <f t="array" ref="C60">_xlfn.AGGREGATE(15, 3, (LY_12[Associate Name]=D53)/(LY_12[Associate Name]=D53)*ROW(LY_12[Associate Name]), B60) - 1</f>
        <v>6</v>
      </c>
      <c r="D60" s="43" cm="1">
        <f t="array" ref="D60">IFERROR(INDEX(LY_12[Vendor Name], C60), "")</f>
        <v>0</v>
      </c>
      <c r="E60" s="44">
        <f>SUMIFS(LY_12[Closed Sales Volume YTD], LY_12[Associate Name], D53, LY_12[Vendor Name], D60)</f>
        <v>0</v>
      </c>
      <c r="F60" s="45" t="e">
        <f>E60/E51</f>
        <v>#DIV/0!</v>
      </c>
      <c r="H60" s="3">
        <v>6</v>
      </c>
      <c r="I60" s="3" cm="1">
        <f t="array" ref="I60">_xlfn.AGGREGATE(15, 3, (LY_12[Associate Name]=J53)/(LY_12[Associate Name]=J53)*ROW(LY_12[Associate Name]), H60) - 1</f>
        <v>6</v>
      </c>
      <c r="J60" s="43" cm="1">
        <f t="array" ref="J60">IFERROR(INDEX(LY_12[Vendor Name], I60), "")</f>
        <v>0</v>
      </c>
      <c r="K60" s="44">
        <f>SUMIFS(LY_12[Closed Sales Volume YTD], LY_12[Associate Name], J53, LY_12[Vendor Name], J60)</f>
        <v>0</v>
      </c>
      <c r="L60" s="45" t="e">
        <f>K60/K51</f>
        <v>#DIV/0!</v>
      </c>
      <c r="N60" s="3">
        <v>6</v>
      </c>
      <c r="O60" s="3" cm="1">
        <f t="array" ref="O60">_xlfn.AGGREGATE(15, 3, (LY_12[Associate Name]=P53)/(LY_12[Associate Name]=P53)*ROW(LY_12[Associate Name]), N60) - 1</f>
        <v>6</v>
      </c>
      <c r="P60" s="43" cm="1">
        <f t="array" ref="P60">IFERROR(INDEX(LY_12[Vendor Name], O60), "")</f>
        <v>0</v>
      </c>
      <c r="Q60" s="44">
        <f>SUMIFS(LY_12[Closed Sales Volume YTD], LY_12[Associate Name], P53, LY_12[Vendor Name], P60)</f>
        <v>0</v>
      </c>
      <c r="R60" s="45" t="e">
        <f>Q60/Q51</f>
        <v>#DIV/0!</v>
      </c>
      <c r="T60" s="3">
        <v>6</v>
      </c>
      <c r="U60" s="3" cm="1">
        <f t="array" ref="U60">_xlfn.AGGREGATE(15, 3, (LY_12[Associate Name]=V53)/(LY_12[Associate Name]=V53)*ROW(LY_12[Associate Name]), T60) - 1</f>
        <v>6</v>
      </c>
      <c r="V60" s="43" cm="1">
        <f t="array" ref="V60">IFERROR(INDEX(LY_12[Vendor Name], U60), "")</f>
        <v>0</v>
      </c>
      <c r="W60" s="44">
        <f>SUMIFS(LY_12[Closed Sales Volume YTD], LY_12[Associate Name], V53, LY_12[Vendor Name], V60)</f>
        <v>0</v>
      </c>
      <c r="X60" s="45" t="e">
        <f>W60/W51</f>
        <v>#DIV/0!</v>
      </c>
      <c r="Z60" s="3">
        <v>6</v>
      </c>
      <c r="AA60" s="3" cm="1">
        <f t="array" ref="AA60">_xlfn.AGGREGATE(15, 3, (LY_12[Associate Name]=AB53)/(LY_12[Associate Name]=AB53)*ROW(LY_12[Associate Name]), Z60) - 1</f>
        <v>6</v>
      </c>
      <c r="AB60" s="43" cm="1">
        <f t="array" ref="AB60">IFERROR(INDEX(LY_12[Vendor Name], AA60), "")</f>
        <v>0</v>
      </c>
      <c r="AC60" s="44">
        <f>SUMIFS(LY_12[Closed Sales Volume YTD], LY_12[Associate Name], AB53, LY_12[Vendor Name], AB60)</f>
        <v>0</v>
      </c>
      <c r="AD60" s="45" t="e">
        <f>AC60/AC51</f>
        <v>#DIV/0!</v>
      </c>
    </row>
    <row r="61" spans="1:30" x14ac:dyDescent="0.2">
      <c r="B61" s="3">
        <v>7</v>
      </c>
      <c r="C61" s="3" cm="1">
        <f t="array" ref="C61">_xlfn.AGGREGATE(15, 3, (LY_12[Associate Name]=D53)/(LY_12[Associate Name]=D53)*ROW(LY_12[Associate Name]), B61) - 1</f>
        <v>7</v>
      </c>
      <c r="D61" s="43" cm="1">
        <f t="array" ref="D61">IFERROR(INDEX(LY_12[Vendor Name], C61), "")</f>
        <v>0</v>
      </c>
      <c r="E61" s="44">
        <f>SUMIFS(LY_12[Closed Sales Volume YTD], LY_12[Associate Name], D53, LY_12[Vendor Name], D61)</f>
        <v>0</v>
      </c>
      <c r="F61" s="45" t="e">
        <f>E61/E51</f>
        <v>#DIV/0!</v>
      </c>
      <c r="H61" s="3">
        <v>7</v>
      </c>
      <c r="I61" s="3" cm="1">
        <f t="array" ref="I61">_xlfn.AGGREGATE(15, 3, (LY_12[Associate Name]=J53)/(LY_12[Associate Name]=J53)*ROW(LY_12[Associate Name]), H61) - 1</f>
        <v>7</v>
      </c>
      <c r="J61" s="43" cm="1">
        <f t="array" ref="J61">IFERROR(INDEX(LY_12[Vendor Name], I61), "")</f>
        <v>0</v>
      </c>
      <c r="K61" s="44">
        <f>SUMIFS(LY_12[Closed Sales Volume YTD], LY_12[Associate Name], J53, LY_12[Vendor Name], J61)</f>
        <v>0</v>
      </c>
      <c r="L61" s="45" t="e">
        <f>K61/K51</f>
        <v>#DIV/0!</v>
      </c>
      <c r="N61" s="3">
        <v>7</v>
      </c>
      <c r="O61" s="3" cm="1">
        <f t="array" ref="O61">_xlfn.AGGREGATE(15, 3, (LY_12[Associate Name]=P53)/(LY_12[Associate Name]=P53)*ROW(LY_12[Associate Name]), N61) - 1</f>
        <v>7</v>
      </c>
      <c r="P61" s="43" cm="1">
        <f t="array" ref="P61">IFERROR(INDEX(LY_12[Vendor Name], O61), "")</f>
        <v>0</v>
      </c>
      <c r="Q61" s="44">
        <f>SUMIFS(LY_12[Closed Sales Volume YTD], LY_12[Associate Name], P53, LY_12[Vendor Name], P61)</f>
        <v>0</v>
      </c>
      <c r="R61" s="45" t="e">
        <f>Q61/Q51</f>
        <v>#DIV/0!</v>
      </c>
      <c r="T61" s="3">
        <v>7</v>
      </c>
      <c r="U61" s="3" cm="1">
        <f t="array" ref="U61">_xlfn.AGGREGATE(15, 3, (LY_12[Associate Name]=V53)/(LY_12[Associate Name]=V53)*ROW(LY_12[Associate Name]), T61) - 1</f>
        <v>7</v>
      </c>
      <c r="V61" s="43" cm="1">
        <f t="array" ref="V61">IFERROR(INDEX(LY_12[Vendor Name], U61), "")</f>
        <v>0</v>
      </c>
      <c r="W61" s="44">
        <f>SUMIFS(LY_12[Closed Sales Volume YTD], LY_12[Associate Name], V53, LY_12[Vendor Name], V61)</f>
        <v>0</v>
      </c>
      <c r="X61" s="45" t="e">
        <f>W61/W51</f>
        <v>#DIV/0!</v>
      </c>
      <c r="Z61" s="3">
        <v>7</v>
      </c>
      <c r="AA61" s="3" cm="1">
        <f t="array" ref="AA61">_xlfn.AGGREGATE(15, 3, (LY_12[Associate Name]=AB53)/(LY_12[Associate Name]=AB53)*ROW(LY_12[Associate Name]), Z61) - 1</f>
        <v>7</v>
      </c>
      <c r="AB61" s="43" cm="1">
        <f t="array" ref="AB61">IFERROR(INDEX(LY_12[Vendor Name], AA61), "")</f>
        <v>0</v>
      </c>
      <c r="AC61" s="44">
        <f>SUMIFS(LY_12[Closed Sales Volume YTD], LY_12[Associate Name], AB53, LY_12[Vendor Name], AB61)</f>
        <v>0</v>
      </c>
      <c r="AD61" s="45" t="e">
        <f>AC61/AC51</f>
        <v>#DIV/0!</v>
      </c>
    </row>
    <row r="62" spans="1:30" x14ac:dyDescent="0.2">
      <c r="B62" s="3">
        <v>8</v>
      </c>
      <c r="C62" s="3" cm="1">
        <f t="array" ref="C62">_xlfn.AGGREGATE(15, 3, (LY_12[Associate Name]=D53)/(LY_12[Associate Name]=D53)*ROW(LY_12[Associate Name]), B62) - 1</f>
        <v>8</v>
      </c>
      <c r="D62" s="43" cm="1">
        <f t="array" ref="D62">IFERROR(INDEX(LY_12[Vendor Name], C62), "")</f>
        <v>0</v>
      </c>
      <c r="E62" s="44">
        <f>SUMIFS(LY_12[Closed Sales Volume YTD], LY_12[Associate Name], D53, LY_12[Vendor Name], D62)</f>
        <v>0</v>
      </c>
      <c r="F62" s="45" t="e">
        <f>E62/E51</f>
        <v>#DIV/0!</v>
      </c>
      <c r="H62" s="3">
        <v>8</v>
      </c>
      <c r="I62" s="3" cm="1">
        <f t="array" ref="I62">_xlfn.AGGREGATE(15, 3, (LY_12[Associate Name]=J53)/(LY_12[Associate Name]=J53)*ROW(LY_12[Associate Name]), H62) - 1</f>
        <v>8</v>
      </c>
      <c r="J62" s="43" cm="1">
        <f t="array" ref="J62">IFERROR(INDEX(LY_12[Vendor Name], I62), "")</f>
        <v>0</v>
      </c>
      <c r="K62" s="44">
        <f>SUMIFS(LY_12[Closed Sales Volume YTD], LY_12[Associate Name], J53, LY_12[Vendor Name], J62)</f>
        <v>0</v>
      </c>
      <c r="L62" s="45" t="e">
        <f>K62/K51</f>
        <v>#DIV/0!</v>
      </c>
      <c r="N62" s="3">
        <v>8</v>
      </c>
      <c r="O62" s="3" cm="1">
        <f t="array" ref="O62">_xlfn.AGGREGATE(15, 3, (LY_12[Associate Name]=P53)/(LY_12[Associate Name]=P53)*ROW(LY_12[Associate Name]), N62) - 1</f>
        <v>8</v>
      </c>
      <c r="P62" s="43" cm="1">
        <f t="array" ref="P62">IFERROR(INDEX(LY_12[Vendor Name], O62), "")</f>
        <v>0</v>
      </c>
      <c r="Q62" s="44">
        <f>SUMIFS(LY_12[Closed Sales Volume YTD], LY_12[Associate Name], P53, LY_12[Vendor Name], P62)</f>
        <v>0</v>
      </c>
      <c r="R62" s="45" t="e">
        <f>Q62/Q51</f>
        <v>#DIV/0!</v>
      </c>
      <c r="T62" s="3">
        <v>8</v>
      </c>
      <c r="U62" s="3" cm="1">
        <f t="array" ref="U62">_xlfn.AGGREGATE(15, 3, (LY_12[Associate Name]=V53)/(LY_12[Associate Name]=V53)*ROW(LY_12[Associate Name]), T62) - 1</f>
        <v>8</v>
      </c>
      <c r="V62" s="43" cm="1">
        <f t="array" ref="V62">IFERROR(INDEX(LY_12[Vendor Name], U62), "")</f>
        <v>0</v>
      </c>
      <c r="W62" s="44">
        <f>SUMIFS(LY_12[Closed Sales Volume YTD], LY_12[Associate Name], V53, LY_12[Vendor Name], V62)</f>
        <v>0</v>
      </c>
      <c r="X62" s="45" t="e">
        <f>W62/W51</f>
        <v>#DIV/0!</v>
      </c>
      <c r="Z62" s="3">
        <v>8</v>
      </c>
      <c r="AA62" s="3" cm="1">
        <f t="array" ref="AA62">_xlfn.AGGREGATE(15, 3, (LY_12[Associate Name]=AB53)/(LY_12[Associate Name]=AB53)*ROW(LY_12[Associate Name]), Z62) - 1</f>
        <v>8</v>
      </c>
      <c r="AB62" s="43" cm="1">
        <f t="array" ref="AB62">IFERROR(INDEX(LY_12[Vendor Name], AA62), "")</f>
        <v>0</v>
      </c>
      <c r="AC62" s="44">
        <f>SUMIFS(LY_12[Closed Sales Volume YTD], LY_12[Associate Name], AB53, LY_12[Vendor Name], AB62)</f>
        <v>0</v>
      </c>
      <c r="AD62" s="45" t="e">
        <f>AC62/AC51</f>
        <v>#DIV/0!</v>
      </c>
    </row>
    <row r="63" spans="1:30" x14ac:dyDescent="0.2">
      <c r="B63" s="3">
        <v>9</v>
      </c>
      <c r="C63" s="3" cm="1">
        <f t="array" ref="C63">_xlfn.AGGREGATE(15, 3, (LY_12[Associate Name]=D53)/(LY_12[Associate Name]=D53)*ROW(LY_12[Associate Name]), B63) - 1</f>
        <v>9</v>
      </c>
      <c r="D63" s="43" cm="1">
        <f t="array" ref="D63">IFERROR(INDEX(LY_12[Vendor Name], C63), "")</f>
        <v>0</v>
      </c>
      <c r="E63" s="44">
        <f>SUMIFS(LY_12[Closed Sales Volume YTD], LY_12[Associate Name], D53, LY_12[Vendor Name], D63)</f>
        <v>0</v>
      </c>
      <c r="F63" s="45" t="e">
        <f>E63/E51</f>
        <v>#DIV/0!</v>
      </c>
      <c r="H63" s="3">
        <v>9</v>
      </c>
      <c r="I63" s="3" cm="1">
        <f t="array" ref="I63">_xlfn.AGGREGATE(15, 3, (LY_12[Associate Name]=J53)/(LY_12[Associate Name]=J53)*ROW(LY_12[Associate Name]), H63) - 1</f>
        <v>9</v>
      </c>
      <c r="J63" s="43" cm="1">
        <f t="array" ref="J63">IFERROR(INDEX(LY_12[Vendor Name], I63), "")</f>
        <v>0</v>
      </c>
      <c r="K63" s="44">
        <f>SUMIFS(LY_12[Closed Sales Volume YTD], LY_12[Associate Name], J53, LY_12[Vendor Name], J63)</f>
        <v>0</v>
      </c>
      <c r="L63" s="45" t="e">
        <f>K63/K51</f>
        <v>#DIV/0!</v>
      </c>
      <c r="N63" s="3">
        <v>9</v>
      </c>
      <c r="O63" s="3" cm="1">
        <f t="array" ref="O63">_xlfn.AGGREGATE(15, 3, (LY_12[Associate Name]=P53)/(LY_12[Associate Name]=P53)*ROW(LY_12[Associate Name]), N63) - 1</f>
        <v>9</v>
      </c>
      <c r="P63" s="43" cm="1">
        <f t="array" ref="P63">IFERROR(INDEX(LY_12[Vendor Name], O63), "")</f>
        <v>0</v>
      </c>
      <c r="Q63" s="44">
        <f>SUMIFS(LY_12[Closed Sales Volume YTD], LY_12[Associate Name], P53, LY_12[Vendor Name], P63)</f>
        <v>0</v>
      </c>
      <c r="R63" s="45" t="e">
        <f>Q63/Q51</f>
        <v>#DIV/0!</v>
      </c>
      <c r="T63" s="3">
        <v>9</v>
      </c>
      <c r="U63" s="3" cm="1">
        <f t="array" ref="U63">_xlfn.AGGREGATE(15, 3, (LY_12[Associate Name]=V53)/(LY_12[Associate Name]=V53)*ROW(LY_12[Associate Name]), T63) - 1</f>
        <v>9</v>
      </c>
      <c r="V63" s="43" cm="1">
        <f t="array" ref="V63">IFERROR(INDEX(LY_12[Vendor Name], U63), "")</f>
        <v>0</v>
      </c>
      <c r="W63" s="44">
        <f>SUMIFS(LY_12[Closed Sales Volume YTD], LY_12[Associate Name], V53, LY_12[Vendor Name], V63)</f>
        <v>0</v>
      </c>
      <c r="X63" s="45" t="e">
        <f>W63/W51</f>
        <v>#DIV/0!</v>
      </c>
      <c r="Z63" s="3">
        <v>9</v>
      </c>
      <c r="AA63" s="3" cm="1">
        <f t="array" ref="AA63">_xlfn.AGGREGATE(15, 3, (LY_12[Associate Name]=AB53)/(LY_12[Associate Name]=AB53)*ROW(LY_12[Associate Name]), Z63) - 1</f>
        <v>9</v>
      </c>
      <c r="AB63" s="43" cm="1">
        <f t="array" ref="AB63">IFERROR(INDEX(LY_12[Vendor Name], AA63), "")</f>
        <v>0</v>
      </c>
      <c r="AC63" s="44">
        <f>SUMIFS(LY_12[Closed Sales Volume YTD], LY_12[Associate Name], AB53, LY_12[Vendor Name], AB63)</f>
        <v>0</v>
      </c>
      <c r="AD63" s="45" t="e">
        <f>AC63/AC51</f>
        <v>#DIV/0!</v>
      </c>
    </row>
    <row r="64" spans="1:30" x14ac:dyDescent="0.2">
      <c r="B64" s="3">
        <v>10</v>
      </c>
      <c r="C64" s="3" cm="1">
        <f t="array" ref="C64">_xlfn.AGGREGATE(15, 3, (LY_12[Associate Name]=D53)/(LY_12[Associate Name]=D53)*ROW(LY_12[Associate Name]), B64) - 1</f>
        <v>10</v>
      </c>
      <c r="D64" s="43" cm="1">
        <f t="array" ref="D64">IFERROR(INDEX(LY_12[Vendor Name], C64), "")</f>
        <v>0</v>
      </c>
      <c r="E64" s="44">
        <f>SUMIFS(LY_12[Closed Sales Volume YTD], LY_12[Associate Name], D53, LY_12[Vendor Name], D64)</f>
        <v>0</v>
      </c>
      <c r="F64" s="45" t="e">
        <f>E64/E51</f>
        <v>#DIV/0!</v>
      </c>
      <c r="H64" s="3">
        <v>10</v>
      </c>
      <c r="I64" s="3" cm="1">
        <f t="array" ref="I64">_xlfn.AGGREGATE(15, 3, (LY_12[Associate Name]=J53)/(LY_12[Associate Name]=J53)*ROW(LY_12[Associate Name]), H64) - 1</f>
        <v>10</v>
      </c>
      <c r="J64" s="43" cm="1">
        <f t="array" ref="J64">IFERROR(INDEX(LY_12[Vendor Name], I64), "")</f>
        <v>0</v>
      </c>
      <c r="K64" s="44">
        <f>SUMIFS(LY_12[Closed Sales Volume YTD], LY_12[Associate Name], J53, LY_12[Vendor Name], J64)</f>
        <v>0</v>
      </c>
      <c r="L64" s="45" t="e">
        <f>K64/K51</f>
        <v>#DIV/0!</v>
      </c>
      <c r="N64" s="3">
        <v>10</v>
      </c>
      <c r="O64" s="3" cm="1">
        <f t="array" ref="O64">_xlfn.AGGREGATE(15, 3, (LY_12[Associate Name]=P53)/(LY_12[Associate Name]=P53)*ROW(LY_12[Associate Name]), N64) - 1</f>
        <v>10</v>
      </c>
      <c r="P64" s="43" cm="1">
        <f t="array" ref="P64">IFERROR(INDEX(LY_12[Vendor Name], O64), "")</f>
        <v>0</v>
      </c>
      <c r="Q64" s="44">
        <f>SUMIFS(LY_12[Closed Sales Volume YTD], LY_12[Associate Name], P53, LY_12[Vendor Name], P64)</f>
        <v>0</v>
      </c>
      <c r="R64" s="45" t="e">
        <f>Q64/Q51</f>
        <v>#DIV/0!</v>
      </c>
      <c r="T64" s="3">
        <v>10</v>
      </c>
      <c r="U64" s="3" cm="1">
        <f t="array" ref="U64">_xlfn.AGGREGATE(15, 3, (LY_12[Associate Name]=V53)/(LY_12[Associate Name]=V53)*ROW(LY_12[Associate Name]), T64) - 1</f>
        <v>10</v>
      </c>
      <c r="V64" s="43" cm="1">
        <f t="array" ref="V64">IFERROR(INDEX(LY_12[Vendor Name], U64), "")</f>
        <v>0</v>
      </c>
      <c r="W64" s="44">
        <f>SUMIFS(LY_12[Closed Sales Volume YTD], LY_12[Associate Name], V53, LY_12[Vendor Name], V64)</f>
        <v>0</v>
      </c>
      <c r="X64" s="45" t="e">
        <f>W64/W51</f>
        <v>#DIV/0!</v>
      </c>
      <c r="Z64" s="3">
        <v>10</v>
      </c>
      <c r="AA64" s="3" cm="1">
        <f t="array" ref="AA64">_xlfn.AGGREGATE(15, 3, (LY_12[Associate Name]=AB53)/(LY_12[Associate Name]=AB53)*ROW(LY_12[Associate Name]), Z64) - 1</f>
        <v>10</v>
      </c>
      <c r="AB64" s="43" cm="1">
        <f t="array" ref="AB64">IFERROR(INDEX(LY_12[Vendor Name], AA64), "")</f>
        <v>0</v>
      </c>
      <c r="AC64" s="44">
        <f>SUMIFS(LY_12[Closed Sales Volume YTD], LY_12[Associate Name], AB53, LY_12[Vendor Name], AB64)</f>
        <v>0</v>
      </c>
      <c r="AD64" s="45" t="e">
        <f>AC64/AC51</f>
        <v>#DIV/0!</v>
      </c>
    </row>
    <row r="66" spans="1:30" ht="16" customHeight="1" x14ac:dyDescent="0.2">
      <c r="A66" s="81">
        <f>A50+5</f>
        <v>21</v>
      </c>
      <c r="B66" s="3"/>
      <c r="C66" s="3"/>
      <c r="D66" s="76" t="str" cm="1">
        <f t="array" ref="D66">IFERROR(INDEX(LY_Associate[Associate Name], A66), "")</f>
        <v/>
      </c>
      <c r="E66" s="77"/>
      <c r="F66" s="78"/>
      <c r="G66" s="81">
        <f>G50+5</f>
        <v>22</v>
      </c>
      <c r="H66" s="3"/>
      <c r="I66" s="3"/>
      <c r="J66" s="76" t="str" cm="1">
        <f t="array" ref="J66">IFERROR(INDEX(LY_Associate[Associate Name], G66), "")</f>
        <v/>
      </c>
      <c r="K66" s="77"/>
      <c r="L66" s="78"/>
      <c r="M66" s="81">
        <f>M50+5</f>
        <v>23</v>
      </c>
      <c r="N66" s="3"/>
      <c r="O66" s="3"/>
      <c r="P66" s="76" t="str" cm="1">
        <f t="array" ref="P66">IFERROR(INDEX(LY_Associate[Associate Name], M66), "")</f>
        <v/>
      </c>
      <c r="Q66" s="77"/>
      <c r="R66" s="78"/>
      <c r="S66" s="81">
        <f>S50+5</f>
        <v>24</v>
      </c>
      <c r="T66" s="3"/>
      <c r="U66" s="3"/>
      <c r="V66" s="76" t="str" cm="1">
        <f t="array" ref="V66">IFERROR(INDEX(LY_Associate[Associate Name], S66), "")</f>
        <v/>
      </c>
      <c r="W66" s="77"/>
      <c r="X66" s="78"/>
      <c r="Y66" s="81">
        <f>Y50+5</f>
        <v>25</v>
      </c>
      <c r="Z66" s="3"/>
      <c r="AA66" s="3"/>
      <c r="AB66" s="76" t="str" cm="1">
        <f t="array" ref="AB66">IFERROR(INDEX(LY_Associate[Associate Name], Y66), "")</f>
        <v/>
      </c>
      <c r="AC66" s="77"/>
      <c r="AD66" s="78"/>
    </row>
    <row r="67" spans="1:30" ht="16" customHeight="1" x14ac:dyDescent="0.2">
      <c r="A67" s="81"/>
      <c r="B67" s="3"/>
      <c r="C67" s="3"/>
      <c r="D67" s="37" t="s">
        <v>36</v>
      </c>
      <c r="E67" s="79">
        <f>SUMIFS(LY_12[Closed Sales Volume YTD], LY_12[Associate Name], D66)</f>
        <v>0</v>
      </c>
      <c r="F67" s="80"/>
      <c r="G67" s="81"/>
      <c r="H67" s="3"/>
      <c r="I67" s="3"/>
      <c r="J67" s="37" t="s">
        <v>36</v>
      </c>
      <c r="K67" s="79">
        <f>SUMIFS(LY_12[Closed Sales Volume YTD], LY_12[Associate Name], J66)</f>
        <v>0</v>
      </c>
      <c r="L67" s="80"/>
      <c r="M67" s="81"/>
      <c r="N67" s="3"/>
      <c r="O67" s="3"/>
      <c r="P67" s="37" t="s">
        <v>36</v>
      </c>
      <c r="Q67" s="79">
        <f>SUMIFS(LY_12[Closed Sales Volume YTD], LY_12[Associate Name], P66)</f>
        <v>0</v>
      </c>
      <c r="R67" s="80"/>
      <c r="S67" s="81"/>
      <c r="T67" s="3"/>
      <c r="U67" s="3"/>
      <c r="V67" s="37" t="s">
        <v>36</v>
      </c>
      <c r="W67" s="79">
        <f>SUMIFS(LY_12[Closed Sales Volume YTD], LY_12[Associate Name], V66)</f>
        <v>0</v>
      </c>
      <c r="X67" s="80"/>
      <c r="Y67" s="81"/>
      <c r="Z67" s="3"/>
      <c r="AA67" s="3"/>
      <c r="AB67" s="37" t="s">
        <v>36</v>
      </c>
      <c r="AC67" s="79">
        <f>SUMIFS(LY_12[Closed Sales Volume YTD], LY_12[Associate Name], AB66)</f>
        <v>0</v>
      </c>
      <c r="AD67" s="80"/>
    </row>
    <row r="68" spans="1:30" ht="16" customHeight="1" x14ac:dyDescent="0.2">
      <c r="A68" s="81"/>
      <c r="B68" s="3"/>
      <c r="C68" s="3"/>
      <c r="D68" s="37" t="s">
        <v>37</v>
      </c>
      <c r="E68" s="72" t="e">
        <f>E67/LY_12[[#Totals],[Closed Sales Volume YTD]]</f>
        <v>#DIV/0!</v>
      </c>
      <c r="F68" s="73"/>
      <c r="G68" s="81"/>
      <c r="H68" s="3"/>
      <c r="I68" s="3"/>
      <c r="J68" s="37" t="s">
        <v>37</v>
      </c>
      <c r="K68" s="72" t="e">
        <f>K67/LY_12[[#Totals],[Closed Sales Volume YTD]]</f>
        <v>#DIV/0!</v>
      </c>
      <c r="L68" s="73"/>
      <c r="M68" s="81"/>
      <c r="N68" s="3"/>
      <c r="O68" s="3"/>
      <c r="P68" s="37" t="s">
        <v>37</v>
      </c>
      <c r="Q68" s="72" t="e">
        <f>Q67/LY_12[[#Totals],[Closed Sales Volume YTD]]</f>
        <v>#DIV/0!</v>
      </c>
      <c r="R68" s="73"/>
      <c r="S68" s="81"/>
      <c r="T68" s="3"/>
      <c r="U68" s="3"/>
      <c r="V68" s="37" t="s">
        <v>37</v>
      </c>
      <c r="W68" s="72" t="e">
        <f>W67/LY_12[[#Totals],[Closed Sales Volume YTD]]</f>
        <v>#DIV/0!</v>
      </c>
      <c r="X68" s="73"/>
      <c r="Y68" s="81"/>
      <c r="Z68" s="3"/>
      <c r="AA68" s="3"/>
      <c r="AB68" s="37" t="s">
        <v>37</v>
      </c>
      <c r="AC68" s="72" t="e">
        <f>AC67/LY_12[[#Totals],[Closed Sales Volume YTD]]</f>
        <v>#DIV/0!</v>
      </c>
      <c r="AD68" s="73"/>
    </row>
    <row r="69" spans="1:30" ht="16" hidden="1" customHeight="1" x14ac:dyDescent="0.2">
      <c r="B69" s="38" t="s">
        <v>38</v>
      </c>
      <c r="C69" s="39" t="s">
        <v>39</v>
      </c>
      <c r="D69" s="74" t="str">
        <f>D66</f>
        <v/>
      </c>
      <c r="E69" s="75"/>
      <c r="H69" s="38" t="s">
        <v>38</v>
      </c>
      <c r="I69" s="39" t="s">
        <v>39</v>
      </c>
      <c r="J69" s="74" t="str">
        <f>J66</f>
        <v/>
      </c>
      <c r="K69" s="75"/>
      <c r="N69" s="38" t="s">
        <v>38</v>
      </c>
      <c r="O69" s="39" t="s">
        <v>39</v>
      </c>
      <c r="P69" s="74" t="str">
        <f>P66</f>
        <v/>
      </c>
      <c r="Q69" s="75"/>
      <c r="T69" s="38" t="s">
        <v>38</v>
      </c>
      <c r="U69" s="39" t="s">
        <v>39</v>
      </c>
      <c r="V69" s="74" t="str">
        <f>V66</f>
        <v/>
      </c>
      <c r="W69" s="75"/>
      <c r="Z69" s="38" t="s">
        <v>38</v>
      </c>
      <c r="AA69" s="39" t="s">
        <v>39</v>
      </c>
      <c r="AB69" s="74" t="str">
        <f>AB66</f>
        <v/>
      </c>
      <c r="AC69" s="75"/>
    </row>
    <row r="70" spans="1:30" x14ac:dyDescent="0.2">
      <c r="B70" s="40"/>
      <c r="C70" s="40"/>
      <c r="D70" s="41" t="s">
        <v>40</v>
      </c>
      <c r="E70" s="41" t="s">
        <v>41</v>
      </c>
      <c r="F70" s="42" t="s">
        <v>42</v>
      </c>
      <c r="H70" s="40"/>
      <c r="I70" s="40"/>
      <c r="J70" s="41" t="s">
        <v>40</v>
      </c>
      <c r="K70" s="41" t="s">
        <v>41</v>
      </c>
      <c r="L70" s="42" t="s">
        <v>42</v>
      </c>
      <c r="N70" s="40"/>
      <c r="O70" s="40"/>
      <c r="P70" s="41" t="s">
        <v>40</v>
      </c>
      <c r="Q70" s="41" t="s">
        <v>41</v>
      </c>
      <c r="R70" s="42" t="s">
        <v>42</v>
      </c>
      <c r="T70" s="40"/>
      <c r="U70" s="40"/>
      <c r="V70" s="41" t="s">
        <v>40</v>
      </c>
      <c r="W70" s="41" t="s">
        <v>41</v>
      </c>
      <c r="X70" s="42" t="s">
        <v>42</v>
      </c>
      <c r="Z70" s="40"/>
      <c r="AA70" s="40"/>
      <c r="AB70" s="41" t="s">
        <v>40</v>
      </c>
      <c r="AC70" s="41" t="s">
        <v>41</v>
      </c>
      <c r="AD70" s="42" t="s">
        <v>42</v>
      </c>
    </row>
    <row r="71" spans="1:30" x14ac:dyDescent="0.2">
      <c r="B71" s="3">
        <v>1</v>
      </c>
      <c r="C71" s="3" cm="1">
        <f t="array" ref="C71">_xlfn.AGGREGATE(15, 3, (LY_12[Associate Name]=D69)/(LY_12[Associate Name]=D69)*ROW(LY_12[Associate Name]), B71) - 1</f>
        <v>1</v>
      </c>
      <c r="D71" s="43" cm="1">
        <f t="array" ref="D71">IFERROR(INDEX(LY_12[Vendor Name], C71), "")</f>
        <v>0</v>
      </c>
      <c r="E71" s="44">
        <f>SUMIFS(LY_12[Closed Sales Volume YTD], LY_12[Associate Name], D69, LY_12[Vendor Name], D71)</f>
        <v>0</v>
      </c>
      <c r="F71" s="46" t="e">
        <f>E71/E67</f>
        <v>#DIV/0!</v>
      </c>
      <c r="H71" s="3">
        <v>1</v>
      </c>
      <c r="I71" s="3" cm="1">
        <f t="array" ref="I71">_xlfn.AGGREGATE(15, 3, (LY_12[Associate Name]=J69)/(LY_12[Associate Name]=J69)*ROW(LY_12[Associate Name]), H71) - 1</f>
        <v>1</v>
      </c>
      <c r="J71" s="43" cm="1">
        <f t="array" ref="J71">IFERROR(INDEX(LY_12[Vendor Name], I71), "")</f>
        <v>0</v>
      </c>
      <c r="K71" s="44">
        <f>SUMIFS(LY_12[Closed Sales Volume YTD], LY_12[Associate Name], J69, LY_12[Vendor Name], J71)</f>
        <v>0</v>
      </c>
      <c r="L71" s="46" t="e">
        <f>K71/K67</f>
        <v>#DIV/0!</v>
      </c>
      <c r="N71" s="3">
        <v>1</v>
      </c>
      <c r="O71" s="3" cm="1">
        <f t="array" ref="O71">_xlfn.AGGREGATE(15, 3, (LY_12[Associate Name]=P69)/(LY_12[Associate Name]=P69)*ROW(LY_12[Associate Name]), N71) - 1</f>
        <v>1</v>
      </c>
      <c r="P71" s="43" cm="1">
        <f t="array" ref="P71">IFERROR(INDEX(LY_12[Vendor Name], O71), "")</f>
        <v>0</v>
      </c>
      <c r="Q71" s="44">
        <f>SUMIFS(LY_12[Closed Sales Volume YTD], LY_12[Associate Name], P69, LY_12[Vendor Name], P71)</f>
        <v>0</v>
      </c>
      <c r="R71" s="46" t="e">
        <f>Q71/Q67</f>
        <v>#DIV/0!</v>
      </c>
      <c r="T71" s="3">
        <v>1</v>
      </c>
      <c r="U71" s="3" cm="1">
        <f t="array" ref="U71">_xlfn.AGGREGATE(15, 3, (LY_12[Associate Name]=V69)/(LY_12[Associate Name]=V69)*ROW(LY_12[Associate Name]), T71) - 1</f>
        <v>1</v>
      </c>
      <c r="V71" s="43" cm="1">
        <f t="array" ref="V71">IFERROR(INDEX(LY_12[Vendor Name], U71), "")</f>
        <v>0</v>
      </c>
      <c r="W71" s="44">
        <f>SUMIFS(LY_12[Closed Sales Volume YTD], LY_12[Associate Name], V69, LY_12[Vendor Name], V71)</f>
        <v>0</v>
      </c>
      <c r="X71" s="46" t="e">
        <f>W71/W67</f>
        <v>#DIV/0!</v>
      </c>
      <c r="Z71" s="3">
        <v>1</v>
      </c>
      <c r="AA71" s="3" cm="1">
        <f t="array" ref="AA71">_xlfn.AGGREGATE(15, 3, (LY_12[Associate Name]=AB69)/(LY_12[Associate Name]=AB69)*ROW(LY_12[Associate Name]), Z71) - 1</f>
        <v>1</v>
      </c>
      <c r="AB71" s="43" cm="1">
        <f t="array" ref="AB71">IFERROR(INDEX(LY_12[Vendor Name], AA71), "")</f>
        <v>0</v>
      </c>
      <c r="AC71" s="44">
        <f>SUMIFS(LY_12[Closed Sales Volume YTD], LY_12[Associate Name], AB69, LY_12[Vendor Name], AB71)</f>
        <v>0</v>
      </c>
      <c r="AD71" s="46" t="e">
        <f>AC71/AC67</f>
        <v>#DIV/0!</v>
      </c>
    </row>
    <row r="72" spans="1:30" x14ac:dyDescent="0.2">
      <c r="B72" s="3">
        <v>2</v>
      </c>
      <c r="C72" s="3" cm="1">
        <f t="array" ref="C72">_xlfn.AGGREGATE(15, 3, (LY_12[Associate Name]=D69)/(LY_12[Associate Name]=D69)*ROW(LY_12[Associate Name]), B72) - 1</f>
        <v>2</v>
      </c>
      <c r="D72" s="43" cm="1">
        <f t="array" ref="D72">IFERROR(INDEX(LY_12[Vendor Name], C72), "")</f>
        <v>0</v>
      </c>
      <c r="E72" s="44">
        <f>SUMIFS(LY_12[Closed Sales Volume YTD], LY_12[Associate Name], D69, LY_12[Vendor Name], D72)</f>
        <v>0</v>
      </c>
      <c r="F72" s="46" t="e">
        <f>E72/E67</f>
        <v>#DIV/0!</v>
      </c>
      <c r="H72" s="3">
        <v>2</v>
      </c>
      <c r="I72" s="3" cm="1">
        <f t="array" ref="I72">_xlfn.AGGREGATE(15, 3, (LY_12[Associate Name]=J69)/(LY_12[Associate Name]=J69)*ROW(LY_12[Associate Name]), H72) - 1</f>
        <v>2</v>
      </c>
      <c r="J72" s="43" cm="1">
        <f t="array" ref="J72">IFERROR(INDEX(LY_12[Vendor Name], I72), "")</f>
        <v>0</v>
      </c>
      <c r="K72" s="44">
        <f>SUMIFS(LY_12[Closed Sales Volume YTD], LY_12[Associate Name], J69, LY_12[Vendor Name], J72)</f>
        <v>0</v>
      </c>
      <c r="L72" s="46" t="e">
        <f>K72/K67</f>
        <v>#DIV/0!</v>
      </c>
      <c r="N72" s="3">
        <v>2</v>
      </c>
      <c r="O72" s="3" cm="1">
        <f t="array" ref="O72">_xlfn.AGGREGATE(15, 3, (LY_12[Associate Name]=P69)/(LY_12[Associate Name]=P69)*ROW(LY_12[Associate Name]), N72) - 1</f>
        <v>2</v>
      </c>
      <c r="P72" s="43" cm="1">
        <f t="array" ref="P72">IFERROR(INDEX(LY_12[Vendor Name], O72), "")</f>
        <v>0</v>
      </c>
      <c r="Q72" s="44">
        <f>SUMIFS(LY_12[Closed Sales Volume YTD], LY_12[Associate Name], P69, LY_12[Vendor Name], P72)</f>
        <v>0</v>
      </c>
      <c r="R72" s="46" t="e">
        <f>Q72/Q67</f>
        <v>#DIV/0!</v>
      </c>
      <c r="T72" s="3">
        <v>2</v>
      </c>
      <c r="U72" s="3" cm="1">
        <f t="array" ref="U72">_xlfn.AGGREGATE(15, 3, (LY_12[Associate Name]=V69)/(LY_12[Associate Name]=V69)*ROW(LY_12[Associate Name]), T72) - 1</f>
        <v>2</v>
      </c>
      <c r="V72" s="43" cm="1">
        <f t="array" ref="V72">IFERROR(INDEX(LY_12[Vendor Name], U72), "")</f>
        <v>0</v>
      </c>
      <c r="W72" s="44">
        <f>SUMIFS(LY_12[Closed Sales Volume YTD], LY_12[Associate Name], V69, LY_12[Vendor Name], V72)</f>
        <v>0</v>
      </c>
      <c r="X72" s="46" t="e">
        <f>W72/W67</f>
        <v>#DIV/0!</v>
      </c>
      <c r="Z72" s="3">
        <v>2</v>
      </c>
      <c r="AA72" s="3" cm="1">
        <f t="array" ref="AA72">_xlfn.AGGREGATE(15, 3, (LY_12[Associate Name]=AB69)/(LY_12[Associate Name]=AB69)*ROW(LY_12[Associate Name]), Z72) - 1</f>
        <v>2</v>
      </c>
      <c r="AB72" s="43" cm="1">
        <f t="array" ref="AB72">IFERROR(INDEX(LY_12[Vendor Name], AA72), "")</f>
        <v>0</v>
      </c>
      <c r="AC72" s="44">
        <f>SUMIFS(LY_12[Closed Sales Volume YTD], LY_12[Associate Name], AB69, LY_12[Vendor Name], AB72)</f>
        <v>0</v>
      </c>
      <c r="AD72" s="46" t="e">
        <f>AC72/AC67</f>
        <v>#DIV/0!</v>
      </c>
    </row>
    <row r="73" spans="1:30" x14ac:dyDescent="0.2">
      <c r="B73" s="3">
        <v>3</v>
      </c>
      <c r="C73" s="3" cm="1">
        <f t="array" ref="C73">_xlfn.AGGREGATE(15, 3, (LY_12[Associate Name]=D69)/(LY_12[Associate Name]=D69)*ROW(LY_12[Associate Name]), B73) - 1</f>
        <v>3</v>
      </c>
      <c r="D73" s="43" cm="1">
        <f t="array" ref="D73">IFERROR(INDEX(LY_12[Vendor Name], C73), "")</f>
        <v>0</v>
      </c>
      <c r="E73" s="44">
        <f>SUMIFS(LY_12[Closed Sales Volume YTD], LY_12[Associate Name], D69, LY_12[Vendor Name], D73)</f>
        <v>0</v>
      </c>
      <c r="F73" s="45" t="e">
        <f>E73/E67</f>
        <v>#DIV/0!</v>
      </c>
      <c r="H73" s="3">
        <v>3</v>
      </c>
      <c r="I73" s="3" cm="1">
        <f t="array" ref="I73">_xlfn.AGGREGATE(15, 3, (LY_12[Associate Name]=J69)/(LY_12[Associate Name]=J69)*ROW(LY_12[Associate Name]), H73) - 1</f>
        <v>3</v>
      </c>
      <c r="J73" s="43" cm="1">
        <f t="array" ref="J73">IFERROR(INDEX(LY_12[Vendor Name], I73), "")</f>
        <v>0</v>
      </c>
      <c r="K73" s="44">
        <f>SUMIFS(LY_12[Closed Sales Volume YTD], LY_12[Associate Name], J69, LY_12[Vendor Name], J73)</f>
        <v>0</v>
      </c>
      <c r="L73" s="45" t="e">
        <f>K73/K67</f>
        <v>#DIV/0!</v>
      </c>
      <c r="N73" s="3">
        <v>3</v>
      </c>
      <c r="O73" s="3" cm="1">
        <f t="array" ref="O73">_xlfn.AGGREGATE(15, 3, (LY_12[Associate Name]=P69)/(LY_12[Associate Name]=P69)*ROW(LY_12[Associate Name]), N73) - 1</f>
        <v>3</v>
      </c>
      <c r="P73" s="43" cm="1">
        <f t="array" ref="P73">IFERROR(INDEX(LY_12[Vendor Name], O73), "")</f>
        <v>0</v>
      </c>
      <c r="Q73" s="44">
        <f>SUMIFS(LY_12[Closed Sales Volume YTD], LY_12[Associate Name], P69, LY_12[Vendor Name], P73)</f>
        <v>0</v>
      </c>
      <c r="R73" s="46" t="e">
        <f>Q73/Q67</f>
        <v>#DIV/0!</v>
      </c>
      <c r="T73" s="3">
        <v>3</v>
      </c>
      <c r="U73" s="3" cm="1">
        <f t="array" ref="U73">_xlfn.AGGREGATE(15, 3, (LY_12[Associate Name]=V69)/(LY_12[Associate Name]=V69)*ROW(LY_12[Associate Name]), T73) - 1</f>
        <v>3</v>
      </c>
      <c r="V73" s="43" cm="1">
        <f t="array" ref="V73">IFERROR(INDEX(LY_12[Vendor Name], U73), "")</f>
        <v>0</v>
      </c>
      <c r="W73" s="44">
        <f>SUMIFS(LY_12[Closed Sales Volume YTD], LY_12[Associate Name], V69, LY_12[Vendor Name], V73)</f>
        <v>0</v>
      </c>
      <c r="X73" s="45" t="e">
        <f>W73/W67</f>
        <v>#DIV/0!</v>
      </c>
      <c r="Z73" s="3">
        <v>3</v>
      </c>
      <c r="AA73" s="3" cm="1">
        <f t="array" ref="AA73">_xlfn.AGGREGATE(15, 3, (LY_12[Associate Name]=AB69)/(LY_12[Associate Name]=AB69)*ROW(LY_12[Associate Name]), Z73) - 1</f>
        <v>3</v>
      </c>
      <c r="AB73" s="43" cm="1">
        <f t="array" ref="AB73">IFERROR(INDEX(LY_12[Vendor Name], AA73), "")</f>
        <v>0</v>
      </c>
      <c r="AC73" s="44">
        <f>SUMIFS(LY_12[Closed Sales Volume YTD], LY_12[Associate Name], AB69, LY_12[Vendor Name], AB73)</f>
        <v>0</v>
      </c>
      <c r="AD73" s="45" t="e">
        <f>AC73/AC67</f>
        <v>#DIV/0!</v>
      </c>
    </row>
    <row r="74" spans="1:30" x14ac:dyDescent="0.2">
      <c r="B74" s="3">
        <v>4</v>
      </c>
      <c r="C74" s="3" cm="1">
        <f t="array" ref="C74">_xlfn.AGGREGATE(15, 3, (LY_12[Associate Name]=D69)/(LY_12[Associate Name]=D69)*ROW(LY_12[Associate Name]), B74) - 1</f>
        <v>4</v>
      </c>
      <c r="D74" s="43" cm="1">
        <f t="array" ref="D74">IFERROR(INDEX(LY_12[Vendor Name], C74), "")</f>
        <v>0</v>
      </c>
      <c r="E74" s="44">
        <f>SUMIFS(LY_12[Closed Sales Volume YTD], LY_12[Associate Name], D69, LY_12[Vendor Name], D74)</f>
        <v>0</v>
      </c>
      <c r="F74" s="45" t="e">
        <f>E74/E67</f>
        <v>#DIV/0!</v>
      </c>
      <c r="H74" s="3">
        <v>4</v>
      </c>
      <c r="I74" s="3" cm="1">
        <f t="array" ref="I74">_xlfn.AGGREGATE(15, 3, (LY_12[Associate Name]=J69)/(LY_12[Associate Name]=J69)*ROW(LY_12[Associate Name]), H74) - 1</f>
        <v>4</v>
      </c>
      <c r="J74" s="43" cm="1">
        <f t="array" ref="J74">IFERROR(INDEX(LY_12[Vendor Name], I74), "")</f>
        <v>0</v>
      </c>
      <c r="K74" s="44">
        <f>SUMIFS(LY_12[Closed Sales Volume YTD], LY_12[Associate Name], J69, LY_12[Vendor Name], J74)</f>
        <v>0</v>
      </c>
      <c r="L74" s="45" t="e">
        <f>K74/K67</f>
        <v>#DIV/0!</v>
      </c>
      <c r="N74" s="3">
        <v>4</v>
      </c>
      <c r="O74" s="3" cm="1">
        <f t="array" ref="O74">_xlfn.AGGREGATE(15, 3, (LY_12[Associate Name]=P69)/(LY_12[Associate Name]=P69)*ROW(LY_12[Associate Name]), N74) - 1</f>
        <v>4</v>
      </c>
      <c r="P74" s="43" cm="1">
        <f t="array" ref="P74">IFERROR(INDEX(LY_12[Vendor Name], O74), "")</f>
        <v>0</v>
      </c>
      <c r="Q74" s="44">
        <f>SUMIFS(LY_12[Closed Sales Volume YTD], LY_12[Associate Name], P69, LY_12[Vendor Name], P74)</f>
        <v>0</v>
      </c>
      <c r="R74" s="45" t="e">
        <f>Q74/Q67</f>
        <v>#DIV/0!</v>
      </c>
      <c r="T74" s="3">
        <v>4</v>
      </c>
      <c r="U74" s="3" cm="1">
        <f t="array" ref="U74">_xlfn.AGGREGATE(15, 3, (LY_12[Associate Name]=V69)/(LY_12[Associate Name]=V69)*ROW(LY_12[Associate Name]), T74) - 1</f>
        <v>4</v>
      </c>
      <c r="V74" s="43" cm="1">
        <f t="array" ref="V74">IFERROR(INDEX(LY_12[Vendor Name], U74), "")</f>
        <v>0</v>
      </c>
      <c r="W74" s="44">
        <f>SUMIFS(LY_12[Closed Sales Volume YTD], LY_12[Associate Name], V69, LY_12[Vendor Name], V74)</f>
        <v>0</v>
      </c>
      <c r="X74" s="45" t="e">
        <f>W74/W67</f>
        <v>#DIV/0!</v>
      </c>
      <c r="Z74" s="3">
        <v>4</v>
      </c>
      <c r="AA74" s="3" cm="1">
        <f t="array" ref="AA74">_xlfn.AGGREGATE(15, 3, (LY_12[Associate Name]=AB69)/(LY_12[Associate Name]=AB69)*ROW(LY_12[Associate Name]), Z74) - 1</f>
        <v>4</v>
      </c>
      <c r="AB74" s="43" cm="1">
        <f t="array" ref="AB74">IFERROR(INDEX(LY_12[Vendor Name], AA74), "")</f>
        <v>0</v>
      </c>
      <c r="AC74" s="44">
        <f>SUMIFS(LY_12[Closed Sales Volume YTD], LY_12[Associate Name], AB69, LY_12[Vendor Name], AB74)</f>
        <v>0</v>
      </c>
      <c r="AD74" s="45" t="e">
        <f>AC74/AC67</f>
        <v>#DIV/0!</v>
      </c>
    </row>
    <row r="75" spans="1:30" x14ac:dyDescent="0.2">
      <c r="B75" s="3">
        <v>5</v>
      </c>
      <c r="C75" s="3" cm="1">
        <f t="array" ref="C75">_xlfn.AGGREGATE(15, 3, (LY_12[Associate Name]=D69)/(LY_12[Associate Name]=D69)*ROW(LY_12[Associate Name]), B75) - 1</f>
        <v>5</v>
      </c>
      <c r="D75" s="43" cm="1">
        <f t="array" ref="D75">IFERROR(INDEX(LY_12[Vendor Name], C75), "")</f>
        <v>0</v>
      </c>
      <c r="E75" s="44">
        <f>SUMIFS(LY_12[Closed Sales Volume YTD], LY_12[Associate Name], D69, LY_12[Vendor Name], D75)</f>
        <v>0</v>
      </c>
      <c r="F75" s="45" t="e">
        <f>E75/E67</f>
        <v>#DIV/0!</v>
      </c>
      <c r="H75" s="3">
        <v>5</v>
      </c>
      <c r="I75" s="3" cm="1">
        <f t="array" ref="I75">_xlfn.AGGREGATE(15, 3, (LY_12[Associate Name]=J69)/(LY_12[Associate Name]=J69)*ROW(LY_12[Associate Name]), H75) - 1</f>
        <v>5</v>
      </c>
      <c r="J75" s="43" cm="1">
        <f t="array" ref="J75">IFERROR(INDEX(LY_12[Vendor Name], I75), "")</f>
        <v>0</v>
      </c>
      <c r="K75" s="44">
        <f>SUMIFS(LY_12[Closed Sales Volume YTD], LY_12[Associate Name], J69, LY_12[Vendor Name], J75)</f>
        <v>0</v>
      </c>
      <c r="L75" s="45" t="e">
        <f>K75/K67</f>
        <v>#DIV/0!</v>
      </c>
      <c r="N75" s="3">
        <v>5</v>
      </c>
      <c r="O75" s="3" cm="1">
        <f t="array" ref="O75">_xlfn.AGGREGATE(15, 3, (LY_12[Associate Name]=P69)/(LY_12[Associate Name]=P69)*ROW(LY_12[Associate Name]), N75) - 1</f>
        <v>5</v>
      </c>
      <c r="P75" s="43" cm="1">
        <f t="array" ref="P75">IFERROR(INDEX(LY_12[Vendor Name], O75), "")</f>
        <v>0</v>
      </c>
      <c r="Q75" s="44">
        <f>SUMIFS(LY_12[Closed Sales Volume YTD], LY_12[Associate Name], P69, LY_12[Vendor Name], P75)</f>
        <v>0</v>
      </c>
      <c r="R75" s="45" t="e">
        <f>Q75/Q67</f>
        <v>#DIV/0!</v>
      </c>
      <c r="T75" s="3">
        <v>5</v>
      </c>
      <c r="U75" s="3" cm="1">
        <f t="array" ref="U75">_xlfn.AGGREGATE(15, 3, (LY_12[Associate Name]=V69)/(LY_12[Associate Name]=V69)*ROW(LY_12[Associate Name]), T75) - 1</f>
        <v>5</v>
      </c>
      <c r="V75" s="43" cm="1">
        <f t="array" ref="V75">IFERROR(INDEX(LY_12[Vendor Name], U75), "")</f>
        <v>0</v>
      </c>
      <c r="W75" s="44">
        <f>SUMIFS(LY_12[Closed Sales Volume YTD], LY_12[Associate Name], V69, LY_12[Vendor Name], V75)</f>
        <v>0</v>
      </c>
      <c r="X75" s="45" t="e">
        <f>W75/W67</f>
        <v>#DIV/0!</v>
      </c>
      <c r="Z75" s="3">
        <v>5</v>
      </c>
      <c r="AA75" s="3" cm="1">
        <f t="array" ref="AA75">_xlfn.AGGREGATE(15, 3, (LY_12[Associate Name]=AB69)/(LY_12[Associate Name]=AB69)*ROW(LY_12[Associate Name]), Z75) - 1</f>
        <v>5</v>
      </c>
      <c r="AB75" s="43" cm="1">
        <f t="array" ref="AB75">IFERROR(INDEX(LY_12[Vendor Name], AA75), "")</f>
        <v>0</v>
      </c>
      <c r="AC75" s="44">
        <f>SUMIFS(LY_12[Closed Sales Volume YTD], LY_12[Associate Name], AB69, LY_12[Vendor Name], AB75)</f>
        <v>0</v>
      </c>
      <c r="AD75" s="45" t="e">
        <f>AC75/AC67</f>
        <v>#DIV/0!</v>
      </c>
    </row>
    <row r="76" spans="1:30" x14ac:dyDescent="0.2">
      <c r="B76" s="3">
        <v>6</v>
      </c>
      <c r="C76" s="3" cm="1">
        <f t="array" ref="C76">_xlfn.AGGREGATE(15, 3, (LY_12[Associate Name]=D69)/(LY_12[Associate Name]=D69)*ROW(LY_12[Associate Name]), B76) - 1</f>
        <v>6</v>
      </c>
      <c r="D76" s="43" cm="1">
        <f t="array" ref="D76">IFERROR(INDEX(LY_12[Vendor Name], C76), "")</f>
        <v>0</v>
      </c>
      <c r="E76" s="44">
        <f>SUMIFS(LY_12[Closed Sales Volume YTD], LY_12[Associate Name], D69, LY_12[Vendor Name], D76)</f>
        <v>0</v>
      </c>
      <c r="F76" s="45" t="e">
        <f>E76/E67</f>
        <v>#DIV/0!</v>
      </c>
      <c r="H76" s="3">
        <v>6</v>
      </c>
      <c r="I76" s="3" cm="1">
        <f t="array" ref="I76">_xlfn.AGGREGATE(15, 3, (LY_12[Associate Name]=J69)/(LY_12[Associate Name]=J69)*ROW(LY_12[Associate Name]), H76) - 1</f>
        <v>6</v>
      </c>
      <c r="J76" s="43" cm="1">
        <f t="array" ref="J76">IFERROR(INDEX(LY_12[Vendor Name], I76), "")</f>
        <v>0</v>
      </c>
      <c r="K76" s="44">
        <f>SUMIFS(LY_12[Closed Sales Volume YTD], LY_12[Associate Name], J69, LY_12[Vendor Name], J76)</f>
        <v>0</v>
      </c>
      <c r="L76" s="45" t="e">
        <f>K76/K67</f>
        <v>#DIV/0!</v>
      </c>
      <c r="N76" s="3">
        <v>6</v>
      </c>
      <c r="O76" s="3" cm="1">
        <f t="array" ref="O76">_xlfn.AGGREGATE(15, 3, (LY_12[Associate Name]=P69)/(LY_12[Associate Name]=P69)*ROW(LY_12[Associate Name]), N76) - 1</f>
        <v>6</v>
      </c>
      <c r="P76" s="43" cm="1">
        <f t="array" ref="P76">IFERROR(INDEX(LY_12[Vendor Name], O76), "")</f>
        <v>0</v>
      </c>
      <c r="Q76" s="44">
        <f>SUMIFS(LY_12[Closed Sales Volume YTD], LY_12[Associate Name], P69, LY_12[Vendor Name], P76)</f>
        <v>0</v>
      </c>
      <c r="R76" s="45" t="e">
        <f>Q76/Q67</f>
        <v>#DIV/0!</v>
      </c>
      <c r="T76" s="3">
        <v>6</v>
      </c>
      <c r="U76" s="3" cm="1">
        <f t="array" ref="U76">_xlfn.AGGREGATE(15, 3, (LY_12[Associate Name]=V69)/(LY_12[Associate Name]=V69)*ROW(LY_12[Associate Name]), T76) - 1</f>
        <v>6</v>
      </c>
      <c r="V76" s="43" cm="1">
        <f t="array" ref="V76">IFERROR(INDEX(LY_12[Vendor Name], U76), "")</f>
        <v>0</v>
      </c>
      <c r="W76" s="44">
        <f>SUMIFS(LY_12[Closed Sales Volume YTD], LY_12[Associate Name], V69, LY_12[Vendor Name], V76)</f>
        <v>0</v>
      </c>
      <c r="X76" s="45" t="e">
        <f>W76/W67</f>
        <v>#DIV/0!</v>
      </c>
      <c r="Z76" s="3">
        <v>6</v>
      </c>
      <c r="AA76" s="3" cm="1">
        <f t="array" ref="AA76">_xlfn.AGGREGATE(15, 3, (LY_12[Associate Name]=AB69)/(LY_12[Associate Name]=AB69)*ROW(LY_12[Associate Name]), Z76) - 1</f>
        <v>6</v>
      </c>
      <c r="AB76" s="43" cm="1">
        <f t="array" ref="AB76">IFERROR(INDEX(LY_12[Vendor Name], AA76), "")</f>
        <v>0</v>
      </c>
      <c r="AC76" s="44">
        <f>SUMIFS(LY_12[Closed Sales Volume YTD], LY_12[Associate Name], AB69, LY_12[Vendor Name], AB76)</f>
        <v>0</v>
      </c>
      <c r="AD76" s="45" t="e">
        <f>AC76/AC67</f>
        <v>#DIV/0!</v>
      </c>
    </row>
    <row r="77" spans="1:30" x14ac:dyDescent="0.2">
      <c r="B77" s="3">
        <v>7</v>
      </c>
      <c r="C77" s="3" cm="1">
        <f t="array" ref="C77">_xlfn.AGGREGATE(15, 3, (LY_12[Associate Name]=D69)/(LY_12[Associate Name]=D69)*ROW(LY_12[Associate Name]), B77) - 1</f>
        <v>7</v>
      </c>
      <c r="D77" s="43" cm="1">
        <f t="array" ref="D77">IFERROR(INDEX(LY_12[Vendor Name], C77), "")</f>
        <v>0</v>
      </c>
      <c r="E77" s="44">
        <f>SUMIFS(LY_12[Closed Sales Volume YTD], LY_12[Associate Name], D69, LY_12[Vendor Name], D77)</f>
        <v>0</v>
      </c>
      <c r="F77" s="45" t="e">
        <f>E77/E67</f>
        <v>#DIV/0!</v>
      </c>
      <c r="H77" s="3">
        <v>7</v>
      </c>
      <c r="I77" s="3" cm="1">
        <f t="array" ref="I77">_xlfn.AGGREGATE(15, 3, (LY_12[Associate Name]=J69)/(LY_12[Associate Name]=J69)*ROW(LY_12[Associate Name]), H77) - 1</f>
        <v>7</v>
      </c>
      <c r="J77" s="43" cm="1">
        <f t="array" ref="J77">IFERROR(INDEX(LY_12[Vendor Name], I77), "")</f>
        <v>0</v>
      </c>
      <c r="K77" s="44">
        <f>SUMIFS(LY_12[Closed Sales Volume YTD], LY_12[Associate Name], J69, LY_12[Vendor Name], J77)</f>
        <v>0</v>
      </c>
      <c r="L77" s="45" t="e">
        <f>K77/K67</f>
        <v>#DIV/0!</v>
      </c>
      <c r="N77" s="3">
        <v>7</v>
      </c>
      <c r="O77" s="3" cm="1">
        <f t="array" ref="O77">_xlfn.AGGREGATE(15, 3, (LY_12[Associate Name]=P69)/(LY_12[Associate Name]=P69)*ROW(LY_12[Associate Name]), N77) - 1</f>
        <v>7</v>
      </c>
      <c r="P77" s="43" cm="1">
        <f t="array" ref="P77">IFERROR(INDEX(LY_12[Vendor Name], O77), "")</f>
        <v>0</v>
      </c>
      <c r="Q77" s="44">
        <f>SUMIFS(LY_12[Closed Sales Volume YTD], LY_12[Associate Name], P69, LY_12[Vendor Name], P77)</f>
        <v>0</v>
      </c>
      <c r="R77" s="45" t="e">
        <f>Q77/Q67</f>
        <v>#DIV/0!</v>
      </c>
      <c r="T77" s="3">
        <v>7</v>
      </c>
      <c r="U77" s="3" cm="1">
        <f t="array" ref="U77">_xlfn.AGGREGATE(15, 3, (LY_12[Associate Name]=V69)/(LY_12[Associate Name]=V69)*ROW(LY_12[Associate Name]), T77) - 1</f>
        <v>7</v>
      </c>
      <c r="V77" s="43" cm="1">
        <f t="array" ref="V77">IFERROR(INDEX(LY_12[Vendor Name], U77), "")</f>
        <v>0</v>
      </c>
      <c r="W77" s="44">
        <f>SUMIFS(LY_12[Closed Sales Volume YTD], LY_12[Associate Name], V69, LY_12[Vendor Name], V77)</f>
        <v>0</v>
      </c>
      <c r="X77" s="45" t="e">
        <f>W77/W67</f>
        <v>#DIV/0!</v>
      </c>
      <c r="Z77" s="3">
        <v>7</v>
      </c>
      <c r="AA77" s="3" cm="1">
        <f t="array" ref="AA77">_xlfn.AGGREGATE(15, 3, (LY_12[Associate Name]=AB69)/(LY_12[Associate Name]=AB69)*ROW(LY_12[Associate Name]), Z77) - 1</f>
        <v>7</v>
      </c>
      <c r="AB77" s="43" cm="1">
        <f t="array" ref="AB77">IFERROR(INDEX(LY_12[Vendor Name], AA77), "")</f>
        <v>0</v>
      </c>
      <c r="AC77" s="44">
        <f>SUMIFS(LY_12[Closed Sales Volume YTD], LY_12[Associate Name], AB69, LY_12[Vendor Name], AB77)</f>
        <v>0</v>
      </c>
      <c r="AD77" s="45" t="e">
        <f>AC77/AC67</f>
        <v>#DIV/0!</v>
      </c>
    </row>
    <row r="78" spans="1:30" x14ac:dyDescent="0.2">
      <c r="B78" s="3">
        <v>8</v>
      </c>
      <c r="C78" s="3" cm="1">
        <f t="array" ref="C78">_xlfn.AGGREGATE(15, 3, (LY_12[Associate Name]=D69)/(LY_12[Associate Name]=D69)*ROW(LY_12[Associate Name]), B78) - 1</f>
        <v>8</v>
      </c>
      <c r="D78" s="43" cm="1">
        <f t="array" ref="D78">IFERROR(INDEX(LY_12[Vendor Name], C78), "")</f>
        <v>0</v>
      </c>
      <c r="E78" s="44">
        <f>SUMIFS(LY_12[Closed Sales Volume YTD], LY_12[Associate Name], D69, LY_12[Vendor Name], D78)</f>
        <v>0</v>
      </c>
      <c r="F78" s="45" t="e">
        <f>E78/E67</f>
        <v>#DIV/0!</v>
      </c>
      <c r="H78" s="3">
        <v>8</v>
      </c>
      <c r="I78" s="3" cm="1">
        <f t="array" ref="I78">_xlfn.AGGREGATE(15, 3, (LY_12[Associate Name]=J69)/(LY_12[Associate Name]=J69)*ROW(LY_12[Associate Name]), H78) - 1</f>
        <v>8</v>
      </c>
      <c r="J78" s="43" cm="1">
        <f t="array" ref="J78">IFERROR(INDEX(LY_12[Vendor Name], I78), "")</f>
        <v>0</v>
      </c>
      <c r="K78" s="44">
        <f>SUMIFS(LY_12[Closed Sales Volume YTD], LY_12[Associate Name], J69, LY_12[Vendor Name], J78)</f>
        <v>0</v>
      </c>
      <c r="L78" s="45" t="e">
        <f>K78/K67</f>
        <v>#DIV/0!</v>
      </c>
      <c r="N78" s="3">
        <v>8</v>
      </c>
      <c r="O78" s="3" cm="1">
        <f t="array" ref="O78">_xlfn.AGGREGATE(15, 3, (LY_12[Associate Name]=P69)/(LY_12[Associate Name]=P69)*ROW(LY_12[Associate Name]), N78) - 1</f>
        <v>8</v>
      </c>
      <c r="P78" s="43" cm="1">
        <f t="array" ref="P78">IFERROR(INDEX(LY_12[Vendor Name], O78), "")</f>
        <v>0</v>
      </c>
      <c r="Q78" s="44">
        <f>SUMIFS(LY_12[Closed Sales Volume YTD], LY_12[Associate Name], P69, LY_12[Vendor Name], P78)</f>
        <v>0</v>
      </c>
      <c r="R78" s="45" t="e">
        <f>Q78/Q67</f>
        <v>#DIV/0!</v>
      </c>
      <c r="T78" s="3">
        <v>8</v>
      </c>
      <c r="U78" s="3" cm="1">
        <f t="array" ref="U78">_xlfn.AGGREGATE(15, 3, (LY_12[Associate Name]=V69)/(LY_12[Associate Name]=V69)*ROW(LY_12[Associate Name]), T78) - 1</f>
        <v>8</v>
      </c>
      <c r="V78" s="43" cm="1">
        <f t="array" ref="V78">IFERROR(INDEX(LY_12[Vendor Name], U78), "")</f>
        <v>0</v>
      </c>
      <c r="W78" s="44">
        <f>SUMIFS(LY_12[Closed Sales Volume YTD], LY_12[Associate Name], V69, LY_12[Vendor Name], V78)</f>
        <v>0</v>
      </c>
      <c r="X78" s="45" t="e">
        <f>W78/W67</f>
        <v>#DIV/0!</v>
      </c>
      <c r="Z78" s="3">
        <v>8</v>
      </c>
      <c r="AA78" s="3" cm="1">
        <f t="array" ref="AA78">_xlfn.AGGREGATE(15, 3, (LY_12[Associate Name]=AB69)/(LY_12[Associate Name]=AB69)*ROW(LY_12[Associate Name]), Z78) - 1</f>
        <v>8</v>
      </c>
      <c r="AB78" s="43" cm="1">
        <f t="array" ref="AB78">IFERROR(INDEX(LY_12[Vendor Name], AA78), "")</f>
        <v>0</v>
      </c>
      <c r="AC78" s="44">
        <f>SUMIFS(LY_12[Closed Sales Volume YTD], LY_12[Associate Name], AB69, LY_12[Vendor Name], AB78)</f>
        <v>0</v>
      </c>
      <c r="AD78" s="45" t="e">
        <f>AC78/AC67</f>
        <v>#DIV/0!</v>
      </c>
    </row>
    <row r="79" spans="1:30" x14ac:dyDescent="0.2">
      <c r="B79" s="3">
        <v>9</v>
      </c>
      <c r="C79" s="3" cm="1">
        <f t="array" ref="C79">_xlfn.AGGREGATE(15, 3, (LY_12[Associate Name]=D69)/(LY_12[Associate Name]=D69)*ROW(LY_12[Associate Name]), B79) - 1</f>
        <v>9</v>
      </c>
      <c r="D79" s="43" cm="1">
        <f t="array" ref="D79">IFERROR(INDEX(LY_12[Vendor Name], C79), "")</f>
        <v>0</v>
      </c>
      <c r="E79" s="44">
        <f>SUMIFS(LY_12[Closed Sales Volume YTD], LY_12[Associate Name], D69, LY_12[Vendor Name], D79)</f>
        <v>0</v>
      </c>
      <c r="F79" s="45" t="e">
        <f>E79/E67</f>
        <v>#DIV/0!</v>
      </c>
      <c r="H79" s="3">
        <v>9</v>
      </c>
      <c r="I79" s="3" cm="1">
        <f t="array" ref="I79">_xlfn.AGGREGATE(15, 3, (LY_12[Associate Name]=J69)/(LY_12[Associate Name]=J69)*ROW(LY_12[Associate Name]), H79) - 1</f>
        <v>9</v>
      </c>
      <c r="J79" s="43" cm="1">
        <f t="array" ref="J79">IFERROR(INDEX(LY_12[Vendor Name], I79), "")</f>
        <v>0</v>
      </c>
      <c r="K79" s="44">
        <f>SUMIFS(LY_12[Closed Sales Volume YTD], LY_12[Associate Name], J69, LY_12[Vendor Name], J79)</f>
        <v>0</v>
      </c>
      <c r="L79" s="45" t="e">
        <f>K79/K67</f>
        <v>#DIV/0!</v>
      </c>
      <c r="N79" s="3">
        <v>9</v>
      </c>
      <c r="O79" s="3" cm="1">
        <f t="array" ref="O79">_xlfn.AGGREGATE(15, 3, (LY_12[Associate Name]=P69)/(LY_12[Associate Name]=P69)*ROW(LY_12[Associate Name]), N79) - 1</f>
        <v>9</v>
      </c>
      <c r="P79" s="43" cm="1">
        <f t="array" ref="P79">IFERROR(INDEX(LY_12[Vendor Name], O79), "")</f>
        <v>0</v>
      </c>
      <c r="Q79" s="44">
        <f>SUMIFS(LY_12[Closed Sales Volume YTD], LY_12[Associate Name], P69, LY_12[Vendor Name], P79)</f>
        <v>0</v>
      </c>
      <c r="R79" s="45" t="e">
        <f>Q79/Q67</f>
        <v>#DIV/0!</v>
      </c>
      <c r="T79" s="3">
        <v>9</v>
      </c>
      <c r="U79" s="3" cm="1">
        <f t="array" ref="U79">_xlfn.AGGREGATE(15, 3, (LY_12[Associate Name]=V69)/(LY_12[Associate Name]=V69)*ROW(LY_12[Associate Name]), T79) - 1</f>
        <v>9</v>
      </c>
      <c r="V79" s="43" cm="1">
        <f t="array" ref="V79">IFERROR(INDEX(LY_12[Vendor Name], U79), "")</f>
        <v>0</v>
      </c>
      <c r="W79" s="44">
        <f>SUMIFS(LY_12[Closed Sales Volume YTD], LY_12[Associate Name], V69, LY_12[Vendor Name], V79)</f>
        <v>0</v>
      </c>
      <c r="X79" s="45" t="e">
        <f>W79/W67</f>
        <v>#DIV/0!</v>
      </c>
      <c r="Z79" s="3">
        <v>9</v>
      </c>
      <c r="AA79" s="3" cm="1">
        <f t="array" ref="AA79">_xlfn.AGGREGATE(15, 3, (LY_12[Associate Name]=AB69)/(LY_12[Associate Name]=AB69)*ROW(LY_12[Associate Name]), Z79) - 1</f>
        <v>9</v>
      </c>
      <c r="AB79" s="43" cm="1">
        <f t="array" ref="AB79">IFERROR(INDEX(LY_12[Vendor Name], AA79), "")</f>
        <v>0</v>
      </c>
      <c r="AC79" s="44">
        <f>SUMIFS(LY_12[Closed Sales Volume YTD], LY_12[Associate Name], AB69, LY_12[Vendor Name], AB79)</f>
        <v>0</v>
      </c>
      <c r="AD79" s="45" t="e">
        <f>AC79/AC67</f>
        <v>#DIV/0!</v>
      </c>
    </row>
    <row r="80" spans="1:30" x14ac:dyDescent="0.2">
      <c r="B80" s="3">
        <v>10</v>
      </c>
      <c r="C80" s="3" cm="1">
        <f t="array" ref="C80">_xlfn.AGGREGATE(15, 3, (LY_12[Associate Name]=D69)/(LY_12[Associate Name]=D69)*ROW(LY_12[Associate Name]), B80) - 1</f>
        <v>10</v>
      </c>
      <c r="D80" s="43" cm="1">
        <f t="array" ref="D80">IFERROR(INDEX(LY_12[Vendor Name], C80), "")</f>
        <v>0</v>
      </c>
      <c r="E80" s="44">
        <f>SUMIFS(LY_12[Closed Sales Volume YTD], LY_12[Associate Name], D69, LY_12[Vendor Name], D80)</f>
        <v>0</v>
      </c>
      <c r="F80" s="45" t="e">
        <f>E80/E67</f>
        <v>#DIV/0!</v>
      </c>
      <c r="H80" s="3">
        <v>10</v>
      </c>
      <c r="I80" s="3" cm="1">
        <f t="array" ref="I80">_xlfn.AGGREGATE(15, 3, (LY_12[Associate Name]=J69)/(LY_12[Associate Name]=J69)*ROW(LY_12[Associate Name]), H80) - 1</f>
        <v>10</v>
      </c>
      <c r="J80" s="43" cm="1">
        <f t="array" ref="J80">IFERROR(INDEX(LY_12[Vendor Name], I80), "")</f>
        <v>0</v>
      </c>
      <c r="K80" s="44">
        <f>SUMIFS(LY_12[Closed Sales Volume YTD], LY_12[Associate Name], J69, LY_12[Vendor Name], J80)</f>
        <v>0</v>
      </c>
      <c r="L80" s="45" t="e">
        <f>K80/K67</f>
        <v>#DIV/0!</v>
      </c>
      <c r="N80" s="3">
        <v>10</v>
      </c>
      <c r="O80" s="3" cm="1">
        <f t="array" ref="O80">_xlfn.AGGREGATE(15, 3, (LY_12[Associate Name]=P69)/(LY_12[Associate Name]=P69)*ROW(LY_12[Associate Name]), N80) - 1</f>
        <v>10</v>
      </c>
      <c r="P80" s="43" cm="1">
        <f t="array" ref="P80">IFERROR(INDEX(LY_12[Vendor Name], O80), "")</f>
        <v>0</v>
      </c>
      <c r="Q80" s="44">
        <f>SUMIFS(LY_12[Closed Sales Volume YTD], LY_12[Associate Name], P69, LY_12[Vendor Name], P80)</f>
        <v>0</v>
      </c>
      <c r="R80" s="45" t="e">
        <f>Q80/Q67</f>
        <v>#DIV/0!</v>
      </c>
      <c r="T80" s="3">
        <v>10</v>
      </c>
      <c r="U80" s="3" cm="1">
        <f t="array" ref="U80">_xlfn.AGGREGATE(15, 3, (LY_12[Associate Name]=V69)/(LY_12[Associate Name]=V69)*ROW(LY_12[Associate Name]), T80) - 1</f>
        <v>10</v>
      </c>
      <c r="V80" s="43" cm="1">
        <f t="array" ref="V80">IFERROR(INDEX(LY_12[Vendor Name], U80), "")</f>
        <v>0</v>
      </c>
      <c r="W80" s="44">
        <f>SUMIFS(LY_12[Closed Sales Volume YTD], LY_12[Associate Name], V69, LY_12[Vendor Name], V80)</f>
        <v>0</v>
      </c>
      <c r="X80" s="45" t="e">
        <f>W80/W67</f>
        <v>#DIV/0!</v>
      </c>
      <c r="Z80" s="3">
        <v>10</v>
      </c>
      <c r="AA80" s="3" cm="1">
        <f t="array" ref="AA80">_xlfn.AGGREGATE(15, 3, (LY_12[Associate Name]=AB69)/(LY_12[Associate Name]=AB69)*ROW(LY_12[Associate Name]), Z80) - 1</f>
        <v>10</v>
      </c>
      <c r="AB80" s="43" cm="1">
        <f t="array" ref="AB80">IFERROR(INDEX(LY_12[Vendor Name], AA80), "")</f>
        <v>0</v>
      </c>
      <c r="AC80" s="44">
        <f>SUMIFS(LY_12[Closed Sales Volume YTD], LY_12[Associate Name], AB69, LY_12[Vendor Name], AB80)</f>
        <v>0</v>
      </c>
      <c r="AD80" s="45" t="e">
        <f>AC80/AC67</f>
        <v>#DIV/0!</v>
      </c>
    </row>
    <row r="82" spans="1:30" ht="16" customHeight="1" x14ac:dyDescent="0.2">
      <c r="A82" s="81">
        <f>A66+5</f>
        <v>26</v>
      </c>
      <c r="B82" s="3"/>
      <c r="C82" s="3"/>
      <c r="D82" s="76" t="str" cm="1">
        <f t="array" ref="D82">IFERROR(INDEX(LY_Associate[Associate Name], A82), "")</f>
        <v/>
      </c>
      <c r="E82" s="77"/>
      <c r="F82" s="78"/>
      <c r="G82" s="81">
        <f>G66+5</f>
        <v>27</v>
      </c>
      <c r="H82" s="3"/>
      <c r="I82" s="3"/>
      <c r="J82" s="76" t="str" cm="1">
        <f t="array" ref="J82">IFERROR(INDEX(LY_Associate[Associate Name], G82), "")</f>
        <v/>
      </c>
      <c r="K82" s="77"/>
      <c r="L82" s="78"/>
      <c r="M82" s="81">
        <f>M66+5</f>
        <v>28</v>
      </c>
      <c r="N82" s="3"/>
      <c r="O82" s="3"/>
      <c r="P82" s="76" t="str" cm="1">
        <f t="array" ref="P82">IFERROR(INDEX(LY_Associate[Associate Name], M82), "")</f>
        <v/>
      </c>
      <c r="Q82" s="77"/>
      <c r="R82" s="78"/>
      <c r="S82" s="81">
        <f>S66+5</f>
        <v>29</v>
      </c>
      <c r="T82" s="3"/>
      <c r="U82" s="3"/>
      <c r="V82" s="76" t="str" cm="1">
        <f t="array" ref="V82">IFERROR(INDEX(LY_Associate[Associate Name], S82), "")</f>
        <v/>
      </c>
      <c r="W82" s="77"/>
      <c r="X82" s="78"/>
      <c r="Y82" s="81">
        <f>Y66+5</f>
        <v>30</v>
      </c>
      <c r="Z82" s="3"/>
      <c r="AA82" s="3"/>
      <c r="AB82" s="76" t="str" cm="1">
        <f t="array" ref="AB82">IFERROR(INDEX(LY_Associate[Associate Name], Y82), "")</f>
        <v/>
      </c>
      <c r="AC82" s="77"/>
      <c r="AD82" s="78"/>
    </row>
    <row r="83" spans="1:30" ht="16" customHeight="1" x14ac:dyDescent="0.2">
      <c r="A83" s="81"/>
      <c r="B83" s="3"/>
      <c r="C83" s="3"/>
      <c r="D83" s="37" t="s">
        <v>36</v>
      </c>
      <c r="E83" s="79">
        <f>SUMIFS(LY_12[Closed Sales Volume YTD], LY_12[Associate Name], D82)</f>
        <v>0</v>
      </c>
      <c r="F83" s="80"/>
      <c r="G83" s="81"/>
      <c r="H83" s="3"/>
      <c r="I83" s="3"/>
      <c r="J83" s="37" t="s">
        <v>36</v>
      </c>
      <c r="K83" s="79">
        <f>SUMIFS(LY_12[Closed Sales Volume YTD], LY_12[Associate Name], J82)</f>
        <v>0</v>
      </c>
      <c r="L83" s="80"/>
      <c r="M83" s="81"/>
      <c r="N83" s="3"/>
      <c r="O83" s="3"/>
      <c r="P83" s="37" t="s">
        <v>36</v>
      </c>
      <c r="Q83" s="79">
        <f>SUMIFS(LY_12[Closed Sales Volume YTD], LY_12[Associate Name], P82)</f>
        <v>0</v>
      </c>
      <c r="R83" s="80"/>
      <c r="S83" s="81"/>
      <c r="T83" s="3"/>
      <c r="U83" s="3"/>
      <c r="V83" s="37" t="s">
        <v>36</v>
      </c>
      <c r="W83" s="79">
        <f>SUMIFS(LY_12[Closed Sales Volume YTD], LY_12[Associate Name], V82)</f>
        <v>0</v>
      </c>
      <c r="X83" s="80"/>
      <c r="Y83" s="81"/>
      <c r="Z83" s="3"/>
      <c r="AA83" s="3"/>
      <c r="AB83" s="37" t="s">
        <v>36</v>
      </c>
      <c r="AC83" s="79">
        <f>SUMIFS(LY_12[Closed Sales Volume YTD], LY_12[Associate Name], AB82)</f>
        <v>0</v>
      </c>
      <c r="AD83" s="80"/>
    </row>
    <row r="84" spans="1:30" ht="16" customHeight="1" x14ac:dyDescent="0.2">
      <c r="A84" s="81"/>
      <c r="B84" s="3"/>
      <c r="C84" s="3"/>
      <c r="D84" s="37" t="s">
        <v>37</v>
      </c>
      <c r="E84" s="72" t="e">
        <f>E83/LY_12[[#Totals],[Closed Sales Volume YTD]]</f>
        <v>#DIV/0!</v>
      </c>
      <c r="F84" s="73"/>
      <c r="G84" s="81"/>
      <c r="H84" s="3"/>
      <c r="I84" s="3"/>
      <c r="J84" s="37" t="s">
        <v>37</v>
      </c>
      <c r="K84" s="72" t="e">
        <f>K83/LY_12[[#Totals],[Closed Sales Volume YTD]]</f>
        <v>#DIV/0!</v>
      </c>
      <c r="L84" s="73"/>
      <c r="M84" s="81"/>
      <c r="N84" s="3"/>
      <c r="O84" s="3"/>
      <c r="P84" s="37" t="s">
        <v>37</v>
      </c>
      <c r="Q84" s="72" t="e">
        <f>Q83/LY_12[[#Totals],[Closed Sales Volume YTD]]</f>
        <v>#DIV/0!</v>
      </c>
      <c r="R84" s="73"/>
      <c r="S84" s="81"/>
      <c r="T84" s="3"/>
      <c r="U84" s="3"/>
      <c r="V84" s="37" t="s">
        <v>37</v>
      </c>
      <c r="W84" s="72" t="e">
        <f>W83/LY_12[[#Totals],[Closed Sales Volume YTD]]</f>
        <v>#DIV/0!</v>
      </c>
      <c r="X84" s="73"/>
      <c r="Y84" s="81"/>
      <c r="Z84" s="3"/>
      <c r="AA84" s="3"/>
      <c r="AB84" s="37" t="s">
        <v>37</v>
      </c>
      <c r="AC84" s="72" t="e">
        <f>AC83/LY_12[[#Totals],[Closed Sales Volume YTD]]</f>
        <v>#DIV/0!</v>
      </c>
      <c r="AD84" s="73"/>
    </row>
    <row r="85" spans="1:30" ht="16" hidden="1" customHeight="1" x14ac:dyDescent="0.2">
      <c r="B85" s="38" t="s">
        <v>38</v>
      </c>
      <c r="C85" s="39" t="s">
        <v>39</v>
      </c>
      <c r="D85" s="74" t="str">
        <f>D82</f>
        <v/>
      </c>
      <c r="E85" s="75"/>
      <c r="H85" s="38" t="s">
        <v>38</v>
      </c>
      <c r="I85" s="39" t="s">
        <v>39</v>
      </c>
      <c r="J85" s="74" t="str">
        <f>J82</f>
        <v/>
      </c>
      <c r="K85" s="75"/>
      <c r="N85" s="38" t="s">
        <v>38</v>
      </c>
      <c r="O85" s="39" t="s">
        <v>39</v>
      </c>
      <c r="P85" s="74" t="str">
        <f>P82</f>
        <v/>
      </c>
      <c r="Q85" s="75"/>
      <c r="T85" s="38" t="s">
        <v>38</v>
      </c>
      <c r="U85" s="39" t="s">
        <v>39</v>
      </c>
      <c r="V85" s="74" t="str">
        <f>V82</f>
        <v/>
      </c>
      <c r="W85" s="75"/>
      <c r="Z85" s="38" t="s">
        <v>38</v>
      </c>
      <c r="AA85" s="39" t="s">
        <v>39</v>
      </c>
      <c r="AB85" s="74" t="str">
        <f>AB82</f>
        <v/>
      </c>
      <c r="AC85" s="75"/>
    </row>
    <row r="86" spans="1:30" x14ac:dyDescent="0.2">
      <c r="B86" s="40"/>
      <c r="C86" s="40"/>
      <c r="D86" s="41" t="s">
        <v>40</v>
      </c>
      <c r="E86" s="41" t="s">
        <v>41</v>
      </c>
      <c r="F86" s="42" t="s">
        <v>42</v>
      </c>
      <c r="H86" s="40"/>
      <c r="I86" s="40"/>
      <c r="J86" s="41" t="s">
        <v>40</v>
      </c>
      <c r="K86" s="41" t="s">
        <v>41</v>
      </c>
      <c r="L86" s="42" t="s">
        <v>42</v>
      </c>
      <c r="N86" s="40"/>
      <c r="O86" s="40"/>
      <c r="P86" s="41" t="s">
        <v>40</v>
      </c>
      <c r="Q86" s="41" t="s">
        <v>41</v>
      </c>
      <c r="R86" s="42" t="s">
        <v>42</v>
      </c>
      <c r="T86" s="40"/>
      <c r="U86" s="40"/>
      <c r="V86" s="41" t="s">
        <v>40</v>
      </c>
      <c r="W86" s="41" t="s">
        <v>41</v>
      </c>
      <c r="X86" s="42" t="s">
        <v>42</v>
      </c>
      <c r="Z86" s="40"/>
      <c r="AA86" s="40"/>
      <c r="AB86" s="41" t="s">
        <v>40</v>
      </c>
      <c r="AC86" s="41" t="s">
        <v>41</v>
      </c>
      <c r="AD86" s="42" t="s">
        <v>42</v>
      </c>
    </row>
    <row r="87" spans="1:30" x14ac:dyDescent="0.2">
      <c r="B87" s="3">
        <v>1</v>
      </c>
      <c r="C87" s="3" cm="1">
        <f t="array" ref="C87">_xlfn.AGGREGATE(15, 3, (LY_12[Associate Name]=D85)/(LY_12[Associate Name]=D85)*ROW(LY_12[Associate Name]), B87) - 1</f>
        <v>1</v>
      </c>
      <c r="D87" s="43" cm="1">
        <f t="array" ref="D87">IFERROR(INDEX(LY_12[Vendor Name], C87), "")</f>
        <v>0</v>
      </c>
      <c r="E87" s="44">
        <f>SUMIFS(LY_12[Closed Sales Volume YTD], LY_12[Associate Name], D85, LY_12[Vendor Name], D87)</f>
        <v>0</v>
      </c>
      <c r="F87" s="46" t="e">
        <f>E87/E83</f>
        <v>#DIV/0!</v>
      </c>
      <c r="H87" s="3">
        <v>1</v>
      </c>
      <c r="I87" s="3" cm="1">
        <f t="array" ref="I87">_xlfn.AGGREGATE(15, 3, (LY_12[Associate Name]=J85)/(LY_12[Associate Name]=J85)*ROW(LY_12[Associate Name]), H87) - 1</f>
        <v>1</v>
      </c>
      <c r="J87" s="43" cm="1">
        <f t="array" ref="J87">IFERROR(INDEX(LY_12[Vendor Name], I87), "")</f>
        <v>0</v>
      </c>
      <c r="K87" s="44">
        <f>SUMIFS(LY_12[Closed Sales Volume YTD], LY_12[Associate Name], J85, LY_12[Vendor Name], J87)</f>
        <v>0</v>
      </c>
      <c r="L87" s="46" t="e">
        <f>K87/K83</f>
        <v>#DIV/0!</v>
      </c>
      <c r="N87" s="3">
        <v>1</v>
      </c>
      <c r="O87" s="3" cm="1">
        <f t="array" ref="O87">_xlfn.AGGREGATE(15, 3, (LY_12[Associate Name]=P85)/(LY_12[Associate Name]=P85)*ROW(LY_12[Associate Name]), N87) - 1</f>
        <v>1</v>
      </c>
      <c r="P87" s="43" cm="1">
        <f t="array" ref="P87">IFERROR(INDEX(LY_12[Vendor Name], O87), "")</f>
        <v>0</v>
      </c>
      <c r="Q87" s="44">
        <f>SUMIFS(LY_12[Closed Sales Volume YTD], LY_12[Associate Name], P85, LY_12[Vendor Name], P87)</f>
        <v>0</v>
      </c>
      <c r="R87" s="46" t="e">
        <f>Q87/Q83</f>
        <v>#DIV/0!</v>
      </c>
      <c r="T87" s="3">
        <v>1</v>
      </c>
      <c r="U87" s="3" cm="1">
        <f t="array" ref="U87">_xlfn.AGGREGATE(15, 3, (LY_12[Associate Name]=V85)/(LY_12[Associate Name]=V85)*ROW(LY_12[Associate Name]), T87) - 1</f>
        <v>1</v>
      </c>
      <c r="V87" s="43" cm="1">
        <f t="array" ref="V87">IFERROR(INDEX(LY_12[Vendor Name], U87), "")</f>
        <v>0</v>
      </c>
      <c r="W87" s="44">
        <f>SUMIFS(LY_12[Closed Sales Volume YTD], LY_12[Associate Name], V85, LY_12[Vendor Name], V87)</f>
        <v>0</v>
      </c>
      <c r="X87" s="46" t="e">
        <f>W87/W83</f>
        <v>#DIV/0!</v>
      </c>
      <c r="Z87" s="3">
        <v>1</v>
      </c>
      <c r="AA87" s="3" cm="1">
        <f t="array" ref="AA87">_xlfn.AGGREGATE(15, 3, (LY_12[Associate Name]=AB85)/(LY_12[Associate Name]=AB85)*ROW(LY_12[Associate Name]), Z87) - 1</f>
        <v>1</v>
      </c>
      <c r="AB87" s="43" cm="1">
        <f t="array" ref="AB87">IFERROR(INDEX(LY_12[Vendor Name], AA87), "")</f>
        <v>0</v>
      </c>
      <c r="AC87" s="44">
        <f>SUMIFS(LY_12[Closed Sales Volume YTD], LY_12[Associate Name], AB85, LY_12[Vendor Name], AB87)</f>
        <v>0</v>
      </c>
      <c r="AD87" s="46" t="e">
        <f>AC87/AC83</f>
        <v>#DIV/0!</v>
      </c>
    </row>
    <row r="88" spans="1:30" x14ac:dyDescent="0.2">
      <c r="B88" s="3">
        <v>2</v>
      </c>
      <c r="C88" s="3" cm="1">
        <f t="array" ref="C88">_xlfn.AGGREGATE(15, 3, (LY_12[Associate Name]=D85)/(LY_12[Associate Name]=D85)*ROW(LY_12[Associate Name]), B88) - 1</f>
        <v>2</v>
      </c>
      <c r="D88" s="43" cm="1">
        <f t="array" ref="D88">IFERROR(INDEX(LY_12[Vendor Name], C88), "")</f>
        <v>0</v>
      </c>
      <c r="E88" s="44">
        <f>SUMIFS(LY_12[Closed Sales Volume YTD], LY_12[Associate Name], D85, LY_12[Vendor Name], D88)</f>
        <v>0</v>
      </c>
      <c r="F88" s="46" t="e">
        <f>E88/E83</f>
        <v>#DIV/0!</v>
      </c>
      <c r="H88" s="3">
        <v>2</v>
      </c>
      <c r="I88" s="3" cm="1">
        <f t="array" ref="I88">_xlfn.AGGREGATE(15, 3, (LY_12[Associate Name]=J85)/(LY_12[Associate Name]=J85)*ROW(LY_12[Associate Name]), H88) - 1</f>
        <v>2</v>
      </c>
      <c r="J88" s="43" cm="1">
        <f t="array" ref="J88">IFERROR(INDEX(LY_12[Vendor Name], I88), "")</f>
        <v>0</v>
      </c>
      <c r="K88" s="44">
        <f>SUMIFS(LY_12[Closed Sales Volume YTD], LY_12[Associate Name], J85, LY_12[Vendor Name], J88)</f>
        <v>0</v>
      </c>
      <c r="L88" s="46" t="e">
        <f>K88/K83</f>
        <v>#DIV/0!</v>
      </c>
      <c r="N88" s="3">
        <v>2</v>
      </c>
      <c r="O88" s="3" cm="1">
        <f t="array" ref="O88">_xlfn.AGGREGATE(15, 3, (LY_12[Associate Name]=P85)/(LY_12[Associate Name]=P85)*ROW(LY_12[Associate Name]), N88) - 1</f>
        <v>2</v>
      </c>
      <c r="P88" s="43" cm="1">
        <f t="array" ref="P88">IFERROR(INDEX(LY_12[Vendor Name], O88), "")</f>
        <v>0</v>
      </c>
      <c r="Q88" s="44">
        <f>SUMIFS(LY_12[Closed Sales Volume YTD], LY_12[Associate Name], P85, LY_12[Vendor Name], P88)</f>
        <v>0</v>
      </c>
      <c r="R88" s="46" t="e">
        <f>Q88/Q83</f>
        <v>#DIV/0!</v>
      </c>
      <c r="T88" s="3">
        <v>2</v>
      </c>
      <c r="U88" s="3" cm="1">
        <f t="array" ref="U88">_xlfn.AGGREGATE(15, 3, (LY_12[Associate Name]=V85)/(LY_12[Associate Name]=V85)*ROW(LY_12[Associate Name]), T88) - 1</f>
        <v>2</v>
      </c>
      <c r="V88" s="43" cm="1">
        <f t="array" ref="V88">IFERROR(INDEX(LY_12[Vendor Name], U88), "")</f>
        <v>0</v>
      </c>
      <c r="W88" s="44">
        <f>SUMIFS(LY_12[Closed Sales Volume YTD], LY_12[Associate Name], V85, LY_12[Vendor Name], V88)</f>
        <v>0</v>
      </c>
      <c r="X88" s="46" t="e">
        <f>W88/W83</f>
        <v>#DIV/0!</v>
      </c>
      <c r="Z88" s="3">
        <v>2</v>
      </c>
      <c r="AA88" s="3" cm="1">
        <f t="array" ref="AA88">_xlfn.AGGREGATE(15, 3, (LY_12[Associate Name]=AB85)/(LY_12[Associate Name]=AB85)*ROW(LY_12[Associate Name]), Z88) - 1</f>
        <v>2</v>
      </c>
      <c r="AB88" s="43" cm="1">
        <f t="array" ref="AB88">IFERROR(INDEX(LY_12[Vendor Name], AA88), "")</f>
        <v>0</v>
      </c>
      <c r="AC88" s="44">
        <f>SUMIFS(LY_12[Closed Sales Volume YTD], LY_12[Associate Name], AB85, LY_12[Vendor Name], AB88)</f>
        <v>0</v>
      </c>
      <c r="AD88" s="46" t="e">
        <f>AC88/AC83</f>
        <v>#DIV/0!</v>
      </c>
    </row>
    <row r="89" spans="1:30" x14ac:dyDescent="0.2">
      <c r="B89" s="3">
        <v>3</v>
      </c>
      <c r="C89" s="3" cm="1">
        <f t="array" ref="C89">_xlfn.AGGREGATE(15, 3, (LY_12[Associate Name]=D85)/(LY_12[Associate Name]=D85)*ROW(LY_12[Associate Name]), B89) - 1</f>
        <v>3</v>
      </c>
      <c r="D89" s="43" cm="1">
        <f t="array" ref="D89">IFERROR(INDEX(LY_12[Vendor Name], C89), "")</f>
        <v>0</v>
      </c>
      <c r="E89" s="44">
        <f>SUMIFS(LY_12[Closed Sales Volume YTD], LY_12[Associate Name], D85, LY_12[Vendor Name], D89)</f>
        <v>0</v>
      </c>
      <c r="F89" s="45" t="e">
        <f>E89/E83</f>
        <v>#DIV/0!</v>
      </c>
      <c r="H89" s="3">
        <v>3</v>
      </c>
      <c r="I89" s="3" cm="1">
        <f t="array" ref="I89">_xlfn.AGGREGATE(15, 3, (LY_12[Associate Name]=J85)/(LY_12[Associate Name]=J85)*ROW(LY_12[Associate Name]), H89) - 1</f>
        <v>3</v>
      </c>
      <c r="J89" s="43" cm="1">
        <f t="array" ref="J89">IFERROR(INDEX(LY_12[Vendor Name], I89), "")</f>
        <v>0</v>
      </c>
      <c r="K89" s="44">
        <f>SUMIFS(LY_12[Closed Sales Volume YTD], LY_12[Associate Name], J85, LY_12[Vendor Name], J89)</f>
        <v>0</v>
      </c>
      <c r="L89" s="45" t="e">
        <f>K89/K83</f>
        <v>#DIV/0!</v>
      </c>
      <c r="N89" s="3">
        <v>3</v>
      </c>
      <c r="O89" s="3" cm="1">
        <f t="array" ref="O89">_xlfn.AGGREGATE(15, 3, (LY_12[Associate Name]=P85)/(LY_12[Associate Name]=P85)*ROW(LY_12[Associate Name]), N89) - 1</f>
        <v>3</v>
      </c>
      <c r="P89" s="43" cm="1">
        <f t="array" ref="P89">IFERROR(INDEX(LY_12[Vendor Name], O89), "")</f>
        <v>0</v>
      </c>
      <c r="Q89" s="44">
        <f>SUMIFS(LY_12[Closed Sales Volume YTD], LY_12[Associate Name], P85, LY_12[Vendor Name], P89)</f>
        <v>0</v>
      </c>
      <c r="R89" s="45" t="e">
        <f>Q89/Q83</f>
        <v>#DIV/0!</v>
      </c>
      <c r="T89" s="3">
        <v>3</v>
      </c>
      <c r="U89" s="3" cm="1">
        <f t="array" ref="U89">_xlfn.AGGREGATE(15, 3, (LY_12[Associate Name]=V85)/(LY_12[Associate Name]=V85)*ROW(LY_12[Associate Name]), T89) - 1</f>
        <v>3</v>
      </c>
      <c r="V89" s="43" cm="1">
        <f t="array" ref="V89">IFERROR(INDEX(LY_12[Vendor Name], U89), "")</f>
        <v>0</v>
      </c>
      <c r="W89" s="44">
        <f>SUMIFS(LY_12[Closed Sales Volume YTD], LY_12[Associate Name], V85, LY_12[Vendor Name], V89)</f>
        <v>0</v>
      </c>
      <c r="X89" s="45" t="e">
        <f>W89/W83</f>
        <v>#DIV/0!</v>
      </c>
      <c r="Z89" s="3">
        <v>3</v>
      </c>
      <c r="AA89" s="3" cm="1">
        <f t="array" ref="AA89">_xlfn.AGGREGATE(15, 3, (LY_12[Associate Name]=AB85)/(LY_12[Associate Name]=AB85)*ROW(LY_12[Associate Name]), Z89) - 1</f>
        <v>3</v>
      </c>
      <c r="AB89" s="43" cm="1">
        <f t="array" ref="AB89">IFERROR(INDEX(LY_12[Vendor Name], AA89), "")</f>
        <v>0</v>
      </c>
      <c r="AC89" s="44">
        <f>SUMIFS(LY_12[Closed Sales Volume YTD], LY_12[Associate Name], AB85, LY_12[Vendor Name], AB89)</f>
        <v>0</v>
      </c>
      <c r="AD89" s="45" t="e">
        <f>AC89/AC83</f>
        <v>#DIV/0!</v>
      </c>
    </row>
    <row r="90" spans="1:30" x14ac:dyDescent="0.2">
      <c r="B90" s="3">
        <v>4</v>
      </c>
      <c r="C90" s="3" cm="1">
        <f t="array" ref="C90">_xlfn.AGGREGATE(15, 3, (LY_12[Associate Name]=D85)/(LY_12[Associate Name]=D85)*ROW(LY_12[Associate Name]), B90) - 1</f>
        <v>4</v>
      </c>
      <c r="D90" s="43" cm="1">
        <f t="array" ref="D90">IFERROR(INDEX(LY_12[Vendor Name], C90), "")</f>
        <v>0</v>
      </c>
      <c r="E90" s="44">
        <f>SUMIFS(LY_12[Closed Sales Volume YTD], LY_12[Associate Name], D85, LY_12[Vendor Name], D90)</f>
        <v>0</v>
      </c>
      <c r="F90" s="45" t="e">
        <f>E90/E83</f>
        <v>#DIV/0!</v>
      </c>
      <c r="H90" s="3">
        <v>4</v>
      </c>
      <c r="I90" s="3" cm="1">
        <f t="array" ref="I90">_xlfn.AGGREGATE(15, 3, (LY_12[Associate Name]=J85)/(LY_12[Associate Name]=J85)*ROW(LY_12[Associate Name]), H90) - 1</f>
        <v>4</v>
      </c>
      <c r="J90" s="43" cm="1">
        <f t="array" ref="J90">IFERROR(INDEX(LY_12[Vendor Name], I90), "")</f>
        <v>0</v>
      </c>
      <c r="K90" s="44">
        <f>SUMIFS(LY_12[Closed Sales Volume YTD], LY_12[Associate Name], J85, LY_12[Vendor Name], J90)</f>
        <v>0</v>
      </c>
      <c r="L90" s="45" t="e">
        <f>K90/K83</f>
        <v>#DIV/0!</v>
      </c>
      <c r="N90" s="3">
        <v>4</v>
      </c>
      <c r="O90" s="3" cm="1">
        <f t="array" ref="O90">_xlfn.AGGREGATE(15, 3, (LY_12[Associate Name]=P85)/(LY_12[Associate Name]=P85)*ROW(LY_12[Associate Name]), N90) - 1</f>
        <v>4</v>
      </c>
      <c r="P90" s="43" cm="1">
        <f t="array" ref="P90">IFERROR(INDEX(LY_12[Vendor Name], O90), "")</f>
        <v>0</v>
      </c>
      <c r="Q90" s="44">
        <f>SUMIFS(LY_12[Closed Sales Volume YTD], LY_12[Associate Name], P85, LY_12[Vendor Name], P90)</f>
        <v>0</v>
      </c>
      <c r="R90" s="45" t="e">
        <f>Q90/Q83</f>
        <v>#DIV/0!</v>
      </c>
      <c r="T90" s="3">
        <v>4</v>
      </c>
      <c r="U90" s="3" cm="1">
        <f t="array" ref="U90">_xlfn.AGGREGATE(15, 3, (LY_12[Associate Name]=V85)/(LY_12[Associate Name]=V85)*ROW(LY_12[Associate Name]), T90) - 1</f>
        <v>4</v>
      </c>
      <c r="V90" s="43" cm="1">
        <f t="array" ref="V90">IFERROR(INDEX(LY_12[Vendor Name], U90), "")</f>
        <v>0</v>
      </c>
      <c r="W90" s="44">
        <f>SUMIFS(LY_12[Closed Sales Volume YTD], LY_12[Associate Name], V85, LY_12[Vendor Name], V90)</f>
        <v>0</v>
      </c>
      <c r="X90" s="45" t="e">
        <f>W90/W83</f>
        <v>#DIV/0!</v>
      </c>
      <c r="Z90" s="3">
        <v>4</v>
      </c>
      <c r="AA90" s="3" cm="1">
        <f t="array" ref="AA90">_xlfn.AGGREGATE(15, 3, (LY_12[Associate Name]=AB85)/(LY_12[Associate Name]=AB85)*ROW(LY_12[Associate Name]), Z90) - 1</f>
        <v>4</v>
      </c>
      <c r="AB90" s="43" cm="1">
        <f t="array" ref="AB90">IFERROR(INDEX(LY_12[Vendor Name], AA90), "")</f>
        <v>0</v>
      </c>
      <c r="AC90" s="44">
        <f>SUMIFS(LY_12[Closed Sales Volume YTD], LY_12[Associate Name], AB85, LY_12[Vendor Name], AB90)</f>
        <v>0</v>
      </c>
      <c r="AD90" s="45" t="e">
        <f>AC90/AC83</f>
        <v>#DIV/0!</v>
      </c>
    </row>
    <row r="91" spans="1:30" x14ac:dyDescent="0.2">
      <c r="B91" s="3">
        <v>5</v>
      </c>
      <c r="C91" s="3" cm="1">
        <f t="array" ref="C91">_xlfn.AGGREGATE(15, 3, (LY_12[Associate Name]=D85)/(LY_12[Associate Name]=D85)*ROW(LY_12[Associate Name]), B91) - 1</f>
        <v>5</v>
      </c>
      <c r="D91" s="43" cm="1">
        <f t="array" ref="D91">IFERROR(INDEX(LY_12[Vendor Name], C91), "")</f>
        <v>0</v>
      </c>
      <c r="E91" s="44">
        <f>SUMIFS(LY_12[Closed Sales Volume YTD], LY_12[Associate Name], D85, LY_12[Vendor Name], D91)</f>
        <v>0</v>
      </c>
      <c r="F91" s="45" t="e">
        <f>E91/E83</f>
        <v>#DIV/0!</v>
      </c>
      <c r="H91" s="3">
        <v>5</v>
      </c>
      <c r="I91" s="3" cm="1">
        <f t="array" ref="I91">_xlfn.AGGREGATE(15, 3, (LY_12[Associate Name]=J85)/(LY_12[Associate Name]=J85)*ROW(LY_12[Associate Name]), H91) - 1</f>
        <v>5</v>
      </c>
      <c r="J91" s="43" cm="1">
        <f t="array" ref="J91">IFERROR(INDEX(LY_12[Vendor Name], I91), "")</f>
        <v>0</v>
      </c>
      <c r="K91" s="44">
        <f>SUMIFS(LY_12[Closed Sales Volume YTD], LY_12[Associate Name], J85, LY_12[Vendor Name], J91)</f>
        <v>0</v>
      </c>
      <c r="L91" s="45" t="e">
        <f>K91/K83</f>
        <v>#DIV/0!</v>
      </c>
      <c r="N91" s="3">
        <v>5</v>
      </c>
      <c r="O91" s="3" cm="1">
        <f t="array" ref="O91">_xlfn.AGGREGATE(15, 3, (LY_12[Associate Name]=P85)/(LY_12[Associate Name]=P85)*ROW(LY_12[Associate Name]), N91) - 1</f>
        <v>5</v>
      </c>
      <c r="P91" s="43" cm="1">
        <f t="array" ref="P91">IFERROR(INDEX(LY_12[Vendor Name], O91), "")</f>
        <v>0</v>
      </c>
      <c r="Q91" s="44">
        <f>SUMIFS(LY_12[Closed Sales Volume YTD], LY_12[Associate Name], P85, LY_12[Vendor Name], P91)</f>
        <v>0</v>
      </c>
      <c r="R91" s="45" t="e">
        <f>Q91/Q83</f>
        <v>#DIV/0!</v>
      </c>
      <c r="T91" s="3">
        <v>5</v>
      </c>
      <c r="U91" s="3" cm="1">
        <f t="array" ref="U91">_xlfn.AGGREGATE(15, 3, (LY_12[Associate Name]=V85)/(LY_12[Associate Name]=V85)*ROW(LY_12[Associate Name]), T91) - 1</f>
        <v>5</v>
      </c>
      <c r="V91" s="43" cm="1">
        <f t="array" ref="V91">IFERROR(INDEX(LY_12[Vendor Name], U91), "")</f>
        <v>0</v>
      </c>
      <c r="W91" s="44">
        <f>SUMIFS(LY_12[Closed Sales Volume YTD], LY_12[Associate Name], V85, LY_12[Vendor Name], V91)</f>
        <v>0</v>
      </c>
      <c r="X91" s="45" t="e">
        <f>W91/W83</f>
        <v>#DIV/0!</v>
      </c>
      <c r="Z91" s="3">
        <v>5</v>
      </c>
      <c r="AA91" s="3" cm="1">
        <f t="array" ref="AA91">_xlfn.AGGREGATE(15, 3, (LY_12[Associate Name]=AB85)/(LY_12[Associate Name]=AB85)*ROW(LY_12[Associate Name]), Z91) - 1</f>
        <v>5</v>
      </c>
      <c r="AB91" s="43" cm="1">
        <f t="array" ref="AB91">IFERROR(INDEX(LY_12[Vendor Name], AA91), "")</f>
        <v>0</v>
      </c>
      <c r="AC91" s="44">
        <f>SUMIFS(LY_12[Closed Sales Volume YTD], LY_12[Associate Name], AB85, LY_12[Vendor Name], AB91)</f>
        <v>0</v>
      </c>
      <c r="AD91" s="45" t="e">
        <f>AC91/AC83</f>
        <v>#DIV/0!</v>
      </c>
    </row>
    <row r="92" spans="1:30" x14ac:dyDescent="0.2">
      <c r="B92" s="3">
        <v>6</v>
      </c>
      <c r="C92" s="3" cm="1">
        <f t="array" ref="C92">_xlfn.AGGREGATE(15, 3, (LY_12[Associate Name]=D85)/(LY_12[Associate Name]=D85)*ROW(LY_12[Associate Name]), B92) - 1</f>
        <v>6</v>
      </c>
      <c r="D92" s="43" cm="1">
        <f t="array" ref="D92">IFERROR(INDEX(LY_12[Vendor Name], C92), "")</f>
        <v>0</v>
      </c>
      <c r="E92" s="44">
        <f>SUMIFS(LY_12[Closed Sales Volume YTD], LY_12[Associate Name], D85, LY_12[Vendor Name], D92)</f>
        <v>0</v>
      </c>
      <c r="F92" s="45" t="e">
        <f>E92/E83</f>
        <v>#DIV/0!</v>
      </c>
      <c r="H92" s="3">
        <v>6</v>
      </c>
      <c r="I92" s="3" cm="1">
        <f t="array" ref="I92">_xlfn.AGGREGATE(15, 3, (LY_12[Associate Name]=J85)/(LY_12[Associate Name]=J85)*ROW(LY_12[Associate Name]), H92) - 1</f>
        <v>6</v>
      </c>
      <c r="J92" s="43" cm="1">
        <f t="array" ref="J92">IFERROR(INDEX(LY_12[Vendor Name], I92), "")</f>
        <v>0</v>
      </c>
      <c r="K92" s="44">
        <f>SUMIFS(LY_12[Closed Sales Volume YTD], LY_12[Associate Name], J85, LY_12[Vendor Name], J92)</f>
        <v>0</v>
      </c>
      <c r="L92" s="45" t="e">
        <f>K92/K83</f>
        <v>#DIV/0!</v>
      </c>
      <c r="N92" s="3">
        <v>6</v>
      </c>
      <c r="O92" s="3" cm="1">
        <f t="array" ref="O92">_xlfn.AGGREGATE(15, 3, (LY_12[Associate Name]=P85)/(LY_12[Associate Name]=P85)*ROW(LY_12[Associate Name]), N92) - 1</f>
        <v>6</v>
      </c>
      <c r="P92" s="43" cm="1">
        <f t="array" ref="P92">IFERROR(INDEX(LY_12[Vendor Name], O92), "")</f>
        <v>0</v>
      </c>
      <c r="Q92" s="44">
        <f>SUMIFS(LY_12[Closed Sales Volume YTD], LY_12[Associate Name], P85, LY_12[Vendor Name], P92)</f>
        <v>0</v>
      </c>
      <c r="R92" s="45" t="e">
        <f>Q92/Q83</f>
        <v>#DIV/0!</v>
      </c>
      <c r="T92" s="3">
        <v>6</v>
      </c>
      <c r="U92" s="3" cm="1">
        <f t="array" ref="U92">_xlfn.AGGREGATE(15, 3, (LY_12[Associate Name]=V85)/(LY_12[Associate Name]=V85)*ROW(LY_12[Associate Name]), T92) - 1</f>
        <v>6</v>
      </c>
      <c r="V92" s="43" cm="1">
        <f t="array" ref="V92">IFERROR(INDEX(LY_12[Vendor Name], U92), "")</f>
        <v>0</v>
      </c>
      <c r="W92" s="44">
        <f>SUMIFS(LY_12[Closed Sales Volume YTD], LY_12[Associate Name], V85, LY_12[Vendor Name], V92)</f>
        <v>0</v>
      </c>
      <c r="X92" s="45" t="e">
        <f>W92/W83</f>
        <v>#DIV/0!</v>
      </c>
      <c r="Z92" s="3">
        <v>6</v>
      </c>
      <c r="AA92" s="3" cm="1">
        <f t="array" ref="AA92">_xlfn.AGGREGATE(15, 3, (LY_12[Associate Name]=AB85)/(LY_12[Associate Name]=AB85)*ROW(LY_12[Associate Name]), Z92) - 1</f>
        <v>6</v>
      </c>
      <c r="AB92" s="43" cm="1">
        <f t="array" ref="AB92">IFERROR(INDEX(LY_12[Vendor Name], AA92), "")</f>
        <v>0</v>
      </c>
      <c r="AC92" s="44">
        <f>SUMIFS(LY_12[Closed Sales Volume YTD], LY_12[Associate Name], AB85, LY_12[Vendor Name], AB92)</f>
        <v>0</v>
      </c>
      <c r="AD92" s="45" t="e">
        <f>AC92/AC83</f>
        <v>#DIV/0!</v>
      </c>
    </row>
    <row r="93" spans="1:30" x14ac:dyDescent="0.2">
      <c r="B93" s="3">
        <v>7</v>
      </c>
      <c r="C93" s="3" cm="1">
        <f t="array" ref="C93">_xlfn.AGGREGATE(15, 3, (LY_12[Associate Name]=D85)/(LY_12[Associate Name]=D85)*ROW(LY_12[Associate Name]), B93) - 1</f>
        <v>7</v>
      </c>
      <c r="D93" s="43" cm="1">
        <f t="array" ref="D93">IFERROR(INDEX(LY_12[Vendor Name], C93), "")</f>
        <v>0</v>
      </c>
      <c r="E93" s="44">
        <f>SUMIFS(LY_12[Closed Sales Volume YTD], LY_12[Associate Name], D85, LY_12[Vendor Name], D93)</f>
        <v>0</v>
      </c>
      <c r="F93" s="45" t="e">
        <f>E93/E83</f>
        <v>#DIV/0!</v>
      </c>
      <c r="H93" s="3">
        <v>7</v>
      </c>
      <c r="I93" s="3" cm="1">
        <f t="array" ref="I93">_xlfn.AGGREGATE(15, 3, (LY_12[Associate Name]=J85)/(LY_12[Associate Name]=J85)*ROW(LY_12[Associate Name]), H93) - 1</f>
        <v>7</v>
      </c>
      <c r="J93" s="43" cm="1">
        <f t="array" ref="J93">IFERROR(INDEX(LY_12[Vendor Name], I93), "")</f>
        <v>0</v>
      </c>
      <c r="K93" s="44">
        <f>SUMIFS(LY_12[Closed Sales Volume YTD], LY_12[Associate Name], J85, LY_12[Vendor Name], J93)</f>
        <v>0</v>
      </c>
      <c r="L93" s="45" t="e">
        <f>K93/K83</f>
        <v>#DIV/0!</v>
      </c>
      <c r="N93" s="3">
        <v>7</v>
      </c>
      <c r="O93" s="3" cm="1">
        <f t="array" ref="O93">_xlfn.AGGREGATE(15, 3, (LY_12[Associate Name]=P85)/(LY_12[Associate Name]=P85)*ROW(LY_12[Associate Name]), N93) - 1</f>
        <v>7</v>
      </c>
      <c r="P93" s="43" cm="1">
        <f t="array" ref="P93">IFERROR(INDEX(LY_12[Vendor Name], O93), "")</f>
        <v>0</v>
      </c>
      <c r="Q93" s="44">
        <f>SUMIFS(LY_12[Closed Sales Volume YTD], LY_12[Associate Name], P85, LY_12[Vendor Name], P93)</f>
        <v>0</v>
      </c>
      <c r="R93" s="45" t="e">
        <f>Q93/Q83</f>
        <v>#DIV/0!</v>
      </c>
      <c r="T93" s="3">
        <v>7</v>
      </c>
      <c r="U93" s="3" cm="1">
        <f t="array" ref="U93">_xlfn.AGGREGATE(15, 3, (LY_12[Associate Name]=V85)/(LY_12[Associate Name]=V85)*ROW(LY_12[Associate Name]), T93) - 1</f>
        <v>7</v>
      </c>
      <c r="V93" s="43" cm="1">
        <f t="array" ref="V93">IFERROR(INDEX(LY_12[Vendor Name], U93), "")</f>
        <v>0</v>
      </c>
      <c r="W93" s="44">
        <f>SUMIFS(LY_12[Closed Sales Volume YTD], LY_12[Associate Name], V85, LY_12[Vendor Name], V93)</f>
        <v>0</v>
      </c>
      <c r="X93" s="45" t="e">
        <f>W93/W83</f>
        <v>#DIV/0!</v>
      </c>
      <c r="Z93" s="3">
        <v>7</v>
      </c>
      <c r="AA93" s="3" cm="1">
        <f t="array" ref="AA93">_xlfn.AGGREGATE(15, 3, (LY_12[Associate Name]=AB85)/(LY_12[Associate Name]=AB85)*ROW(LY_12[Associate Name]), Z93) - 1</f>
        <v>7</v>
      </c>
      <c r="AB93" s="43" cm="1">
        <f t="array" ref="AB93">IFERROR(INDEX(LY_12[Vendor Name], AA93), "")</f>
        <v>0</v>
      </c>
      <c r="AC93" s="44">
        <f>SUMIFS(LY_12[Closed Sales Volume YTD], LY_12[Associate Name], AB85, LY_12[Vendor Name], AB93)</f>
        <v>0</v>
      </c>
      <c r="AD93" s="45" t="e">
        <f>AC93/AC83</f>
        <v>#DIV/0!</v>
      </c>
    </row>
    <row r="94" spans="1:30" x14ac:dyDescent="0.2">
      <c r="B94" s="3">
        <v>8</v>
      </c>
      <c r="C94" s="3" cm="1">
        <f t="array" ref="C94">_xlfn.AGGREGATE(15, 3, (LY_12[Associate Name]=D85)/(LY_12[Associate Name]=D85)*ROW(LY_12[Associate Name]), B94) - 1</f>
        <v>8</v>
      </c>
      <c r="D94" s="43" cm="1">
        <f t="array" ref="D94">IFERROR(INDEX(LY_12[Vendor Name], C94), "")</f>
        <v>0</v>
      </c>
      <c r="E94" s="44">
        <f>SUMIFS(LY_12[Closed Sales Volume YTD], LY_12[Associate Name], D85, LY_12[Vendor Name], D94)</f>
        <v>0</v>
      </c>
      <c r="F94" s="45" t="e">
        <f>E94/E83</f>
        <v>#DIV/0!</v>
      </c>
      <c r="H94" s="3">
        <v>8</v>
      </c>
      <c r="I94" s="3" cm="1">
        <f t="array" ref="I94">_xlfn.AGGREGATE(15, 3, (LY_12[Associate Name]=J85)/(LY_12[Associate Name]=J85)*ROW(LY_12[Associate Name]), H94) - 1</f>
        <v>8</v>
      </c>
      <c r="J94" s="43" cm="1">
        <f t="array" ref="J94">IFERROR(INDEX(LY_12[Vendor Name], I94), "")</f>
        <v>0</v>
      </c>
      <c r="K94" s="44">
        <f>SUMIFS(LY_12[Closed Sales Volume YTD], LY_12[Associate Name], J85, LY_12[Vendor Name], J94)</f>
        <v>0</v>
      </c>
      <c r="L94" s="45" t="e">
        <f>K94/K83</f>
        <v>#DIV/0!</v>
      </c>
      <c r="N94" s="3">
        <v>8</v>
      </c>
      <c r="O94" s="3" cm="1">
        <f t="array" ref="O94">_xlfn.AGGREGATE(15, 3, (LY_12[Associate Name]=P85)/(LY_12[Associate Name]=P85)*ROW(LY_12[Associate Name]), N94) - 1</f>
        <v>8</v>
      </c>
      <c r="P94" s="43" cm="1">
        <f t="array" ref="P94">IFERROR(INDEX(LY_12[Vendor Name], O94), "")</f>
        <v>0</v>
      </c>
      <c r="Q94" s="44">
        <f>SUMIFS(LY_12[Closed Sales Volume YTD], LY_12[Associate Name], P85, LY_12[Vendor Name], P94)</f>
        <v>0</v>
      </c>
      <c r="R94" s="45" t="e">
        <f>Q94/Q83</f>
        <v>#DIV/0!</v>
      </c>
      <c r="T94" s="3">
        <v>8</v>
      </c>
      <c r="U94" s="3" cm="1">
        <f t="array" ref="U94">_xlfn.AGGREGATE(15, 3, (LY_12[Associate Name]=V85)/(LY_12[Associate Name]=V85)*ROW(LY_12[Associate Name]), T94) - 1</f>
        <v>8</v>
      </c>
      <c r="V94" s="43" cm="1">
        <f t="array" ref="V94">IFERROR(INDEX(LY_12[Vendor Name], U94), "")</f>
        <v>0</v>
      </c>
      <c r="W94" s="44">
        <f>SUMIFS(LY_12[Closed Sales Volume YTD], LY_12[Associate Name], V85, LY_12[Vendor Name], V94)</f>
        <v>0</v>
      </c>
      <c r="X94" s="45" t="e">
        <f>W94/W83</f>
        <v>#DIV/0!</v>
      </c>
      <c r="Z94" s="3">
        <v>8</v>
      </c>
      <c r="AA94" s="3" cm="1">
        <f t="array" ref="AA94">_xlfn.AGGREGATE(15, 3, (LY_12[Associate Name]=AB85)/(LY_12[Associate Name]=AB85)*ROW(LY_12[Associate Name]), Z94) - 1</f>
        <v>8</v>
      </c>
      <c r="AB94" s="43" cm="1">
        <f t="array" ref="AB94">IFERROR(INDEX(LY_12[Vendor Name], AA94), "")</f>
        <v>0</v>
      </c>
      <c r="AC94" s="44">
        <f>SUMIFS(LY_12[Closed Sales Volume YTD], LY_12[Associate Name], AB85, LY_12[Vendor Name], AB94)</f>
        <v>0</v>
      </c>
      <c r="AD94" s="45" t="e">
        <f>AC94/AC83</f>
        <v>#DIV/0!</v>
      </c>
    </row>
    <row r="95" spans="1:30" x14ac:dyDescent="0.2">
      <c r="B95" s="3">
        <v>9</v>
      </c>
      <c r="C95" s="3" cm="1">
        <f t="array" ref="C95">_xlfn.AGGREGATE(15, 3, (LY_12[Associate Name]=D85)/(LY_12[Associate Name]=D85)*ROW(LY_12[Associate Name]), B95) - 1</f>
        <v>9</v>
      </c>
      <c r="D95" s="43" cm="1">
        <f t="array" ref="D95">IFERROR(INDEX(LY_12[Vendor Name], C95), "")</f>
        <v>0</v>
      </c>
      <c r="E95" s="44">
        <f>SUMIFS(LY_12[Closed Sales Volume YTD], LY_12[Associate Name], D85, LY_12[Vendor Name], D95)</f>
        <v>0</v>
      </c>
      <c r="F95" s="45" t="e">
        <f>E95/E83</f>
        <v>#DIV/0!</v>
      </c>
      <c r="H95" s="3">
        <v>9</v>
      </c>
      <c r="I95" s="3" cm="1">
        <f t="array" ref="I95">_xlfn.AGGREGATE(15, 3, (LY_12[Associate Name]=J85)/(LY_12[Associate Name]=J85)*ROW(LY_12[Associate Name]), H95) - 1</f>
        <v>9</v>
      </c>
      <c r="J95" s="43" cm="1">
        <f t="array" ref="J95">IFERROR(INDEX(LY_12[Vendor Name], I95), "")</f>
        <v>0</v>
      </c>
      <c r="K95" s="44">
        <f>SUMIFS(LY_12[Closed Sales Volume YTD], LY_12[Associate Name], J85, LY_12[Vendor Name], J95)</f>
        <v>0</v>
      </c>
      <c r="L95" s="45" t="e">
        <f>K95/K83</f>
        <v>#DIV/0!</v>
      </c>
      <c r="N95" s="3">
        <v>9</v>
      </c>
      <c r="O95" s="3" cm="1">
        <f t="array" ref="O95">_xlfn.AGGREGATE(15, 3, (LY_12[Associate Name]=P85)/(LY_12[Associate Name]=P85)*ROW(LY_12[Associate Name]), N95) - 1</f>
        <v>9</v>
      </c>
      <c r="P95" s="43" cm="1">
        <f t="array" ref="P95">IFERROR(INDEX(LY_12[Vendor Name], O95), "")</f>
        <v>0</v>
      </c>
      <c r="Q95" s="44">
        <f>SUMIFS(LY_12[Closed Sales Volume YTD], LY_12[Associate Name], P85, LY_12[Vendor Name], P95)</f>
        <v>0</v>
      </c>
      <c r="R95" s="45" t="e">
        <f>Q95/Q83</f>
        <v>#DIV/0!</v>
      </c>
      <c r="T95" s="3">
        <v>9</v>
      </c>
      <c r="U95" s="3" cm="1">
        <f t="array" ref="U95">_xlfn.AGGREGATE(15, 3, (LY_12[Associate Name]=V85)/(LY_12[Associate Name]=V85)*ROW(LY_12[Associate Name]), T95) - 1</f>
        <v>9</v>
      </c>
      <c r="V95" s="43" cm="1">
        <f t="array" ref="V95">IFERROR(INDEX(LY_12[Vendor Name], U95), "")</f>
        <v>0</v>
      </c>
      <c r="W95" s="44">
        <f>SUMIFS(LY_12[Closed Sales Volume YTD], LY_12[Associate Name], V85, LY_12[Vendor Name], V95)</f>
        <v>0</v>
      </c>
      <c r="X95" s="45" t="e">
        <f>W95/W83</f>
        <v>#DIV/0!</v>
      </c>
      <c r="Z95" s="3">
        <v>9</v>
      </c>
      <c r="AA95" s="3" cm="1">
        <f t="array" ref="AA95">_xlfn.AGGREGATE(15, 3, (LY_12[Associate Name]=AB85)/(LY_12[Associate Name]=AB85)*ROW(LY_12[Associate Name]), Z95) - 1</f>
        <v>9</v>
      </c>
      <c r="AB95" s="43" cm="1">
        <f t="array" ref="AB95">IFERROR(INDEX(LY_12[Vendor Name], AA95), "")</f>
        <v>0</v>
      </c>
      <c r="AC95" s="44">
        <f>SUMIFS(LY_12[Closed Sales Volume YTD], LY_12[Associate Name], AB85, LY_12[Vendor Name], AB95)</f>
        <v>0</v>
      </c>
      <c r="AD95" s="45" t="e">
        <f>AC95/AC83</f>
        <v>#DIV/0!</v>
      </c>
    </row>
    <row r="96" spans="1:30" x14ac:dyDescent="0.2">
      <c r="B96" s="3">
        <v>10</v>
      </c>
      <c r="C96" s="3" cm="1">
        <f t="array" ref="C96">_xlfn.AGGREGATE(15, 3, (LY_12[Associate Name]=D85)/(LY_12[Associate Name]=D85)*ROW(LY_12[Associate Name]), B96) - 1</f>
        <v>10</v>
      </c>
      <c r="D96" s="43" cm="1">
        <f t="array" ref="D96">IFERROR(INDEX(LY_12[Vendor Name], C96), "")</f>
        <v>0</v>
      </c>
      <c r="E96" s="44">
        <f>SUMIFS(LY_12[Closed Sales Volume YTD], LY_12[Associate Name], D85, LY_12[Vendor Name], D96)</f>
        <v>0</v>
      </c>
      <c r="F96" s="45" t="e">
        <f>E96/E83</f>
        <v>#DIV/0!</v>
      </c>
      <c r="H96" s="3">
        <v>10</v>
      </c>
      <c r="I96" s="3" cm="1">
        <f t="array" ref="I96">_xlfn.AGGREGATE(15, 3, (LY_12[Associate Name]=J85)/(LY_12[Associate Name]=J85)*ROW(LY_12[Associate Name]), H96) - 1</f>
        <v>10</v>
      </c>
      <c r="J96" s="43" cm="1">
        <f t="array" ref="J96">IFERROR(INDEX(LY_12[Vendor Name], I96), "")</f>
        <v>0</v>
      </c>
      <c r="K96" s="44">
        <f>SUMIFS(LY_12[Closed Sales Volume YTD], LY_12[Associate Name], J85, LY_12[Vendor Name], J96)</f>
        <v>0</v>
      </c>
      <c r="L96" s="45" t="e">
        <f>K96/K83</f>
        <v>#DIV/0!</v>
      </c>
      <c r="N96" s="3">
        <v>10</v>
      </c>
      <c r="O96" s="3" cm="1">
        <f t="array" ref="O96">_xlfn.AGGREGATE(15, 3, (LY_12[Associate Name]=P85)/(LY_12[Associate Name]=P85)*ROW(LY_12[Associate Name]), N96) - 1</f>
        <v>10</v>
      </c>
      <c r="P96" s="43" cm="1">
        <f t="array" ref="P96">IFERROR(INDEX(LY_12[Vendor Name], O96), "")</f>
        <v>0</v>
      </c>
      <c r="Q96" s="44">
        <f>SUMIFS(LY_12[Closed Sales Volume YTD], LY_12[Associate Name], P85, LY_12[Vendor Name], P96)</f>
        <v>0</v>
      </c>
      <c r="R96" s="45" t="e">
        <f>Q96/Q83</f>
        <v>#DIV/0!</v>
      </c>
      <c r="T96" s="3">
        <v>10</v>
      </c>
      <c r="U96" s="3" cm="1">
        <f t="array" ref="U96">_xlfn.AGGREGATE(15, 3, (LY_12[Associate Name]=V85)/(LY_12[Associate Name]=V85)*ROW(LY_12[Associate Name]), T96) - 1</f>
        <v>10</v>
      </c>
      <c r="V96" s="43" cm="1">
        <f t="array" ref="V96">IFERROR(INDEX(LY_12[Vendor Name], U96), "")</f>
        <v>0</v>
      </c>
      <c r="W96" s="44">
        <f>SUMIFS(LY_12[Closed Sales Volume YTD], LY_12[Associate Name], V85, LY_12[Vendor Name], V96)</f>
        <v>0</v>
      </c>
      <c r="X96" s="45" t="e">
        <f>W96/W83</f>
        <v>#DIV/0!</v>
      </c>
      <c r="Z96" s="3">
        <v>10</v>
      </c>
      <c r="AA96" s="3" cm="1">
        <f t="array" ref="AA96">_xlfn.AGGREGATE(15, 3, (LY_12[Associate Name]=AB85)/(LY_12[Associate Name]=AB85)*ROW(LY_12[Associate Name]), Z96) - 1</f>
        <v>10</v>
      </c>
      <c r="AB96" s="43" cm="1">
        <f t="array" ref="AB96">IFERROR(INDEX(LY_12[Vendor Name], AA96), "")</f>
        <v>0</v>
      </c>
      <c r="AC96" s="44">
        <f>SUMIFS(LY_12[Closed Sales Volume YTD], LY_12[Associate Name], AB85, LY_12[Vendor Name], AB96)</f>
        <v>0</v>
      </c>
      <c r="AD96" s="45" t="e">
        <f>AC96/AC83</f>
        <v>#DIV/0!</v>
      </c>
    </row>
    <row r="98" spans="1:30" x14ac:dyDescent="0.2">
      <c r="A98" s="81">
        <f>A82+5</f>
        <v>31</v>
      </c>
      <c r="B98" s="3"/>
      <c r="C98" s="3"/>
      <c r="D98" s="76" t="str" cm="1">
        <f t="array" ref="D98">IFERROR(INDEX(LY_Associate[Associate Name], A98), "")</f>
        <v/>
      </c>
      <c r="E98" s="77"/>
      <c r="F98" s="78"/>
      <c r="G98" s="81">
        <f>G82+5</f>
        <v>32</v>
      </c>
      <c r="H98" s="3"/>
      <c r="I98" s="3"/>
      <c r="J98" s="76" t="str" cm="1">
        <f t="array" ref="J98">IFERROR(INDEX(LY_Associate[Associate Name], G98), "")</f>
        <v/>
      </c>
      <c r="K98" s="77"/>
      <c r="L98" s="78"/>
      <c r="M98" s="81">
        <f>M82+5</f>
        <v>33</v>
      </c>
      <c r="N98" s="3"/>
      <c r="O98" s="3"/>
      <c r="P98" s="76" t="str" cm="1">
        <f t="array" ref="P98">IFERROR(INDEX(LY_Associate[Associate Name], M98), "")</f>
        <v/>
      </c>
      <c r="Q98" s="77"/>
      <c r="R98" s="78"/>
      <c r="S98" s="81">
        <f>S82+5</f>
        <v>34</v>
      </c>
      <c r="T98" s="3"/>
      <c r="U98" s="3"/>
      <c r="V98" s="76" t="str" cm="1">
        <f t="array" ref="V98">IFERROR(INDEX(LY_Associate[Associate Name], S98), "")</f>
        <v/>
      </c>
      <c r="W98" s="77"/>
      <c r="X98" s="78"/>
      <c r="Y98" s="81">
        <f>Y82+5</f>
        <v>35</v>
      </c>
      <c r="Z98" s="3"/>
      <c r="AA98" s="3"/>
      <c r="AB98" s="76" t="str" cm="1">
        <f t="array" ref="AB98">IFERROR(INDEX(LY_Associate[Associate Name], Y98), "")</f>
        <v/>
      </c>
      <c r="AC98" s="77"/>
      <c r="AD98" s="78"/>
    </row>
    <row r="99" spans="1:30" x14ac:dyDescent="0.2">
      <c r="A99" s="81"/>
      <c r="B99" s="3"/>
      <c r="C99" s="3"/>
      <c r="D99" s="37" t="s">
        <v>36</v>
      </c>
      <c r="E99" s="79">
        <f>SUMIFS(LY_12[Closed Sales Volume YTD], LY_12[Associate Name], D98)</f>
        <v>0</v>
      </c>
      <c r="F99" s="80"/>
      <c r="G99" s="81"/>
      <c r="H99" s="3"/>
      <c r="I99" s="3"/>
      <c r="J99" s="37" t="s">
        <v>36</v>
      </c>
      <c r="K99" s="79">
        <f>SUMIFS(LY_12[Closed Sales Volume YTD], LY_12[Associate Name], J98)</f>
        <v>0</v>
      </c>
      <c r="L99" s="80"/>
      <c r="M99" s="81"/>
      <c r="N99" s="3"/>
      <c r="O99" s="3"/>
      <c r="P99" s="37" t="s">
        <v>36</v>
      </c>
      <c r="Q99" s="79">
        <f>SUMIFS(LY_12[Closed Sales Volume YTD], LY_12[Associate Name], P98)</f>
        <v>0</v>
      </c>
      <c r="R99" s="80"/>
      <c r="S99" s="81"/>
      <c r="T99" s="3"/>
      <c r="U99" s="3"/>
      <c r="V99" s="37" t="s">
        <v>36</v>
      </c>
      <c r="W99" s="79">
        <f>SUMIFS(LY_12[Closed Sales Volume YTD], LY_12[Associate Name], V98)</f>
        <v>0</v>
      </c>
      <c r="X99" s="80"/>
      <c r="Y99" s="81"/>
      <c r="Z99" s="3"/>
      <c r="AA99" s="3"/>
      <c r="AB99" s="37" t="s">
        <v>36</v>
      </c>
      <c r="AC99" s="79">
        <f>SUMIFS(LY_12[Closed Sales Volume YTD], LY_12[Associate Name], AB98)</f>
        <v>0</v>
      </c>
      <c r="AD99" s="80"/>
    </row>
    <row r="100" spans="1:30" x14ac:dyDescent="0.2">
      <c r="A100" s="81"/>
      <c r="B100" s="3"/>
      <c r="C100" s="3"/>
      <c r="D100" s="37" t="s">
        <v>37</v>
      </c>
      <c r="E100" s="72" t="e">
        <f>E99/LY_12[[#Totals],[Closed Sales Volume YTD]]</f>
        <v>#DIV/0!</v>
      </c>
      <c r="F100" s="73"/>
      <c r="G100" s="81"/>
      <c r="H100" s="3"/>
      <c r="I100" s="3"/>
      <c r="J100" s="37" t="s">
        <v>37</v>
      </c>
      <c r="K100" s="72" t="e">
        <f>K99/LY_12[[#Totals],[Closed Sales Volume YTD]]</f>
        <v>#DIV/0!</v>
      </c>
      <c r="L100" s="73"/>
      <c r="M100" s="81"/>
      <c r="N100" s="3"/>
      <c r="O100" s="3"/>
      <c r="P100" s="37" t="s">
        <v>37</v>
      </c>
      <c r="Q100" s="72" t="e">
        <f>Q99/LY_12[[#Totals],[Closed Sales Volume YTD]]</f>
        <v>#DIV/0!</v>
      </c>
      <c r="R100" s="73"/>
      <c r="S100" s="81"/>
      <c r="T100" s="3"/>
      <c r="U100" s="3"/>
      <c r="V100" s="37" t="s">
        <v>37</v>
      </c>
      <c r="W100" s="72" t="e">
        <f>W99/LY_12[[#Totals],[Closed Sales Volume YTD]]</f>
        <v>#DIV/0!</v>
      </c>
      <c r="X100" s="73"/>
      <c r="Y100" s="81"/>
      <c r="Z100" s="3"/>
      <c r="AA100" s="3"/>
      <c r="AB100" s="37" t="s">
        <v>37</v>
      </c>
      <c r="AC100" s="72" t="e">
        <f>AC99/LY_12[[#Totals],[Closed Sales Volume YTD]]</f>
        <v>#DIV/0!</v>
      </c>
      <c r="AD100" s="73"/>
    </row>
    <row r="101" spans="1:30" hidden="1" x14ac:dyDescent="0.2">
      <c r="B101" s="38" t="s">
        <v>38</v>
      </c>
      <c r="C101" s="39" t="s">
        <v>39</v>
      </c>
      <c r="D101" s="74" t="str">
        <f>D98</f>
        <v/>
      </c>
      <c r="E101" s="75"/>
      <c r="H101" s="38" t="s">
        <v>38</v>
      </c>
      <c r="I101" s="39" t="s">
        <v>39</v>
      </c>
      <c r="J101" s="74" t="str">
        <f>J98</f>
        <v/>
      </c>
      <c r="K101" s="75"/>
      <c r="N101" s="38" t="s">
        <v>38</v>
      </c>
      <c r="O101" s="39" t="s">
        <v>39</v>
      </c>
      <c r="P101" s="74" t="str">
        <f>P98</f>
        <v/>
      </c>
      <c r="Q101" s="75"/>
      <c r="T101" s="38" t="s">
        <v>38</v>
      </c>
      <c r="U101" s="39" t="s">
        <v>39</v>
      </c>
      <c r="V101" s="74" t="str">
        <f>V98</f>
        <v/>
      </c>
      <c r="W101" s="75"/>
      <c r="Z101" s="38" t="s">
        <v>38</v>
      </c>
      <c r="AA101" s="39" t="s">
        <v>39</v>
      </c>
      <c r="AB101" s="74" t="str">
        <f>AB98</f>
        <v/>
      </c>
      <c r="AC101" s="75"/>
    </row>
    <row r="102" spans="1:30" x14ac:dyDescent="0.2">
      <c r="B102" s="40"/>
      <c r="C102" s="40"/>
      <c r="D102" s="41" t="s">
        <v>40</v>
      </c>
      <c r="E102" s="41" t="s">
        <v>41</v>
      </c>
      <c r="F102" s="42" t="s">
        <v>42</v>
      </c>
      <c r="H102" s="40"/>
      <c r="I102" s="40"/>
      <c r="J102" s="41" t="s">
        <v>40</v>
      </c>
      <c r="K102" s="41" t="s">
        <v>41</v>
      </c>
      <c r="L102" s="42" t="s">
        <v>42</v>
      </c>
      <c r="N102" s="40"/>
      <c r="O102" s="40"/>
      <c r="P102" s="41" t="s">
        <v>40</v>
      </c>
      <c r="Q102" s="41" t="s">
        <v>41</v>
      </c>
      <c r="R102" s="42" t="s">
        <v>42</v>
      </c>
      <c r="T102" s="40"/>
      <c r="U102" s="40"/>
      <c r="V102" s="41" t="s">
        <v>40</v>
      </c>
      <c r="W102" s="41" t="s">
        <v>41</v>
      </c>
      <c r="X102" s="42" t="s">
        <v>42</v>
      </c>
      <c r="Z102" s="40"/>
      <c r="AA102" s="40"/>
      <c r="AB102" s="41" t="s">
        <v>40</v>
      </c>
      <c r="AC102" s="41" t="s">
        <v>41</v>
      </c>
      <c r="AD102" s="42" t="s">
        <v>42</v>
      </c>
    </row>
    <row r="103" spans="1:30" x14ac:dyDescent="0.2">
      <c r="B103" s="3">
        <v>1</v>
      </c>
      <c r="C103" s="3" cm="1">
        <f t="array" ref="C103">_xlfn.AGGREGATE(15, 3, (LY_12[Associate Name]=D101)/(LY_12[Associate Name]=D101)*ROW(LY_12[Associate Name]), B103) - 1</f>
        <v>1</v>
      </c>
      <c r="D103" s="43" cm="1">
        <f t="array" ref="D103">IFERROR(INDEX(LY_12[Vendor Name], C103), "")</f>
        <v>0</v>
      </c>
      <c r="E103" s="44">
        <f>SUMIFS(LY_12[Closed Sales Volume YTD], LY_12[Associate Name], D101, LY_12[Vendor Name], D103)</f>
        <v>0</v>
      </c>
      <c r="F103" s="46" t="e">
        <f>E103/E99</f>
        <v>#DIV/0!</v>
      </c>
      <c r="H103" s="3">
        <v>1</v>
      </c>
      <c r="I103" s="3" cm="1">
        <f t="array" ref="I103">_xlfn.AGGREGATE(15, 3, (LY_12[Associate Name]=J101)/(LY_12[Associate Name]=J101)*ROW(LY_12[Associate Name]), H103) - 1</f>
        <v>1</v>
      </c>
      <c r="J103" s="43" cm="1">
        <f t="array" ref="J103">IFERROR(INDEX(LY_12[Vendor Name], I103), "")</f>
        <v>0</v>
      </c>
      <c r="K103" s="44">
        <f>SUMIFS(LY_12[Closed Sales Volume YTD], LY_12[Associate Name], J101, LY_12[Vendor Name], J103)</f>
        <v>0</v>
      </c>
      <c r="L103" s="46" t="e">
        <f>K103/K99</f>
        <v>#DIV/0!</v>
      </c>
      <c r="N103" s="3">
        <v>1</v>
      </c>
      <c r="O103" s="3" cm="1">
        <f t="array" ref="O103">_xlfn.AGGREGATE(15, 3, (LY_12[Associate Name]=P101)/(LY_12[Associate Name]=P101)*ROW(LY_12[Associate Name]), N103) - 1</f>
        <v>1</v>
      </c>
      <c r="P103" s="43" cm="1">
        <f t="array" ref="P103">IFERROR(INDEX(LY_12[Vendor Name], O103), "")</f>
        <v>0</v>
      </c>
      <c r="Q103" s="44">
        <f>SUMIFS(LY_12[Closed Sales Volume YTD], LY_12[Associate Name], P101, LY_12[Vendor Name], P103)</f>
        <v>0</v>
      </c>
      <c r="R103" s="46" t="e">
        <f>Q103/Q99</f>
        <v>#DIV/0!</v>
      </c>
      <c r="T103" s="3">
        <v>1</v>
      </c>
      <c r="U103" s="3" cm="1">
        <f t="array" ref="U103">_xlfn.AGGREGATE(15, 3, (LY_12[Associate Name]=V101)/(LY_12[Associate Name]=V101)*ROW(LY_12[Associate Name]), T103) - 1</f>
        <v>1</v>
      </c>
      <c r="V103" s="43" cm="1">
        <f t="array" ref="V103">IFERROR(INDEX(LY_12[Vendor Name], U103), "")</f>
        <v>0</v>
      </c>
      <c r="W103" s="44">
        <f>SUMIFS(LY_12[Closed Sales Volume YTD], LY_12[Associate Name], V101, LY_12[Vendor Name], V103)</f>
        <v>0</v>
      </c>
      <c r="X103" s="46" t="e">
        <f>W103/W99</f>
        <v>#DIV/0!</v>
      </c>
      <c r="Z103" s="3">
        <v>1</v>
      </c>
      <c r="AA103" s="3" cm="1">
        <f t="array" ref="AA103">_xlfn.AGGREGATE(15, 3, (LY_12[Associate Name]=AB101)/(LY_12[Associate Name]=AB101)*ROW(LY_12[Associate Name]), Z103) - 1</f>
        <v>1</v>
      </c>
      <c r="AB103" s="43" cm="1">
        <f t="array" ref="AB103">IFERROR(INDEX(LY_12[Vendor Name], AA103), "")</f>
        <v>0</v>
      </c>
      <c r="AC103" s="44">
        <f>SUMIFS(LY_12[Closed Sales Volume YTD], LY_12[Associate Name], AB101, LY_12[Vendor Name], AB103)</f>
        <v>0</v>
      </c>
      <c r="AD103" s="46" t="e">
        <f>AC103/AC99</f>
        <v>#DIV/0!</v>
      </c>
    </row>
    <row r="104" spans="1:30" x14ac:dyDescent="0.2">
      <c r="B104" s="3">
        <v>2</v>
      </c>
      <c r="C104" s="3" cm="1">
        <f t="array" ref="C104">_xlfn.AGGREGATE(15, 3, (LY_12[Associate Name]=D101)/(LY_12[Associate Name]=D101)*ROW(LY_12[Associate Name]), B104) - 1</f>
        <v>2</v>
      </c>
      <c r="D104" s="43" cm="1">
        <f t="array" ref="D104">IFERROR(INDEX(LY_12[Vendor Name], C104), "")</f>
        <v>0</v>
      </c>
      <c r="E104" s="44">
        <f>SUMIFS(LY_12[Closed Sales Volume YTD], LY_12[Associate Name], D101, LY_12[Vendor Name], D104)</f>
        <v>0</v>
      </c>
      <c r="F104" s="46" t="e">
        <f>E104/E99</f>
        <v>#DIV/0!</v>
      </c>
      <c r="H104" s="3">
        <v>2</v>
      </c>
      <c r="I104" s="3" cm="1">
        <f t="array" ref="I104">_xlfn.AGGREGATE(15, 3, (LY_12[Associate Name]=J101)/(LY_12[Associate Name]=J101)*ROW(LY_12[Associate Name]), H104) - 1</f>
        <v>2</v>
      </c>
      <c r="J104" s="43" cm="1">
        <f t="array" ref="J104">IFERROR(INDEX(LY_12[Vendor Name], I104), "")</f>
        <v>0</v>
      </c>
      <c r="K104" s="44">
        <f>SUMIFS(LY_12[Closed Sales Volume YTD], LY_12[Associate Name], J101, LY_12[Vendor Name], J104)</f>
        <v>0</v>
      </c>
      <c r="L104" s="46" t="e">
        <f>K104/K99</f>
        <v>#DIV/0!</v>
      </c>
      <c r="N104" s="3">
        <v>2</v>
      </c>
      <c r="O104" s="3" cm="1">
        <f t="array" ref="O104">_xlfn.AGGREGATE(15, 3, (LY_12[Associate Name]=P101)/(LY_12[Associate Name]=P101)*ROW(LY_12[Associate Name]), N104) - 1</f>
        <v>2</v>
      </c>
      <c r="P104" s="43" cm="1">
        <f t="array" ref="P104">IFERROR(INDEX(LY_12[Vendor Name], O104), "")</f>
        <v>0</v>
      </c>
      <c r="Q104" s="44">
        <f>SUMIFS(LY_12[Closed Sales Volume YTD], LY_12[Associate Name], P101, LY_12[Vendor Name], P104)</f>
        <v>0</v>
      </c>
      <c r="R104" s="46" t="e">
        <f>Q104/Q99</f>
        <v>#DIV/0!</v>
      </c>
      <c r="T104" s="3">
        <v>2</v>
      </c>
      <c r="U104" s="3" cm="1">
        <f t="array" ref="U104">_xlfn.AGGREGATE(15, 3, (LY_12[Associate Name]=V101)/(LY_12[Associate Name]=V101)*ROW(LY_12[Associate Name]), T104) - 1</f>
        <v>2</v>
      </c>
      <c r="V104" s="43" cm="1">
        <f t="array" ref="V104">IFERROR(INDEX(LY_12[Vendor Name], U104), "")</f>
        <v>0</v>
      </c>
      <c r="W104" s="44">
        <f>SUMIFS(LY_12[Closed Sales Volume YTD], LY_12[Associate Name], V101, LY_12[Vendor Name], V104)</f>
        <v>0</v>
      </c>
      <c r="X104" s="46" t="e">
        <f>W104/W99</f>
        <v>#DIV/0!</v>
      </c>
      <c r="Z104" s="3">
        <v>2</v>
      </c>
      <c r="AA104" s="3" cm="1">
        <f t="array" ref="AA104">_xlfn.AGGREGATE(15, 3, (LY_12[Associate Name]=AB101)/(LY_12[Associate Name]=AB101)*ROW(LY_12[Associate Name]), Z104) - 1</f>
        <v>2</v>
      </c>
      <c r="AB104" s="43" cm="1">
        <f t="array" ref="AB104">IFERROR(INDEX(LY_12[Vendor Name], AA104), "")</f>
        <v>0</v>
      </c>
      <c r="AC104" s="44">
        <f>SUMIFS(LY_12[Closed Sales Volume YTD], LY_12[Associate Name], AB101, LY_12[Vendor Name], AB104)</f>
        <v>0</v>
      </c>
      <c r="AD104" s="46" t="e">
        <f>AC104/AC99</f>
        <v>#DIV/0!</v>
      </c>
    </row>
    <row r="105" spans="1:30" x14ac:dyDescent="0.2">
      <c r="B105" s="3">
        <v>3</v>
      </c>
      <c r="C105" s="3" cm="1">
        <f t="array" ref="C105">_xlfn.AGGREGATE(15, 3, (LY_12[Associate Name]=D101)/(LY_12[Associate Name]=D101)*ROW(LY_12[Associate Name]), B105) - 1</f>
        <v>3</v>
      </c>
      <c r="D105" s="43" cm="1">
        <f t="array" ref="D105">IFERROR(INDEX(LY_12[Vendor Name], C105), "")</f>
        <v>0</v>
      </c>
      <c r="E105" s="44">
        <f>SUMIFS(LY_12[Closed Sales Volume YTD], LY_12[Associate Name], D101, LY_12[Vendor Name], D105)</f>
        <v>0</v>
      </c>
      <c r="F105" s="45" t="e">
        <f>E105/E99</f>
        <v>#DIV/0!</v>
      </c>
      <c r="H105" s="3">
        <v>3</v>
      </c>
      <c r="I105" s="3" cm="1">
        <f t="array" ref="I105">_xlfn.AGGREGATE(15, 3, (LY_12[Associate Name]=J101)/(LY_12[Associate Name]=J101)*ROW(LY_12[Associate Name]), H105) - 1</f>
        <v>3</v>
      </c>
      <c r="J105" s="43" cm="1">
        <f t="array" ref="J105">IFERROR(INDEX(LY_12[Vendor Name], I105), "")</f>
        <v>0</v>
      </c>
      <c r="K105" s="44">
        <f>SUMIFS(LY_12[Closed Sales Volume YTD], LY_12[Associate Name], J101, LY_12[Vendor Name], J105)</f>
        <v>0</v>
      </c>
      <c r="L105" s="45" t="e">
        <f>K105/K99</f>
        <v>#DIV/0!</v>
      </c>
      <c r="N105" s="3">
        <v>3</v>
      </c>
      <c r="O105" s="3" cm="1">
        <f t="array" ref="O105">_xlfn.AGGREGATE(15, 3, (LY_12[Associate Name]=P101)/(LY_12[Associate Name]=P101)*ROW(LY_12[Associate Name]), N105) - 1</f>
        <v>3</v>
      </c>
      <c r="P105" s="43" cm="1">
        <f t="array" ref="P105">IFERROR(INDEX(LY_12[Vendor Name], O105), "")</f>
        <v>0</v>
      </c>
      <c r="Q105" s="44">
        <f>SUMIFS(LY_12[Closed Sales Volume YTD], LY_12[Associate Name], P101, LY_12[Vendor Name], P105)</f>
        <v>0</v>
      </c>
      <c r="R105" s="45" t="e">
        <f>Q105/Q99</f>
        <v>#DIV/0!</v>
      </c>
      <c r="T105" s="3">
        <v>3</v>
      </c>
      <c r="U105" s="3" cm="1">
        <f t="array" ref="U105">_xlfn.AGGREGATE(15, 3, (LY_12[Associate Name]=V101)/(LY_12[Associate Name]=V101)*ROW(LY_12[Associate Name]), T105) - 1</f>
        <v>3</v>
      </c>
      <c r="V105" s="43" cm="1">
        <f t="array" ref="V105">IFERROR(INDEX(LY_12[Vendor Name], U105), "")</f>
        <v>0</v>
      </c>
      <c r="W105" s="44">
        <f>SUMIFS(LY_12[Closed Sales Volume YTD], LY_12[Associate Name], V101, LY_12[Vendor Name], V105)</f>
        <v>0</v>
      </c>
      <c r="X105" s="45" t="e">
        <f>W105/W99</f>
        <v>#DIV/0!</v>
      </c>
      <c r="Z105" s="3">
        <v>3</v>
      </c>
      <c r="AA105" s="3" cm="1">
        <f t="array" ref="AA105">_xlfn.AGGREGATE(15, 3, (LY_12[Associate Name]=AB101)/(LY_12[Associate Name]=AB101)*ROW(LY_12[Associate Name]), Z105) - 1</f>
        <v>3</v>
      </c>
      <c r="AB105" s="43" cm="1">
        <f t="array" ref="AB105">IFERROR(INDEX(LY_12[Vendor Name], AA105), "")</f>
        <v>0</v>
      </c>
      <c r="AC105" s="44">
        <f>SUMIFS(LY_12[Closed Sales Volume YTD], LY_12[Associate Name], AB101, LY_12[Vendor Name], AB105)</f>
        <v>0</v>
      </c>
      <c r="AD105" s="45" t="e">
        <f>AC105/AC99</f>
        <v>#DIV/0!</v>
      </c>
    </row>
    <row r="106" spans="1:30" x14ac:dyDescent="0.2">
      <c r="B106" s="3">
        <v>4</v>
      </c>
      <c r="C106" s="3" cm="1">
        <f t="array" ref="C106">_xlfn.AGGREGATE(15, 3, (LY_12[Associate Name]=D101)/(LY_12[Associate Name]=D101)*ROW(LY_12[Associate Name]), B106) - 1</f>
        <v>4</v>
      </c>
      <c r="D106" s="43" cm="1">
        <f t="array" ref="D106">IFERROR(INDEX(LY_12[Vendor Name], C106), "")</f>
        <v>0</v>
      </c>
      <c r="E106" s="44">
        <f>SUMIFS(LY_12[Closed Sales Volume YTD], LY_12[Associate Name], D101, LY_12[Vendor Name], D106)</f>
        <v>0</v>
      </c>
      <c r="F106" s="45" t="e">
        <f>E106/E99</f>
        <v>#DIV/0!</v>
      </c>
      <c r="H106" s="3">
        <v>4</v>
      </c>
      <c r="I106" s="3" cm="1">
        <f t="array" ref="I106">_xlfn.AGGREGATE(15, 3, (LY_12[Associate Name]=J101)/(LY_12[Associate Name]=J101)*ROW(LY_12[Associate Name]), H106) - 1</f>
        <v>4</v>
      </c>
      <c r="J106" s="43" cm="1">
        <f t="array" ref="J106">IFERROR(INDEX(LY_12[Vendor Name], I106), "")</f>
        <v>0</v>
      </c>
      <c r="K106" s="44">
        <f>SUMIFS(LY_12[Closed Sales Volume YTD], LY_12[Associate Name], J101, LY_12[Vendor Name], J106)</f>
        <v>0</v>
      </c>
      <c r="L106" s="45" t="e">
        <f>K106/K99</f>
        <v>#DIV/0!</v>
      </c>
      <c r="N106" s="3">
        <v>4</v>
      </c>
      <c r="O106" s="3" cm="1">
        <f t="array" ref="O106">_xlfn.AGGREGATE(15, 3, (LY_12[Associate Name]=P101)/(LY_12[Associate Name]=P101)*ROW(LY_12[Associate Name]), N106) - 1</f>
        <v>4</v>
      </c>
      <c r="P106" s="43" cm="1">
        <f t="array" ref="P106">IFERROR(INDEX(LY_12[Vendor Name], O106), "")</f>
        <v>0</v>
      </c>
      <c r="Q106" s="44">
        <f>SUMIFS(LY_12[Closed Sales Volume YTD], LY_12[Associate Name], P101, LY_12[Vendor Name], P106)</f>
        <v>0</v>
      </c>
      <c r="R106" s="45" t="e">
        <f>Q106/Q99</f>
        <v>#DIV/0!</v>
      </c>
      <c r="T106" s="3">
        <v>4</v>
      </c>
      <c r="U106" s="3" cm="1">
        <f t="array" ref="U106">_xlfn.AGGREGATE(15, 3, (LY_12[Associate Name]=V101)/(LY_12[Associate Name]=V101)*ROW(LY_12[Associate Name]), T106) - 1</f>
        <v>4</v>
      </c>
      <c r="V106" s="43" cm="1">
        <f t="array" ref="V106">IFERROR(INDEX(LY_12[Vendor Name], U106), "")</f>
        <v>0</v>
      </c>
      <c r="W106" s="44">
        <f>SUMIFS(LY_12[Closed Sales Volume YTD], LY_12[Associate Name], V101, LY_12[Vendor Name], V106)</f>
        <v>0</v>
      </c>
      <c r="X106" s="45" t="e">
        <f>W106/W99</f>
        <v>#DIV/0!</v>
      </c>
      <c r="Z106" s="3">
        <v>4</v>
      </c>
      <c r="AA106" s="3" cm="1">
        <f t="array" ref="AA106">_xlfn.AGGREGATE(15, 3, (LY_12[Associate Name]=AB101)/(LY_12[Associate Name]=AB101)*ROW(LY_12[Associate Name]), Z106) - 1</f>
        <v>4</v>
      </c>
      <c r="AB106" s="43" cm="1">
        <f t="array" ref="AB106">IFERROR(INDEX(LY_12[Vendor Name], AA106), "")</f>
        <v>0</v>
      </c>
      <c r="AC106" s="44">
        <f>SUMIFS(LY_12[Closed Sales Volume YTD], LY_12[Associate Name], AB101, LY_12[Vendor Name], AB106)</f>
        <v>0</v>
      </c>
      <c r="AD106" s="45" t="e">
        <f>AC106/AC99</f>
        <v>#DIV/0!</v>
      </c>
    </row>
    <row r="107" spans="1:30" x14ac:dyDescent="0.2">
      <c r="B107" s="3">
        <v>5</v>
      </c>
      <c r="C107" s="3" cm="1">
        <f t="array" ref="C107">_xlfn.AGGREGATE(15, 3, (LY_12[Associate Name]=D101)/(LY_12[Associate Name]=D101)*ROW(LY_12[Associate Name]), B107) - 1</f>
        <v>5</v>
      </c>
      <c r="D107" s="43" cm="1">
        <f t="array" ref="D107">IFERROR(INDEX(LY_12[Vendor Name], C107), "")</f>
        <v>0</v>
      </c>
      <c r="E107" s="44">
        <f>SUMIFS(LY_12[Closed Sales Volume YTD], LY_12[Associate Name], D101, LY_12[Vendor Name], D107)</f>
        <v>0</v>
      </c>
      <c r="F107" s="45" t="e">
        <f>E107/E99</f>
        <v>#DIV/0!</v>
      </c>
      <c r="H107" s="3">
        <v>5</v>
      </c>
      <c r="I107" s="3" cm="1">
        <f t="array" ref="I107">_xlfn.AGGREGATE(15, 3, (LY_12[Associate Name]=J101)/(LY_12[Associate Name]=J101)*ROW(LY_12[Associate Name]), H107) - 1</f>
        <v>5</v>
      </c>
      <c r="J107" s="43" cm="1">
        <f t="array" ref="J107">IFERROR(INDEX(LY_12[Vendor Name], I107), "")</f>
        <v>0</v>
      </c>
      <c r="K107" s="44">
        <f>SUMIFS(LY_12[Closed Sales Volume YTD], LY_12[Associate Name], J101, LY_12[Vendor Name], J107)</f>
        <v>0</v>
      </c>
      <c r="L107" s="45" t="e">
        <f>K107/K99</f>
        <v>#DIV/0!</v>
      </c>
      <c r="N107" s="3">
        <v>5</v>
      </c>
      <c r="O107" s="3" cm="1">
        <f t="array" ref="O107">_xlfn.AGGREGATE(15, 3, (LY_12[Associate Name]=P101)/(LY_12[Associate Name]=P101)*ROW(LY_12[Associate Name]), N107) - 1</f>
        <v>5</v>
      </c>
      <c r="P107" s="43" cm="1">
        <f t="array" ref="P107">IFERROR(INDEX(LY_12[Vendor Name], O107), "")</f>
        <v>0</v>
      </c>
      <c r="Q107" s="44">
        <f>SUMIFS(LY_12[Closed Sales Volume YTD], LY_12[Associate Name], P101, LY_12[Vendor Name], P107)</f>
        <v>0</v>
      </c>
      <c r="R107" s="45" t="e">
        <f>Q107/Q99</f>
        <v>#DIV/0!</v>
      </c>
      <c r="T107" s="3">
        <v>5</v>
      </c>
      <c r="U107" s="3" cm="1">
        <f t="array" ref="U107">_xlfn.AGGREGATE(15, 3, (LY_12[Associate Name]=V101)/(LY_12[Associate Name]=V101)*ROW(LY_12[Associate Name]), T107) - 1</f>
        <v>5</v>
      </c>
      <c r="V107" s="43" cm="1">
        <f t="array" ref="V107">IFERROR(INDEX(LY_12[Vendor Name], U107), "")</f>
        <v>0</v>
      </c>
      <c r="W107" s="44">
        <f>SUMIFS(LY_12[Closed Sales Volume YTD], LY_12[Associate Name], V101, LY_12[Vendor Name], V107)</f>
        <v>0</v>
      </c>
      <c r="X107" s="45" t="e">
        <f>W107/W99</f>
        <v>#DIV/0!</v>
      </c>
      <c r="Z107" s="3">
        <v>5</v>
      </c>
      <c r="AA107" s="3" cm="1">
        <f t="array" ref="AA107">_xlfn.AGGREGATE(15, 3, (LY_12[Associate Name]=AB101)/(LY_12[Associate Name]=AB101)*ROW(LY_12[Associate Name]), Z107) - 1</f>
        <v>5</v>
      </c>
      <c r="AB107" s="43" cm="1">
        <f t="array" ref="AB107">IFERROR(INDEX(LY_12[Vendor Name], AA107), "")</f>
        <v>0</v>
      </c>
      <c r="AC107" s="44">
        <f>SUMIFS(LY_12[Closed Sales Volume YTD], LY_12[Associate Name], AB101, LY_12[Vendor Name], AB107)</f>
        <v>0</v>
      </c>
      <c r="AD107" s="45" t="e">
        <f>AC107/AC99</f>
        <v>#DIV/0!</v>
      </c>
    </row>
    <row r="108" spans="1:30" x14ac:dyDescent="0.2">
      <c r="B108" s="3">
        <v>6</v>
      </c>
      <c r="C108" s="3" cm="1">
        <f t="array" ref="C108">_xlfn.AGGREGATE(15, 3, (LY_12[Associate Name]=D101)/(LY_12[Associate Name]=D101)*ROW(LY_12[Associate Name]), B108) - 1</f>
        <v>6</v>
      </c>
      <c r="D108" s="43" cm="1">
        <f t="array" ref="D108">IFERROR(INDEX(LY_12[Vendor Name], C108), "")</f>
        <v>0</v>
      </c>
      <c r="E108" s="44">
        <f>SUMIFS(LY_12[Closed Sales Volume YTD], LY_12[Associate Name], D101, LY_12[Vendor Name], D108)</f>
        <v>0</v>
      </c>
      <c r="F108" s="45" t="e">
        <f>E108/E99</f>
        <v>#DIV/0!</v>
      </c>
      <c r="H108" s="3">
        <v>6</v>
      </c>
      <c r="I108" s="3" cm="1">
        <f t="array" ref="I108">_xlfn.AGGREGATE(15, 3, (LY_12[Associate Name]=J101)/(LY_12[Associate Name]=J101)*ROW(LY_12[Associate Name]), H108) - 1</f>
        <v>6</v>
      </c>
      <c r="J108" s="43" cm="1">
        <f t="array" ref="J108">IFERROR(INDEX(LY_12[Vendor Name], I108), "")</f>
        <v>0</v>
      </c>
      <c r="K108" s="44">
        <f>SUMIFS(LY_12[Closed Sales Volume YTD], LY_12[Associate Name], J101, LY_12[Vendor Name], J108)</f>
        <v>0</v>
      </c>
      <c r="L108" s="45" t="e">
        <f>K108/K99</f>
        <v>#DIV/0!</v>
      </c>
      <c r="N108" s="3">
        <v>6</v>
      </c>
      <c r="O108" s="3" cm="1">
        <f t="array" ref="O108">_xlfn.AGGREGATE(15, 3, (LY_12[Associate Name]=P101)/(LY_12[Associate Name]=P101)*ROW(LY_12[Associate Name]), N108) - 1</f>
        <v>6</v>
      </c>
      <c r="P108" s="43" cm="1">
        <f t="array" ref="P108">IFERROR(INDEX(LY_12[Vendor Name], O108), "")</f>
        <v>0</v>
      </c>
      <c r="Q108" s="44">
        <f>SUMIFS(LY_12[Closed Sales Volume YTD], LY_12[Associate Name], P101, LY_12[Vendor Name], P108)</f>
        <v>0</v>
      </c>
      <c r="R108" s="45" t="e">
        <f>Q108/Q99</f>
        <v>#DIV/0!</v>
      </c>
      <c r="T108" s="3">
        <v>6</v>
      </c>
      <c r="U108" s="3" cm="1">
        <f t="array" ref="U108">_xlfn.AGGREGATE(15, 3, (LY_12[Associate Name]=V101)/(LY_12[Associate Name]=V101)*ROW(LY_12[Associate Name]), T108) - 1</f>
        <v>6</v>
      </c>
      <c r="V108" s="43" cm="1">
        <f t="array" ref="V108">IFERROR(INDEX(LY_12[Vendor Name], U108), "")</f>
        <v>0</v>
      </c>
      <c r="W108" s="44">
        <f>SUMIFS(LY_12[Closed Sales Volume YTD], LY_12[Associate Name], V101, LY_12[Vendor Name], V108)</f>
        <v>0</v>
      </c>
      <c r="X108" s="45" t="e">
        <f>W108/W99</f>
        <v>#DIV/0!</v>
      </c>
      <c r="Z108" s="3">
        <v>6</v>
      </c>
      <c r="AA108" s="3" cm="1">
        <f t="array" ref="AA108">_xlfn.AGGREGATE(15, 3, (LY_12[Associate Name]=AB101)/(LY_12[Associate Name]=AB101)*ROW(LY_12[Associate Name]), Z108) - 1</f>
        <v>6</v>
      </c>
      <c r="AB108" s="43" cm="1">
        <f t="array" ref="AB108">IFERROR(INDEX(LY_12[Vendor Name], AA108), "")</f>
        <v>0</v>
      </c>
      <c r="AC108" s="44">
        <f>SUMIFS(LY_12[Closed Sales Volume YTD], LY_12[Associate Name], AB101, LY_12[Vendor Name], AB108)</f>
        <v>0</v>
      </c>
      <c r="AD108" s="45" t="e">
        <f>AC108/AC99</f>
        <v>#DIV/0!</v>
      </c>
    </row>
    <row r="109" spans="1:30" x14ac:dyDescent="0.2">
      <c r="B109" s="3">
        <v>7</v>
      </c>
      <c r="C109" s="3" cm="1">
        <f t="array" ref="C109">_xlfn.AGGREGATE(15, 3, (LY_12[Associate Name]=D101)/(LY_12[Associate Name]=D101)*ROW(LY_12[Associate Name]), B109) - 1</f>
        <v>7</v>
      </c>
      <c r="D109" s="43" cm="1">
        <f t="array" ref="D109">IFERROR(INDEX(LY_12[Vendor Name], C109), "")</f>
        <v>0</v>
      </c>
      <c r="E109" s="44">
        <f>SUMIFS(LY_12[Closed Sales Volume YTD], LY_12[Associate Name], D101, LY_12[Vendor Name], D109)</f>
        <v>0</v>
      </c>
      <c r="F109" s="45" t="e">
        <f>E109/E99</f>
        <v>#DIV/0!</v>
      </c>
      <c r="H109" s="3">
        <v>7</v>
      </c>
      <c r="I109" s="3" cm="1">
        <f t="array" ref="I109">_xlfn.AGGREGATE(15, 3, (LY_12[Associate Name]=J101)/(LY_12[Associate Name]=J101)*ROW(LY_12[Associate Name]), H109) - 1</f>
        <v>7</v>
      </c>
      <c r="J109" s="43" cm="1">
        <f t="array" ref="J109">IFERROR(INDEX(LY_12[Vendor Name], I109), "")</f>
        <v>0</v>
      </c>
      <c r="K109" s="44">
        <f>SUMIFS(LY_12[Closed Sales Volume YTD], LY_12[Associate Name], J101, LY_12[Vendor Name], J109)</f>
        <v>0</v>
      </c>
      <c r="L109" s="45" t="e">
        <f>K109/K99</f>
        <v>#DIV/0!</v>
      </c>
      <c r="N109" s="3">
        <v>7</v>
      </c>
      <c r="O109" s="3" cm="1">
        <f t="array" ref="O109">_xlfn.AGGREGATE(15, 3, (LY_12[Associate Name]=P101)/(LY_12[Associate Name]=P101)*ROW(LY_12[Associate Name]), N109) - 1</f>
        <v>7</v>
      </c>
      <c r="P109" s="43" cm="1">
        <f t="array" ref="P109">IFERROR(INDEX(LY_12[Vendor Name], O109), "")</f>
        <v>0</v>
      </c>
      <c r="Q109" s="44">
        <f>SUMIFS(LY_12[Closed Sales Volume YTD], LY_12[Associate Name], P101, LY_12[Vendor Name], P109)</f>
        <v>0</v>
      </c>
      <c r="R109" s="45" t="e">
        <f>Q109/Q99</f>
        <v>#DIV/0!</v>
      </c>
      <c r="T109" s="3">
        <v>7</v>
      </c>
      <c r="U109" s="3" cm="1">
        <f t="array" ref="U109">_xlfn.AGGREGATE(15, 3, (LY_12[Associate Name]=V101)/(LY_12[Associate Name]=V101)*ROW(LY_12[Associate Name]), T109) - 1</f>
        <v>7</v>
      </c>
      <c r="V109" s="43" cm="1">
        <f t="array" ref="V109">IFERROR(INDEX(LY_12[Vendor Name], U109), "")</f>
        <v>0</v>
      </c>
      <c r="W109" s="44">
        <f>SUMIFS(LY_12[Closed Sales Volume YTD], LY_12[Associate Name], V101, LY_12[Vendor Name], V109)</f>
        <v>0</v>
      </c>
      <c r="X109" s="45" t="e">
        <f>W109/W99</f>
        <v>#DIV/0!</v>
      </c>
      <c r="Z109" s="3">
        <v>7</v>
      </c>
      <c r="AA109" s="3" cm="1">
        <f t="array" ref="AA109">_xlfn.AGGREGATE(15, 3, (LY_12[Associate Name]=AB101)/(LY_12[Associate Name]=AB101)*ROW(LY_12[Associate Name]), Z109) - 1</f>
        <v>7</v>
      </c>
      <c r="AB109" s="43" cm="1">
        <f t="array" ref="AB109">IFERROR(INDEX(LY_12[Vendor Name], AA109), "")</f>
        <v>0</v>
      </c>
      <c r="AC109" s="44">
        <f>SUMIFS(LY_12[Closed Sales Volume YTD], LY_12[Associate Name], AB101, LY_12[Vendor Name], AB109)</f>
        <v>0</v>
      </c>
      <c r="AD109" s="45" t="e">
        <f>AC109/AC99</f>
        <v>#DIV/0!</v>
      </c>
    </row>
    <row r="110" spans="1:30" x14ac:dyDescent="0.2">
      <c r="B110" s="3">
        <v>8</v>
      </c>
      <c r="C110" s="3" cm="1">
        <f t="array" ref="C110">_xlfn.AGGREGATE(15, 3, (LY_12[Associate Name]=D101)/(LY_12[Associate Name]=D101)*ROW(LY_12[Associate Name]), B110) - 1</f>
        <v>8</v>
      </c>
      <c r="D110" s="43" cm="1">
        <f t="array" ref="D110">IFERROR(INDEX(LY_12[Vendor Name], C110), "")</f>
        <v>0</v>
      </c>
      <c r="E110" s="44">
        <f>SUMIFS(LY_12[Closed Sales Volume YTD], LY_12[Associate Name], D101, LY_12[Vendor Name], D110)</f>
        <v>0</v>
      </c>
      <c r="F110" s="45" t="e">
        <f>E110/E99</f>
        <v>#DIV/0!</v>
      </c>
      <c r="H110" s="3">
        <v>8</v>
      </c>
      <c r="I110" s="3" cm="1">
        <f t="array" ref="I110">_xlfn.AGGREGATE(15, 3, (LY_12[Associate Name]=J101)/(LY_12[Associate Name]=J101)*ROW(LY_12[Associate Name]), H110) - 1</f>
        <v>8</v>
      </c>
      <c r="J110" s="43" cm="1">
        <f t="array" ref="J110">IFERROR(INDEX(LY_12[Vendor Name], I110), "")</f>
        <v>0</v>
      </c>
      <c r="K110" s="44">
        <f>SUMIFS(LY_12[Closed Sales Volume YTD], LY_12[Associate Name], J101, LY_12[Vendor Name], J110)</f>
        <v>0</v>
      </c>
      <c r="L110" s="45" t="e">
        <f>K110/K99</f>
        <v>#DIV/0!</v>
      </c>
      <c r="N110" s="3">
        <v>8</v>
      </c>
      <c r="O110" s="3" cm="1">
        <f t="array" ref="O110">_xlfn.AGGREGATE(15, 3, (LY_12[Associate Name]=P101)/(LY_12[Associate Name]=P101)*ROW(LY_12[Associate Name]), N110) - 1</f>
        <v>8</v>
      </c>
      <c r="P110" s="43" cm="1">
        <f t="array" ref="P110">IFERROR(INDEX(LY_12[Vendor Name], O110), "")</f>
        <v>0</v>
      </c>
      <c r="Q110" s="44">
        <f>SUMIFS(LY_12[Closed Sales Volume YTD], LY_12[Associate Name], P101, LY_12[Vendor Name], P110)</f>
        <v>0</v>
      </c>
      <c r="R110" s="45" t="e">
        <f>Q110/Q99</f>
        <v>#DIV/0!</v>
      </c>
      <c r="T110" s="3">
        <v>8</v>
      </c>
      <c r="U110" s="3" cm="1">
        <f t="array" ref="U110">_xlfn.AGGREGATE(15, 3, (LY_12[Associate Name]=V101)/(LY_12[Associate Name]=V101)*ROW(LY_12[Associate Name]), T110) - 1</f>
        <v>8</v>
      </c>
      <c r="V110" s="43" cm="1">
        <f t="array" ref="V110">IFERROR(INDEX(LY_12[Vendor Name], U110), "")</f>
        <v>0</v>
      </c>
      <c r="W110" s="44">
        <f>SUMIFS(LY_12[Closed Sales Volume YTD], LY_12[Associate Name], V101, LY_12[Vendor Name], V110)</f>
        <v>0</v>
      </c>
      <c r="X110" s="45" t="e">
        <f>W110/W99</f>
        <v>#DIV/0!</v>
      </c>
      <c r="Z110" s="3">
        <v>8</v>
      </c>
      <c r="AA110" s="3" cm="1">
        <f t="array" ref="AA110">_xlfn.AGGREGATE(15, 3, (LY_12[Associate Name]=AB101)/(LY_12[Associate Name]=AB101)*ROW(LY_12[Associate Name]), Z110) - 1</f>
        <v>8</v>
      </c>
      <c r="AB110" s="43" cm="1">
        <f t="array" ref="AB110">IFERROR(INDEX(LY_12[Vendor Name], AA110), "")</f>
        <v>0</v>
      </c>
      <c r="AC110" s="44">
        <f>SUMIFS(LY_12[Closed Sales Volume YTD], LY_12[Associate Name], AB101, LY_12[Vendor Name], AB110)</f>
        <v>0</v>
      </c>
      <c r="AD110" s="45" t="e">
        <f>AC110/AC99</f>
        <v>#DIV/0!</v>
      </c>
    </row>
    <row r="111" spans="1:30" x14ac:dyDescent="0.2">
      <c r="B111" s="3">
        <v>9</v>
      </c>
      <c r="C111" s="3" cm="1">
        <f t="array" ref="C111">_xlfn.AGGREGATE(15, 3, (LY_12[Associate Name]=D101)/(LY_12[Associate Name]=D101)*ROW(LY_12[Associate Name]), B111) - 1</f>
        <v>9</v>
      </c>
      <c r="D111" s="43" cm="1">
        <f t="array" ref="D111">IFERROR(INDEX(LY_12[Vendor Name], C111), "")</f>
        <v>0</v>
      </c>
      <c r="E111" s="44">
        <f>SUMIFS(LY_12[Closed Sales Volume YTD], LY_12[Associate Name], D101, LY_12[Vendor Name], D111)</f>
        <v>0</v>
      </c>
      <c r="F111" s="45" t="e">
        <f>E111/E99</f>
        <v>#DIV/0!</v>
      </c>
      <c r="H111" s="3">
        <v>9</v>
      </c>
      <c r="I111" s="3" cm="1">
        <f t="array" ref="I111">_xlfn.AGGREGATE(15, 3, (LY_12[Associate Name]=J101)/(LY_12[Associate Name]=J101)*ROW(LY_12[Associate Name]), H111) - 1</f>
        <v>9</v>
      </c>
      <c r="J111" s="43" cm="1">
        <f t="array" ref="J111">IFERROR(INDEX(LY_12[Vendor Name], I111), "")</f>
        <v>0</v>
      </c>
      <c r="K111" s="44">
        <f>SUMIFS(LY_12[Closed Sales Volume YTD], LY_12[Associate Name], J101, LY_12[Vendor Name], J111)</f>
        <v>0</v>
      </c>
      <c r="L111" s="45" t="e">
        <f>K111/K99</f>
        <v>#DIV/0!</v>
      </c>
      <c r="N111" s="3">
        <v>9</v>
      </c>
      <c r="O111" s="3" cm="1">
        <f t="array" ref="O111">_xlfn.AGGREGATE(15, 3, (LY_12[Associate Name]=P101)/(LY_12[Associate Name]=P101)*ROW(LY_12[Associate Name]), N111) - 1</f>
        <v>9</v>
      </c>
      <c r="P111" s="43" cm="1">
        <f t="array" ref="P111">IFERROR(INDEX(LY_12[Vendor Name], O111), "")</f>
        <v>0</v>
      </c>
      <c r="Q111" s="44">
        <f>SUMIFS(LY_12[Closed Sales Volume YTD], LY_12[Associate Name], P101, LY_12[Vendor Name], P111)</f>
        <v>0</v>
      </c>
      <c r="R111" s="45" t="e">
        <f>Q111/Q99</f>
        <v>#DIV/0!</v>
      </c>
      <c r="T111" s="3">
        <v>9</v>
      </c>
      <c r="U111" s="3" cm="1">
        <f t="array" ref="U111">_xlfn.AGGREGATE(15, 3, (LY_12[Associate Name]=V101)/(LY_12[Associate Name]=V101)*ROW(LY_12[Associate Name]), T111) - 1</f>
        <v>9</v>
      </c>
      <c r="V111" s="43" cm="1">
        <f t="array" ref="V111">IFERROR(INDEX(LY_12[Vendor Name], U111), "")</f>
        <v>0</v>
      </c>
      <c r="W111" s="44">
        <f>SUMIFS(LY_12[Closed Sales Volume YTD], LY_12[Associate Name], V101, LY_12[Vendor Name], V111)</f>
        <v>0</v>
      </c>
      <c r="X111" s="45" t="e">
        <f>W111/W99</f>
        <v>#DIV/0!</v>
      </c>
      <c r="Z111" s="3">
        <v>9</v>
      </c>
      <c r="AA111" s="3" cm="1">
        <f t="array" ref="AA111">_xlfn.AGGREGATE(15, 3, (LY_12[Associate Name]=AB101)/(LY_12[Associate Name]=AB101)*ROW(LY_12[Associate Name]), Z111) - 1</f>
        <v>9</v>
      </c>
      <c r="AB111" s="43" cm="1">
        <f t="array" ref="AB111">IFERROR(INDEX(LY_12[Vendor Name], AA111), "")</f>
        <v>0</v>
      </c>
      <c r="AC111" s="44">
        <f>SUMIFS(LY_12[Closed Sales Volume YTD], LY_12[Associate Name], AB101, LY_12[Vendor Name], AB111)</f>
        <v>0</v>
      </c>
      <c r="AD111" s="45" t="e">
        <f>AC111/AC99</f>
        <v>#DIV/0!</v>
      </c>
    </row>
    <row r="112" spans="1:30" x14ac:dyDescent="0.2">
      <c r="B112" s="3">
        <v>10</v>
      </c>
      <c r="C112" s="3" cm="1">
        <f t="array" ref="C112">_xlfn.AGGREGATE(15, 3, (LY_12[Associate Name]=D101)/(LY_12[Associate Name]=D101)*ROW(LY_12[Associate Name]), B112) - 1</f>
        <v>10</v>
      </c>
      <c r="D112" s="43" cm="1">
        <f t="array" ref="D112">IFERROR(INDEX(LY_12[Vendor Name], C112), "")</f>
        <v>0</v>
      </c>
      <c r="E112" s="44">
        <f>SUMIFS(LY_12[Closed Sales Volume YTD], LY_12[Associate Name], D101, LY_12[Vendor Name], D112)</f>
        <v>0</v>
      </c>
      <c r="F112" s="45" t="e">
        <f>E112/E99</f>
        <v>#DIV/0!</v>
      </c>
      <c r="H112" s="3">
        <v>10</v>
      </c>
      <c r="I112" s="3" cm="1">
        <f t="array" ref="I112">_xlfn.AGGREGATE(15, 3, (LY_12[Associate Name]=J101)/(LY_12[Associate Name]=J101)*ROW(LY_12[Associate Name]), H112) - 1</f>
        <v>10</v>
      </c>
      <c r="J112" s="43" cm="1">
        <f t="array" ref="J112">IFERROR(INDEX(LY_12[Vendor Name], I112), "")</f>
        <v>0</v>
      </c>
      <c r="K112" s="44">
        <f>SUMIFS(LY_12[Closed Sales Volume YTD], LY_12[Associate Name], J101, LY_12[Vendor Name], J112)</f>
        <v>0</v>
      </c>
      <c r="L112" s="45" t="e">
        <f>K112/K99</f>
        <v>#DIV/0!</v>
      </c>
      <c r="N112" s="3">
        <v>10</v>
      </c>
      <c r="O112" s="3" cm="1">
        <f t="array" ref="O112">_xlfn.AGGREGATE(15, 3, (LY_12[Associate Name]=P101)/(LY_12[Associate Name]=P101)*ROW(LY_12[Associate Name]), N112) - 1</f>
        <v>10</v>
      </c>
      <c r="P112" s="43" cm="1">
        <f t="array" ref="P112">IFERROR(INDEX(LY_12[Vendor Name], O112), "")</f>
        <v>0</v>
      </c>
      <c r="Q112" s="44">
        <f>SUMIFS(LY_12[Closed Sales Volume YTD], LY_12[Associate Name], P101, LY_12[Vendor Name], P112)</f>
        <v>0</v>
      </c>
      <c r="R112" s="45" t="e">
        <f>Q112/Q99</f>
        <v>#DIV/0!</v>
      </c>
      <c r="T112" s="3">
        <v>10</v>
      </c>
      <c r="U112" s="3" cm="1">
        <f t="array" ref="U112">_xlfn.AGGREGATE(15, 3, (LY_12[Associate Name]=V101)/(LY_12[Associate Name]=V101)*ROW(LY_12[Associate Name]), T112) - 1</f>
        <v>10</v>
      </c>
      <c r="V112" s="43" cm="1">
        <f t="array" ref="V112">IFERROR(INDEX(LY_12[Vendor Name], U112), "")</f>
        <v>0</v>
      </c>
      <c r="W112" s="44">
        <f>SUMIFS(LY_12[Closed Sales Volume YTD], LY_12[Associate Name], V101, LY_12[Vendor Name], V112)</f>
        <v>0</v>
      </c>
      <c r="X112" s="45" t="e">
        <f>W112/W99</f>
        <v>#DIV/0!</v>
      </c>
      <c r="Z112" s="3">
        <v>10</v>
      </c>
      <c r="AA112" s="3" cm="1">
        <f t="array" ref="AA112">_xlfn.AGGREGATE(15, 3, (LY_12[Associate Name]=AB101)/(LY_12[Associate Name]=AB101)*ROW(LY_12[Associate Name]), Z112) - 1</f>
        <v>10</v>
      </c>
      <c r="AB112" s="43" cm="1">
        <f t="array" ref="AB112">IFERROR(INDEX(LY_12[Vendor Name], AA112), "")</f>
        <v>0</v>
      </c>
      <c r="AC112" s="44">
        <f>SUMIFS(LY_12[Closed Sales Volume YTD], LY_12[Associate Name], AB101, LY_12[Vendor Name], AB112)</f>
        <v>0</v>
      </c>
      <c r="AD112" s="45" t="e">
        <f>AC112/AC99</f>
        <v>#DIV/0!</v>
      </c>
    </row>
    <row r="114" spans="1:30" x14ac:dyDescent="0.2">
      <c r="A114" s="81">
        <f>A98+5</f>
        <v>36</v>
      </c>
      <c r="B114" s="3"/>
      <c r="C114" s="3"/>
      <c r="D114" s="76" t="str" cm="1">
        <f t="array" ref="D114">IFERROR(INDEX(LY_Associate[Associate Name], A114), "")</f>
        <v/>
      </c>
      <c r="E114" s="77"/>
      <c r="F114" s="78"/>
      <c r="G114" s="81">
        <f>G98+5</f>
        <v>37</v>
      </c>
      <c r="H114" s="3"/>
      <c r="I114" s="3"/>
      <c r="J114" s="76" t="str" cm="1">
        <f t="array" ref="J114">IFERROR(INDEX(LY_Associate[Associate Name], G114), "")</f>
        <v/>
      </c>
      <c r="K114" s="77"/>
      <c r="L114" s="78"/>
      <c r="M114" s="81">
        <f>M98+5</f>
        <v>38</v>
      </c>
      <c r="N114" s="3"/>
      <c r="O114" s="3"/>
      <c r="P114" s="76" t="str" cm="1">
        <f t="array" ref="P114">IFERROR(INDEX(LY_Associate[Associate Name], M114), "")</f>
        <v/>
      </c>
      <c r="Q114" s="77"/>
      <c r="R114" s="78"/>
      <c r="S114" s="81">
        <f>S98+5</f>
        <v>39</v>
      </c>
      <c r="T114" s="3"/>
      <c r="U114" s="3"/>
      <c r="V114" s="76" t="str" cm="1">
        <f t="array" ref="V114">IFERROR(INDEX(LY_Associate[Associate Name], S114), "")</f>
        <v/>
      </c>
      <c r="W114" s="77"/>
      <c r="X114" s="78"/>
      <c r="Y114" s="81">
        <f>Y98+5</f>
        <v>40</v>
      </c>
      <c r="Z114" s="3"/>
      <c r="AA114" s="3"/>
      <c r="AB114" s="76" t="str" cm="1">
        <f t="array" ref="AB114">IFERROR(INDEX(LY_Associate[Associate Name], Y114), "")</f>
        <v/>
      </c>
      <c r="AC114" s="77"/>
      <c r="AD114" s="78"/>
    </row>
    <row r="115" spans="1:30" x14ac:dyDescent="0.2">
      <c r="A115" s="81"/>
      <c r="B115" s="3"/>
      <c r="C115" s="3"/>
      <c r="D115" s="37" t="s">
        <v>36</v>
      </c>
      <c r="E115" s="79">
        <f>SUMIFS(LY_12[Closed Sales Volume YTD], LY_12[Associate Name], D114)</f>
        <v>0</v>
      </c>
      <c r="F115" s="80"/>
      <c r="G115" s="81"/>
      <c r="H115" s="3"/>
      <c r="I115" s="3"/>
      <c r="J115" s="37" t="s">
        <v>36</v>
      </c>
      <c r="K115" s="79">
        <f>SUMIFS(LY_12[Closed Sales Volume YTD], LY_12[Associate Name], J114)</f>
        <v>0</v>
      </c>
      <c r="L115" s="80"/>
      <c r="M115" s="81"/>
      <c r="N115" s="3"/>
      <c r="O115" s="3"/>
      <c r="P115" s="37" t="s">
        <v>36</v>
      </c>
      <c r="Q115" s="79">
        <f>SUMIFS(LY_12[Closed Sales Volume YTD], LY_12[Associate Name], P114)</f>
        <v>0</v>
      </c>
      <c r="R115" s="80"/>
      <c r="S115" s="81"/>
      <c r="T115" s="3"/>
      <c r="U115" s="3"/>
      <c r="V115" s="37" t="s">
        <v>36</v>
      </c>
      <c r="W115" s="79">
        <f>SUMIFS(LY_12[Closed Sales Volume YTD], LY_12[Associate Name], V114)</f>
        <v>0</v>
      </c>
      <c r="X115" s="80"/>
      <c r="Y115" s="81"/>
      <c r="Z115" s="3"/>
      <c r="AA115" s="3"/>
      <c r="AB115" s="37" t="s">
        <v>36</v>
      </c>
      <c r="AC115" s="79">
        <f>SUMIFS(LY_12[Closed Sales Volume YTD], LY_12[Associate Name], AB114)</f>
        <v>0</v>
      </c>
      <c r="AD115" s="80"/>
    </row>
    <row r="116" spans="1:30" x14ac:dyDescent="0.2">
      <c r="A116" s="81"/>
      <c r="B116" s="3"/>
      <c r="C116" s="3"/>
      <c r="D116" s="37" t="s">
        <v>37</v>
      </c>
      <c r="E116" s="72" t="e">
        <f>E115/LY_12[[#Totals],[Closed Sales Volume YTD]]</f>
        <v>#DIV/0!</v>
      </c>
      <c r="F116" s="73"/>
      <c r="G116" s="81"/>
      <c r="H116" s="3"/>
      <c r="I116" s="3"/>
      <c r="J116" s="37" t="s">
        <v>37</v>
      </c>
      <c r="K116" s="72" t="e">
        <f>K115/LY_12[[#Totals],[Closed Sales Volume YTD]]</f>
        <v>#DIV/0!</v>
      </c>
      <c r="L116" s="73"/>
      <c r="M116" s="81"/>
      <c r="N116" s="3"/>
      <c r="O116" s="3"/>
      <c r="P116" s="37" t="s">
        <v>37</v>
      </c>
      <c r="Q116" s="72" t="e">
        <f>Q115/LY_12[[#Totals],[Closed Sales Volume YTD]]</f>
        <v>#DIV/0!</v>
      </c>
      <c r="R116" s="73"/>
      <c r="S116" s="81"/>
      <c r="T116" s="3"/>
      <c r="U116" s="3"/>
      <c r="V116" s="37" t="s">
        <v>37</v>
      </c>
      <c r="W116" s="72" t="e">
        <f>W115/LY_12[[#Totals],[Closed Sales Volume YTD]]</f>
        <v>#DIV/0!</v>
      </c>
      <c r="X116" s="73"/>
      <c r="Y116" s="81"/>
      <c r="Z116" s="3"/>
      <c r="AA116" s="3"/>
      <c r="AB116" s="37" t="s">
        <v>37</v>
      </c>
      <c r="AC116" s="72" t="e">
        <f>AC115/LY_12[[#Totals],[Closed Sales Volume YTD]]</f>
        <v>#DIV/0!</v>
      </c>
      <c r="AD116" s="73"/>
    </row>
    <row r="117" spans="1:30" hidden="1" x14ac:dyDescent="0.2">
      <c r="B117" s="38" t="s">
        <v>38</v>
      </c>
      <c r="C117" s="39" t="s">
        <v>39</v>
      </c>
      <c r="D117" s="74" t="str">
        <f>D114</f>
        <v/>
      </c>
      <c r="E117" s="75"/>
      <c r="H117" s="38" t="s">
        <v>38</v>
      </c>
      <c r="I117" s="39" t="s">
        <v>39</v>
      </c>
      <c r="J117" s="74" t="str">
        <f>J114</f>
        <v/>
      </c>
      <c r="K117" s="75"/>
      <c r="N117" s="38" t="s">
        <v>38</v>
      </c>
      <c r="O117" s="39" t="s">
        <v>39</v>
      </c>
      <c r="P117" s="74" t="str">
        <f>P114</f>
        <v/>
      </c>
      <c r="Q117" s="75"/>
      <c r="T117" s="38" t="s">
        <v>38</v>
      </c>
      <c r="U117" s="39" t="s">
        <v>39</v>
      </c>
      <c r="V117" s="74" t="str">
        <f>V114</f>
        <v/>
      </c>
      <c r="W117" s="75"/>
      <c r="Z117" s="38" t="s">
        <v>38</v>
      </c>
      <c r="AA117" s="39" t="s">
        <v>39</v>
      </c>
      <c r="AB117" s="74" t="str">
        <f>AB114</f>
        <v/>
      </c>
      <c r="AC117" s="75"/>
    </row>
    <row r="118" spans="1:30" x14ac:dyDescent="0.2">
      <c r="B118" s="40"/>
      <c r="C118" s="40"/>
      <c r="D118" s="41" t="s">
        <v>40</v>
      </c>
      <c r="E118" s="41" t="s">
        <v>41</v>
      </c>
      <c r="F118" s="42" t="s">
        <v>42</v>
      </c>
      <c r="H118" s="40"/>
      <c r="I118" s="40"/>
      <c r="J118" s="41" t="s">
        <v>40</v>
      </c>
      <c r="K118" s="41" t="s">
        <v>41</v>
      </c>
      <c r="L118" s="42" t="s">
        <v>42</v>
      </c>
      <c r="N118" s="40"/>
      <c r="O118" s="40"/>
      <c r="P118" s="41" t="s">
        <v>40</v>
      </c>
      <c r="Q118" s="41" t="s">
        <v>41</v>
      </c>
      <c r="R118" s="42" t="s">
        <v>42</v>
      </c>
      <c r="T118" s="40"/>
      <c r="U118" s="40"/>
      <c r="V118" s="41" t="s">
        <v>40</v>
      </c>
      <c r="W118" s="41" t="s">
        <v>41</v>
      </c>
      <c r="X118" s="42" t="s">
        <v>42</v>
      </c>
      <c r="Z118" s="40"/>
      <c r="AA118" s="40"/>
      <c r="AB118" s="41" t="s">
        <v>40</v>
      </c>
      <c r="AC118" s="41" t="s">
        <v>41</v>
      </c>
      <c r="AD118" s="42" t="s">
        <v>42</v>
      </c>
    </row>
    <row r="119" spans="1:30" x14ac:dyDescent="0.2">
      <c r="B119" s="3">
        <v>1</v>
      </c>
      <c r="C119" s="3" cm="1">
        <f t="array" ref="C119">_xlfn.AGGREGATE(15, 3, (LY_12[Associate Name]=D117)/(LY_12[Associate Name]=D117)*ROW(LY_12[Associate Name]), B119) - 1</f>
        <v>1</v>
      </c>
      <c r="D119" s="43" cm="1">
        <f t="array" ref="D119">IFERROR(INDEX(LY_12[Vendor Name], C119), "")</f>
        <v>0</v>
      </c>
      <c r="E119" s="44">
        <f>SUMIFS(LY_12[Closed Sales Volume YTD], LY_12[Associate Name], D117, LY_12[Vendor Name], D119)</f>
        <v>0</v>
      </c>
      <c r="F119" s="46" t="e">
        <f>E119/E115</f>
        <v>#DIV/0!</v>
      </c>
      <c r="H119" s="3">
        <v>1</v>
      </c>
      <c r="I119" s="3" cm="1">
        <f t="array" ref="I119">_xlfn.AGGREGATE(15, 3, (LY_12[Associate Name]=J117)/(LY_12[Associate Name]=J117)*ROW(LY_12[Associate Name]), H119) - 1</f>
        <v>1</v>
      </c>
      <c r="J119" s="43" cm="1">
        <f t="array" ref="J119">IFERROR(INDEX(LY_12[Vendor Name], I119), "")</f>
        <v>0</v>
      </c>
      <c r="K119" s="44">
        <f>SUMIFS(LY_12[Closed Sales Volume YTD], LY_12[Associate Name], J117, LY_12[Vendor Name], J119)</f>
        <v>0</v>
      </c>
      <c r="L119" s="46" t="e">
        <f>K119/K115</f>
        <v>#DIV/0!</v>
      </c>
      <c r="N119" s="3">
        <v>1</v>
      </c>
      <c r="O119" s="3" cm="1">
        <f t="array" ref="O119">_xlfn.AGGREGATE(15, 3, (LY_12[Associate Name]=P117)/(LY_12[Associate Name]=P117)*ROW(LY_12[Associate Name]), N119) - 1</f>
        <v>1</v>
      </c>
      <c r="P119" s="43" cm="1">
        <f t="array" ref="P119">IFERROR(INDEX(LY_12[Vendor Name], O119), "")</f>
        <v>0</v>
      </c>
      <c r="Q119" s="44">
        <f>SUMIFS(LY_12[Closed Sales Volume YTD], LY_12[Associate Name], P117, LY_12[Vendor Name], P119)</f>
        <v>0</v>
      </c>
      <c r="R119" s="46" t="e">
        <f>Q119/Q115</f>
        <v>#DIV/0!</v>
      </c>
      <c r="T119" s="3">
        <v>1</v>
      </c>
      <c r="U119" s="3" cm="1">
        <f t="array" ref="U119">_xlfn.AGGREGATE(15, 3, (LY_12[Associate Name]=V117)/(LY_12[Associate Name]=V117)*ROW(LY_12[Associate Name]), T119) - 1</f>
        <v>1</v>
      </c>
      <c r="V119" s="43" cm="1">
        <f t="array" ref="V119">IFERROR(INDEX(LY_12[Vendor Name], U119), "")</f>
        <v>0</v>
      </c>
      <c r="W119" s="44">
        <f>SUMIFS(LY_12[Closed Sales Volume YTD], LY_12[Associate Name], V117, LY_12[Vendor Name], V119)</f>
        <v>0</v>
      </c>
      <c r="X119" s="46" t="e">
        <f>W119/W115</f>
        <v>#DIV/0!</v>
      </c>
      <c r="Z119" s="3">
        <v>1</v>
      </c>
      <c r="AA119" s="3" cm="1">
        <f t="array" ref="AA119">_xlfn.AGGREGATE(15, 3, (LY_12[Associate Name]=AB117)/(LY_12[Associate Name]=AB117)*ROW(LY_12[Associate Name]), Z119) - 1</f>
        <v>1</v>
      </c>
      <c r="AB119" s="43" cm="1">
        <f t="array" ref="AB119">IFERROR(INDEX(LY_12[Vendor Name], AA119), "")</f>
        <v>0</v>
      </c>
      <c r="AC119" s="44">
        <f>SUMIFS(LY_12[Closed Sales Volume YTD], LY_12[Associate Name], AB117, LY_12[Vendor Name], AB119)</f>
        <v>0</v>
      </c>
      <c r="AD119" s="46" t="e">
        <f>AC119/AC115</f>
        <v>#DIV/0!</v>
      </c>
    </row>
    <row r="120" spans="1:30" x14ac:dyDescent="0.2">
      <c r="B120" s="3">
        <v>2</v>
      </c>
      <c r="C120" s="3" cm="1">
        <f t="array" ref="C120">_xlfn.AGGREGATE(15, 3, (LY_12[Associate Name]=D117)/(LY_12[Associate Name]=D117)*ROW(LY_12[Associate Name]), B120) - 1</f>
        <v>2</v>
      </c>
      <c r="D120" s="43" cm="1">
        <f t="array" ref="D120">IFERROR(INDEX(LY_12[Vendor Name], C120), "")</f>
        <v>0</v>
      </c>
      <c r="E120" s="44">
        <f>SUMIFS(LY_12[Closed Sales Volume YTD], LY_12[Associate Name], D117, LY_12[Vendor Name], D120)</f>
        <v>0</v>
      </c>
      <c r="F120" s="46" t="e">
        <f>E120/E115</f>
        <v>#DIV/0!</v>
      </c>
      <c r="H120" s="3">
        <v>2</v>
      </c>
      <c r="I120" s="3" cm="1">
        <f t="array" ref="I120">_xlfn.AGGREGATE(15, 3, (LY_12[Associate Name]=J117)/(LY_12[Associate Name]=J117)*ROW(LY_12[Associate Name]), H120) - 1</f>
        <v>2</v>
      </c>
      <c r="J120" s="43" cm="1">
        <f t="array" ref="J120">IFERROR(INDEX(LY_12[Vendor Name], I120), "")</f>
        <v>0</v>
      </c>
      <c r="K120" s="44">
        <f>SUMIFS(LY_12[Closed Sales Volume YTD], LY_12[Associate Name], J117, LY_12[Vendor Name], J120)</f>
        <v>0</v>
      </c>
      <c r="L120" s="46" t="e">
        <f>K120/K115</f>
        <v>#DIV/0!</v>
      </c>
      <c r="N120" s="3">
        <v>2</v>
      </c>
      <c r="O120" s="3" cm="1">
        <f t="array" ref="O120">_xlfn.AGGREGATE(15, 3, (LY_12[Associate Name]=P117)/(LY_12[Associate Name]=P117)*ROW(LY_12[Associate Name]), N120) - 1</f>
        <v>2</v>
      </c>
      <c r="P120" s="43" cm="1">
        <f t="array" ref="P120">IFERROR(INDEX(LY_12[Vendor Name], O120), "")</f>
        <v>0</v>
      </c>
      <c r="Q120" s="44">
        <f>SUMIFS(LY_12[Closed Sales Volume YTD], LY_12[Associate Name], P117, LY_12[Vendor Name], P120)</f>
        <v>0</v>
      </c>
      <c r="R120" s="46" t="e">
        <f>Q120/Q115</f>
        <v>#DIV/0!</v>
      </c>
      <c r="T120" s="3">
        <v>2</v>
      </c>
      <c r="U120" s="3" cm="1">
        <f t="array" ref="U120">_xlfn.AGGREGATE(15, 3, (LY_12[Associate Name]=V117)/(LY_12[Associate Name]=V117)*ROW(LY_12[Associate Name]), T120) - 1</f>
        <v>2</v>
      </c>
      <c r="V120" s="43" cm="1">
        <f t="array" ref="V120">IFERROR(INDEX(LY_12[Vendor Name], U120), "")</f>
        <v>0</v>
      </c>
      <c r="W120" s="44">
        <f>SUMIFS(LY_12[Closed Sales Volume YTD], LY_12[Associate Name], V117, LY_12[Vendor Name], V120)</f>
        <v>0</v>
      </c>
      <c r="X120" s="46" t="e">
        <f>W120/W115</f>
        <v>#DIV/0!</v>
      </c>
      <c r="Z120" s="3">
        <v>2</v>
      </c>
      <c r="AA120" s="3" cm="1">
        <f t="array" ref="AA120">_xlfn.AGGREGATE(15, 3, (LY_12[Associate Name]=AB117)/(LY_12[Associate Name]=AB117)*ROW(LY_12[Associate Name]), Z120) - 1</f>
        <v>2</v>
      </c>
      <c r="AB120" s="43" cm="1">
        <f t="array" ref="AB120">IFERROR(INDEX(LY_12[Vendor Name], AA120), "")</f>
        <v>0</v>
      </c>
      <c r="AC120" s="44">
        <f>SUMIFS(LY_12[Closed Sales Volume YTD], LY_12[Associate Name], AB117, LY_12[Vendor Name], AB120)</f>
        <v>0</v>
      </c>
      <c r="AD120" s="46" t="e">
        <f>AC120/AC115</f>
        <v>#DIV/0!</v>
      </c>
    </row>
    <row r="121" spans="1:30" x14ac:dyDescent="0.2">
      <c r="B121" s="3">
        <v>3</v>
      </c>
      <c r="C121" s="3" cm="1">
        <f t="array" ref="C121">_xlfn.AGGREGATE(15, 3, (LY_12[Associate Name]=D117)/(LY_12[Associate Name]=D117)*ROW(LY_12[Associate Name]), B121) - 1</f>
        <v>3</v>
      </c>
      <c r="D121" s="43" cm="1">
        <f t="array" ref="D121">IFERROR(INDEX(LY_12[Vendor Name], C121), "")</f>
        <v>0</v>
      </c>
      <c r="E121" s="44">
        <f>SUMIFS(LY_12[Closed Sales Volume YTD], LY_12[Associate Name], D117, LY_12[Vendor Name], D121)</f>
        <v>0</v>
      </c>
      <c r="F121" s="45" t="e">
        <f>E121/E115</f>
        <v>#DIV/0!</v>
      </c>
      <c r="H121" s="3">
        <v>3</v>
      </c>
      <c r="I121" s="3" cm="1">
        <f t="array" ref="I121">_xlfn.AGGREGATE(15, 3, (LY_12[Associate Name]=J117)/(LY_12[Associate Name]=J117)*ROW(LY_12[Associate Name]), H121) - 1</f>
        <v>3</v>
      </c>
      <c r="J121" s="43" cm="1">
        <f t="array" ref="J121">IFERROR(INDEX(LY_12[Vendor Name], I121), "")</f>
        <v>0</v>
      </c>
      <c r="K121" s="44">
        <f>SUMIFS(LY_12[Closed Sales Volume YTD], LY_12[Associate Name], J117, LY_12[Vendor Name], J121)</f>
        <v>0</v>
      </c>
      <c r="L121" s="45" t="e">
        <f>K121/K115</f>
        <v>#DIV/0!</v>
      </c>
      <c r="N121" s="3">
        <v>3</v>
      </c>
      <c r="O121" s="3" cm="1">
        <f t="array" ref="O121">_xlfn.AGGREGATE(15, 3, (LY_12[Associate Name]=P117)/(LY_12[Associate Name]=P117)*ROW(LY_12[Associate Name]), N121) - 1</f>
        <v>3</v>
      </c>
      <c r="P121" s="43" cm="1">
        <f t="array" ref="P121">IFERROR(INDEX(LY_12[Vendor Name], O121), "")</f>
        <v>0</v>
      </c>
      <c r="Q121" s="44">
        <f>SUMIFS(LY_12[Closed Sales Volume YTD], LY_12[Associate Name], P117, LY_12[Vendor Name], P121)</f>
        <v>0</v>
      </c>
      <c r="R121" s="45" t="e">
        <f>Q121/Q115</f>
        <v>#DIV/0!</v>
      </c>
      <c r="T121" s="3">
        <v>3</v>
      </c>
      <c r="U121" s="3" cm="1">
        <f t="array" ref="U121">_xlfn.AGGREGATE(15, 3, (LY_12[Associate Name]=V117)/(LY_12[Associate Name]=V117)*ROW(LY_12[Associate Name]), T121) - 1</f>
        <v>3</v>
      </c>
      <c r="V121" s="43" cm="1">
        <f t="array" ref="V121">IFERROR(INDEX(LY_12[Vendor Name], U121), "")</f>
        <v>0</v>
      </c>
      <c r="W121" s="44">
        <f>SUMIFS(LY_12[Closed Sales Volume YTD], LY_12[Associate Name], V117, LY_12[Vendor Name], V121)</f>
        <v>0</v>
      </c>
      <c r="X121" s="45" t="e">
        <f>W121/W115</f>
        <v>#DIV/0!</v>
      </c>
      <c r="Z121" s="3">
        <v>3</v>
      </c>
      <c r="AA121" s="3" cm="1">
        <f t="array" ref="AA121">_xlfn.AGGREGATE(15, 3, (LY_12[Associate Name]=AB117)/(LY_12[Associate Name]=AB117)*ROW(LY_12[Associate Name]), Z121) - 1</f>
        <v>3</v>
      </c>
      <c r="AB121" s="43" cm="1">
        <f t="array" ref="AB121">IFERROR(INDEX(LY_12[Vendor Name], AA121), "")</f>
        <v>0</v>
      </c>
      <c r="AC121" s="44">
        <f>SUMIFS(LY_12[Closed Sales Volume YTD], LY_12[Associate Name], AB117, LY_12[Vendor Name], AB121)</f>
        <v>0</v>
      </c>
      <c r="AD121" s="45" t="e">
        <f>AC121/AC115</f>
        <v>#DIV/0!</v>
      </c>
    </row>
    <row r="122" spans="1:30" x14ac:dyDescent="0.2">
      <c r="B122" s="3">
        <v>4</v>
      </c>
      <c r="C122" s="3" cm="1">
        <f t="array" ref="C122">_xlfn.AGGREGATE(15, 3, (LY_12[Associate Name]=D117)/(LY_12[Associate Name]=D117)*ROW(LY_12[Associate Name]), B122) - 1</f>
        <v>4</v>
      </c>
      <c r="D122" s="43" cm="1">
        <f t="array" ref="D122">IFERROR(INDEX(LY_12[Vendor Name], C122), "")</f>
        <v>0</v>
      </c>
      <c r="E122" s="44">
        <f>SUMIFS(LY_12[Closed Sales Volume YTD], LY_12[Associate Name], D117, LY_12[Vendor Name], D122)</f>
        <v>0</v>
      </c>
      <c r="F122" s="45" t="e">
        <f>E122/E115</f>
        <v>#DIV/0!</v>
      </c>
      <c r="H122" s="3">
        <v>4</v>
      </c>
      <c r="I122" s="3" cm="1">
        <f t="array" ref="I122">_xlfn.AGGREGATE(15, 3, (LY_12[Associate Name]=J117)/(LY_12[Associate Name]=J117)*ROW(LY_12[Associate Name]), H122) - 1</f>
        <v>4</v>
      </c>
      <c r="J122" s="43" cm="1">
        <f t="array" ref="J122">IFERROR(INDEX(LY_12[Vendor Name], I122), "")</f>
        <v>0</v>
      </c>
      <c r="K122" s="44">
        <f>SUMIFS(LY_12[Closed Sales Volume YTD], LY_12[Associate Name], J117, LY_12[Vendor Name], J122)</f>
        <v>0</v>
      </c>
      <c r="L122" s="45" t="e">
        <f>K122/K115</f>
        <v>#DIV/0!</v>
      </c>
      <c r="N122" s="3">
        <v>4</v>
      </c>
      <c r="O122" s="3" cm="1">
        <f t="array" ref="O122">_xlfn.AGGREGATE(15, 3, (LY_12[Associate Name]=P117)/(LY_12[Associate Name]=P117)*ROW(LY_12[Associate Name]), N122) - 1</f>
        <v>4</v>
      </c>
      <c r="P122" s="43" cm="1">
        <f t="array" ref="P122">IFERROR(INDEX(LY_12[Vendor Name], O122), "")</f>
        <v>0</v>
      </c>
      <c r="Q122" s="44">
        <f>SUMIFS(LY_12[Closed Sales Volume YTD], LY_12[Associate Name], P117, LY_12[Vendor Name], P122)</f>
        <v>0</v>
      </c>
      <c r="R122" s="45" t="e">
        <f>Q122/Q115</f>
        <v>#DIV/0!</v>
      </c>
      <c r="T122" s="3">
        <v>4</v>
      </c>
      <c r="U122" s="3" cm="1">
        <f t="array" ref="U122">_xlfn.AGGREGATE(15, 3, (LY_12[Associate Name]=V117)/(LY_12[Associate Name]=V117)*ROW(LY_12[Associate Name]), T122) - 1</f>
        <v>4</v>
      </c>
      <c r="V122" s="43" cm="1">
        <f t="array" ref="V122">IFERROR(INDEX(LY_12[Vendor Name], U122), "")</f>
        <v>0</v>
      </c>
      <c r="W122" s="44">
        <f>SUMIFS(LY_12[Closed Sales Volume YTD], LY_12[Associate Name], V117, LY_12[Vendor Name], V122)</f>
        <v>0</v>
      </c>
      <c r="X122" s="45" t="e">
        <f>W122/W115</f>
        <v>#DIV/0!</v>
      </c>
      <c r="Z122" s="3">
        <v>4</v>
      </c>
      <c r="AA122" s="3" cm="1">
        <f t="array" ref="AA122">_xlfn.AGGREGATE(15, 3, (LY_12[Associate Name]=AB117)/(LY_12[Associate Name]=AB117)*ROW(LY_12[Associate Name]), Z122) - 1</f>
        <v>4</v>
      </c>
      <c r="AB122" s="43" cm="1">
        <f t="array" ref="AB122">IFERROR(INDEX(LY_12[Vendor Name], AA122), "")</f>
        <v>0</v>
      </c>
      <c r="AC122" s="44">
        <f>SUMIFS(LY_12[Closed Sales Volume YTD], LY_12[Associate Name], AB117, LY_12[Vendor Name], AB122)</f>
        <v>0</v>
      </c>
      <c r="AD122" s="45" t="e">
        <f>AC122/AC115</f>
        <v>#DIV/0!</v>
      </c>
    </row>
    <row r="123" spans="1:30" x14ac:dyDescent="0.2">
      <c r="B123" s="3">
        <v>5</v>
      </c>
      <c r="C123" s="3" cm="1">
        <f t="array" ref="C123">_xlfn.AGGREGATE(15, 3, (LY_12[Associate Name]=D117)/(LY_12[Associate Name]=D117)*ROW(LY_12[Associate Name]), B123) - 1</f>
        <v>5</v>
      </c>
      <c r="D123" s="43" cm="1">
        <f t="array" ref="D123">IFERROR(INDEX(LY_12[Vendor Name], C123), "")</f>
        <v>0</v>
      </c>
      <c r="E123" s="44">
        <f>SUMIFS(LY_12[Closed Sales Volume YTD], LY_12[Associate Name], D117, LY_12[Vendor Name], D123)</f>
        <v>0</v>
      </c>
      <c r="F123" s="45" t="e">
        <f>E123/E115</f>
        <v>#DIV/0!</v>
      </c>
      <c r="H123" s="3">
        <v>5</v>
      </c>
      <c r="I123" s="3" cm="1">
        <f t="array" ref="I123">_xlfn.AGGREGATE(15, 3, (LY_12[Associate Name]=J117)/(LY_12[Associate Name]=J117)*ROW(LY_12[Associate Name]), H123) - 1</f>
        <v>5</v>
      </c>
      <c r="J123" s="43" cm="1">
        <f t="array" ref="J123">IFERROR(INDEX(LY_12[Vendor Name], I123), "")</f>
        <v>0</v>
      </c>
      <c r="K123" s="44">
        <f>SUMIFS(LY_12[Closed Sales Volume YTD], LY_12[Associate Name], J117, LY_12[Vendor Name], J123)</f>
        <v>0</v>
      </c>
      <c r="L123" s="45" t="e">
        <f>K123/K115</f>
        <v>#DIV/0!</v>
      </c>
      <c r="N123" s="3">
        <v>5</v>
      </c>
      <c r="O123" s="3" cm="1">
        <f t="array" ref="O123">_xlfn.AGGREGATE(15, 3, (LY_12[Associate Name]=P117)/(LY_12[Associate Name]=P117)*ROW(LY_12[Associate Name]), N123) - 1</f>
        <v>5</v>
      </c>
      <c r="P123" s="43" cm="1">
        <f t="array" ref="P123">IFERROR(INDEX(LY_12[Vendor Name], O123), "")</f>
        <v>0</v>
      </c>
      <c r="Q123" s="44">
        <f>SUMIFS(LY_12[Closed Sales Volume YTD], LY_12[Associate Name], P117, LY_12[Vendor Name], P123)</f>
        <v>0</v>
      </c>
      <c r="R123" s="45" t="e">
        <f>Q123/Q115</f>
        <v>#DIV/0!</v>
      </c>
      <c r="T123" s="3">
        <v>5</v>
      </c>
      <c r="U123" s="3" cm="1">
        <f t="array" ref="U123">_xlfn.AGGREGATE(15, 3, (LY_12[Associate Name]=V117)/(LY_12[Associate Name]=V117)*ROW(LY_12[Associate Name]), T123) - 1</f>
        <v>5</v>
      </c>
      <c r="V123" s="43" cm="1">
        <f t="array" ref="V123">IFERROR(INDEX(LY_12[Vendor Name], U123), "")</f>
        <v>0</v>
      </c>
      <c r="W123" s="44">
        <f>SUMIFS(LY_12[Closed Sales Volume YTD], LY_12[Associate Name], V117, LY_12[Vendor Name], V123)</f>
        <v>0</v>
      </c>
      <c r="X123" s="45" t="e">
        <f>W123/W115</f>
        <v>#DIV/0!</v>
      </c>
      <c r="Z123" s="3">
        <v>5</v>
      </c>
      <c r="AA123" s="3" cm="1">
        <f t="array" ref="AA123">_xlfn.AGGREGATE(15, 3, (LY_12[Associate Name]=AB117)/(LY_12[Associate Name]=AB117)*ROW(LY_12[Associate Name]), Z123) - 1</f>
        <v>5</v>
      </c>
      <c r="AB123" s="43" cm="1">
        <f t="array" ref="AB123">IFERROR(INDEX(LY_12[Vendor Name], AA123), "")</f>
        <v>0</v>
      </c>
      <c r="AC123" s="44">
        <f>SUMIFS(LY_12[Closed Sales Volume YTD], LY_12[Associate Name], AB117, LY_12[Vendor Name], AB123)</f>
        <v>0</v>
      </c>
      <c r="AD123" s="45" t="e">
        <f>AC123/AC115</f>
        <v>#DIV/0!</v>
      </c>
    </row>
    <row r="124" spans="1:30" x14ac:dyDescent="0.2">
      <c r="B124" s="3">
        <v>6</v>
      </c>
      <c r="C124" s="3" cm="1">
        <f t="array" ref="C124">_xlfn.AGGREGATE(15, 3, (LY_12[Associate Name]=D117)/(LY_12[Associate Name]=D117)*ROW(LY_12[Associate Name]), B124) - 1</f>
        <v>6</v>
      </c>
      <c r="D124" s="43" cm="1">
        <f t="array" ref="D124">IFERROR(INDEX(LY_12[Vendor Name], C124), "")</f>
        <v>0</v>
      </c>
      <c r="E124" s="44">
        <f>SUMIFS(LY_12[Closed Sales Volume YTD], LY_12[Associate Name], D117, LY_12[Vendor Name], D124)</f>
        <v>0</v>
      </c>
      <c r="F124" s="45" t="e">
        <f>E124/E115</f>
        <v>#DIV/0!</v>
      </c>
      <c r="H124" s="3">
        <v>6</v>
      </c>
      <c r="I124" s="3" cm="1">
        <f t="array" ref="I124">_xlfn.AGGREGATE(15, 3, (LY_12[Associate Name]=J117)/(LY_12[Associate Name]=J117)*ROW(LY_12[Associate Name]), H124) - 1</f>
        <v>6</v>
      </c>
      <c r="J124" s="43" cm="1">
        <f t="array" ref="J124">IFERROR(INDEX(LY_12[Vendor Name], I124), "")</f>
        <v>0</v>
      </c>
      <c r="K124" s="44">
        <f>SUMIFS(LY_12[Closed Sales Volume YTD], LY_12[Associate Name], J117, LY_12[Vendor Name], J124)</f>
        <v>0</v>
      </c>
      <c r="L124" s="45" t="e">
        <f>K124/K115</f>
        <v>#DIV/0!</v>
      </c>
      <c r="N124" s="3">
        <v>6</v>
      </c>
      <c r="O124" s="3" cm="1">
        <f t="array" ref="O124">_xlfn.AGGREGATE(15, 3, (LY_12[Associate Name]=P117)/(LY_12[Associate Name]=P117)*ROW(LY_12[Associate Name]), N124) - 1</f>
        <v>6</v>
      </c>
      <c r="P124" s="43" cm="1">
        <f t="array" ref="P124">IFERROR(INDEX(LY_12[Vendor Name], O124), "")</f>
        <v>0</v>
      </c>
      <c r="Q124" s="44">
        <f>SUMIFS(LY_12[Closed Sales Volume YTD], LY_12[Associate Name], P117, LY_12[Vendor Name], P124)</f>
        <v>0</v>
      </c>
      <c r="R124" s="45" t="e">
        <f>Q124/Q115</f>
        <v>#DIV/0!</v>
      </c>
      <c r="T124" s="3">
        <v>6</v>
      </c>
      <c r="U124" s="3" cm="1">
        <f t="array" ref="U124">_xlfn.AGGREGATE(15, 3, (LY_12[Associate Name]=V117)/(LY_12[Associate Name]=V117)*ROW(LY_12[Associate Name]), T124) - 1</f>
        <v>6</v>
      </c>
      <c r="V124" s="43" cm="1">
        <f t="array" ref="V124">IFERROR(INDEX(LY_12[Vendor Name], U124), "")</f>
        <v>0</v>
      </c>
      <c r="W124" s="44">
        <f>SUMIFS(LY_12[Closed Sales Volume YTD], LY_12[Associate Name], V117, LY_12[Vendor Name], V124)</f>
        <v>0</v>
      </c>
      <c r="X124" s="45" t="e">
        <f>W124/W115</f>
        <v>#DIV/0!</v>
      </c>
      <c r="Z124" s="3">
        <v>6</v>
      </c>
      <c r="AA124" s="3" cm="1">
        <f t="array" ref="AA124">_xlfn.AGGREGATE(15, 3, (LY_12[Associate Name]=AB117)/(LY_12[Associate Name]=AB117)*ROW(LY_12[Associate Name]), Z124) - 1</f>
        <v>6</v>
      </c>
      <c r="AB124" s="43" cm="1">
        <f t="array" ref="AB124">IFERROR(INDEX(LY_12[Vendor Name], AA124), "")</f>
        <v>0</v>
      </c>
      <c r="AC124" s="44">
        <f>SUMIFS(LY_12[Closed Sales Volume YTD], LY_12[Associate Name], AB117, LY_12[Vendor Name], AB124)</f>
        <v>0</v>
      </c>
      <c r="AD124" s="45" t="e">
        <f>AC124/AC115</f>
        <v>#DIV/0!</v>
      </c>
    </row>
    <row r="125" spans="1:30" x14ac:dyDescent="0.2">
      <c r="B125" s="3">
        <v>7</v>
      </c>
      <c r="C125" s="3" cm="1">
        <f t="array" ref="C125">_xlfn.AGGREGATE(15, 3, (LY_12[Associate Name]=D117)/(LY_12[Associate Name]=D117)*ROW(LY_12[Associate Name]), B125) - 1</f>
        <v>7</v>
      </c>
      <c r="D125" s="43" cm="1">
        <f t="array" ref="D125">IFERROR(INDEX(LY_12[Vendor Name], C125), "")</f>
        <v>0</v>
      </c>
      <c r="E125" s="44">
        <f>SUMIFS(LY_12[Closed Sales Volume YTD], LY_12[Associate Name], D117, LY_12[Vendor Name], D125)</f>
        <v>0</v>
      </c>
      <c r="F125" s="45" t="e">
        <f>E125/E115</f>
        <v>#DIV/0!</v>
      </c>
      <c r="H125" s="3">
        <v>7</v>
      </c>
      <c r="I125" s="3" cm="1">
        <f t="array" ref="I125">_xlfn.AGGREGATE(15, 3, (LY_12[Associate Name]=J117)/(LY_12[Associate Name]=J117)*ROW(LY_12[Associate Name]), H125) - 1</f>
        <v>7</v>
      </c>
      <c r="J125" s="43" cm="1">
        <f t="array" ref="J125">IFERROR(INDEX(LY_12[Vendor Name], I125), "")</f>
        <v>0</v>
      </c>
      <c r="K125" s="44">
        <f>SUMIFS(LY_12[Closed Sales Volume YTD], LY_12[Associate Name], J117, LY_12[Vendor Name], J125)</f>
        <v>0</v>
      </c>
      <c r="L125" s="45" t="e">
        <f>K125/K115</f>
        <v>#DIV/0!</v>
      </c>
      <c r="N125" s="3">
        <v>7</v>
      </c>
      <c r="O125" s="3" cm="1">
        <f t="array" ref="O125">_xlfn.AGGREGATE(15, 3, (LY_12[Associate Name]=P117)/(LY_12[Associate Name]=P117)*ROW(LY_12[Associate Name]), N125) - 1</f>
        <v>7</v>
      </c>
      <c r="P125" s="43" cm="1">
        <f t="array" ref="P125">IFERROR(INDEX(LY_12[Vendor Name], O125), "")</f>
        <v>0</v>
      </c>
      <c r="Q125" s="44">
        <f>SUMIFS(LY_12[Closed Sales Volume YTD], LY_12[Associate Name], P117, LY_12[Vendor Name], P125)</f>
        <v>0</v>
      </c>
      <c r="R125" s="45" t="e">
        <f>Q125/Q115</f>
        <v>#DIV/0!</v>
      </c>
      <c r="T125" s="3">
        <v>7</v>
      </c>
      <c r="U125" s="3" cm="1">
        <f t="array" ref="U125">_xlfn.AGGREGATE(15, 3, (LY_12[Associate Name]=V117)/(LY_12[Associate Name]=V117)*ROW(LY_12[Associate Name]), T125) - 1</f>
        <v>7</v>
      </c>
      <c r="V125" s="43" cm="1">
        <f t="array" ref="V125">IFERROR(INDEX(LY_12[Vendor Name], U125), "")</f>
        <v>0</v>
      </c>
      <c r="W125" s="44">
        <f>SUMIFS(LY_12[Closed Sales Volume YTD], LY_12[Associate Name], V117, LY_12[Vendor Name], V125)</f>
        <v>0</v>
      </c>
      <c r="X125" s="45" t="e">
        <f>W125/W115</f>
        <v>#DIV/0!</v>
      </c>
      <c r="Z125" s="3">
        <v>7</v>
      </c>
      <c r="AA125" s="3" cm="1">
        <f t="array" ref="AA125">_xlfn.AGGREGATE(15, 3, (LY_12[Associate Name]=AB117)/(LY_12[Associate Name]=AB117)*ROW(LY_12[Associate Name]), Z125) - 1</f>
        <v>7</v>
      </c>
      <c r="AB125" s="43" cm="1">
        <f t="array" ref="AB125">IFERROR(INDEX(LY_12[Vendor Name], AA125), "")</f>
        <v>0</v>
      </c>
      <c r="AC125" s="44">
        <f>SUMIFS(LY_12[Closed Sales Volume YTD], LY_12[Associate Name], AB117, LY_12[Vendor Name], AB125)</f>
        <v>0</v>
      </c>
      <c r="AD125" s="45" t="e">
        <f>AC125/AC115</f>
        <v>#DIV/0!</v>
      </c>
    </row>
    <row r="126" spans="1:30" x14ac:dyDescent="0.2">
      <c r="B126" s="3">
        <v>8</v>
      </c>
      <c r="C126" s="3" cm="1">
        <f t="array" ref="C126">_xlfn.AGGREGATE(15, 3, (LY_12[Associate Name]=D117)/(LY_12[Associate Name]=D117)*ROW(LY_12[Associate Name]), B126) - 1</f>
        <v>8</v>
      </c>
      <c r="D126" s="43" cm="1">
        <f t="array" ref="D126">IFERROR(INDEX(LY_12[Vendor Name], C126), "")</f>
        <v>0</v>
      </c>
      <c r="E126" s="44">
        <f>SUMIFS(LY_12[Closed Sales Volume YTD], LY_12[Associate Name], D117, LY_12[Vendor Name], D126)</f>
        <v>0</v>
      </c>
      <c r="F126" s="45" t="e">
        <f>E126/E115</f>
        <v>#DIV/0!</v>
      </c>
      <c r="H126" s="3">
        <v>8</v>
      </c>
      <c r="I126" s="3" cm="1">
        <f t="array" ref="I126">_xlfn.AGGREGATE(15, 3, (LY_12[Associate Name]=J117)/(LY_12[Associate Name]=J117)*ROW(LY_12[Associate Name]), H126) - 1</f>
        <v>8</v>
      </c>
      <c r="J126" s="43" cm="1">
        <f t="array" ref="J126">IFERROR(INDEX(LY_12[Vendor Name], I126), "")</f>
        <v>0</v>
      </c>
      <c r="K126" s="44">
        <f>SUMIFS(LY_12[Closed Sales Volume YTD], LY_12[Associate Name], J117, LY_12[Vendor Name], J126)</f>
        <v>0</v>
      </c>
      <c r="L126" s="45" t="e">
        <f>K126/K115</f>
        <v>#DIV/0!</v>
      </c>
      <c r="N126" s="3">
        <v>8</v>
      </c>
      <c r="O126" s="3" cm="1">
        <f t="array" ref="O126">_xlfn.AGGREGATE(15, 3, (LY_12[Associate Name]=P117)/(LY_12[Associate Name]=P117)*ROW(LY_12[Associate Name]), N126) - 1</f>
        <v>8</v>
      </c>
      <c r="P126" s="43" cm="1">
        <f t="array" ref="P126">IFERROR(INDEX(LY_12[Vendor Name], O126), "")</f>
        <v>0</v>
      </c>
      <c r="Q126" s="44">
        <f>SUMIFS(LY_12[Closed Sales Volume YTD], LY_12[Associate Name], P117, LY_12[Vendor Name], P126)</f>
        <v>0</v>
      </c>
      <c r="R126" s="45" t="e">
        <f>Q126/Q115</f>
        <v>#DIV/0!</v>
      </c>
      <c r="T126" s="3">
        <v>8</v>
      </c>
      <c r="U126" s="3" cm="1">
        <f t="array" ref="U126">_xlfn.AGGREGATE(15, 3, (LY_12[Associate Name]=V117)/(LY_12[Associate Name]=V117)*ROW(LY_12[Associate Name]), T126) - 1</f>
        <v>8</v>
      </c>
      <c r="V126" s="43" cm="1">
        <f t="array" ref="V126">IFERROR(INDEX(LY_12[Vendor Name], U126), "")</f>
        <v>0</v>
      </c>
      <c r="W126" s="44">
        <f>SUMIFS(LY_12[Closed Sales Volume YTD], LY_12[Associate Name], V117, LY_12[Vendor Name], V126)</f>
        <v>0</v>
      </c>
      <c r="X126" s="45" t="e">
        <f>W126/W115</f>
        <v>#DIV/0!</v>
      </c>
      <c r="Z126" s="3">
        <v>8</v>
      </c>
      <c r="AA126" s="3" cm="1">
        <f t="array" ref="AA126">_xlfn.AGGREGATE(15, 3, (LY_12[Associate Name]=AB117)/(LY_12[Associate Name]=AB117)*ROW(LY_12[Associate Name]), Z126) - 1</f>
        <v>8</v>
      </c>
      <c r="AB126" s="43" cm="1">
        <f t="array" ref="AB126">IFERROR(INDEX(LY_12[Vendor Name], AA126), "")</f>
        <v>0</v>
      </c>
      <c r="AC126" s="44">
        <f>SUMIFS(LY_12[Closed Sales Volume YTD], LY_12[Associate Name], AB117, LY_12[Vendor Name], AB126)</f>
        <v>0</v>
      </c>
      <c r="AD126" s="45" t="e">
        <f>AC126/AC115</f>
        <v>#DIV/0!</v>
      </c>
    </row>
    <row r="127" spans="1:30" x14ac:dyDescent="0.2">
      <c r="B127" s="3">
        <v>9</v>
      </c>
      <c r="C127" s="3" cm="1">
        <f t="array" ref="C127">_xlfn.AGGREGATE(15, 3, (LY_12[Associate Name]=D117)/(LY_12[Associate Name]=D117)*ROW(LY_12[Associate Name]), B127) - 1</f>
        <v>9</v>
      </c>
      <c r="D127" s="43" cm="1">
        <f t="array" ref="D127">IFERROR(INDEX(LY_12[Vendor Name], C127), "")</f>
        <v>0</v>
      </c>
      <c r="E127" s="44">
        <f>SUMIFS(LY_12[Closed Sales Volume YTD], LY_12[Associate Name], D117, LY_12[Vendor Name], D127)</f>
        <v>0</v>
      </c>
      <c r="F127" s="45" t="e">
        <f>E127/E115</f>
        <v>#DIV/0!</v>
      </c>
      <c r="H127" s="3">
        <v>9</v>
      </c>
      <c r="I127" s="3" cm="1">
        <f t="array" ref="I127">_xlfn.AGGREGATE(15, 3, (LY_12[Associate Name]=J117)/(LY_12[Associate Name]=J117)*ROW(LY_12[Associate Name]), H127) - 1</f>
        <v>9</v>
      </c>
      <c r="J127" s="43" cm="1">
        <f t="array" ref="J127">IFERROR(INDEX(LY_12[Vendor Name], I127), "")</f>
        <v>0</v>
      </c>
      <c r="K127" s="44">
        <f>SUMIFS(LY_12[Closed Sales Volume YTD], LY_12[Associate Name], J117, LY_12[Vendor Name], J127)</f>
        <v>0</v>
      </c>
      <c r="L127" s="45" t="e">
        <f>K127/K115</f>
        <v>#DIV/0!</v>
      </c>
      <c r="N127" s="3">
        <v>9</v>
      </c>
      <c r="O127" s="3" cm="1">
        <f t="array" ref="O127">_xlfn.AGGREGATE(15, 3, (LY_12[Associate Name]=P117)/(LY_12[Associate Name]=P117)*ROW(LY_12[Associate Name]), N127) - 1</f>
        <v>9</v>
      </c>
      <c r="P127" s="43" cm="1">
        <f t="array" ref="P127">IFERROR(INDEX(LY_12[Vendor Name], O127), "")</f>
        <v>0</v>
      </c>
      <c r="Q127" s="44">
        <f>SUMIFS(LY_12[Closed Sales Volume YTD], LY_12[Associate Name], P117, LY_12[Vendor Name], P127)</f>
        <v>0</v>
      </c>
      <c r="R127" s="45" t="e">
        <f>Q127/Q115</f>
        <v>#DIV/0!</v>
      </c>
      <c r="T127" s="3">
        <v>9</v>
      </c>
      <c r="U127" s="3" cm="1">
        <f t="array" ref="U127">_xlfn.AGGREGATE(15, 3, (LY_12[Associate Name]=V117)/(LY_12[Associate Name]=V117)*ROW(LY_12[Associate Name]), T127) - 1</f>
        <v>9</v>
      </c>
      <c r="V127" s="43" cm="1">
        <f t="array" ref="V127">IFERROR(INDEX(LY_12[Vendor Name], U127), "")</f>
        <v>0</v>
      </c>
      <c r="W127" s="44">
        <f>SUMIFS(LY_12[Closed Sales Volume YTD], LY_12[Associate Name], V117, LY_12[Vendor Name], V127)</f>
        <v>0</v>
      </c>
      <c r="X127" s="45" t="e">
        <f>W127/W115</f>
        <v>#DIV/0!</v>
      </c>
      <c r="Z127" s="3">
        <v>9</v>
      </c>
      <c r="AA127" s="3" cm="1">
        <f t="array" ref="AA127">_xlfn.AGGREGATE(15, 3, (LY_12[Associate Name]=AB117)/(LY_12[Associate Name]=AB117)*ROW(LY_12[Associate Name]), Z127) - 1</f>
        <v>9</v>
      </c>
      <c r="AB127" s="43" cm="1">
        <f t="array" ref="AB127">IFERROR(INDEX(LY_12[Vendor Name], AA127), "")</f>
        <v>0</v>
      </c>
      <c r="AC127" s="44">
        <f>SUMIFS(LY_12[Closed Sales Volume YTD], LY_12[Associate Name], AB117, LY_12[Vendor Name], AB127)</f>
        <v>0</v>
      </c>
      <c r="AD127" s="45" t="e">
        <f>AC127/AC115</f>
        <v>#DIV/0!</v>
      </c>
    </row>
    <row r="128" spans="1:30" x14ac:dyDescent="0.2">
      <c r="B128" s="3">
        <v>10</v>
      </c>
      <c r="C128" s="3" cm="1">
        <f t="array" ref="C128">_xlfn.AGGREGATE(15, 3, (LY_12[Associate Name]=D117)/(LY_12[Associate Name]=D117)*ROW(LY_12[Associate Name]), B128) - 1</f>
        <v>10</v>
      </c>
      <c r="D128" s="43" cm="1">
        <f t="array" ref="D128">IFERROR(INDEX(LY_12[Vendor Name], C128), "")</f>
        <v>0</v>
      </c>
      <c r="E128" s="44">
        <f>SUMIFS(LY_12[Closed Sales Volume YTD], LY_12[Associate Name], D117, LY_12[Vendor Name], D128)</f>
        <v>0</v>
      </c>
      <c r="F128" s="45" t="e">
        <f>E128/E115</f>
        <v>#DIV/0!</v>
      </c>
      <c r="H128" s="3">
        <v>10</v>
      </c>
      <c r="I128" s="3" cm="1">
        <f t="array" ref="I128">_xlfn.AGGREGATE(15, 3, (LY_12[Associate Name]=J117)/(LY_12[Associate Name]=J117)*ROW(LY_12[Associate Name]), H128) - 1</f>
        <v>10</v>
      </c>
      <c r="J128" s="43" cm="1">
        <f t="array" ref="J128">IFERROR(INDEX(LY_12[Vendor Name], I128), "")</f>
        <v>0</v>
      </c>
      <c r="K128" s="44">
        <f>SUMIFS(LY_12[Closed Sales Volume YTD], LY_12[Associate Name], J117, LY_12[Vendor Name], J128)</f>
        <v>0</v>
      </c>
      <c r="L128" s="45" t="e">
        <f>K128/K115</f>
        <v>#DIV/0!</v>
      </c>
      <c r="N128" s="3">
        <v>10</v>
      </c>
      <c r="O128" s="3" cm="1">
        <f t="array" ref="O128">_xlfn.AGGREGATE(15, 3, (LY_12[Associate Name]=P117)/(LY_12[Associate Name]=P117)*ROW(LY_12[Associate Name]), N128) - 1</f>
        <v>10</v>
      </c>
      <c r="P128" s="43" cm="1">
        <f t="array" ref="P128">IFERROR(INDEX(LY_12[Vendor Name], O128), "")</f>
        <v>0</v>
      </c>
      <c r="Q128" s="44">
        <f>SUMIFS(LY_12[Closed Sales Volume YTD], LY_12[Associate Name], P117, LY_12[Vendor Name], P128)</f>
        <v>0</v>
      </c>
      <c r="R128" s="45" t="e">
        <f>Q128/Q115</f>
        <v>#DIV/0!</v>
      </c>
      <c r="T128" s="3">
        <v>10</v>
      </c>
      <c r="U128" s="3" cm="1">
        <f t="array" ref="U128">_xlfn.AGGREGATE(15, 3, (LY_12[Associate Name]=V117)/(LY_12[Associate Name]=V117)*ROW(LY_12[Associate Name]), T128) - 1</f>
        <v>10</v>
      </c>
      <c r="V128" s="43" cm="1">
        <f t="array" ref="V128">IFERROR(INDEX(LY_12[Vendor Name], U128), "")</f>
        <v>0</v>
      </c>
      <c r="W128" s="44">
        <f>SUMIFS(LY_12[Closed Sales Volume YTD], LY_12[Associate Name], V117, LY_12[Vendor Name], V128)</f>
        <v>0</v>
      </c>
      <c r="X128" s="45" t="e">
        <f>W128/W115</f>
        <v>#DIV/0!</v>
      </c>
      <c r="Z128" s="3">
        <v>10</v>
      </c>
      <c r="AA128" s="3" cm="1">
        <f t="array" ref="AA128">_xlfn.AGGREGATE(15, 3, (LY_12[Associate Name]=AB117)/(LY_12[Associate Name]=AB117)*ROW(LY_12[Associate Name]), Z128) - 1</f>
        <v>10</v>
      </c>
      <c r="AB128" s="43" cm="1">
        <f t="array" ref="AB128">IFERROR(INDEX(LY_12[Vendor Name], AA128), "")</f>
        <v>0</v>
      </c>
      <c r="AC128" s="44">
        <f>SUMIFS(LY_12[Closed Sales Volume YTD], LY_12[Associate Name], AB117, LY_12[Vendor Name], AB128)</f>
        <v>0</v>
      </c>
      <c r="AD128" s="45" t="e">
        <f>AC128/AC115</f>
        <v>#DIV/0!</v>
      </c>
    </row>
    <row r="130" spans="1:30" x14ac:dyDescent="0.2">
      <c r="A130" s="81">
        <f>A114+5</f>
        <v>41</v>
      </c>
      <c r="B130" s="3"/>
      <c r="C130" s="3"/>
      <c r="D130" s="76" t="str" cm="1">
        <f t="array" ref="D130">IFERROR(INDEX(LY_Associate[Associate Name], A130), "")</f>
        <v/>
      </c>
      <c r="E130" s="77"/>
      <c r="F130" s="78"/>
      <c r="G130" s="81">
        <f>G114+5</f>
        <v>42</v>
      </c>
      <c r="H130" s="3"/>
      <c r="I130" s="3"/>
      <c r="J130" s="76" t="str" cm="1">
        <f t="array" ref="J130">IFERROR(INDEX(LY_Associate[Associate Name], G130), "")</f>
        <v/>
      </c>
      <c r="K130" s="77"/>
      <c r="L130" s="78"/>
      <c r="M130" s="81">
        <f>M114+5</f>
        <v>43</v>
      </c>
      <c r="N130" s="3"/>
      <c r="O130" s="3"/>
      <c r="P130" s="76" t="str" cm="1">
        <f t="array" ref="P130">IFERROR(INDEX(LY_Associate[Associate Name], M130), "")</f>
        <v/>
      </c>
      <c r="Q130" s="77"/>
      <c r="R130" s="78"/>
      <c r="S130" s="81">
        <f>S114+5</f>
        <v>44</v>
      </c>
      <c r="T130" s="3"/>
      <c r="U130" s="3"/>
      <c r="V130" s="76" t="str" cm="1">
        <f t="array" ref="V130">IFERROR(INDEX(LY_Associate[Associate Name], S130), "")</f>
        <v/>
      </c>
      <c r="W130" s="77"/>
      <c r="X130" s="78"/>
      <c r="Y130" s="81">
        <f>Y114+5</f>
        <v>45</v>
      </c>
      <c r="Z130" s="3"/>
      <c r="AA130" s="3"/>
      <c r="AB130" s="76" t="str" cm="1">
        <f t="array" ref="AB130">IFERROR(INDEX(LY_Associate[Associate Name], Y130), "")</f>
        <v/>
      </c>
      <c r="AC130" s="77"/>
      <c r="AD130" s="78"/>
    </row>
    <row r="131" spans="1:30" x14ac:dyDescent="0.2">
      <c r="A131" s="81"/>
      <c r="B131" s="3"/>
      <c r="C131" s="3"/>
      <c r="D131" s="37" t="s">
        <v>36</v>
      </c>
      <c r="E131" s="79">
        <f>SUMIFS(LY_12[Closed Sales Volume YTD], LY_12[Associate Name], D130)</f>
        <v>0</v>
      </c>
      <c r="F131" s="80"/>
      <c r="G131" s="81"/>
      <c r="H131" s="3"/>
      <c r="I131" s="3"/>
      <c r="J131" s="37" t="s">
        <v>36</v>
      </c>
      <c r="K131" s="79">
        <f>SUMIFS(LY_12[Closed Sales Volume YTD], LY_12[Associate Name], J130)</f>
        <v>0</v>
      </c>
      <c r="L131" s="80"/>
      <c r="M131" s="81"/>
      <c r="N131" s="3"/>
      <c r="O131" s="3"/>
      <c r="P131" s="37" t="s">
        <v>36</v>
      </c>
      <c r="Q131" s="79">
        <f>SUMIFS(LY_12[Closed Sales Volume YTD], LY_12[Associate Name], P130)</f>
        <v>0</v>
      </c>
      <c r="R131" s="80"/>
      <c r="S131" s="81"/>
      <c r="T131" s="3"/>
      <c r="U131" s="3"/>
      <c r="V131" s="37" t="s">
        <v>36</v>
      </c>
      <c r="W131" s="79">
        <f>SUMIFS(LY_12[Closed Sales Volume YTD], LY_12[Associate Name], V130)</f>
        <v>0</v>
      </c>
      <c r="X131" s="80"/>
      <c r="Y131" s="81"/>
      <c r="Z131" s="3"/>
      <c r="AA131" s="3"/>
      <c r="AB131" s="37" t="s">
        <v>36</v>
      </c>
      <c r="AC131" s="79">
        <f>SUMIFS(LY_12[Closed Sales Volume YTD], LY_12[Associate Name], AB130)</f>
        <v>0</v>
      </c>
      <c r="AD131" s="80"/>
    </row>
    <row r="132" spans="1:30" x14ac:dyDescent="0.2">
      <c r="A132" s="81"/>
      <c r="B132" s="3"/>
      <c r="C132" s="3"/>
      <c r="D132" s="37" t="s">
        <v>37</v>
      </c>
      <c r="E132" s="72" t="e">
        <f>E131/LY_12[[#Totals],[Closed Sales Volume YTD]]</f>
        <v>#DIV/0!</v>
      </c>
      <c r="F132" s="73"/>
      <c r="G132" s="81"/>
      <c r="H132" s="3"/>
      <c r="I132" s="3"/>
      <c r="J132" s="37" t="s">
        <v>37</v>
      </c>
      <c r="K132" s="72" t="e">
        <f>K131/LY_12[[#Totals],[Closed Sales Volume YTD]]</f>
        <v>#DIV/0!</v>
      </c>
      <c r="L132" s="73"/>
      <c r="M132" s="81"/>
      <c r="N132" s="3"/>
      <c r="O132" s="3"/>
      <c r="P132" s="37" t="s">
        <v>37</v>
      </c>
      <c r="Q132" s="72" t="e">
        <f>Q131/LY_12[[#Totals],[Closed Sales Volume YTD]]</f>
        <v>#DIV/0!</v>
      </c>
      <c r="R132" s="73"/>
      <c r="S132" s="81"/>
      <c r="T132" s="3"/>
      <c r="U132" s="3"/>
      <c r="V132" s="37" t="s">
        <v>37</v>
      </c>
      <c r="W132" s="72" t="e">
        <f>W131/LY_12[[#Totals],[Closed Sales Volume YTD]]</f>
        <v>#DIV/0!</v>
      </c>
      <c r="X132" s="73"/>
      <c r="Y132" s="81"/>
      <c r="Z132" s="3"/>
      <c r="AA132" s="3"/>
      <c r="AB132" s="37" t="s">
        <v>37</v>
      </c>
      <c r="AC132" s="72" t="e">
        <f>AC131/LY_12[[#Totals],[Closed Sales Volume YTD]]</f>
        <v>#DIV/0!</v>
      </c>
      <c r="AD132" s="73"/>
    </row>
    <row r="133" spans="1:30" hidden="1" x14ac:dyDescent="0.2">
      <c r="B133" s="38" t="s">
        <v>38</v>
      </c>
      <c r="C133" s="39" t="s">
        <v>39</v>
      </c>
      <c r="D133" s="74" t="str">
        <f>D130</f>
        <v/>
      </c>
      <c r="E133" s="75"/>
      <c r="H133" s="38" t="s">
        <v>38</v>
      </c>
      <c r="I133" s="39" t="s">
        <v>39</v>
      </c>
      <c r="J133" s="74" t="str">
        <f>J130</f>
        <v/>
      </c>
      <c r="K133" s="75"/>
      <c r="N133" s="38" t="s">
        <v>38</v>
      </c>
      <c r="O133" s="39" t="s">
        <v>39</v>
      </c>
      <c r="P133" s="74" t="str">
        <f>P130</f>
        <v/>
      </c>
      <c r="Q133" s="75"/>
      <c r="T133" s="38" t="s">
        <v>38</v>
      </c>
      <c r="U133" s="39" t="s">
        <v>39</v>
      </c>
      <c r="V133" s="74" t="str">
        <f>V130</f>
        <v/>
      </c>
      <c r="W133" s="75"/>
      <c r="Z133" s="38" t="s">
        <v>38</v>
      </c>
      <c r="AA133" s="39" t="s">
        <v>39</v>
      </c>
      <c r="AB133" s="74" t="str">
        <f>AB130</f>
        <v/>
      </c>
      <c r="AC133" s="75"/>
    </row>
    <row r="134" spans="1:30" x14ac:dyDescent="0.2">
      <c r="B134" s="40"/>
      <c r="C134" s="40"/>
      <c r="D134" s="41" t="s">
        <v>40</v>
      </c>
      <c r="E134" s="41" t="s">
        <v>41</v>
      </c>
      <c r="F134" s="42" t="s">
        <v>42</v>
      </c>
      <c r="H134" s="40"/>
      <c r="I134" s="40"/>
      <c r="J134" s="41" t="s">
        <v>40</v>
      </c>
      <c r="K134" s="41" t="s">
        <v>41</v>
      </c>
      <c r="L134" s="42" t="s">
        <v>42</v>
      </c>
      <c r="N134" s="40"/>
      <c r="O134" s="40"/>
      <c r="P134" s="41" t="s">
        <v>40</v>
      </c>
      <c r="Q134" s="41" t="s">
        <v>41</v>
      </c>
      <c r="R134" s="42" t="s">
        <v>42</v>
      </c>
      <c r="T134" s="40"/>
      <c r="U134" s="40"/>
      <c r="V134" s="41" t="s">
        <v>40</v>
      </c>
      <c r="W134" s="41" t="s">
        <v>41</v>
      </c>
      <c r="X134" s="42" t="s">
        <v>42</v>
      </c>
      <c r="Z134" s="40"/>
      <c r="AA134" s="40"/>
      <c r="AB134" s="41" t="s">
        <v>40</v>
      </c>
      <c r="AC134" s="41" t="s">
        <v>41</v>
      </c>
      <c r="AD134" s="42" t="s">
        <v>42</v>
      </c>
    </row>
    <row r="135" spans="1:30" x14ac:dyDescent="0.2">
      <c r="B135" s="3">
        <v>1</v>
      </c>
      <c r="C135" s="3" cm="1">
        <f t="array" ref="C135">_xlfn.AGGREGATE(15, 3, (LY_12[Associate Name]=D133)/(LY_12[Associate Name]=D133)*ROW(LY_12[Associate Name]), B135) - 1</f>
        <v>1</v>
      </c>
      <c r="D135" s="43" cm="1">
        <f t="array" ref="D135">IFERROR(INDEX(LY_12[Vendor Name], C135), "")</f>
        <v>0</v>
      </c>
      <c r="E135" s="44">
        <f>SUMIFS(LY_12[Closed Sales Volume YTD], LY_12[Associate Name], D133, LY_12[Vendor Name], D135)</f>
        <v>0</v>
      </c>
      <c r="F135" s="46" t="e">
        <f>E135/E131</f>
        <v>#DIV/0!</v>
      </c>
      <c r="H135" s="3">
        <v>1</v>
      </c>
      <c r="I135" s="3" cm="1">
        <f t="array" ref="I135">_xlfn.AGGREGATE(15, 3, (LY_12[Associate Name]=J133)/(LY_12[Associate Name]=J133)*ROW(LY_12[Associate Name]), H135) - 1</f>
        <v>1</v>
      </c>
      <c r="J135" s="43" cm="1">
        <f t="array" ref="J135">IFERROR(INDEX(LY_12[Vendor Name], I135), "")</f>
        <v>0</v>
      </c>
      <c r="K135" s="44">
        <f>SUMIFS(LY_12[Closed Sales Volume YTD], LY_12[Associate Name], J133, LY_12[Vendor Name], J135)</f>
        <v>0</v>
      </c>
      <c r="L135" s="46" t="e">
        <f>K135/K131</f>
        <v>#DIV/0!</v>
      </c>
      <c r="N135" s="3">
        <v>1</v>
      </c>
      <c r="O135" s="3" cm="1">
        <f t="array" ref="O135">_xlfn.AGGREGATE(15, 3, (LY_12[Associate Name]=P133)/(LY_12[Associate Name]=P133)*ROW(LY_12[Associate Name]), N135) - 1</f>
        <v>1</v>
      </c>
      <c r="P135" s="43" cm="1">
        <f t="array" ref="P135">IFERROR(INDEX(LY_12[Vendor Name], O135), "")</f>
        <v>0</v>
      </c>
      <c r="Q135" s="44">
        <f>SUMIFS(LY_12[Closed Sales Volume YTD], LY_12[Associate Name], P133, LY_12[Vendor Name], P135)</f>
        <v>0</v>
      </c>
      <c r="R135" s="46" t="e">
        <f>Q135/Q131</f>
        <v>#DIV/0!</v>
      </c>
      <c r="T135" s="3">
        <v>1</v>
      </c>
      <c r="U135" s="3" cm="1">
        <f t="array" ref="U135">_xlfn.AGGREGATE(15, 3, (LY_12[Associate Name]=V133)/(LY_12[Associate Name]=V133)*ROW(LY_12[Associate Name]), T135) - 1</f>
        <v>1</v>
      </c>
      <c r="V135" s="43" cm="1">
        <f t="array" ref="V135">IFERROR(INDEX(LY_12[Vendor Name], U135), "")</f>
        <v>0</v>
      </c>
      <c r="W135" s="44">
        <f>SUMIFS(LY_12[Closed Sales Volume YTD], LY_12[Associate Name], V133, LY_12[Vendor Name], V135)</f>
        <v>0</v>
      </c>
      <c r="X135" s="46" t="e">
        <f>W135/W131</f>
        <v>#DIV/0!</v>
      </c>
      <c r="Z135" s="3">
        <v>1</v>
      </c>
      <c r="AA135" s="3" cm="1">
        <f t="array" ref="AA135">_xlfn.AGGREGATE(15, 3, (LY_12[Associate Name]=AB133)/(LY_12[Associate Name]=AB133)*ROW(LY_12[Associate Name]), Z135) - 1</f>
        <v>1</v>
      </c>
      <c r="AB135" s="43" cm="1">
        <f t="array" ref="AB135">IFERROR(INDEX(LY_12[Vendor Name], AA135), "")</f>
        <v>0</v>
      </c>
      <c r="AC135" s="44">
        <f>SUMIFS(LY_12[Closed Sales Volume YTD], LY_12[Associate Name], AB133, LY_12[Vendor Name], AB135)</f>
        <v>0</v>
      </c>
      <c r="AD135" s="46" t="e">
        <f>AC135/AC131</f>
        <v>#DIV/0!</v>
      </c>
    </row>
    <row r="136" spans="1:30" x14ac:dyDescent="0.2">
      <c r="B136" s="3">
        <v>2</v>
      </c>
      <c r="C136" s="3" cm="1">
        <f t="array" ref="C136">_xlfn.AGGREGATE(15, 3, (LY_12[Associate Name]=D133)/(LY_12[Associate Name]=D133)*ROW(LY_12[Associate Name]), B136) - 1</f>
        <v>2</v>
      </c>
      <c r="D136" s="43" cm="1">
        <f t="array" ref="D136">IFERROR(INDEX(LY_12[Vendor Name], C136), "")</f>
        <v>0</v>
      </c>
      <c r="E136" s="44">
        <f>SUMIFS(LY_12[Closed Sales Volume YTD], LY_12[Associate Name], D133, LY_12[Vendor Name], D136)</f>
        <v>0</v>
      </c>
      <c r="F136" s="46" t="e">
        <f>E136/E131</f>
        <v>#DIV/0!</v>
      </c>
      <c r="H136" s="3">
        <v>2</v>
      </c>
      <c r="I136" s="3" cm="1">
        <f t="array" ref="I136">_xlfn.AGGREGATE(15, 3, (LY_12[Associate Name]=J133)/(LY_12[Associate Name]=J133)*ROW(LY_12[Associate Name]), H136) - 1</f>
        <v>2</v>
      </c>
      <c r="J136" s="43" cm="1">
        <f t="array" ref="J136">IFERROR(INDEX(LY_12[Vendor Name], I136), "")</f>
        <v>0</v>
      </c>
      <c r="K136" s="44">
        <f>SUMIFS(LY_12[Closed Sales Volume YTD], LY_12[Associate Name], J133, LY_12[Vendor Name], J136)</f>
        <v>0</v>
      </c>
      <c r="L136" s="46" t="e">
        <f>K136/K131</f>
        <v>#DIV/0!</v>
      </c>
      <c r="N136" s="3">
        <v>2</v>
      </c>
      <c r="O136" s="3" cm="1">
        <f t="array" ref="O136">_xlfn.AGGREGATE(15, 3, (LY_12[Associate Name]=P133)/(LY_12[Associate Name]=P133)*ROW(LY_12[Associate Name]), N136) - 1</f>
        <v>2</v>
      </c>
      <c r="P136" s="43" cm="1">
        <f t="array" ref="P136">IFERROR(INDEX(LY_12[Vendor Name], O136), "")</f>
        <v>0</v>
      </c>
      <c r="Q136" s="44">
        <f>SUMIFS(LY_12[Closed Sales Volume YTD], LY_12[Associate Name], P133, LY_12[Vendor Name], P136)</f>
        <v>0</v>
      </c>
      <c r="R136" s="46" t="e">
        <f>Q136/Q131</f>
        <v>#DIV/0!</v>
      </c>
      <c r="T136" s="3">
        <v>2</v>
      </c>
      <c r="U136" s="3" cm="1">
        <f t="array" ref="U136">_xlfn.AGGREGATE(15, 3, (LY_12[Associate Name]=V133)/(LY_12[Associate Name]=V133)*ROW(LY_12[Associate Name]), T136) - 1</f>
        <v>2</v>
      </c>
      <c r="V136" s="43" cm="1">
        <f t="array" ref="V136">IFERROR(INDEX(LY_12[Vendor Name], U136), "")</f>
        <v>0</v>
      </c>
      <c r="W136" s="44">
        <f>SUMIFS(LY_12[Closed Sales Volume YTD], LY_12[Associate Name], V133, LY_12[Vendor Name], V136)</f>
        <v>0</v>
      </c>
      <c r="X136" s="46" t="e">
        <f>W136/W131</f>
        <v>#DIV/0!</v>
      </c>
      <c r="Z136" s="3">
        <v>2</v>
      </c>
      <c r="AA136" s="3" cm="1">
        <f t="array" ref="AA136">_xlfn.AGGREGATE(15, 3, (LY_12[Associate Name]=AB133)/(LY_12[Associate Name]=AB133)*ROW(LY_12[Associate Name]), Z136) - 1</f>
        <v>2</v>
      </c>
      <c r="AB136" s="43" cm="1">
        <f t="array" ref="AB136">IFERROR(INDEX(LY_12[Vendor Name], AA136), "")</f>
        <v>0</v>
      </c>
      <c r="AC136" s="44">
        <f>SUMIFS(LY_12[Closed Sales Volume YTD], LY_12[Associate Name], AB133, LY_12[Vendor Name], AB136)</f>
        <v>0</v>
      </c>
      <c r="AD136" s="46" t="e">
        <f>AC136/AC131</f>
        <v>#DIV/0!</v>
      </c>
    </row>
    <row r="137" spans="1:30" x14ac:dyDescent="0.2">
      <c r="B137" s="3">
        <v>3</v>
      </c>
      <c r="C137" s="3" cm="1">
        <f t="array" ref="C137">_xlfn.AGGREGATE(15, 3, (LY_12[Associate Name]=D133)/(LY_12[Associate Name]=D133)*ROW(LY_12[Associate Name]), B137) - 1</f>
        <v>3</v>
      </c>
      <c r="D137" s="43" cm="1">
        <f t="array" ref="D137">IFERROR(INDEX(LY_12[Vendor Name], C137), "")</f>
        <v>0</v>
      </c>
      <c r="E137" s="44">
        <f>SUMIFS(LY_12[Closed Sales Volume YTD], LY_12[Associate Name], D133, LY_12[Vendor Name], D137)</f>
        <v>0</v>
      </c>
      <c r="F137" s="45" t="e">
        <f>E137/E131</f>
        <v>#DIV/0!</v>
      </c>
      <c r="H137" s="3">
        <v>3</v>
      </c>
      <c r="I137" s="3" cm="1">
        <f t="array" ref="I137">_xlfn.AGGREGATE(15, 3, (LY_12[Associate Name]=J133)/(LY_12[Associate Name]=J133)*ROW(LY_12[Associate Name]), H137) - 1</f>
        <v>3</v>
      </c>
      <c r="J137" s="43" cm="1">
        <f t="array" ref="J137">IFERROR(INDEX(LY_12[Vendor Name], I137), "")</f>
        <v>0</v>
      </c>
      <c r="K137" s="44">
        <f>SUMIFS(LY_12[Closed Sales Volume YTD], LY_12[Associate Name], J133, LY_12[Vendor Name], J137)</f>
        <v>0</v>
      </c>
      <c r="L137" s="45" t="e">
        <f>K137/K131</f>
        <v>#DIV/0!</v>
      </c>
      <c r="N137" s="3">
        <v>3</v>
      </c>
      <c r="O137" s="3" cm="1">
        <f t="array" ref="O137">_xlfn.AGGREGATE(15, 3, (LY_12[Associate Name]=P133)/(LY_12[Associate Name]=P133)*ROW(LY_12[Associate Name]), N137) - 1</f>
        <v>3</v>
      </c>
      <c r="P137" s="43" cm="1">
        <f t="array" ref="P137">IFERROR(INDEX(LY_12[Vendor Name], O137), "")</f>
        <v>0</v>
      </c>
      <c r="Q137" s="44">
        <f>SUMIFS(LY_12[Closed Sales Volume YTD], LY_12[Associate Name], P133, LY_12[Vendor Name], P137)</f>
        <v>0</v>
      </c>
      <c r="R137" s="45" t="e">
        <f>Q137/Q131</f>
        <v>#DIV/0!</v>
      </c>
      <c r="T137" s="3">
        <v>3</v>
      </c>
      <c r="U137" s="3" cm="1">
        <f t="array" ref="U137">_xlfn.AGGREGATE(15, 3, (LY_12[Associate Name]=V133)/(LY_12[Associate Name]=V133)*ROW(LY_12[Associate Name]), T137) - 1</f>
        <v>3</v>
      </c>
      <c r="V137" s="43" cm="1">
        <f t="array" ref="V137">IFERROR(INDEX(LY_12[Vendor Name], U137), "")</f>
        <v>0</v>
      </c>
      <c r="W137" s="44">
        <f>SUMIFS(LY_12[Closed Sales Volume YTD], LY_12[Associate Name], V133, LY_12[Vendor Name], V137)</f>
        <v>0</v>
      </c>
      <c r="X137" s="45" t="e">
        <f>W137/W131</f>
        <v>#DIV/0!</v>
      </c>
      <c r="Z137" s="3">
        <v>3</v>
      </c>
      <c r="AA137" s="3" cm="1">
        <f t="array" ref="AA137">_xlfn.AGGREGATE(15, 3, (LY_12[Associate Name]=AB133)/(LY_12[Associate Name]=AB133)*ROW(LY_12[Associate Name]), Z137) - 1</f>
        <v>3</v>
      </c>
      <c r="AB137" s="43" cm="1">
        <f t="array" ref="AB137">IFERROR(INDEX(LY_12[Vendor Name], AA137), "")</f>
        <v>0</v>
      </c>
      <c r="AC137" s="44">
        <f>SUMIFS(LY_12[Closed Sales Volume YTD], LY_12[Associate Name], AB133, LY_12[Vendor Name], AB137)</f>
        <v>0</v>
      </c>
      <c r="AD137" s="45" t="e">
        <f>AC137/AC131</f>
        <v>#DIV/0!</v>
      </c>
    </row>
    <row r="138" spans="1:30" x14ac:dyDescent="0.2">
      <c r="B138" s="3">
        <v>4</v>
      </c>
      <c r="C138" s="3" cm="1">
        <f t="array" ref="C138">_xlfn.AGGREGATE(15, 3, (LY_12[Associate Name]=D133)/(LY_12[Associate Name]=D133)*ROW(LY_12[Associate Name]), B138) - 1</f>
        <v>4</v>
      </c>
      <c r="D138" s="43" cm="1">
        <f t="array" ref="D138">IFERROR(INDEX(LY_12[Vendor Name], C138), "")</f>
        <v>0</v>
      </c>
      <c r="E138" s="44">
        <f>SUMIFS(LY_12[Closed Sales Volume YTD], LY_12[Associate Name], D133, LY_12[Vendor Name], D138)</f>
        <v>0</v>
      </c>
      <c r="F138" s="45" t="e">
        <f>E138/E131</f>
        <v>#DIV/0!</v>
      </c>
      <c r="H138" s="3">
        <v>4</v>
      </c>
      <c r="I138" s="3" cm="1">
        <f t="array" ref="I138">_xlfn.AGGREGATE(15, 3, (LY_12[Associate Name]=J133)/(LY_12[Associate Name]=J133)*ROW(LY_12[Associate Name]), H138) - 1</f>
        <v>4</v>
      </c>
      <c r="J138" s="43" cm="1">
        <f t="array" ref="J138">IFERROR(INDEX(LY_12[Vendor Name], I138), "")</f>
        <v>0</v>
      </c>
      <c r="K138" s="44">
        <f>SUMIFS(LY_12[Closed Sales Volume YTD], LY_12[Associate Name], J133, LY_12[Vendor Name], J138)</f>
        <v>0</v>
      </c>
      <c r="L138" s="45" t="e">
        <f>K138/K131</f>
        <v>#DIV/0!</v>
      </c>
      <c r="N138" s="3">
        <v>4</v>
      </c>
      <c r="O138" s="3" cm="1">
        <f t="array" ref="O138">_xlfn.AGGREGATE(15, 3, (LY_12[Associate Name]=P133)/(LY_12[Associate Name]=P133)*ROW(LY_12[Associate Name]), N138) - 1</f>
        <v>4</v>
      </c>
      <c r="P138" s="43" cm="1">
        <f t="array" ref="P138">IFERROR(INDEX(LY_12[Vendor Name], O138), "")</f>
        <v>0</v>
      </c>
      <c r="Q138" s="44">
        <f>SUMIFS(LY_12[Closed Sales Volume YTD], LY_12[Associate Name], P133, LY_12[Vendor Name], P138)</f>
        <v>0</v>
      </c>
      <c r="R138" s="45" t="e">
        <f>Q138/Q131</f>
        <v>#DIV/0!</v>
      </c>
      <c r="T138" s="3">
        <v>4</v>
      </c>
      <c r="U138" s="3" cm="1">
        <f t="array" ref="U138">_xlfn.AGGREGATE(15, 3, (LY_12[Associate Name]=V133)/(LY_12[Associate Name]=V133)*ROW(LY_12[Associate Name]), T138) - 1</f>
        <v>4</v>
      </c>
      <c r="V138" s="43" cm="1">
        <f t="array" ref="V138">IFERROR(INDEX(LY_12[Vendor Name], U138), "")</f>
        <v>0</v>
      </c>
      <c r="W138" s="44">
        <f>SUMIFS(LY_12[Closed Sales Volume YTD], LY_12[Associate Name], V133, LY_12[Vendor Name], V138)</f>
        <v>0</v>
      </c>
      <c r="X138" s="45" t="e">
        <f>W138/W131</f>
        <v>#DIV/0!</v>
      </c>
      <c r="Z138" s="3">
        <v>4</v>
      </c>
      <c r="AA138" s="3" cm="1">
        <f t="array" ref="AA138">_xlfn.AGGREGATE(15, 3, (LY_12[Associate Name]=AB133)/(LY_12[Associate Name]=AB133)*ROW(LY_12[Associate Name]), Z138) - 1</f>
        <v>4</v>
      </c>
      <c r="AB138" s="43" cm="1">
        <f t="array" ref="AB138">IFERROR(INDEX(LY_12[Vendor Name], AA138), "")</f>
        <v>0</v>
      </c>
      <c r="AC138" s="44">
        <f>SUMIFS(LY_12[Closed Sales Volume YTD], LY_12[Associate Name], AB133, LY_12[Vendor Name], AB138)</f>
        <v>0</v>
      </c>
      <c r="AD138" s="45" t="e">
        <f>AC138/AC131</f>
        <v>#DIV/0!</v>
      </c>
    </row>
    <row r="139" spans="1:30" x14ac:dyDescent="0.2">
      <c r="B139" s="3">
        <v>5</v>
      </c>
      <c r="C139" s="3" cm="1">
        <f t="array" ref="C139">_xlfn.AGGREGATE(15, 3, (LY_12[Associate Name]=D133)/(LY_12[Associate Name]=D133)*ROW(LY_12[Associate Name]), B139) - 1</f>
        <v>5</v>
      </c>
      <c r="D139" s="43" cm="1">
        <f t="array" ref="D139">IFERROR(INDEX(LY_12[Vendor Name], C139), "")</f>
        <v>0</v>
      </c>
      <c r="E139" s="44">
        <f>SUMIFS(LY_12[Closed Sales Volume YTD], LY_12[Associate Name], D133, LY_12[Vendor Name], D139)</f>
        <v>0</v>
      </c>
      <c r="F139" s="45" t="e">
        <f>E139/E131</f>
        <v>#DIV/0!</v>
      </c>
      <c r="H139" s="3">
        <v>5</v>
      </c>
      <c r="I139" s="3" cm="1">
        <f t="array" ref="I139">_xlfn.AGGREGATE(15, 3, (LY_12[Associate Name]=J133)/(LY_12[Associate Name]=J133)*ROW(LY_12[Associate Name]), H139) - 1</f>
        <v>5</v>
      </c>
      <c r="J139" s="43" cm="1">
        <f t="array" ref="J139">IFERROR(INDEX(LY_12[Vendor Name], I139), "")</f>
        <v>0</v>
      </c>
      <c r="K139" s="44">
        <f>SUMIFS(LY_12[Closed Sales Volume YTD], LY_12[Associate Name], J133, LY_12[Vendor Name], J139)</f>
        <v>0</v>
      </c>
      <c r="L139" s="45" t="e">
        <f>K139/K131</f>
        <v>#DIV/0!</v>
      </c>
      <c r="N139" s="3">
        <v>5</v>
      </c>
      <c r="O139" s="3" cm="1">
        <f t="array" ref="O139">_xlfn.AGGREGATE(15, 3, (LY_12[Associate Name]=P133)/(LY_12[Associate Name]=P133)*ROW(LY_12[Associate Name]), N139) - 1</f>
        <v>5</v>
      </c>
      <c r="P139" s="43" cm="1">
        <f t="array" ref="P139">IFERROR(INDEX(LY_12[Vendor Name], O139), "")</f>
        <v>0</v>
      </c>
      <c r="Q139" s="44">
        <f>SUMIFS(LY_12[Closed Sales Volume YTD], LY_12[Associate Name], P133, LY_12[Vendor Name], P139)</f>
        <v>0</v>
      </c>
      <c r="R139" s="45" t="e">
        <f>Q139/Q131</f>
        <v>#DIV/0!</v>
      </c>
      <c r="T139" s="3">
        <v>5</v>
      </c>
      <c r="U139" s="3" cm="1">
        <f t="array" ref="U139">_xlfn.AGGREGATE(15, 3, (LY_12[Associate Name]=V133)/(LY_12[Associate Name]=V133)*ROW(LY_12[Associate Name]), T139) - 1</f>
        <v>5</v>
      </c>
      <c r="V139" s="43" cm="1">
        <f t="array" ref="V139">IFERROR(INDEX(LY_12[Vendor Name], U139), "")</f>
        <v>0</v>
      </c>
      <c r="W139" s="44">
        <f>SUMIFS(LY_12[Closed Sales Volume YTD], LY_12[Associate Name], V133, LY_12[Vendor Name], V139)</f>
        <v>0</v>
      </c>
      <c r="X139" s="45" t="e">
        <f>W139/W131</f>
        <v>#DIV/0!</v>
      </c>
      <c r="Z139" s="3">
        <v>5</v>
      </c>
      <c r="AA139" s="3" cm="1">
        <f t="array" ref="AA139">_xlfn.AGGREGATE(15, 3, (LY_12[Associate Name]=AB133)/(LY_12[Associate Name]=AB133)*ROW(LY_12[Associate Name]), Z139) - 1</f>
        <v>5</v>
      </c>
      <c r="AB139" s="43" cm="1">
        <f t="array" ref="AB139">IFERROR(INDEX(LY_12[Vendor Name], AA139), "")</f>
        <v>0</v>
      </c>
      <c r="AC139" s="44">
        <f>SUMIFS(LY_12[Closed Sales Volume YTD], LY_12[Associate Name], AB133, LY_12[Vendor Name], AB139)</f>
        <v>0</v>
      </c>
      <c r="AD139" s="45" t="e">
        <f>AC139/AC131</f>
        <v>#DIV/0!</v>
      </c>
    </row>
    <row r="140" spans="1:30" x14ac:dyDescent="0.2">
      <c r="B140" s="3">
        <v>6</v>
      </c>
      <c r="C140" s="3" cm="1">
        <f t="array" ref="C140">_xlfn.AGGREGATE(15, 3, (LY_12[Associate Name]=D133)/(LY_12[Associate Name]=D133)*ROW(LY_12[Associate Name]), B140) - 1</f>
        <v>6</v>
      </c>
      <c r="D140" s="43" cm="1">
        <f t="array" ref="D140">IFERROR(INDEX(LY_12[Vendor Name], C140), "")</f>
        <v>0</v>
      </c>
      <c r="E140" s="44">
        <f>SUMIFS(LY_12[Closed Sales Volume YTD], LY_12[Associate Name], D133, LY_12[Vendor Name], D140)</f>
        <v>0</v>
      </c>
      <c r="F140" s="45" t="e">
        <f>E140/E131</f>
        <v>#DIV/0!</v>
      </c>
      <c r="H140" s="3">
        <v>6</v>
      </c>
      <c r="I140" s="3" cm="1">
        <f t="array" ref="I140">_xlfn.AGGREGATE(15, 3, (LY_12[Associate Name]=J133)/(LY_12[Associate Name]=J133)*ROW(LY_12[Associate Name]), H140) - 1</f>
        <v>6</v>
      </c>
      <c r="J140" s="43" cm="1">
        <f t="array" ref="J140">IFERROR(INDEX(LY_12[Vendor Name], I140), "")</f>
        <v>0</v>
      </c>
      <c r="K140" s="44">
        <f>SUMIFS(LY_12[Closed Sales Volume YTD], LY_12[Associate Name], J133, LY_12[Vendor Name], J140)</f>
        <v>0</v>
      </c>
      <c r="L140" s="45" t="e">
        <f>K140/K131</f>
        <v>#DIV/0!</v>
      </c>
      <c r="N140" s="3">
        <v>6</v>
      </c>
      <c r="O140" s="3" cm="1">
        <f t="array" ref="O140">_xlfn.AGGREGATE(15, 3, (LY_12[Associate Name]=P133)/(LY_12[Associate Name]=P133)*ROW(LY_12[Associate Name]), N140) - 1</f>
        <v>6</v>
      </c>
      <c r="P140" s="43" cm="1">
        <f t="array" ref="P140">IFERROR(INDEX(LY_12[Vendor Name], O140), "")</f>
        <v>0</v>
      </c>
      <c r="Q140" s="44">
        <f>SUMIFS(LY_12[Closed Sales Volume YTD], LY_12[Associate Name], P133, LY_12[Vendor Name], P140)</f>
        <v>0</v>
      </c>
      <c r="R140" s="45" t="e">
        <f>Q140/Q131</f>
        <v>#DIV/0!</v>
      </c>
      <c r="T140" s="3">
        <v>6</v>
      </c>
      <c r="U140" s="3" cm="1">
        <f t="array" ref="U140">_xlfn.AGGREGATE(15, 3, (LY_12[Associate Name]=V133)/(LY_12[Associate Name]=V133)*ROW(LY_12[Associate Name]), T140) - 1</f>
        <v>6</v>
      </c>
      <c r="V140" s="43" cm="1">
        <f t="array" ref="V140">IFERROR(INDEX(LY_12[Vendor Name], U140), "")</f>
        <v>0</v>
      </c>
      <c r="W140" s="44">
        <f>SUMIFS(LY_12[Closed Sales Volume YTD], LY_12[Associate Name], V133, LY_12[Vendor Name], V140)</f>
        <v>0</v>
      </c>
      <c r="X140" s="45" t="e">
        <f>W140/W131</f>
        <v>#DIV/0!</v>
      </c>
      <c r="Z140" s="3">
        <v>6</v>
      </c>
      <c r="AA140" s="3" cm="1">
        <f t="array" ref="AA140">_xlfn.AGGREGATE(15, 3, (LY_12[Associate Name]=AB133)/(LY_12[Associate Name]=AB133)*ROW(LY_12[Associate Name]), Z140) - 1</f>
        <v>6</v>
      </c>
      <c r="AB140" s="43" cm="1">
        <f t="array" ref="AB140">IFERROR(INDEX(LY_12[Vendor Name], AA140), "")</f>
        <v>0</v>
      </c>
      <c r="AC140" s="44">
        <f>SUMIFS(LY_12[Closed Sales Volume YTD], LY_12[Associate Name], AB133, LY_12[Vendor Name], AB140)</f>
        <v>0</v>
      </c>
      <c r="AD140" s="45" t="e">
        <f>AC140/AC131</f>
        <v>#DIV/0!</v>
      </c>
    </row>
    <row r="141" spans="1:30" x14ac:dyDescent="0.2">
      <c r="B141" s="3">
        <v>7</v>
      </c>
      <c r="C141" s="3" cm="1">
        <f t="array" ref="C141">_xlfn.AGGREGATE(15, 3, (LY_12[Associate Name]=D133)/(LY_12[Associate Name]=D133)*ROW(LY_12[Associate Name]), B141) - 1</f>
        <v>7</v>
      </c>
      <c r="D141" s="43" cm="1">
        <f t="array" ref="D141">IFERROR(INDEX(LY_12[Vendor Name], C141), "")</f>
        <v>0</v>
      </c>
      <c r="E141" s="44">
        <f>SUMIFS(LY_12[Closed Sales Volume YTD], LY_12[Associate Name], D133, LY_12[Vendor Name], D141)</f>
        <v>0</v>
      </c>
      <c r="F141" s="45" t="e">
        <f>E141/E131</f>
        <v>#DIV/0!</v>
      </c>
      <c r="H141" s="3">
        <v>7</v>
      </c>
      <c r="I141" s="3" cm="1">
        <f t="array" ref="I141">_xlfn.AGGREGATE(15, 3, (LY_12[Associate Name]=J133)/(LY_12[Associate Name]=J133)*ROW(LY_12[Associate Name]), H141) - 1</f>
        <v>7</v>
      </c>
      <c r="J141" s="43" cm="1">
        <f t="array" ref="J141">IFERROR(INDEX(LY_12[Vendor Name], I141), "")</f>
        <v>0</v>
      </c>
      <c r="K141" s="44">
        <f>SUMIFS(LY_12[Closed Sales Volume YTD], LY_12[Associate Name], J133, LY_12[Vendor Name], J141)</f>
        <v>0</v>
      </c>
      <c r="L141" s="45" t="e">
        <f>K141/K131</f>
        <v>#DIV/0!</v>
      </c>
      <c r="N141" s="3">
        <v>7</v>
      </c>
      <c r="O141" s="3" cm="1">
        <f t="array" ref="O141">_xlfn.AGGREGATE(15, 3, (LY_12[Associate Name]=P133)/(LY_12[Associate Name]=P133)*ROW(LY_12[Associate Name]), N141) - 1</f>
        <v>7</v>
      </c>
      <c r="P141" s="43" cm="1">
        <f t="array" ref="P141">IFERROR(INDEX(LY_12[Vendor Name], O141), "")</f>
        <v>0</v>
      </c>
      <c r="Q141" s="44">
        <f>SUMIFS(LY_12[Closed Sales Volume YTD], LY_12[Associate Name], P133, LY_12[Vendor Name], P141)</f>
        <v>0</v>
      </c>
      <c r="R141" s="45" t="e">
        <f>Q141/Q131</f>
        <v>#DIV/0!</v>
      </c>
      <c r="T141" s="3">
        <v>7</v>
      </c>
      <c r="U141" s="3" cm="1">
        <f t="array" ref="U141">_xlfn.AGGREGATE(15, 3, (LY_12[Associate Name]=V133)/(LY_12[Associate Name]=V133)*ROW(LY_12[Associate Name]), T141) - 1</f>
        <v>7</v>
      </c>
      <c r="V141" s="43" cm="1">
        <f t="array" ref="V141">IFERROR(INDEX(LY_12[Vendor Name], U141), "")</f>
        <v>0</v>
      </c>
      <c r="W141" s="44">
        <f>SUMIFS(LY_12[Closed Sales Volume YTD], LY_12[Associate Name], V133, LY_12[Vendor Name], V141)</f>
        <v>0</v>
      </c>
      <c r="X141" s="45" t="e">
        <f>W141/W131</f>
        <v>#DIV/0!</v>
      </c>
      <c r="Z141" s="3">
        <v>7</v>
      </c>
      <c r="AA141" s="3" cm="1">
        <f t="array" ref="AA141">_xlfn.AGGREGATE(15, 3, (LY_12[Associate Name]=AB133)/(LY_12[Associate Name]=AB133)*ROW(LY_12[Associate Name]), Z141) - 1</f>
        <v>7</v>
      </c>
      <c r="AB141" s="43" cm="1">
        <f t="array" ref="AB141">IFERROR(INDEX(LY_12[Vendor Name], AA141), "")</f>
        <v>0</v>
      </c>
      <c r="AC141" s="44">
        <f>SUMIFS(LY_12[Closed Sales Volume YTD], LY_12[Associate Name], AB133, LY_12[Vendor Name], AB141)</f>
        <v>0</v>
      </c>
      <c r="AD141" s="45" t="e">
        <f>AC141/AC131</f>
        <v>#DIV/0!</v>
      </c>
    </row>
    <row r="142" spans="1:30" x14ac:dyDescent="0.2">
      <c r="B142" s="3">
        <v>8</v>
      </c>
      <c r="C142" s="3" cm="1">
        <f t="array" ref="C142">_xlfn.AGGREGATE(15, 3, (LY_12[Associate Name]=D133)/(LY_12[Associate Name]=D133)*ROW(LY_12[Associate Name]), B142) - 1</f>
        <v>8</v>
      </c>
      <c r="D142" s="43" cm="1">
        <f t="array" ref="D142">IFERROR(INDEX(LY_12[Vendor Name], C142), "")</f>
        <v>0</v>
      </c>
      <c r="E142" s="44">
        <f>SUMIFS(LY_12[Closed Sales Volume YTD], LY_12[Associate Name], D133, LY_12[Vendor Name], D142)</f>
        <v>0</v>
      </c>
      <c r="F142" s="45" t="e">
        <f>E142/E131</f>
        <v>#DIV/0!</v>
      </c>
      <c r="H142" s="3">
        <v>8</v>
      </c>
      <c r="I142" s="3" cm="1">
        <f t="array" ref="I142">_xlfn.AGGREGATE(15, 3, (LY_12[Associate Name]=J133)/(LY_12[Associate Name]=J133)*ROW(LY_12[Associate Name]), H142) - 1</f>
        <v>8</v>
      </c>
      <c r="J142" s="43" cm="1">
        <f t="array" ref="J142">IFERROR(INDEX(LY_12[Vendor Name], I142), "")</f>
        <v>0</v>
      </c>
      <c r="K142" s="44">
        <f>SUMIFS(LY_12[Closed Sales Volume YTD], LY_12[Associate Name], J133, LY_12[Vendor Name], J142)</f>
        <v>0</v>
      </c>
      <c r="L142" s="45" t="e">
        <f>K142/K131</f>
        <v>#DIV/0!</v>
      </c>
      <c r="N142" s="3">
        <v>8</v>
      </c>
      <c r="O142" s="3" cm="1">
        <f t="array" ref="O142">_xlfn.AGGREGATE(15, 3, (LY_12[Associate Name]=P133)/(LY_12[Associate Name]=P133)*ROW(LY_12[Associate Name]), N142) - 1</f>
        <v>8</v>
      </c>
      <c r="P142" s="43" cm="1">
        <f t="array" ref="P142">IFERROR(INDEX(LY_12[Vendor Name], O142), "")</f>
        <v>0</v>
      </c>
      <c r="Q142" s="44">
        <f>SUMIFS(LY_12[Closed Sales Volume YTD], LY_12[Associate Name], P133, LY_12[Vendor Name], P142)</f>
        <v>0</v>
      </c>
      <c r="R142" s="45" t="e">
        <f>Q142/Q131</f>
        <v>#DIV/0!</v>
      </c>
      <c r="T142" s="3">
        <v>8</v>
      </c>
      <c r="U142" s="3" cm="1">
        <f t="array" ref="U142">_xlfn.AGGREGATE(15, 3, (LY_12[Associate Name]=V133)/(LY_12[Associate Name]=V133)*ROW(LY_12[Associate Name]), T142) - 1</f>
        <v>8</v>
      </c>
      <c r="V142" s="43" cm="1">
        <f t="array" ref="V142">IFERROR(INDEX(LY_12[Vendor Name], U142), "")</f>
        <v>0</v>
      </c>
      <c r="W142" s="44">
        <f>SUMIFS(LY_12[Closed Sales Volume YTD], LY_12[Associate Name], V133, LY_12[Vendor Name], V142)</f>
        <v>0</v>
      </c>
      <c r="X142" s="45" t="e">
        <f>W142/W131</f>
        <v>#DIV/0!</v>
      </c>
      <c r="Z142" s="3">
        <v>8</v>
      </c>
      <c r="AA142" s="3" cm="1">
        <f t="array" ref="AA142">_xlfn.AGGREGATE(15, 3, (LY_12[Associate Name]=AB133)/(LY_12[Associate Name]=AB133)*ROW(LY_12[Associate Name]), Z142) - 1</f>
        <v>8</v>
      </c>
      <c r="AB142" s="43" cm="1">
        <f t="array" ref="AB142">IFERROR(INDEX(LY_12[Vendor Name], AA142), "")</f>
        <v>0</v>
      </c>
      <c r="AC142" s="44">
        <f>SUMIFS(LY_12[Closed Sales Volume YTD], LY_12[Associate Name], AB133, LY_12[Vendor Name], AB142)</f>
        <v>0</v>
      </c>
      <c r="AD142" s="45" t="e">
        <f>AC142/AC131</f>
        <v>#DIV/0!</v>
      </c>
    </row>
    <row r="143" spans="1:30" x14ac:dyDescent="0.2">
      <c r="B143" s="3">
        <v>9</v>
      </c>
      <c r="C143" s="3" cm="1">
        <f t="array" ref="C143">_xlfn.AGGREGATE(15, 3, (LY_12[Associate Name]=D133)/(LY_12[Associate Name]=D133)*ROW(LY_12[Associate Name]), B143) - 1</f>
        <v>9</v>
      </c>
      <c r="D143" s="43" cm="1">
        <f t="array" ref="D143">IFERROR(INDEX(LY_12[Vendor Name], C143), "")</f>
        <v>0</v>
      </c>
      <c r="E143" s="44">
        <f>SUMIFS(LY_12[Closed Sales Volume YTD], LY_12[Associate Name], D133, LY_12[Vendor Name], D143)</f>
        <v>0</v>
      </c>
      <c r="F143" s="45" t="e">
        <f>E143/E131</f>
        <v>#DIV/0!</v>
      </c>
      <c r="H143" s="3">
        <v>9</v>
      </c>
      <c r="I143" s="3" cm="1">
        <f t="array" ref="I143">_xlfn.AGGREGATE(15, 3, (LY_12[Associate Name]=J133)/(LY_12[Associate Name]=J133)*ROW(LY_12[Associate Name]), H143) - 1</f>
        <v>9</v>
      </c>
      <c r="J143" s="43" cm="1">
        <f t="array" ref="J143">IFERROR(INDEX(LY_12[Vendor Name], I143), "")</f>
        <v>0</v>
      </c>
      <c r="K143" s="44">
        <f>SUMIFS(LY_12[Closed Sales Volume YTD], LY_12[Associate Name], J133, LY_12[Vendor Name], J143)</f>
        <v>0</v>
      </c>
      <c r="L143" s="45" t="e">
        <f>K143/K131</f>
        <v>#DIV/0!</v>
      </c>
      <c r="N143" s="3">
        <v>9</v>
      </c>
      <c r="O143" s="3" cm="1">
        <f t="array" ref="O143">_xlfn.AGGREGATE(15, 3, (LY_12[Associate Name]=P133)/(LY_12[Associate Name]=P133)*ROW(LY_12[Associate Name]), N143) - 1</f>
        <v>9</v>
      </c>
      <c r="P143" s="43" cm="1">
        <f t="array" ref="P143">IFERROR(INDEX(LY_12[Vendor Name], O143), "")</f>
        <v>0</v>
      </c>
      <c r="Q143" s="44">
        <f>SUMIFS(LY_12[Closed Sales Volume YTD], LY_12[Associate Name], P133, LY_12[Vendor Name], P143)</f>
        <v>0</v>
      </c>
      <c r="R143" s="45" t="e">
        <f>Q143/Q131</f>
        <v>#DIV/0!</v>
      </c>
      <c r="T143" s="3">
        <v>9</v>
      </c>
      <c r="U143" s="3" cm="1">
        <f t="array" ref="U143">_xlfn.AGGREGATE(15, 3, (LY_12[Associate Name]=V133)/(LY_12[Associate Name]=V133)*ROW(LY_12[Associate Name]), T143) - 1</f>
        <v>9</v>
      </c>
      <c r="V143" s="43" cm="1">
        <f t="array" ref="V143">IFERROR(INDEX(LY_12[Vendor Name], U143), "")</f>
        <v>0</v>
      </c>
      <c r="W143" s="44">
        <f>SUMIFS(LY_12[Closed Sales Volume YTD], LY_12[Associate Name], V133, LY_12[Vendor Name], V143)</f>
        <v>0</v>
      </c>
      <c r="X143" s="45" t="e">
        <f>W143/W131</f>
        <v>#DIV/0!</v>
      </c>
      <c r="Z143" s="3">
        <v>9</v>
      </c>
      <c r="AA143" s="3" cm="1">
        <f t="array" ref="AA143">_xlfn.AGGREGATE(15, 3, (LY_12[Associate Name]=AB133)/(LY_12[Associate Name]=AB133)*ROW(LY_12[Associate Name]), Z143) - 1</f>
        <v>9</v>
      </c>
      <c r="AB143" s="43" cm="1">
        <f t="array" ref="AB143">IFERROR(INDEX(LY_12[Vendor Name], AA143), "")</f>
        <v>0</v>
      </c>
      <c r="AC143" s="44">
        <f>SUMIFS(LY_12[Closed Sales Volume YTD], LY_12[Associate Name], AB133, LY_12[Vendor Name], AB143)</f>
        <v>0</v>
      </c>
      <c r="AD143" s="45" t="e">
        <f>AC143/AC131</f>
        <v>#DIV/0!</v>
      </c>
    </row>
    <row r="144" spans="1:30" x14ac:dyDescent="0.2">
      <c r="B144" s="3">
        <v>10</v>
      </c>
      <c r="C144" s="3" cm="1">
        <f t="array" ref="C144">_xlfn.AGGREGATE(15, 3, (LY_12[Associate Name]=D133)/(LY_12[Associate Name]=D133)*ROW(LY_12[Associate Name]), B144) - 1</f>
        <v>10</v>
      </c>
      <c r="D144" s="43" cm="1">
        <f t="array" ref="D144">IFERROR(INDEX(LY_12[Vendor Name], C144), "")</f>
        <v>0</v>
      </c>
      <c r="E144" s="44">
        <f>SUMIFS(LY_12[Closed Sales Volume YTD], LY_12[Associate Name], D133, LY_12[Vendor Name], D144)</f>
        <v>0</v>
      </c>
      <c r="F144" s="45" t="e">
        <f>E144/E131</f>
        <v>#DIV/0!</v>
      </c>
      <c r="H144" s="3">
        <v>10</v>
      </c>
      <c r="I144" s="3" cm="1">
        <f t="array" ref="I144">_xlfn.AGGREGATE(15, 3, (LY_12[Associate Name]=J133)/(LY_12[Associate Name]=J133)*ROW(LY_12[Associate Name]), H144) - 1</f>
        <v>10</v>
      </c>
      <c r="J144" s="43" cm="1">
        <f t="array" ref="J144">IFERROR(INDEX(LY_12[Vendor Name], I144), "")</f>
        <v>0</v>
      </c>
      <c r="K144" s="44">
        <f>SUMIFS(LY_12[Closed Sales Volume YTD], LY_12[Associate Name], J133, LY_12[Vendor Name], J144)</f>
        <v>0</v>
      </c>
      <c r="L144" s="45" t="e">
        <f>K144/K131</f>
        <v>#DIV/0!</v>
      </c>
      <c r="N144" s="3">
        <v>10</v>
      </c>
      <c r="O144" s="3" cm="1">
        <f t="array" ref="O144">_xlfn.AGGREGATE(15, 3, (LY_12[Associate Name]=P133)/(LY_12[Associate Name]=P133)*ROW(LY_12[Associate Name]), N144) - 1</f>
        <v>10</v>
      </c>
      <c r="P144" s="43" cm="1">
        <f t="array" ref="P144">IFERROR(INDEX(LY_12[Vendor Name], O144), "")</f>
        <v>0</v>
      </c>
      <c r="Q144" s="44">
        <f>SUMIFS(LY_12[Closed Sales Volume YTD], LY_12[Associate Name], P133, LY_12[Vendor Name], P144)</f>
        <v>0</v>
      </c>
      <c r="R144" s="45" t="e">
        <f>Q144/Q131</f>
        <v>#DIV/0!</v>
      </c>
      <c r="T144" s="3">
        <v>10</v>
      </c>
      <c r="U144" s="3" cm="1">
        <f t="array" ref="U144">_xlfn.AGGREGATE(15, 3, (LY_12[Associate Name]=V133)/(LY_12[Associate Name]=V133)*ROW(LY_12[Associate Name]), T144) - 1</f>
        <v>10</v>
      </c>
      <c r="V144" s="43" cm="1">
        <f t="array" ref="V144">IFERROR(INDEX(LY_12[Vendor Name], U144), "")</f>
        <v>0</v>
      </c>
      <c r="W144" s="44">
        <f>SUMIFS(LY_12[Closed Sales Volume YTD], LY_12[Associate Name], V133, LY_12[Vendor Name], V144)</f>
        <v>0</v>
      </c>
      <c r="X144" s="45" t="e">
        <f>W144/W131</f>
        <v>#DIV/0!</v>
      </c>
      <c r="Z144" s="3">
        <v>10</v>
      </c>
      <c r="AA144" s="3" cm="1">
        <f t="array" ref="AA144">_xlfn.AGGREGATE(15, 3, (LY_12[Associate Name]=AB133)/(LY_12[Associate Name]=AB133)*ROW(LY_12[Associate Name]), Z144) - 1</f>
        <v>10</v>
      </c>
      <c r="AB144" s="43" cm="1">
        <f t="array" ref="AB144">IFERROR(INDEX(LY_12[Vendor Name], AA144), "")</f>
        <v>0</v>
      </c>
      <c r="AC144" s="44">
        <f>SUMIFS(LY_12[Closed Sales Volume YTD], LY_12[Associate Name], AB133, LY_12[Vendor Name], AB144)</f>
        <v>0</v>
      </c>
      <c r="AD144" s="45" t="e">
        <f>AC144/AC131</f>
        <v>#DIV/0!</v>
      </c>
    </row>
    <row r="146" spans="1:30" x14ac:dyDescent="0.2">
      <c r="A146" s="81">
        <f>A130+5</f>
        <v>46</v>
      </c>
      <c r="B146" s="3"/>
      <c r="C146" s="3"/>
      <c r="D146" s="76" t="str" cm="1">
        <f t="array" ref="D146">IFERROR(INDEX(LY_Associate[Associate Name], A146), "")</f>
        <v/>
      </c>
      <c r="E146" s="77"/>
      <c r="F146" s="78"/>
      <c r="G146" s="81">
        <f>G130+5</f>
        <v>47</v>
      </c>
      <c r="H146" s="3"/>
      <c r="I146" s="3"/>
      <c r="J146" s="76" t="str" cm="1">
        <f t="array" ref="J146">IFERROR(INDEX(LY_Associate[Associate Name], G146), "")</f>
        <v/>
      </c>
      <c r="K146" s="77"/>
      <c r="L146" s="78"/>
      <c r="M146" s="81">
        <f>M130+5</f>
        <v>48</v>
      </c>
      <c r="N146" s="3"/>
      <c r="O146" s="3"/>
      <c r="P146" s="76" t="str" cm="1">
        <f t="array" ref="P146">IFERROR(INDEX(LY_Associate[Associate Name], M146), "")</f>
        <v/>
      </c>
      <c r="Q146" s="77"/>
      <c r="R146" s="78"/>
      <c r="S146" s="81">
        <f>S130+5</f>
        <v>49</v>
      </c>
      <c r="T146" s="3"/>
      <c r="U146" s="3"/>
      <c r="V146" s="76" t="str" cm="1">
        <f t="array" ref="V146">IFERROR(INDEX(LY_Associate[Associate Name], S146), "")</f>
        <v/>
      </c>
      <c r="W146" s="77"/>
      <c r="X146" s="78"/>
      <c r="Y146" s="81">
        <f>Y130+5</f>
        <v>50</v>
      </c>
      <c r="Z146" s="3"/>
      <c r="AA146" s="3"/>
      <c r="AB146" s="76" t="str" cm="1">
        <f t="array" ref="AB146">IFERROR(INDEX(LY_Associate[Associate Name], Y146), "")</f>
        <v/>
      </c>
      <c r="AC146" s="77"/>
      <c r="AD146" s="78"/>
    </row>
    <row r="147" spans="1:30" x14ac:dyDescent="0.2">
      <c r="A147" s="81"/>
      <c r="B147" s="3"/>
      <c r="C147" s="3"/>
      <c r="D147" s="37" t="s">
        <v>36</v>
      </c>
      <c r="E147" s="79">
        <f>SUMIFS(LY_12[Closed Sales Volume YTD], LY_12[Associate Name], D146)</f>
        <v>0</v>
      </c>
      <c r="F147" s="80"/>
      <c r="G147" s="81"/>
      <c r="H147" s="3"/>
      <c r="I147" s="3"/>
      <c r="J147" s="37" t="s">
        <v>36</v>
      </c>
      <c r="K147" s="79">
        <f>SUMIFS(LY_12[Closed Sales Volume YTD], LY_12[Associate Name], J146)</f>
        <v>0</v>
      </c>
      <c r="L147" s="80"/>
      <c r="M147" s="81"/>
      <c r="N147" s="3"/>
      <c r="O147" s="3"/>
      <c r="P147" s="37" t="s">
        <v>36</v>
      </c>
      <c r="Q147" s="79">
        <f>SUMIFS(LY_12[Closed Sales Volume YTD], LY_12[Associate Name], P146)</f>
        <v>0</v>
      </c>
      <c r="R147" s="80"/>
      <c r="S147" s="81"/>
      <c r="T147" s="3"/>
      <c r="U147" s="3"/>
      <c r="V147" s="37" t="s">
        <v>36</v>
      </c>
      <c r="W147" s="79">
        <f>SUMIFS(LY_12[Closed Sales Volume YTD], LY_12[Associate Name], V146)</f>
        <v>0</v>
      </c>
      <c r="X147" s="80"/>
      <c r="Y147" s="81"/>
      <c r="Z147" s="3"/>
      <c r="AA147" s="3"/>
      <c r="AB147" s="37" t="s">
        <v>36</v>
      </c>
      <c r="AC147" s="79">
        <f>SUMIFS(LY_12[Closed Sales Volume YTD], LY_12[Associate Name], AB146)</f>
        <v>0</v>
      </c>
      <c r="AD147" s="80"/>
    </row>
    <row r="148" spans="1:30" x14ac:dyDescent="0.2">
      <c r="A148" s="81"/>
      <c r="B148" s="3"/>
      <c r="C148" s="3"/>
      <c r="D148" s="37" t="s">
        <v>37</v>
      </c>
      <c r="E148" s="72" t="e">
        <f>E147/LY_12[[#Totals],[Closed Sales Volume YTD]]</f>
        <v>#DIV/0!</v>
      </c>
      <c r="F148" s="73"/>
      <c r="G148" s="81"/>
      <c r="H148" s="3"/>
      <c r="I148" s="3"/>
      <c r="J148" s="37" t="s">
        <v>37</v>
      </c>
      <c r="K148" s="72" t="e">
        <f>K147/LY_12[[#Totals],[Closed Sales Volume YTD]]</f>
        <v>#DIV/0!</v>
      </c>
      <c r="L148" s="73"/>
      <c r="M148" s="81"/>
      <c r="N148" s="3"/>
      <c r="O148" s="3"/>
      <c r="P148" s="37" t="s">
        <v>37</v>
      </c>
      <c r="Q148" s="72" t="e">
        <f>Q147/LY_12[[#Totals],[Closed Sales Volume YTD]]</f>
        <v>#DIV/0!</v>
      </c>
      <c r="R148" s="73"/>
      <c r="S148" s="81"/>
      <c r="T148" s="3"/>
      <c r="U148" s="3"/>
      <c r="V148" s="37" t="s">
        <v>37</v>
      </c>
      <c r="W148" s="72" t="e">
        <f>W147/LY_12[[#Totals],[Closed Sales Volume YTD]]</f>
        <v>#DIV/0!</v>
      </c>
      <c r="X148" s="73"/>
      <c r="Y148" s="81"/>
      <c r="Z148" s="3"/>
      <c r="AA148" s="3"/>
      <c r="AB148" s="37" t="s">
        <v>37</v>
      </c>
      <c r="AC148" s="72" t="e">
        <f>AC147/LY_12[[#Totals],[Closed Sales Volume YTD]]</f>
        <v>#DIV/0!</v>
      </c>
      <c r="AD148" s="73"/>
    </row>
    <row r="149" spans="1:30" hidden="1" x14ac:dyDescent="0.2">
      <c r="B149" s="38" t="s">
        <v>38</v>
      </c>
      <c r="C149" s="39" t="s">
        <v>39</v>
      </c>
      <c r="D149" s="74" t="str">
        <f>D146</f>
        <v/>
      </c>
      <c r="E149" s="75"/>
      <c r="H149" s="38" t="s">
        <v>38</v>
      </c>
      <c r="I149" s="39" t="s">
        <v>39</v>
      </c>
      <c r="J149" s="74" t="str">
        <f>J146</f>
        <v/>
      </c>
      <c r="K149" s="75"/>
      <c r="N149" s="38" t="s">
        <v>38</v>
      </c>
      <c r="O149" s="39" t="s">
        <v>39</v>
      </c>
      <c r="P149" s="74" t="str">
        <f>P146</f>
        <v/>
      </c>
      <c r="Q149" s="75"/>
      <c r="T149" s="38" t="s">
        <v>38</v>
      </c>
      <c r="U149" s="39" t="s">
        <v>39</v>
      </c>
      <c r="V149" s="74" t="str">
        <f>V146</f>
        <v/>
      </c>
      <c r="W149" s="75"/>
      <c r="Z149" s="38" t="s">
        <v>38</v>
      </c>
      <c r="AA149" s="39" t="s">
        <v>39</v>
      </c>
      <c r="AB149" s="74" t="str">
        <f>AB146</f>
        <v/>
      </c>
      <c r="AC149" s="75"/>
    </row>
    <row r="150" spans="1:30" x14ac:dyDescent="0.2">
      <c r="B150" s="40"/>
      <c r="C150" s="40"/>
      <c r="D150" s="41" t="s">
        <v>40</v>
      </c>
      <c r="E150" s="41" t="s">
        <v>41</v>
      </c>
      <c r="F150" s="42" t="s">
        <v>42</v>
      </c>
      <c r="H150" s="40"/>
      <c r="I150" s="40"/>
      <c r="J150" s="41" t="s">
        <v>40</v>
      </c>
      <c r="K150" s="41" t="s">
        <v>41</v>
      </c>
      <c r="L150" s="42" t="s">
        <v>42</v>
      </c>
      <c r="N150" s="40"/>
      <c r="O150" s="40"/>
      <c r="P150" s="41" t="s">
        <v>40</v>
      </c>
      <c r="Q150" s="41" t="s">
        <v>41</v>
      </c>
      <c r="R150" s="42" t="s">
        <v>42</v>
      </c>
      <c r="T150" s="40"/>
      <c r="U150" s="40"/>
      <c r="V150" s="41" t="s">
        <v>40</v>
      </c>
      <c r="W150" s="41" t="s">
        <v>41</v>
      </c>
      <c r="X150" s="42" t="s">
        <v>42</v>
      </c>
      <c r="Z150" s="40"/>
      <c r="AA150" s="40"/>
      <c r="AB150" s="41" t="s">
        <v>40</v>
      </c>
      <c r="AC150" s="41" t="s">
        <v>41</v>
      </c>
      <c r="AD150" s="42" t="s">
        <v>42</v>
      </c>
    </row>
    <row r="151" spans="1:30" x14ac:dyDescent="0.2">
      <c r="B151" s="3">
        <v>1</v>
      </c>
      <c r="C151" s="3" cm="1">
        <f t="array" ref="C151">_xlfn.AGGREGATE(15, 3, (LY_12[Associate Name]=D149)/(LY_12[Associate Name]=D149)*ROW(LY_12[Associate Name]), B151) - 1</f>
        <v>1</v>
      </c>
      <c r="D151" s="43" cm="1">
        <f t="array" ref="D151">IFERROR(INDEX(LY_12[Vendor Name], C151), "")</f>
        <v>0</v>
      </c>
      <c r="E151" s="44">
        <f>SUMIFS(LY_12[Closed Sales Volume YTD], LY_12[Associate Name], D149, LY_12[Vendor Name], D151)</f>
        <v>0</v>
      </c>
      <c r="F151" s="46" t="e">
        <f>E151/E147</f>
        <v>#DIV/0!</v>
      </c>
      <c r="H151" s="3">
        <v>1</v>
      </c>
      <c r="I151" s="3" cm="1">
        <f t="array" ref="I151">_xlfn.AGGREGATE(15, 3, (LY_12[Associate Name]=J149)/(LY_12[Associate Name]=J149)*ROW(LY_12[Associate Name]), H151) - 1</f>
        <v>1</v>
      </c>
      <c r="J151" s="43" cm="1">
        <f t="array" ref="J151">IFERROR(INDEX(LY_12[Vendor Name], I151), "")</f>
        <v>0</v>
      </c>
      <c r="K151" s="44">
        <f>SUMIFS(LY_12[Closed Sales Volume YTD], LY_12[Associate Name], J149, LY_12[Vendor Name], J151)</f>
        <v>0</v>
      </c>
      <c r="L151" s="46" t="e">
        <f>K151/K147</f>
        <v>#DIV/0!</v>
      </c>
      <c r="N151" s="3">
        <v>1</v>
      </c>
      <c r="O151" s="3" cm="1">
        <f t="array" ref="O151">_xlfn.AGGREGATE(15, 3, (LY_12[Associate Name]=P149)/(LY_12[Associate Name]=P149)*ROW(LY_12[Associate Name]), N151) - 1</f>
        <v>1</v>
      </c>
      <c r="P151" s="43" cm="1">
        <f t="array" ref="P151">IFERROR(INDEX(LY_12[Vendor Name], O151), "")</f>
        <v>0</v>
      </c>
      <c r="Q151" s="44">
        <f>SUMIFS(LY_12[Closed Sales Volume YTD], LY_12[Associate Name], P149, LY_12[Vendor Name], P151)</f>
        <v>0</v>
      </c>
      <c r="R151" s="46" t="e">
        <f>Q151/Q147</f>
        <v>#DIV/0!</v>
      </c>
      <c r="T151" s="3">
        <v>1</v>
      </c>
      <c r="U151" s="3" cm="1">
        <f t="array" ref="U151">_xlfn.AGGREGATE(15, 3, (LY_12[Associate Name]=V149)/(LY_12[Associate Name]=V149)*ROW(LY_12[Associate Name]), T151) - 1</f>
        <v>1</v>
      </c>
      <c r="V151" s="43" cm="1">
        <f t="array" ref="V151">IFERROR(INDEX(LY_12[Vendor Name], U151), "")</f>
        <v>0</v>
      </c>
      <c r="W151" s="44">
        <f>SUMIFS(LY_12[Closed Sales Volume YTD], LY_12[Associate Name], V149, LY_12[Vendor Name], V151)</f>
        <v>0</v>
      </c>
      <c r="X151" s="46" t="e">
        <f>W151/W147</f>
        <v>#DIV/0!</v>
      </c>
      <c r="Z151" s="3">
        <v>1</v>
      </c>
      <c r="AA151" s="3" cm="1">
        <f t="array" ref="AA151">_xlfn.AGGREGATE(15, 3, (LY_12[Associate Name]=AB149)/(LY_12[Associate Name]=AB149)*ROW(LY_12[Associate Name]), Z151) - 1</f>
        <v>1</v>
      </c>
      <c r="AB151" s="43" cm="1">
        <f t="array" ref="AB151">IFERROR(INDEX(LY_12[Vendor Name], AA151), "")</f>
        <v>0</v>
      </c>
      <c r="AC151" s="44">
        <f>SUMIFS(LY_12[Closed Sales Volume YTD], LY_12[Associate Name], AB149, LY_12[Vendor Name], AB151)</f>
        <v>0</v>
      </c>
      <c r="AD151" s="46" t="e">
        <f>AC151/AC147</f>
        <v>#DIV/0!</v>
      </c>
    </row>
    <row r="152" spans="1:30" x14ac:dyDescent="0.2">
      <c r="B152" s="3">
        <v>2</v>
      </c>
      <c r="C152" s="3" cm="1">
        <f t="array" ref="C152">_xlfn.AGGREGATE(15, 3, (LY_12[Associate Name]=D149)/(LY_12[Associate Name]=D149)*ROW(LY_12[Associate Name]), B152) - 1</f>
        <v>2</v>
      </c>
      <c r="D152" s="43" cm="1">
        <f t="array" ref="D152">IFERROR(INDEX(LY_12[Vendor Name], C152), "")</f>
        <v>0</v>
      </c>
      <c r="E152" s="44">
        <f>SUMIFS(LY_12[Closed Sales Volume YTD], LY_12[Associate Name], D149, LY_12[Vendor Name], D152)</f>
        <v>0</v>
      </c>
      <c r="F152" s="46" t="e">
        <f>E152/E147</f>
        <v>#DIV/0!</v>
      </c>
      <c r="H152" s="3">
        <v>2</v>
      </c>
      <c r="I152" s="3" cm="1">
        <f t="array" ref="I152">_xlfn.AGGREGATE(15, 3, (LY_12[Associate Name]=J149)/(LY_12[Associate Name]=J149)*ROW(LY_12[Associate Name]), H152) - 1</f>
        <v>2</v>
      </c>
      <c r="J152" s="43" cm="1">
        <f t="array" ref="J152">IFERROR(INDEX(LY_12[Vendor Name], I152), "")</f>
        <v>0</v>
      </c>
      <c r="K152" s="44">
        <f>SUMIFS(LY_12[Closed Sales Volume YTD], LY_12[Associate Name], J149, LY_12[Vendor Name], J152)</f>
        <v>0</v>
      </c>
      <c r="L152" s="46" t="e">
        <f>K152/K147</f>
        <v>#DIV/0!</v>
      </c>
      <c r="N152" s="3">
        <v>2</v>
      </c>
      <c r="O152" s="3" cm="1">
        <f t="array" ref="O152">_xlfn.AGGREGATE(15, 3, (LY_12[Associate Name]=P149)/(LY_12[Associate Name]=P149)*ROW(LY_12[Associate Name]), N152) - 1</f>
        <v>2</v>
      </c>
      <c r="P152" s="43" cm="1">
        <f t="array" ref="P152">IFERROR(INDEX(LY_12[Vendor Name], O152), "")</f>
        <v>0</v>
      </c>
      <c r="Q152" s="44">
        <f>SUMIFS(LY_12[Closed Sales Volume YTD], LY_12[Associate Name], P149, LY_12[Vendor Name], P152)</f>
        <v>0</v>
      </c>
      <c r="R152" s="46" t="e">
        <f>Q152/Q147</f>
        <v>#DIV/0!</v>
      </c>
      <c r="T152" s="3">
        <v>2</v>
      </c>
      <c r="U152" s="3" cm="1">
        <f t="array" ref="U152">_xlfn.AGGREGATE(15, 3, (LY_12[Associate Name]=V149)/(LY_12[Associate Name]=V149)*ROW(LY_12[Associate Name]), T152) - 1</f>
        <v>2</v>
      </c>
      <c r="V152" s="43" cm="1">
        <f t="array" ref="V152">IFERROR(INDEX(LY_12[Vendor Name], U152), "")</f>
        <v>0</v>
      </c>
      <c r="W152" s="44">
        <f>SUMIFS(LY_12[Closed Sales Volume YTD], LY_12[Associate Name], V149, LY_12[Vendor Name], V152)</f>
        <v>0</v>
      </c>
      <c r="X152" s="46" t="e">
        <f>W152/W147</f>
        <v>#DIV/0!</v>
      </c>
      <c r="Z152" s="3">
        <v>2</v>
      </c>
      <c r="AA152" s="3" cm="1">
        <f t="array" ref="AA152">_xlfn.AGGREGATE(15, 3, (LY_12[Associate Name]=AB149)/(LY_12[Associate Name]=AB149)*ROW(LY_12[Associate Name]), Z152) - 1</f>
        <v>2</v>
      </c>
      <c r="AB152" s="43" cm="1">
        <f t="array" ref="AB152">IFERROR(INDEX(LY_12[Vendor Name], AA152), "")</f>
        <v>0</v>
      </c>
      <c r="AC152" s="44">
        <f>SUMIFS(LY_12[Closed Sales Volume YTD], LY_12[Associate Name], AB149, LY_12[Vendor Name], AB152)</f>
        <v>0</v>
      </c>
      <c r="AD152" s="46" t="e">
        <f>AC152/AC147</f>
        <v>#DIV/0!</v>
      </c>
    </row>
    <row r="153" spans="1:30" x14ac:dyDescent="0.2">
      <c r="B153" s="3">
        <v>3</v>
      </c>
      <c r="C153" s="3" cm="1">
        <f t="array" ref="C153">_xlfn.AGGREGATE(15, 3, (LY_12[Associate Name]=D149)/(LY_12[Associate Name]=D149)*ROW(LY_12[Associate Name]), B153) - 1</f>
        <v>3</v>
      </c>
      <c r="D153" s="43" cm="1">
        <f t="array" ref="D153">IFERROR(INDEX(LY_12[Vendor Name], C153), "")</f>
        <v>0</v>
      </c>
      <c r="E153" s="44">
        <f>SUMIFS(LY_12[Closed Sales Volume YTD], LY_12[Associate Name], D149, LY_12[Vendor Name], D153)</f>
        <v>0</v>
      </c>
      <c r="F153" s="45" t="e">
        <f>E153/E147</f>
        <v>#DIV/0!</v>
      </c>
      <c r="H153" s="3">
        <v>3</v>
      </c>
      <c r="I153" s="3" cm="1">
        <f t="array" ref="I153">_xlfn.AGGREGATE(15, 3, (LY_12[Associate Name]=J149)/(LY_12[Associate Name]=J149)*ROW(LY_12[Associate Name]), H153) - 1</f>
        <v>3</v>
      </c>
      <c r="J153" s="43" cm="1">
        <f t="array" ref="J153">IFERROR(INDEX(LY_12[Vendor Name], I153), "")</f>
        <v>0</v>
      </c>
      <c r="K153" s="44">
        <f>SUMIFS(LY_12[Closed Sales Volume YTD], LY_12[Associate Name], J149, LY_12[Vendor Name], J153)</f>
        <v>0</v>
      </c>
      <c r="L153" s="45" t="e">
        <f>K153/K147</f>
        <v>#DIV/0!</v>
      </c>
      <c r="N153" s="3">
        <v>3</v>
      </c>
      <c r="O153" s="3" cm="1">
        <f t="array" ref="O153">_xlfn.AGGREGATE(15, 3, (LY_12[Associate Name]=P149)/(LY_12[Associate Name]=P149)*ROW(LY_12[Associate Name]), N153) - 1</f>
        <v>3</v>
      </c>
      <c r="P153" s="43" cm="1">
        <f t="array" ref="P153">IFERROR(INDEX(LY_12[Vendor Name], O153), "")</f>
        <v>0</v>
      </c>
      <c r="Q153" s="44">
        <f>SUMIFS(LY_12[Closed Sales Volume YTD], LY_12[Associate Name], P149, LY_12[Vendor Name], P153)</f>
        <v>0</v>
      </c>
      <c r="R153" s="45" t="e">
        <f>Q153/Q147</f>
        <v>#DIV/0!</v>
      </c>
      <c r="T153" s="3">
        <v>3</v>
      </c>
      <c r="U153" s="3" cm="1">
        <f t="array" ref="U153">_xlfn.AGGREGATE(15, 3, (LY_12[Associate Name]=V149)/(LY_12[Associate Name]=V149)*ROW(LY_12[Associate Name]), T153) - 1</f>
        <v>3</v>
      </c>
      <c r="V153" s="43" cm="1">
        <f t="array" ref="V153">IFERROR(INDEX(LY_12[Vendor Name], U153), "")</f>
        <v>0</v>
      </c>
      <c r="W153" s="44">
        <f>SUMIFS(LY_12[Closed Sales Volume YTD], LY_12[Associate Name], V149, LY_12[Vendor Name], V153)</f>
        <v>0</v>
      </c>
      <c r="X153" s="45" t="e">
        <f>W153/W147</f>
        <v>#DIV/0!</v>
      </c>
      <c r="Z153" s="3">
        <v>3</v>
      </c>
      <c r="AA153" s="3" cm="1">
        <f t="array" ref="AA153">_xlfn.AGGREGATE(15, 3, (LY_12[Associate Name]=AB149)/(LY_12[Associate Name]=AB149)*ROW(LY_12[Associate Name]), Z153) - 1</f>
        <v>3</v>
      </c>
      <c r="AB153" s="43" cm="1">
        <f t="array" ref="AB153">IFERROR(INDEX(LY_12[Vendor Name], AA153), "")</f>
        <v>0</v>
      </c>
      <c r="AC153" s="44">
        <f>SUMIFS(LY_12[Closed Sales Volume YTD], LY_12[Associate Name], AB149, LY_12[Vendor Name], AB153)</f>
        <v>0</v>
      </c>
      <c r="AD153" s="45" t="e">
        <f>AC153/AC147</f>
        <v>#DIV/0!</v>
      </c>
    </row>
    <row r="154" spans="1:30" x14ac:dyDescent="0.2">
      <c r="B154" s="3">
        <v>4</v>
      </c>
      <c r="C154" s="3" cm="1">
        <f t="array" ref="C154">_xlfn.AGGREGATE(15, 3, (LY_12[Associate Name]=D149)/(LY_12[Associate Name]=D149)*ROW(LY_12[Associate Name]), B154) - 1</f>
        <v>4</v>
      </c>
      <c r="D154" s="43" cm="1">
        <f t="array" ref="D154">IFERROR(INDEX(LY_12[Vendor Name], C154), "")</f>
        <v>0</v>
      </c>
      <c r="E154" s="44">
        <f>SUMIFS(LY_12[Closed Sales Volume YTD], LY_12[Associate Name], D149, LY_12[Vendor Name], D154)</f>
        <v>0</v>
      </c>
      <c r="F154" s="45" t="e">
        <f>E154/E147</f>
        <v>#DIV/0!</v>
      </c>
      <c r="H154" s="3">
        <v>4</v>
      </c>
      <c r="I154" s="3" cm="1">
        <f t="array" ref="I154">_xlfn.AGGREGATE(15, 3, (LY_12[Associate Name]=J149)/(LY_12[Associate Name]=J149)*ROW(LY_12[Associate Name]), H154) - 1</f>
        <v>4</v>
      </c>
      <c r="J154" s="43" cm="1">
        <f t="array" ref="J154">IFERROR(INDEX(LY_12[Vendor Name], I154), "")</f>
        <v>0</v>
      </c>
      <c r="K154" s="44">
        <f>SUMIFS(LY_12[Closed Sales Volume YTD], LY_12[Associate Name], J149, LY_12[Vendor Name], J154)</f>
        <v>0</v>
      </c>
      <c r="L154" s="45" t="e">
        <f>K154/K147</f>
        <v>#DIV/0!</v>
      </c>
      <c r="N154" s="3">
        <v>4</v>
      </c>
      <c r="O154" s="3" cm="1">
        <f t="array" ref="O154">_xlfn.AGGREGATE(15, 3, (LY_12[Associate Name]=P149)/(LY_12[Associate Name]=P149)*ROW(LY_12[Associate Name]), N154) - 1</f>
        <v>4</v>
      </c>
      <c r="P154" s="43" cm="1">
        <f t="array" ref="P154">IFERROR(INDEX(LY_12[Vendor Name], O154), "")</f>
        <v>0</v>
      </c>
      <c r="Q154" s="44">
        <f>SUMIFS(LY_12[Closed Sales Volume YTD], LY_12[Associate Name], P149, LY_12[Vendor Name], P154)</f>
        <v>0</v>
      </c>
      <c r="R154" s="45" t="e">
        <f>Q154/Q147</f>
        <v>#DIV/0!</v>
      </c>
      <c r="T154" s="3">
        <v>4</v>
      </c>
      <c r="U154" s="3" cm="1">
        <f t="array" ref="U154">_xlfn.AGGREGATE(15, 3, (LY_12[Associate Name]=V149)/(LY_12[Associate Name]=V149)*ROW(LY_12[Associate Name]), T154) - 1</f>
        <v>4</v>
      </c>
      <c r="V154" s="43" cm="1">
        <f t="array" ref="V154">IFERROR(INDEX(LY_12[Vendor Name], U154), "")</f>
        <v>0</v>
      </c>
      <c r="W154" s="44">
        <f>SUMIFS(LY_12[Closed Sales Volume YTD], LY_12[Associate Name], V149, LY_12[Vendor Name], V154)</f>
        <v>0</v>
      </c>
      <c r="X154" s="45" t="e">
        <f>W154/W147</f>
        <v>#DIV/0!</v>
      </c>
      <c r="Z154" s="3">
        <v>4</v>
      </c>
      <c r="AA154" s="3" cm="1">
        <f t="array" ref="AA154">_xlfn.AGGREGATE(15, 3, (LY_12[Associate Name]=AB149)/(LY_12[Associate Name]=AB149)*ROW(LY_12[Associate Name]), Z154) - 1</f>
        <v>4</v>
      </c>
      <c r="AB154" s="43" cm="1">
        <f t="array" ref="AB154">IFERROR(INDEX(LY_12[Vendor Name], AA154), "")</f>
        <v>0</v>
      </c>
      <c r="AC154" s="44">
        <f>SUMIFS(LY_12[Closed Sales Volume YTD], LY_12[Associate Name], AB149, LY_12[Vendor Name], AB154)</f>
        <v>0</v>
      </c>
      <c r="AD154" s="45" t="e">
        <f>AC154/AC147</f>
        <v>#DIV/0!</v>
      </c>
    </row>
    <row r="155" spans="1:30" x14ac:dyDescent="0.2">
      <c r="B155" s="3">
        <v>5</v>
      </c>
      <c r="C155" s="3" cm="1">
        <f t="array" ref="C155">_xlfn.AGGREGATE(15, 3, (LY_12[Associate Name]=D149)/(LY_12[Associate Name]=D149)*ROW(LY_12[Associate Name]), B155) - 1</f>
        <v>5</v>
      </c>
      <c r="D155" s="43" cm="1">
        <f t="array" ref="D155">IFERROR(INDEX(LY_12[Vendor Name], C155), "")</f>
        <v>0</v>
      </c>
      <c r="E155" s="44">
        <f>SUMIFS(LY_12[Closed Sales Volume YTD], LY_12[Associate Name], D149, LY_12[Vendor Name], D155)</f>
        <v>0</v>
      </c>
      <c r="F155" s="45" t="e">
        <f>E155/E147</f>
        <v>#DIV/0!</v>
      </c>
      <c r="H155" s="3">
        <v>5</v>
      </c>
      <c r="I155" s="3" cm="1">
        <f t="array" ref="I155">_xlfn.AGGREGATE(15, 3, (LY_12[Associate Name]=J149)/(LY_12[Associate Name]=J149)*ROW(LY_12[Associate Name]), H155) - 1</f>
        <v>5</v>
      </c>
      <c r="J155" s="43" cm="1">
        <f t="array" ref="J155">IFERROR(INDEX(LY_12[Vendor Name], I155), "")</f>
        <v>0</v>
      </c>
      <c r="K155" s="44">
        <f>SUMIFS(LY_12[Closed Sales Volume YTD], LY_12[Associate Name], J149, LY_12[Vendor Name], J155)</f>
        <v>0</v>
      </c>
      <c r="L155" s="45" t="e">
        <f>K155/K147</f>
        <v>#DIV/0!</v>
      </c>
      <c r="N155" s="3">
        <v>5</v>
      </c>
      <c r="O155" s="3" cm="1">
        <f t="array" ref="O155">_xlfn.AGGREGATE(15, 3, (LY_12[Associate Name]=P149)/(LY_12[Associate Name]=P149)*ROW(LY_12[Associate Name]), N155) - 1</f>
        <v>5</v>
      </c>
      <c r="P155" s="43" cm="1">
        <f t="array" ref="P155">IFERROR(INDEX(LY_12[Vendor Name], O155), "")</f>
        <v>0</v>
      </c>
      <c r="Q155" s="44">
        <f>SUMIFS(LY_12[Closed Sales Volume YTD], LY_12[Associate Name], P149, LY_12[Vendor Name], P155)</f>
        <v>0</v>
      </c>
      <c r="R155" s="45" t="e">
        <f>Q155/Q147</f>
        <v>#DIV/0!</v>
      </c>
      <c r="T155" s="3">
        <v>5</v>
      </c>
      <c r="U155" s="3" cm="1">
        <f t="array" ref="U155">_xlfn.AGGREGATE(15, 3, (LY_12[Associate Name]=V149)/(LY_12[Associate Name]=V149)*ROW(LY_12[Associate Name]), T155) - 1</f>
        <v>5</v>
      </c>
      <c r="V155" s="43" cm="1">
        <f t="array" ref="V155">IFERROR(INDEX(LY_12[Vendor Name], U155), "")</f>
        <v>0</v>
      </c>
      <c r="W155" s="44">
        <f>SUMIFS(LY_12[Closed Sales Volume YTD], LY_12[Associate Name], V149, LY_12[Vendor Name], V155)</f>
        <v>0</v>
      </c>
      <c r="X155" s="45" t="e">
        <f>W155/W147</f>
        <v>#DIV/0!</v>
      </c>
      <c r="Z155" s="3">
        <v>5</v>
      </c>
      <c r="AA155" s="3" cm="1">
        <f t="array" ref="AA155">_xlfn.AGGREGATE(15, 3, (LY_12[Associate Name]=AB149)/(LY_12[Associate Name]=AB149)*ROW(LY_12[Associate Name]), Z155) - 1</f>
        <v>5</v>
      </c>
      <c r="AB155" s="43" cm="1">
        <f t="array" ref="AB155">IFERROR(INDEX(LY_12[Vendor Name], AA155), "")</f>
        <v>0</v>
      </c>
      <c r="AC155" s="44">
        <f>SUMIFS(LY_12[Closed Sales Volume YTD], LY_12[Associate Name], AB149, LY_12[Vendor Name], AB155)</f>
        <v>0</v>
      </c>
      <c r="AD155" s="45" t="e">
        <f>AC155/AC147</f>
        <v>#DIV/0!</v>
      </c>
    </row>
    <row r="156" spans="1:30" x14ac:dyDescent="0.2">
      <c r="B156" s="3">
        <v>6</v>
      </c>
      <c r="C156" s="3" cm="1">
        <f t="array" ref="C156">_xlfn.AGGREGATE(15, 3, (LY_12[Associate Name]=D149)/(LY_12[Associate Name]=D149)*ROW(LY_12[Associate Name]), B156) - 1</f>
        <v>6</v>
      </c>
      <c r="D156" s="43" cm="1">
        <f t="array" ref="D156">IFERROR(INDEX(LY_12[Vendor Name], C156), "")</f>
        <v>0</v>
      </c>
      <c r="E156" s="44">
        <f>SUMIFS(LY_12[Closed Sales Volume YTD], LY_12[Associate Name], D149, LY_12[Vendor Name], D156)</f>
        <v>0</v>
      </c>
      <c r="F156" s="45" t="e">
        <f>E156/E147</f>
        <v>#DIV/0!</v>
      </c>
      <c r="H156" s="3">
        <v>6</v>
      </c>
      <c r="I156" s="3" cm="1">
        <f t="array" ref="I156">_xlfn.AGGREGATE(15, 3, (LY_12[Associate Name]=J149)/(LY_12[Associate Name]=J149)*ROW(LY_12[Associate Name]), H156) - 1</f>
        <v>6</v>
      </c>
      <c r="J156" s="43" cm="1">
        <f t="array" ref="J156">IFERROR(INDEX(LY_12[Vendor Name], I156), "")</f>
        <v>0</v>
      </c>
      <c r="K156" s="44">
        <f>SUMIFS(LY_12[Closed Sales Volume YTD], LY_12[Associate Name], J149, LY_12[Vendor Name], J156)</f>
        <v>0</v>
      </c>
      <c r="L156" s="45" t="e">
        <f>K156/K147</f>
        <v>#DIV/0!</v>
      </c>
      <c r="N156" s="3">
        <v>6</v>
      </c>
      <c r="O156" s="3" cm="1">
        <f t="array" ref="O156">_xlfn.AGGREGATE(15, 3, (LY_12[Associate Name]=P149)/(LY_12[Associate Name]=P149)*ROW(LY_12[Associate Name]), N156) - 1</f>
        <v>6</v>
      </c>
      <c r="P156" s="43" cm="1">
        <f t="array" ref="P156">IFERROR(INDEX(LY_12[Vendor Name], O156), "")</f>
        <v>0</v>
      </c>
      <c r="Q156" s="44">
        <f>SUMIFS(LY_12[Closed Sales Volume YTD], LY_12[Associate Name], P149, LY_12[Vendor Name], P156)</f>
        <v>0</v>
      </c>
      <c r="R156" s="45" t="e">
        <f>Q156/Q147</f>
        <v>#DIV/0!</v>
      </c>
      <c r="T156" s="3">
        <v>6</v>
      </c>
      <c r="U156" s="3" cm="1">
        <f t="array" ref="U156">_xlfn.AGGREGATE(15, 3, (LY_12[Associate Name]=V149)/(LY_12[Associate Name]=V149)*ROW(LY_12[Associate Name]), T156) - 1</f>
        <v>6</v>
      </c>
      <c r="V156" s="43" cm="1">
        <f t="array" ref="V156">IFERROR(INDEX(LY_12[Vendor Name], U156), "")</f>
        <v>0</v>
      </c>
      <c r="W156" s="44">
        <f>SUMIFS(LY_12[Closed Sales Volume YTD], LY_12[Associate Name], V149, LY_12[Vendor Name], V156)</f>
        <v>0</v>
      </c>
      <c r="X156" s="45" t="e">
        <f>W156/W147</f>
        <v>#DIV/0!</v>
      </c>
      <c r="Z156" s="3">
        <v>6</v>
      </c>
      <c r="AA156" s="3" cm="1">
        <f t="array" ref="AA156">_xlfn.AGGREGATE(15, 3, (LY_12[Associate Name]=AB149)/(LY_12[Associate Name]=AB149)*ROW(LY_12[Associate Name]), Z156) - 1</f>
        <v>6</v>
      </c>
      <c r="AB156" s="43" cm="1">
        <f t="array" ref="AB156">IFERROR(INDEX(LY_12[Vendor Name], AA156), "")</f>
        <v>0</v>
      </c>
      <c r="AC156" s="44">
        <f>SUMIFS(LY_12[Closed Sales Volume YTD], LY_12[Associate Name], AB149, LY_12[Vendor Name], AB156)</f>
        <v>0</v>
      </c>
      <c r="AD156" s="45" t="e">
        <f>AC156/AC147</f>
        <v>#DIV/0!</v>
      </c>
    </row>
    <row r="157" spans="1:30" x14ac:dyDescent="0.2">
      <c r="B157" s="3">
        <v>7</v>
      </c>
      <c r="C157" s="3" cm="1">
        <f t="array" ref="C157">_xlfn.AGGREGATE(15, 3, (LY_12[Associate Name]=D149)/(LY_12[Associate Name]=D149)*ROW(LY_12[Associate Name]), B157) - 1</f>
        <v>7</v>
      </c>
      <c r="D157" s="43" cm="1">
        <f t="array" ref="D157">IFERROR(INDEX(LY_12[Vendor Name], C157), "")</f>
        <v>0</v>
      </c>
      <c r="E157" s="44">
        <f>SUMIFS(LY_12[Closed Sales Volume YTD], LY_12[Associate Name], D149, LY_12[Vendor Name], D157)</f>
        <v>0</v>
      </c>
      <c r="F157" s="45" t="e">
        <f>E157/E147</f>
        <v>#DIV/0!</v>
      </c>
      <c r="H157" s="3">
        <v>7</v>
      </c>
      <c r="I157" s="3" cm="1">
        <f t="array" ref="I157">_xlfn.AGGREGATE(15, 3, (LY_12[Associate Name]=J149)/(LY_12[Associate Name]=J149)*ROW(LY_12[Associate Name]), H157) - 1</f>
        <v>7</v>
      </c>
      <c r="J157" s="43" cm="1">
        <f t="array" ref="J157">IFERROR(INDEX(LY_12[Vendor Name], I157), "")</f>
        <v>0</v>
      </c>
      <c r="K157" s="44">
        <f>SUMIFS(LY_12[Closed Sales Volume YTD], LY_12[Associate Name], J149, LY_12[Vendor Name], J157)</f>
        <v>0</v>
      </c>
      <c r="L157" s="45" t="e">
        <f>K157/K147</f>
        <v>#DIV/0!</v>
      </c>
      <c r="N157" s="3">
        <v>7</v>
      </c>
      <c r="O157" s="3" cm="1">
        <f t="array" ref="O157">_xlfn.AGGREGATE(15, 3, (LY_12[Associate Name]=P149)/(LY_12[Associate Name]=P149)*ROW(LY_12[Associate Name]), N157) - 1</f>
        <v>7</v>
      </c>
      <c r="P157" s="43" cm="1">
        <f t="array" ref="P157">IFERROR(INDEX(LY_12[Vendor Name], O157), "")</f>
        <v>0</v>
      </c>
      <c r="Q157" s="44">
        <f>SUMIFS(LY_12[Closed Sales Volume YTD], LY_12[Associate Name], P149, LY_12[Vendor Name], P157)</f>
        <v>0</v>
      </c>
      <c r="R157" s="45" t="e">
        <f>Q157/Q147</f>
        <v>#DIV/0!</v>
      </c>
      <c r="T157" s="3">
        <v>7</v>
      </c>
      <c r="U157" s="3" cm="1">
        <f t="array" ref="U157">_xlfn.AGGREGATE(15, 3, (LY_12[Associate Name]=V149)/(LY_12[Associate Name]=V149)*ROW(LY_12[Associate Name]), T157) - 1</f>
        <v>7</v>
      </c>
      <c r="V157" s="43" cm="1">
        <f t="array" ref="V157">IFERROR(INDEX(LY_12[Vendor Name], U157), "")</f>
        <v>0</v>
      </c>
      <c r="W157" s="44">
        <f>SUMIFS(LY_12[Closed Sales Volume YTD], LY_12[Associate Name], V149, LY_12[Vendor Name], V157)</f>
        <v>0</v>
      </c>
      <c r="X157" s="45" t="e">
        <f>W157/W147</f>
        <v>#DIV/0!</v>
      </c>
      <c r="Z157" s="3">
        <v>7</v>
      </c>
      <c r="AA157" s="3" cm="1">
        <f t="array" ref="AA157">_xlfn.AGGREGATE(15, 3, (LY_12[Associate Name]=AB149)/(LY_12[Associate Name]=AB149)*ROW(LY_12[Associate Name]), Z157) - 1</f>
        <v>7</v>
      </c>
      <c r="AB157" s="43" cm="1">
        <f t="array" ref="AB157">IFERROR(INDEX(LY_12[Vendor Name], AA157), "")</f>
        <v>0</v>
      </c>
      <c r="AC157" s="44">
        <f>SUMIFS(LY_12[Closed Sales Volume YTD], LY_12[Associate Name], AB149, LY_12[Vendor Name], AB157)</f>
        <v>0</v>
      </c>
      <c r="AD157" s="45" t="e">
        <f>AC157/AC147</f>
        <v>#DIV/0!</v>
      </c>
    </row>
    <row r="158" spans="1:30" x14ac:dyDescent="0.2">
      <c r="B158" s="3">
        <v>8</v>
      </c>
      <c r="C158" s="3" cm="1">
        <f t="array" ref="C158">_xlfn.AGGREGATE(15, 3, (LY_12[Associate Name]=D149)/(LY_12[Associate Name]=D149)*ROW(LY_12[Associate Name]), B158) - 1</f>
        <v>8</v>
      </c>
      <c r="D158" s="43" cm="1">
        <f t="array" ref="D158">IFERROR(INDEX(LY_12[Vendor Name], C158), "")</f>
        <v>0</v>
      </c>
      <c r="E158" s="44">
        <f>SUMIFS(LY_12[Closed Sales Volume YTD], LY_12[Associate Name], D149, LY_12[Vendor Name], D158)</f>
        <v>0</v>
      </c>
      <c r="F158" s="45" t="e">
        <f>E158/E147</f>
        <v>#DIV/0!</v>
      </c>
      <c r="H158" s="3">
        <v>8</v>
      </c>
      <c r="I158" s="3" cm="1">
        <f t="array" ref="I158">_xlfn.AGGREGATE(15, 3, (LY_12[Associate Name]=J149)/(LY_12[Associate Name]=J149)*ROW(LY_12[Associate Name]), H158) - 1</f>
        <v>8</v>
      </c>
      <c r="J158" s="43" cm="1">
        <f t="array" ref="J158">IFERROR(INDEX(LY_12[Vendor Name], I158), "")</f>
        <v>0</v>
      </c>
      <c r="K158" s="44">
        <f>SUMIFS(LY_12[Closed Sales Volume YTD], LY_12[Associate Name], J149, LY_12[Vendor Name], J158)</f>
        <v>0</v>
      </c>
      <c r="L158" s="45" t="e">
        <f>K158/K147</f>
        <v>#DIV/0!</v>
      </c>
      <c r="N158" s="3">
        <v>8</v>
      </c>
      <c r="O158" s="3" cm="1">
        <f t="array" ref="O158">_xlfn.AGGREGATE(15, 3, (LY_12[Associate Name]=P149)/(LY_12[Associate Name]=P149)*ROW(LY_12[Associate Name]), N158) - 1</f>
        <v>8</v>
      </c>
      <c r="P158" s="43" cm="1">
        <f t="array" ref="P158">IFERROR(INDEX(LY_12[Vendor Name], O158), "")</f>
        <v>0</v>
      </c>
      <c r="Q158" s="44">
        <f>SUMIFS(LY_12[Closed Sales Volume YTD], LY_12[Associate Name], P149, LY_12[Vendor Name], P158)</f>
        <v>0</v>
      </c>
      <c r="R158" s="45" t="e">
        <f>Q158/Q147</f>
        <v>#DIV/0!</v>
      </c>
      <c r="T158" s="3">
        <v>8</v>
      </c>
      <c r="U158" s="3" cm="1">
        <f t="array" ref="U158">_xlfn.AGGREGATE(15, 3, (LY_12[Associate Name]=V149)/(LY_12[Associate Name]=V149)*ROW(LY_12[Associate Name]), T158) - 1</f>
        <v>8</v>
      </c>
      <c r="V158" s="43" cm="1">
        <f t="array" ref="V158">IFERROR(INDEX(LY_12[Vendor Name], U158), "")</f>
        <v>0</v>
      </c>
      <c r="W158" s="44">
        <f>SUMIFS(LY_12[Closed Sales Volume YTD], LY_12[Associate Name], V149, LY_12[Vendor Name], V158)</f>
        <v>0</v>
      </c>
      <c r="X158" s="45" t="e">
        <f>W158/W147</f>
        <v>#DIV/0!</v>
      </c>
      <c r="Z158" s="3">
        <v>8</v>
      </c>
      <c r="AA158" s="3" cm="1">
        <f t="array" ref="AA158">_xlfn.AGGREGATE(15, 3, (LY_12[Associate Name]=AB149)/(LY_12[Associate Name]=AB149)*ROW(LY_12[Associate Name]), Z158) - 1</f>
        <v>8</v>
      </c>
      <c r="AB158" s="43" cm="1">
        <f t="array" ref="AB158">IFERROR(INDEX(LY_12[Vendor Name], AA158), "")</f>
        <v>0</v>
      </c>
      <c r="AC158" s="44">
        <f>SUMIFS(LY_12[Closed Sales Volume YTD], LY_12[Associate Name], AB149, LY_12[Vendor Name], AB158)</f>
        <v>0</v>
      </c>
      <c r="AD158" s="45" t="e">
        <f>AC158/AC147</f>
        <v>#DIV/0!</v>
      </c>
    </row>
    <row r="159" spans="1:30" x14ac:dyDescent="0.2">
      <c r="B159" s="3">
        <v>9</v>
      </c>
      <c r="C159" s="3" cm="1">
        <f t="array" ref="C159">_xlfn.AGGREGATE(15, 3, (LY_12[Associate Name]=D149)/(LY_12[Associate Name]=D149)*ROW(LY_12[Associate Name]), B159) - 1</f>
        <v>9</v>
      </c>
      <c r="D159" s="43" cm="1">
        <f t="array" ref="D159">IFERROR(INDEX(LY_12[Vendor Name], C159), "")</f>
        <v>0</v>
      </c>
      <c r="E159" s="44">
        <f>SUMIFS(LY_12[Closed Sales Volume YTD], LY_12[Associate Name], D149, LY_12[Vendor Name], D159)</f>
        <v>0</v>
      </c>
      <c r="F159" s="45" t="e">
        <f>E159/E147</f>
        <v>#DIV/0!</v>
      </c>
      <c r="H159" s="3">
        <v>9</v>
      </c>
      <c r="I159" s="3" cm="1">
        <f t="array" ref="I159">_xlfn.AGGREGATE(15, 3, (LY_12[Associate Name]=J149)/(LY_12[Associate Name]=J149)*ROW(LY_12[Associate Name]), H159) - 1</f>
        <v>9</v>
      </c>
      <c r="J159" s="43" cm="1">
        <f t="array" ref="J159">IFERROR(INDEX(LY_12[Vendor Name], I159), "")</f>
        <v>0</v>
      </c>
      <c r="K159" s="44">
        <f>SUMIFS(LY_12[Closed Sales Volume YTD], LY_12[Associate Name], J149, LY_12[Vendor Name], J159)</f>
        <v>0</v>
      </c>
      <c r="L159" s="45" t="e">
        <f>K159/K147</f>
        <v>#DIV/0!</v>
      </c>
      <c r="N159" s="3">
        <v>9</v>
      </c>
      <c r="O159" s="3" cm="1">
        <f t="array" ref="O159">_xlfn.AGGREGATE(15, 3, (LY_12[Associate Name]=P149)/(LY_12[Associate Name]=P149)*ROW(LY_12[Associate Name]), N159) - 1</f>
        <v>9</v>
      </c>
      <c r="P159" s="43" cm="1">
        <f t="array" ref="P159">IFERROR(INDEX(LY_12[Vendor Name], O159), "")</f>
        <v>0</v>
      </c>
      <c r="Q159" s="44">
        <f>SUMIFS(LY_12[Closed Sales Volume YTD], LY_12[Associate Name], P149, LY_12[Vendor Name], P159)</f>
        <v>0</v>
      </c>
      <c r="R159" s="45" t="e">
        <f>Q159/Q147</f>
        <v>#DIV/0!</v>
      </c>
      <c r="T159" s="3">
        <v>9</v>
      </c>
      <c r="U159" s="3" cm="1">
        <f t="array" ref="U159">_xlfn.AGGREGATE(15, 3, (LY_12[Associate Name]=V149)/(LY_12[Associate Name]=V149)*ROW(LY_12[Associate Name]), T159) - 1</f>
        <v>9</v>
      </c>
      <c r="V159" s="43" cm="1">
        <f t="array" ref="V159">IFERROR(INDEX(LY_12[Vendor Name], U159), "")</f>
        <v>0</v>
      </c>
      <c r="W159" s="44">
        <f>SUMIFS(LY_12[Closed Sales Volume YTD], LY_12[Associate Name], V149, LY_12[Vendor Name], V159)</f>
        <v>0</v>
      </c>
      <c r="X159" s="45" t="e">
        <f>W159/W147</f>
        <v>#DIV/0!</v>
      </c>
      <c r="Z159" s="3">
        <v>9</v>
      </c>
      <c r="AA159" s="3" cm="1">
        <f t="array" ref="AA159">_xlfn.AGGREGATE(15, 3, (LY_12[Associate Name]=AB149)/(LY_12[Associate Name]=AB149)*ROW(LY_12[Associate Name]), Z159) - 1</f>
        <v>9</v>
      </c>
      <c r="AB159" s="43" cm="1">
        <f t="array" ref="AB159">IFERROR(INDEX(LY_12[Vendor Name], AA159), "")</f>
        <v>0</v>
      </c>
      <c r="AC159" s="44">
        <f>SUMIFS(LY_12[Closed Sales Volume YTD], LY_12[Associate Name], AB149, LY_12[Vendor Name], AB159)</f>
        <v>0</v>
      </c>
      <c r="AD159" s="45" t="e">
        <f>AC159/AC147</f>
        <v>#DIV/0!</v>
      </c>
    </row>
    <row r="160" spans="1:30" x14ac:dyDescent="0.2">
      <c r="B160" s="3">
        <v>10</v>
      </c>
      <c r="C160" s="3" cm="1">
        <f t="array" ref="C160">_xlfn.AGGREGATE(15, 3, (LY_12[Associate Name]=D149)/(LY_12[Associate Name]=D149)*ROW(LY_12[Associate Name]), B160) - 1</f>
        <v>10</v>
      </c>
      <c r="D160" s="43" cm="1">
        <f t="array" ref="D160">IFERROR(INDEX(LY_12[Vendor Name], C160), "")</f>
        <v>0</v>
      </c>
      <c r="E160" s="44">
        <f>SUMIFS(LY_12[Closed Sales Volume YTD], LY_12[Associate Name], D149, LY_12[Vendor Name], D160)</f>
        <v>0</v>
      </c>
      <c r="F160" s="45" t="e">
        <f>E160/E147</f>
        <v>#DIV/0!</v>
      </c>
      <c r="H160" s="3">
        <v>10</v>
      </c>
      <c r="I160" s="3" cm="1">
        <f t="array" ref="I160">_xlfn.AGGREGATE(15, 3, (LY_12[Associate Name]=J149)/(LY_12[Associate Name]=J149)*ROW(LY_12[Associate Name]), H160) - 1</f>
        <v>10</v>
      </c>
      <c r="J160" s="43" cm="1">
        <f t="array" ref="J160">IFERROR(INDEX(LY_12[Vendor Name], I160), "")</f>
        <v>0</v>
      </c>
      <c r="K160" s="44">
        <f>SUMIFS(LY_12[Closed Sales Volume YTD], LY_12[Associate Name], J149, LY_12[Vendor Name], J160)</f>
        <v>0</v>
      </c>
      <c r="L160" s="45" t="e">
        <f>K160/K147</f>
        <v>#DIV/0!</v>
      </c>
      <c r="N160" s="3">
        <v>10</v>
      </c>
      <c r="O160" s="3" cm="1">
        <f t="array" ref="O160">_xlfn.AGGREGATE(15, 3, (LY_12[Associate Name]=P149)/(LY_12[Associate Name]=P149)*ROW(LY_12[Associate Name]), N160) - 1</f>
        <v>10</v>
      </c>
      <c r="P160" s="43" cm="1">
        <f t="array" ref="P160">IFERROR(INDEX(LY_12[Vendor Name], O160), "")</f>
        <v>0</v>
      </c>
      <c r="Q160" s="44">
        <f>SUMIFS(LY_12[Closed Sales Volume YTD], LY_12[Associate Name], P149, LY_12[Vendor Name], P160)</f>
        <v>0</v>
      </c>
      <c r="R160" s="45" t="e">
        <f>Q160/Q147</f>
        <v>#DIV/0!</v>
      </c>
      <c r="T160" s="3">
        <v>10</v>
      </c>
      <c r="U160" s="3" cm="1">
        <f t="array" ref="U160">_xlfn.AGGREGATE(15, 3, (LY_12[Associate Name]=V149)/(LY_12[Associate Name]=V149)*ROW(LY_12[Associate Name]), T160) - 1</f>
        <v>10</v>
      </c>
      <c r="V160" s="43" cm="1">
        <f t="array" ref="V160">IFERROR(INDEX(LY_12[Vendor Name], U160), "")</f>
        <v>0</v>
      </c>
      <c r="W160" s="44">
        <f>SUMIFS(LY_12[Closed Sales Volume YTD], LY_12[Associate Name], V149, LY_12[Vendor Name], V160)</f>
        <v>0</v>
      </c>
      <c r="X160" s="45" t="e">
        <f>W160/W147</f>
        <v>#DIV/0!</v>
      </c>
      <c r="Z160" s="3">
        <v>10</v>
      </c>
      <c r="AA160" s="3" cm="1">
        <f t="array" ref="AA160">_xlfn.AGGREGATE(15, 3, (LY_12[Associate Name]=AB149)/(LY_12[Associate Name]=AB149)*ROW(LY_12[Associate Name]), Z160) - 1</f>
        <v>10</v>
      </c>
      <c r="AB160" s="43" cm="1">
        <f t="array" ref="AB160">IFERROR(INDEX(LY_12[Vendor Name], AA160), "")</f>
        <v>0</v>
      </c>
      <c r="AC160" s="44">
        <f>SUMIFS(LY_12[Closed Sales Volume YTD], LY_12[Associate Name], AB149, LY_12[Vendor Name], AB160)</f>
        <v>0</v>
      </c>
      <c r="AD160" s="45" t="e">
        <f>AC160/AC147</f>
        <v>#DIV/0!</v>
      </c>
    </row>
    <row r="162" spans="1:30" ht="16" customHeight="1" x14ac:dyDescent="0.2">
      <c r="A162" s="81">
        <f>A146+5</f>
        <v>51</v>
      </c>
      <c r="B162" s="3"/>
      <c r="C162" s="3"/>
      <c r="D162" s="76" t="str" cm="1">
        <f t="array" ref="D162">IFERROR(INDEX(LY_Associate[Associate Name], A162), "")</f>
        <v/>
      </c>
      <c r="E162" s="77"/>
      <c r="F162" s="78"/>
      <c r="G162" s="81">
        <f>G146+5</f>
        <v>52</v>
      </c>
      <c r="H162" s="3"/>
      <c r="I162" s="3"/>
      <c r="J162" s="76" t="str" cm="1">
        <f t="array" ref="J162">IFERROR(INDEX(LY_Associate[Associate Name], G162), "")</f>
        <v/>
      </c>
      <c r="K162" s="77"/>
      <c r="L162" s="78"/>
      <c r="M162" s="81">
        <f>M146+5</f>
        <v>53</v>
      </c>
      <c r="N162" s="3"/>
      <c r="O162" s="3"/>
      <c r="P162" s="76" t="str" cm="1">
        <f t="array" ref="P162">IFERROR(INDEX(LY_Associate[Associate Name], M162), "")</f>
        <v/>
      </c>
      <c r="Q162" s="77"/>
      <c r="R162" s="78"/>
      <c r="S162" s="81">
        <f>S146+5</f>
        <v>54</v>
      </c>
      <c r="T162" s="3"/>
      <c r="U162" s="3"/>
      <c r="V162" s="76" t="str" cm="1">
        <f t="array" ref="V162">IFERROR(INDEX(LY_Associate[Associate Name], S162), "")</f>
        <v/>
      </c>
      <c r="W162" s="77"/>
      <c r="X162" s="78"/>
      <c r="Y162" s="81">
        <f>Y146+5</f>
        <v>55</v>
      </c>
      <c r="Z162" s="3"/>
      <c r="AA162" s="3"/>
      <c r="AB162" s="76" t="str" cm="1">
        <f t="array" ref="AB162">IFERROR(INDEX(LY_Associate[Associate Name], Y162), "")</f>
        <v/>
      </c>
      <c r="AC162" s="77"/>
      <c r="AD162" s="78"/>
    </row>
    <row r="163" spans="1:30" ht="16" customHeight="1" x14ac:dyDescent="0.2">
      <c r="A163" s="81"/>
      <c r="B163" s="3"/>
      <c r="C163" s="3"/>
      <c r="D163" s="37" t="s">
        <v>36</v>
      </c>
      <c r="E163" s="79">
        <f>SUMIFS(LY_12[Closed Sales Volume YTD], LY_12[Associate Name], D162)</f>
        <v>0</v>
      </c>
      <c r="F163" s="80"/>
      <c r="G163" s="81"/>
      <c r="H163" s="3"/>
      <c r="I163" s="3"/>
      <c r="J163" s="37" t="s">
        <v>36</v>
      </c>
      <c r="K163" s="79">
        <f>SUMIFS(LY_12[Closed Sales Volume YTD], LY_12[Associate Name], J162)</f>
        <v>0</v>
      </c>
      <c r="L163" s="80"/>
      <c r="M163" s="81"/>
      <c r="N163" s="3"/>
      <c r="O163" s="3"/>
      <c r="P163" s="37" t="s">
        <v>36</v>
      </c>
      <c r="Q163" s="79">
        <f>SUMIFS(LY_12[Closed Sales Volume YTD], LY_12[Associate Name], P162)</f>
        <v>0</v>
      </c>
      <c r="R163" s="80"/>
      <c r="S163" s="81"/>
      <c r="T163" s="3"/>
      <c r="U163" s="3"/>
      <c r="V163" s="37" t="s">
        <v>36</v>
      </c>
      <c r="W163" s="79">
        <f>SUMIFS(LY_12[Closed Sales Volume YTD], LY_12[Associate Name], V162)</f>
        <v>0</v>
      </c>
      <c r="X163" s="80"/>
      <c r="Y163" s="81"/>
      <c r="Z163" s="3"/>
      <c r="AA163" s="3"/>
      <c r="AB163" s="37" t="s">
        <v>36</v>
      </c>
      <c r="AC163" s="79">
        <f>SUMIFS(LY_12[Closed Sales Volume YTD], LY_12[Associate Name], AB162)</f>
        <v>0</v>
      </c>
      <c r="AD163" s="80"/>
    </row>
    <row r="164" spans="1:30" ht="16" customHeight="1" x14ac:dyDescent="0.2">
      <c r="A164" s="81"/>
      <c r="B164" s="3"/>
      <c r="C164" s="3"/>
      <c r="D164" s="37" t="s">
        <v>37</v>
      </c>
      <c r="E164" s="72" t="e">
        <f>E163/LY_12[[#Totals],[Closed Sales Volume YTD]]</f>
        <v>#DIV/0!</v>
      </c>
      <c r="F164" s="73"/>
      <c r="G164" s="81"/>
      <c r="H164" s="3"/>
      <c r="I164" s="3"/>
      <c r="J164" s="37" t="s">
        <v>37</v>
      </c>
      <c r="K164" s="72" t="e">
        <f>K163/LY_12[[#Totals],[Closed Sales Volume YTD]]</f>
        <v>#DIV/0!</v>
      </c>
      <c r="L164" s="73"/>
      <c r="M164" s="81"/>
      <c r="N164" s="3"/>
      <c r="O164" s="3"/>
      <c r="P164" s="37" t="s">
        <v>37</v>
      </c>
      <c r="Q164" s="72" t="e">
        <f>Q163/LY_12[[#Totals],[Closed Sales Volume YTD]]</f>
        <v>#DIV/0!</v>
      </c>
      <c r="R164" s="73"/>
      <c r="S164" s="81"/>
      <c r="T164" s="3"/>
      <c r="U164" s="3"/>
      <c r="V164" s="37" t="s">
        <v>37</v>
      </c>
      <c r="W164" s="72" t="e">
        <f>W163/LY_12[[#Totals],[Closed Sales Volume YTD]]</f>
        <v>#DIV/0!</v>
      </c>
      <c r="X164" s="73"/>
      <c r="Y164" s="81"/>
      <c r="Z164" s="3"/>
      <c r="AA164" s="3"/>
      <c r="AB164" s="37" t="s">
        <v>37</v>
      </c>
      <c r="AC164" s="72" t="e">
        <f>AC163/LY_12[[#Totals],[Closed Sales Volume YTD]]</f>
        <v>#DIV/0!</v>
      </c>
      <c r="AD164" s="73"/>
    </row>
    <row r="165" spans="1:30" hidden="1" x14ac:dyDescent="0.2">
      <c r="B165" s="38" t="s">
        <v>38</v>
      </c>
      <c r="C165" s="39" t="s">
        <v>39</v>
      </c>
      <c r="D165" s="74" t="str">
        <f>D162</f>
        <v/>
      </c>
      <c r="E165" s="75"/>
      <c r="H165" s="38" t="s">
        <v>38</v>
      </c>
      <c r="I165" s="39" t="s">
        <v>39</v>
      </c>
      <c r="J165" s="74" t="str">
        <f t="shared" ref="J165" si="44">J162</f>
        <v/>
      </c>
      <c r="K165" s="75"/>
      <c r="N165" s="38" t="s">
        <v>38</v>
      </c>
      <c r="O165" s="39" t="s">
        <v>39</v>
      </c>
      <c r="P165" s="74" t="str">
        <f t="shared" ref="P165" si="45">P162</f>
        <v/>
      </c>
      <c r="Q165" s="75"/>
      <c r="T165" s="38" t="s">
        <v>38</v>
      </c>
      <c r="U165" s="39" t="s">
        <v>39</v>
      </c>
      <c r="V165" s="74" t="str">
        <f t="shared" ref="V165" si="46">V162</f>
        <v/>
      </c>
      <c r="W165" s="75"/>
      <c r="Z165" s="38" t="s">
        <v>38</v>
      </c>
      <c r="AA165" s="39" t="s">
        <v>39</v>
      </c>
      <c r="AB165" s="74" t="str">
        <f t="shared" ref="AB165" si="47">AB162</f>
        <v/>
      </c>
      <c r="AC165" s="75"/>
    </row>
    <row r="166" spans="1:30" x14ac:dyDescent="0.2">
      <c r="B166" s="40"/>
      <c r="C166" s="40"/>
      <c r="D166" s="41" t="s">
        <v>40</v>
      </c>
      <c r="E166" s="41" t="s">
        <v>41</v>
      </c>
      <c r="F166" s="42" t="s">
        <v>42</v>
      </c>
      <c r="H166" s="40"/>
      <c r="I166" s="40"/>
      <c r="J166" s="41" t="s">
        <v>40</v>
      </c>
      <c r="K166" s="41" t="s">
        <v>41</v>
      </c>
      <c r="L166" s="42" t="s">
        <v>42</v>
      </c>
      <c r="N166" s="40"/>
      <c r="O166" s="40"/>
      <c r="P166" s="41" t="s">
        <v>40</v>
      </c>
      <c r="Q166" s="41" t="s">
        <v>41</v>
      </c>
      <c r="R166" s="42" t="s">
        <v>42</v>
      </c>
      <c r="T166" s="40"/>
      <c r="U166" s="40"/>
      <c r="V166" s="41" t="s">
        <v>40</v>
      </c>
      <c r="W166" s="41" t="s">
        <v>41</v>
      </c>
      <c r="X166" s="42" t="s">
        <v>42</v>
      </c>
      <c r="Z166" s="40"/>
      <c r="AA166" s="40"/>
      <c r="AB166" s="41" t="s">
        <v>40</v>
      </c>
      <c r="AC166" s="41" t="s">
        <v>41</v>
      </c>
      <c r="AD166" s="42" t="s">
        <v>42</v>
      </c>
    </row>
    <row r="167" spans="1:30" x14ac:dyDescent="0.2">
      <c r="B167" s="3">
        <v>1</v>
      </c>
      <c r="C167" s="3" cm="1">
        <f t="array" ref="C167">_xlfn.AGGREGATE(15, 3, (LY_12[Associate Name]=D165)/(LY_12[Associate Name]=D165)*ROW(LY_12[Associate Name]), B167) - 1</f>
        <v>1</v>
      </c>
      <c r="D167" s="43" cm="1">
        <f t="array" ref="D167">IFERROR(INDEX(LY_12[Vendor Name], C167), "")</f>
        <v>0</v>
      </c>
      <c r="E167" s="44">
        <f>SUMIFS(LY_12[Closed Sales Volume YTD], LY_12[Associate Name], D165, LY_12[Vendor Name], D167)</f>
        <v>0</v>
      </c>
      <c r="F167" s="46" t="e">
        <f>E167/E163</f>
        <v>#DIV/0!</v>
      </c>
      <c r="H167" s="3">
        <v>1</v>
      </c>
      <c r="I167" s="3" cm="1">
        <f t="array" ref="I167">_xlfn.AGGREGATE(15, 3, (LY_12[Associate Name]=J165)/(LY_12[Associate Name]=J165)*ROW(LY_12[Associate Name]), H167) - 1</f>
        <v>1</v>
      </c>
      <c r="J167" s="43" cm="1">
        <f t="array" ref="J167">IFERROR(INDEX(LY_12[Vendor Name], I167), "")</f>
        <v>0</v>
      </c>
      <c r="K167" s="44">
        <f>SUMIFS(LY_12[Closed Sales Volume YTD], LY_12[Associate Name], J165, LY_12[Vendor Name], J167)</f>
        <v>0</v>
      </c>
      <c r="L167" s="46" t="e">
        <f t="shared" ref="L167" si="48">K167/K163</f>
        <v>#DIV/0!</v>
      </c>
      <c r="N167" s="3">
        <v>1</v>
      </c>
      <c r="O167" s="3" cm="1">
        <f t="array" ref="O167">_xlfn.AGGREGATE(15, 3, (LY_12[Associate Name]=P165)/(LY_12[Associate Name]=P165)*ROW(LY_12[Associate Name]), N167) - 1</f>
        <v>1</v>
      </c>
      <c r="P167" s="43" cm="1">
        <f t="array" ref="P167">IFERROR(INDEX(LY_12[Vendor Name], O167), "")</f>
        <v>0</v>
      </c>
      <c r="Q167" s="44">
        <f>SUMIFS(LY_12[Closed Sales Volume YTD], LY_12[Associate Name], P165, LY_12[Vendor Name], P167)</f>
        <v>0</v>
      </c>
      <c r="R167" s="46" t="e">
        <f t="shared" ref="R167" si="49">Q167/Q163</f>
        <v>#DIV/0!</v>
      </c>
      <c r="T167" s="3">
        <v>1</v>
      </c>
      <c r="U167" s="3" cm="1">
        <f t="array" ref="U167">_xlfn.AGGREGATE(15, 3, (LY_12[Associate Name]=V165)/(LY_12[Associate Name]=V165)*ROW(LY_12[Associate Name]), T167) - 1</f>
        <v>1</v>
      </c>
      <c r="V167" s="43" cm="1">
        <f t="array" ref="V167">IFERROR(INDEX(LY_12[Vendor Name], U167), "")</f>
        <v>0</v>
      </c>
      <c r="W167" s="44">
        <f>SUMIFS(LY_12[Closed Sales Volume YTD], LY_12[Associate Name], V165, LY_12[Vendor Name], V167)</f>
        <v>0</v>
      </c>
      <c r="X167" s="46" t="e">
        <f t="shared" ref="X167" si="50">W167/W163</f>
        <v>#DIV/0!</v>
      </c>
      <c r="Z167" s="3">
        <v>1</v>
      </c>
      <c r="AA167" s="3" cm="1">
        <f t="array" ref="AA167">_xlfn.AGGREGATE(15, 3, (LY_12[Associate Name]=AB165)/(LY_12[Associate Name]=AB165)*ROW(LY_12[Associate Name]), Z167) - 1</f>
        <v>1</v>
      </c>
      <c r="AB167" s="43" cm="1">
        <f t="array" ref="AB167">IFERROR(INDEX(LY_12[Vendor Name], AA167), "")</f>
        <v>0</v>
      </c>
      <c r="AC167" s="44">
        <f>SUMIFS(LY_12[Closed Sales Volume YTD], LY_12[Associate Name], AB165, LY_12[Vendor Name], AB167)</f>
        <v>0</v>
      </c>
      <c r="AD167" s="46" t="e">
        <f t="shared" ref="AD167" si="51">AC167/AC163</f>
        <v>#DIV/0!</v>
      </c>
    </row>
    <row r="168" spans="1:30" x14ac:dyDescent="0.2">
      <c r="B168" s="3">
        <v>2</v>
      </c>
      <c r="C168" s="3" cm="1">
        <f t="array" ref="C168">_xlfn.AGGREGATE(15, 3, (LY_12[Associate Name]=D165)/(LY_12[Associate Name]=D165)*ROW(LY_12[Associate Name]), B168) - 1</f>
        <v>2</v>
      </c>
      <c r="D168" s="43" cm="1">
        <f t="array" ref="D168">IFERROR(INDEX(LY_12[Vendor Name], C168), "")</f>
        <v>0</v>
      </c>
      <c r="E168" s="44">
        <f>SUMIFS(LY_12[Closed Sales Volume YTD], LY_12[Associate Name], D165, LY_12[Vendor Name], D168)</f>
        <v>0</v>
      </c>
      <c r="F168" s="46" t="e">
        <f>E168/E163</f>
        <v>#DIV/0!</v>
      </c>
      <c r="H168" s="3">
        <v>2</v>
      </c>
      <c r="I168" s="3" cm="1">
        <f t="array" ref="I168">_xlfn.AGGREGATE(15, 3, (LY_12[Associate Name]=J165)/(LY_12[Associate Name]=J165)*ROW(LY_12[Associate Name]), H168) - 1</f>
        <v>2</v>
      </c>
      <c r="J168" s="43" cm="1">
        <f t="array" ref="J168">IFERROR(INDEX(LY_12[Vendor Name], I168), "")</f>
        <v>0</v>
      </c>
      <c r="K168" s="44">
        <f>SUMIFS(LY_12[Closed Sales Volume YTD], LY_12[Associate Name], J165, LY_12[Vendor Name], J168)</f>
        <v>0</v>
      </c>
      <c r="L168" s="46" t="e">
        <f t="shared" ref="L168" si="52">K168/K163</f>
        <v>#DIV/0!</v>
      </c>
      <c r="N168" s="3">
        <v>2</v>
      </c>
      <c r="O168" s="3" cm="1">
        <f t="array" ref="O168">_xlfn.AGGREGATE(15, 3, (LY_12[Associate Name]=P165)/(LY_12[Associate Name]=P165)*ROW(LY_12[Associate Name]), N168) - 1</f>
        <v>2</v>
      </c>
      <c r="P168" s="43" cm="1">
        <f t="array" ref="P168">IFERROR(INDEX(LY_12[Vendor Name], O168), "")</f>
        <v>0</v>
      </c>
      <c r="Q168" s="44">
        <f>SUMIFS(LY_12[Closed Sales Volume YTD], LY_12[Associate Name], P165, LY_12[Vendor Name], P168)</f>
        <v>0</v>
      </c>
      <c r="R168" s="46" t="e">
        <f t="shared" ref="R168" si="53">Q168/Q163</f>
        <v>#DIV/0!</v>
      </c>
      <c r="T168" s="3">
        <v>2</v>
      </c>
      <c r="U168" s="3" cm="1">
        <f t="array" ref="U168">_xlfn.AGGREGATE(15, 3, (LY_12[Associate Name]=V165)/(LY_12[Associate Name]=V165)*ROW(LY_12[Associate Name]), T168) - 1</f>
        <v>2</v>
      </c>
      <c r="V168" s="43" cm="1">
        <f t="array" ref="V168">IFERROR(INDEX(LY_12[Vendor Name], U168), "")</f>
        <v>0</v>
      </c>
      <c r="W168" s="44">
        <f>SUMIFS(LY_12[Closed Sales Volume YTD], LY_12[Associate Name], V165, LY_12[Vendor Name], V168)</f>
        <v>0</v>
      </c>
      <c r="X168" s="46" t="e">
        <f t="shared" ref="X168" si="54">W168/W163</f>
        <v>#DIV/0!</v>
      </c>
      <c r="Z168" s="3">
        <v>2</v>
      </c>
      <c r="AA168" s="3" cm="1">
        <f t="array" ref="AA168">_xlfn.AGGREGATE(15, 3, (LY_12[Associate Name]=AB165)/(LY_12[Associate Name]=AB165)*ROW(LY_12[Associate Name]), Z168) - 1</f>
        <v>2</v>
      </c>
      <c r="AB168" s="43" cm="1">
        <f t="array" ref="AB168">IFERROR(INDEX(LY_12[Vendor Name], AA168), "")</f>
        <v>0</v>
      </c>
      <c r="AC168" s="44">
        <f>SUMIFS(LY_12[Closed Sales Volume YTD], LY_12[Associate Name], AB165, LY_12[Vendor Name], AB168)</f>
        <v>0</v>
      </c>
      <c r="AD168" s="46" t="e">
        <f t="shared" ref="AD168" si="55">AC168/AC163</f>
        <v>#DIV/0!</v>
      </c>
    </row>
    <row r="169" spans="1:30" x14ac:dyDescent="0.2">
      <c r="B169" s="3">
        <v>3</v>
      </c>
      <c r="C169" s="3" cm="1">
        <f t="array" ref="C169">_xlfn.AGGREGATE(15, 3, (LY_12[Associate Name]=D165)/(LY_12[Associate Name]=D165)*ROW(LY_12[Associate Name]), B169) - 1</f>
        <v>3</v>
      </c>
      <c r="D169" s="43" cm="1">
        <f t="array" ref="D169">IFERROR(INDEX(LY_12[Vendor Name], C169), "")</f>
        <v>0</v>
      </c>
      <c r="E169" s="44">
        <f>SUMIFS(LY_12[Closed Sales Volume YTD], LY_12[Associate Name], D165, LY_12[Vendor Name], D169)</f>
        <v>0</v>
      </c>
      <c r="F169" s="45" t="e">
        <f>E169/E163</f>
        <v>#DIV/0!</v>
      </c>
      <c r="H169" s="3">
        <v>3</v>
      </c>
      <c r="I169" s="3" cm="1">
        <f t="array" ref="I169">_xlfn.AGGREGATE(15, 3, (LY_12[Associate Name]=J165)/(LY_12[Associate Name]=J165)*ROW(LY_12[Associate Name]), H169) - 1</f>
        <v>3</v>
      </c>
      <c r="J169" s="43" cm="1">
        <f t="array" ref="J169">IFERROR(INDEX(LY_12[Vendor Name], I169), "")</f>
        <v>0</v>
      </c>
      <c r="K169" s="44">
        <f>SUMIFS(LY_12[Closed Sales Volume YTD], LY_12[Associate Name], J165, LY_12[Vendor Name], J169)</f>
        <v>0</v>
      </c>
      <c r="L169" s="45" t="e">
        <f t="shared" ref="L169" si="56">K169/K163</f>
        <v>#DIV/0!</v>
      </c>
      <c r="N169" s="3">
        <v>3</v>
      </c>
      <c r="O169" s="3" cm="1">
        <f t="array" ref="O169">_xlfn.AGGREGATE(15, 3, (LY_12[Associate Name]=P165)/(LY_12[Associate Name]=P165)*ROW(LY_12[Associate Name]), N169) - 1</f>
        <v>3</v>
      </c>
      <c r="P169" s="43" cm="1">
        <f t="array" ref="P169">IFERROR(INDEX(LY_12[Vendor Name], O169), "")</f>
        <v>0</v>
      </c>
      <c r="Q169" s="44">
        <f>SUMIFS(LY_12[Closed Sales Volume YTD], LY_12[Associate Name], P165, LY_12[Vendor Name], P169)</f>
        <v>0</v>
      </c>
      <c r="R169" s="45" t="e">
        <f t="shared" ref="R169" si="57">Q169/Q163</f>
        <v>#DIV/0!</v>
      </c>
      <c r="T169" s="3">
        <v>3</v>
      </c>
      <c r="U169" s="3" cm="1">
        <f t="array" ref="U169">_xlfn.AGGREGATE(15, 3, (LY_12[Associate Name]=V165)/(LY_12[Associate Name]=V165)*ROW(LY_12[Associate Name]), T169) - 1</f>
        <v>3</v>
      </c>
      <c r="V169" s="43" cm="1">
        <f t="array" ref="V169">IFERROR(INDEX(LY_12[Vendor Name], U169), "")</f>
        <v>0</v>
      </c>
      <c r="W169" s="44">
        <f>SUMIFS(LY_12[Closed Sales Volume YTD], LY_12[Associate Name], V165, LY_12[Vendor Name], V169)</f>
        <v>0</v>
      </c>
      <c r="X169" s="45" t="e">
        <f t="shared" ref="X169" si="58">W169/W163</f>
        <v>#DIV/0!</v>
      </c>
      <c r="Z169" s="3">
        <v>3</v>
      </c>
      <c r="AA169" s="3" cm="1">
        <f t="array" ref="AA169">_xlfn.AGGREGATE(15, 3, (LY_12[Associate Name]=AB165)/(LY_12[Associate Name]=AB165)*ROW(LY_12[Associate Name]), Z169) - 1</f>
        <v>3</v>
      </c>
      <c r="AB169" s="43" cm="1">
        <f t="array" ref="AB169">IFERROR(INDEX(LY_12[Vendor Name], AA169), "")</f>
        <v>0</v>
      </c>
      <c r="AC169" s="44">
        <f>SUMIFS(LY_12[Closed Sales Volume YTD], LY_12[Associate Name], AB165, LY_12[Vendor Name], AB169)</f>
        <v>0</v>
      </c>
      <c r="AD169" s="45" t="e">
        <f t="shared" ref="AD169" si="59">AC169/AC163</f>
        <v>#DIV/0!</v>
      </c>
    </row>
    <row r="170" spans="1:30" x14ac:dyDescent="0.2">
      <c r="B170" s="3">
        <v>4</v>
      </c>
      <c r="C170" s="3" cm="1">
        <f t="array" ref="C170">_xlfn.AGGREGATE(15, 3, (LY_12[Associate Name]=D165)/(LY_12[Associate Name]=D165)*ROW(LY_12[Associate Name]), B170) - 1</f>
        <v>4</v>
      </c>
      <c r="D170" s="43" cm="1">
        <f t="array" ref="D170">IFERROR(INDEX(LY_12[Vendor Name], C170), "")</f>
        <v>0</v>
      </c>
      <c r="E170" s="44">
        <f>SUMIFS(LY_12[Closed Sales Volume YTD], LY_12[Associate Name], D165, LY_12[Vendor Name], D170)</f>
        <v>0</v>
      </c>
      <c r="F170" s="45" t="e">
        <f>E170/E163</f>
        <v>#DIV/0!</v>
      </c>
      <c r="H170" s="3">
        <v>4</v>
      </c>
      <c r="I170" s="3" cm="1">
        <f t="array" ref="I170">_xlfn.AGGREGATE(15, 3, (LY_12[Associate Name]=J165)/(LY_12[Associate Name]=J165)*ROW(LY_12[Associate Name]), H170) - 1</f>
        <v>4</v>
      </c>
      <c r="J170" s="43" cm="1">
        <f t="array" ref="J170">IFERROR(INDEX(LY_12[Vendor Name], I170), "")</f>
        <v>0</v>
      </c>
      <c r="K170" s="44">
        <f>SUMIFS(LY_12[Closed Sales Volume YTD], LY_12[Associate Name], J165, LY_12[Vendor Name], J170)</f>
        <v>0</v>
      </c>
      <c r="L170" s="45" t="e">
        <f t="shared" ref="L170" si="60">K170/K163</f>
        <v>#DIV/0!</v>
      </c>
      <c r="N170" s="3">
        <v>4</v>
      </c>
      <c r="O170" s="3" cm="1">
        <f t="array" ref="O170">_xlfn.AGGREGATE(15, 3, (LY_12[Associate Name]=P165)/(LY_12[Associate Name]=P165)*ROW(LY_12[Associate Name]), N170) - 1</f>
        <v>4</v>
      </c>
      <c r="P170" s="43" cm="1">
        <f t="array" ref="P170">IFERROR(INDEX(LY_12[Vendor Name], O170), "")</f>
        <v>0</v>
      </c>
      <c r="Q170" s="44">
        <f>SUMIFS(LY_12[Closed Sales Volume YTD], LY_12[Associate Name], P165, LY_12[Vendor Name], P170)</f>
        <v>0</v>
      </c>
      <c r="R170" s="45" t="e">
        <f t="shared" ref="R170" si="61">Q170/Q163</f>
        <v>#DIV/0!</v>
      </c>
      <c r="T170" s="3">
        <v>4</v>
      </c>
      <c r="U170" s="3" cm="1">
        <f t="array" ref="U170">_xlfn.AGGREGATE(15, 3, (LY_12[Associate Name]=V165)/(LY_12[Associate Name]=V165)*ROW(LY_12[Associate Name]), T170) - 1</f>
        <v>4</v>
      </c>
      <c r="V170" s="43" cm="1">
        <f t="array" ref="V170">IFERROR(INDEX(LY_12[Vendor Name], U170), "")</f>
        <v>0</v>
      </c>
      <c r="W170" s="44">
        <f>SUMIFS(LY_12[Closed Sales Volume YTD], LY_12[Associate Name], V165, LY_12[Vendor Name], V170)</f>
        <v>0</v>
      </c>
      <c r="X170" s="45" t="e">
        <f t="shared" ref="X170" si="62">W170/W163</f>
        <v>#DIV/0!</v>
      </c>
      <c r="Z170" s="3">
        <v>4</v>
      </c>
      <c r="AA170" s="3" cm="1">
        <f t="array" ref="AA170">_xlfn.AGGREGATE(15, 3, (LY_12[Associate Name]=AB165)/(LY_12[Associate Name]=AB165)*ROW(LY_12[Associate Name]), Z170) - 1</f>
        <v>4</v>
      </c>
      <c r="AB170" s="43" cm="1">
        <f t="array" ref="AB170">IFERROR(INDEX(LY_12[Vendor Name], AA170), "")</f>
        <v>0</v>
      </c>
      <c r="AC170" s="44">
        <f>SUMIFS(LY_12[Closed Sales Volume YTD], LY_12[Associate Name], AB165, LY_12[Vendor Name], AB170)</f>
        <v>0</v>
      </c>
      <c r="AD170" s="45" t="e">
        <f t="shared" ref="AD170" si="63">AC170/AC163</f>
        <v>#DIV/0!</v>
      </c>
    </row>
    <row r="171" spans="1:30" x14ac:dyDescent="0.2">
      <c r="B171" s="3">
        <v>5</v>
      </c>
      <c r="C171" s="3" cm="1">
        <f t="array" ref="C171">_xlfn.AGGREGATE(15, 3, (LY_12[Associate Name]=D165)/(LY_12[Associate Name]=D165)*ROW(LY_12[Associate Name]), B171) - 1</f>
        <v>5</v>
      </c>
      <c r="D171" s="43" cm="1">
        <f t="array" ref="D171">IFERROR(INDEX(LY_12[Vendor Name], C171), "")</f>
        <v>0</v>
      </c>
      <c r="E171" s="44">
        <f>SUMIFS(LY_12[Closed Sales Volume YTD], LY_12[Associate Name], D165, LY_12[Vendor Name], D171)</f>
        <v>0</v>
      </c>
      <c r="F171" s="45" t="e">
        <f>E171/E163</f>
        <v>#DIV/0!</v>
      </c>
      <c r="H171" s="3">
        <v>5</v>
      </c>
      <c r="I171" s="3" cm="1">
        <f t="array" ref="I171">_xlfn.AGGREGATE(15, 3, (LY_12[Associate Name]=J165)/(LY_12[Associate Name]=J165)*ROW(LY_12[Associate Name]), H171) - 1</f>
        <v>5</v>
      </c>
      <c r="J171" s="43" cm="1">
        <f t="array" ref="J171">IFERROR(INDEX(LY_12[Vendor Name], I171), "")</f>
        <v>0</v>
      </c>
      <c r="K171" s="44">
        <f>SUMIFS(LY_12[Closed Sales Volume YTD], LY_12[Associate Name], J165, LY_12[Vendor Name], J171)</f>
        <v>0</v>
      </c>
      <c r="L171" s="45" t="e">
        <f t="shared" ref="L171" si="64">K171/K163</f>
        <v>#DIV/0!</v>
      </c>
      <c r="N171" s="3">
        <v>5</v>
      </c>
      <c r="O171" s="3" cm="1">
        <f t="array" ref="O171">_xlfn.AGGREGATE(15, 3, (LY_12[Associate Name]=P165)/(LY_12[Associate Name]=P165)*ROW(LY_12[Associate Name]), N171) - 1</f>
        <v>5</v>
      </c>
      <c r="P171" s="43" cm="1">
        <f t="array" ref="P171">IFERROR(INDEX(LY_12[Vendor Name], O171), "")</f>
        <v>0</v>
      </c>
      <c r="Q171" s="44">
        <f>SUMIFS(LY_12[Closed Sales Volume YTD], LY_12[Associate Name], P165, LY_12[Vendor Name], P171)</f>
        <v>0</v>
      </c>
      <c r="R171" s="45" t="e">
        <f t="shared" ref="R171" si="65">Q171/Q163</f>
        <v>#DIV/0!</v>
      </c>
      <c r="T171" s="3">
        <v>5</v>
      </c>
      <c r="U171" s="3" cm="1">
        <f t="array" ref="U171">_xlfn.AGGREGATE(15, 3, (LY_12[Associate Name]=V165)/(LY_12[Associate Name]=V165)*ROW(LY_12[Associate Name]), T171) - 1</f>
        <v>5</v>
      </c>
      <c r="V171" s="43" cm="1">
        <f t="array" ref="V171">IFERROR(INDEX(LY_12[Vendor Name], U171), "")</f>
        <v>0</v>
      </c>
      <c r="W171" s="44">
        <f>SUMIFS(LY_12[Closed Sales Volume YTD], LY_12[Associate Name], V165, LY_12[Vendor Name], V171)</f>
        <v>0</v>
      </c>
      <c r="X171" s="45" t="e">
        <f t="shared" ref="X171" si="66">W171/W163</f>
        <v>#DIV/0!</v>
      </c>
      <c r="Z171" s="3">
        <v>5</v>
      </c>
      <c r="AA171" s="3" cm="1">
        <f t="array" ref="AA171">_xlfn.AGGREGATE(15, 3, (LY_12[Associate Name]=AB165)/(LY_12[Associate Name]=AB165)*ROW(LY_12[Associate Name]), Z171) - 1</f>
        <v>5</v>
      </c>
      <c r="AB171" s="43" cm="1">
        <f t="array" ref="AB171">IFERROR(INDEX(LY_12[Vendor Name], AA171), "")</f>
        <v>0</v>
      </c>
      <c r="AC171" s="44">
        <f>SUMIFS(LY_12[Closed Sales Volume YTD], LY_12[Associate Name], AB165, LY_12[Vendor Name], AB171)</f>
        <v>0</v>
      </c>
      <c r="AD171" s="45" t="e">
        <f t="shared" ref="AD171" si="67">AC171/AC163</f>
        <v>#DIV/0!</v>
      </c>
    </row>
    <row r="172" spans="1:30" x14ac:dyDescent="0.2">
      <c r="B172" s="3">
        <v>6</v>
      </c>
      <c r="C172" s="3" cm="1">
        <f t="array" ref="C172">_xlfn.AGGREGATE(15, 3, (LY_12[Associate Name]=D165)/(LY_12[Associate Name]=D165)*ROW(LY_12[Associate Name]), B172) - 1</f>
        <v>6</v>
      </c>
      <c r="D172" s="43" cm="1">
        <f t="array" ref="D172">IFERROR(INDEX(LY_12[Vendor Name], C172), "")</f>
        <v>0</v>
      </c>
      <c r="E172" s="44">
        <f>SUMIFS(LY_12[Closed Sales Volume YTD], LY_12[Associate Name], D165, LY_12[Vendor Name], D172)</f>
        <v>0</v>
      </c>
      <c r="F172" s="45" t="e">
        <f>E172/E163</f>
        <v>#DIV/0!</v>
      </c>
      <c r="H172" s="3">
        <v>6</v>
      </c>
      <c r="I172" s="3" cm="1">
        <f t="array" ref="I172">_xlfn.AGGREGATE(15, 3, (LY_12[Associate Name]=J165)/(LY_12[Associate Name]=J165)*ROW(LY_12[Associate Name]), H172) - 1</f>
        <v>6</v>
      </c>
      <c r="J172" s="43" cm="1">
        <f t="array" ref="J172">IFERROR(INDEX(LY_12[Vendor Name], I172), "")</f>
        <v>0</v>
      </c>
      <c r="K172" s="44">
        <f>SUMIFS(LY_12[Closed Sales Volume YTD], LY_12[Associate Name], J165, LY_12[Vendor Name], J172)</f>
        <v>0</v>
      </c>
      <c r="L172" s="45" t="e">
        <f t="shared" ref="L172" si="68">K172/K163</f>
        <v>#DIV/0!</v>
      </c>
      <c r="N172" s="3">
        <v>6</v>
      </c>
      <c r="O172" s="3" cm="1">
        <f t="array" ref="O172">_xlfn.AGGREGATE(15, 3, (LY_12[Associate Name]=P165)/(LY_12[Associate Name]=P165)*ROW(LY_12[Associate Name]), N172) - 1</f>
        <v>6</v>
      </c>
      <c r="P172" s="43" cm="1">
        <f t="array" ref="P172">IFERROR(INDEX(LY_12[Vendor Name], O172), "")</f>
        <v>0</v>
      </c>
      <c r="Q172" s="44">
        <f>SUMIFS(LY_12[Closed Sales Volume YTD], LY_12[Associate Name], P165, LY_12[Vendor Name], P172)</f>
        <v>0</v>
      </c>
      <c r="R172" s="45" t="e">
        <f t="shared" ref="R172" si="69">Q172/Q163</f>
        <v>#DIV/0!</v>
      </c>
      <c r="T172" s="3">
        <v>6</v>
      </c>
      <c r="U172" s="3" cm="1">
        <f t="array" ref="U172">_xlfn.AGGREGATE(15, 3, (LY_12[Associate Name]=V165)/(LY_12[Associate Name]=V165)*ROW(LY_12[Associate Name]), T172) - 1</f>
        <v>6</v>
      </c>
      <c r="V172" s="43" cm="1">
        <f t="array" ref="V172">IFERROR(INDEX(LY_12[Vendor Name], U172), "")</f>
        <v>0</v>
      </c>
      <c r="W172" s="44">
        <f>SUMIFS(LY_12[Closed Sales Volume YTD], LY_12[Associate Name], V165, LY_12[Vendor Name], V172)</f>
        <v>0</v>
      </c>
      <c r="X172" s="45" t="e">
        <f t="shared" ref="X172" si="70">W172/W163</f>
        <v>#DIV/0!</v>
      </c>
      <c r="Z172" s="3">
        <v>6</v>
      </c>
      <c r="AA172" s="3" cm="1">
        <f t="array" ref="AA172">_xlfn.AGGREGATE(15, 3, (LY_12[Associate Name]=AB165)/(LY_12[Associate Name]=AB165)*ROW(LY_12[Associate Name]), Z172) - 1</f>
        <v>6</v>
      </c>
      <c r="AB172" s="43" cm="1">
        <f t="array" ref="AB172">IFERROR(INDEX(LY_12[Vendor Name], AA172), "")</f>
        <v>0</v>
      </c>
      <c r="AC172" s="44">
        <f>SUMIFS(LY_12[Closed Sales Volume YTD], LY_12[Associate Name], AB165, LY_12[Vendor Name], AB172)</f>
        <v>0</v>
      </c>
      <c r="AD172" s="45" t="e">
        <f t="shared" ref="AD172" si="71">AC172/AC163</f>
        <v>#DIV/0!</v>
      </c>
    </row>
    <row r="173" spans="1:30" x14ac:dyDescent="0.2">
      <c r="B173" s="3">
        <v>7</v>
      </c>
      <c r="C173" s="3" cm="1">
        <f t="array" ref="C173">_xlfn.AGGREGATE(15, 3, (LY_12[Associate Name]=D165)/(LY_12[Associate Name]=D165)*ROW(LY_12[Associate Name]), B173) - 1</f>
        <v>7</v>
      </c>
      <c r="D173" s="43" cm="1">
        <f t="array" ref="D173">IFERROR(INDEX(LY_12[Vendor Name], C173), "")</f>
        <v>0</v>
      </c>
      <c r="E173" s="44">
        <f>SUMIFS(LY_12[Closed Sales Volume YTD], LY_12[Associate Name], D165, LY_12[Vendor Name], D173)</f>
        <v>0</v>
      </c>
      <c r="F173" s="45" t="e">
        <f>E173/E163</f>
        <v>#DIV/0!</v>
      </c>
      <c r="H173" s="3">
        <v>7</v>
      </c>
      <c r="I173" s="3" cm="1">
        <f t="array" ref="I173">_xlfn.AGGREGATE(15, 3, (LY_12[Associate Name]=J165)/(LY_12[Associate Name]=J165)*ROW(LY_12[Associate Name]), H173) - 1</f>
        <v>7</v>
      </c>
      <c r="J173" s="43" cm="1">
        <f t="array" ref="J173">IFERROR(INDEX(LY_12[Vendor Name], I173), "")</f>
        <v>0</v>
      </c>
      <c r="K173" s="44">
        <f>SUMIFS(LY_12[Closed Sales Volume YTD], LY_12[Associate Name], J165, LY_12[Vendor Name], J173)</f>
        <v>0</v>
      </c>
      <c r="L173" s="45" t="e">
        <f t="shared" ref="L173" si="72">K173/K163</f>
        <v>#DIV/0!</v>
      </c>
      <c r="N173" s="3">
        <v>7</v>
      </c>
      <c r="O173" s="3" cm="1">
        <f t="array" ref="O173">_xlfn.AGGREGATE(15, 3, (LY_12[Associate Name]=P165)/(LY_12[Associate Name]=P165)*ROW(LY_12[Associate Name]), N173) - 1</f>
        <v>7</v>
      </c>
      <c r="P173" s="43" cm="1">
        <f t="array" ref="P173">IFERROR(INDEX(LY_12[Vendor Name], O173), "")</f>
        <v>0</v>
      </c>
      <c r="Q173" s="44">
        <f>SUMIFS(LY_12[Closed Sales Volume YTD], LY_12[Associate Name], P165, LY_12[Vendor Name], P173)</f>
        <v>0</v>
      </c>
      <c r="R173" s="45" t="e">
        <f t="shared" ref="R173" si="73">Q173/Q163</f>
        <v>#DIV/0!</v>
      </c>
      <c r="T173" s="3">
        <v>7</v>
      </c>
      <c r="U173" s="3" cm="1">
        <f t="array" ref="U173">_xlfn.AGGREGATE(15, 3, (LY_12[Associate Name]=V165)/(LY_12[Associate Name]=V165)*ROW(LY_12[Associate Name]), T173) - 1</f>
        <v>7</v>
      </c>
      <c r="V173" s="43" cm="1">
        <f t="array" ref="V173">IFERROR(INDEX(LY_12[Vendor Name], U173), "")</f>
        <v>0</v>
      </c>
      <c r="W173" s="44">
        <f>SUMIFS(LY_12[Closed Sales Volume YTD], LY_12[Associate Name], V165, LY_12[Vendor Name], V173)</f>
        <v>0</v>
      </c>
      <c r="X173" s="45" t="e">
        <f t="shared" ref="X173" si="74">W173/W163</f>
        <v>#DIV/0!</v>
      </c>
      <c r="Z173" s="3">
        <v>7</v>
      </c>
      <c r="AA173" s="3" cm="1">
        <f t="array" ref="AA173">_xlfn.AGGREGATE(15, 3, (LY_12[Associate Name]=AB165)/(LY_12[Associate Name]=AB165)*ROW(LY_12[Associate Name]), Z173) - 1</f>
        <v>7</v>
      </c>
      <c r="AB173" s="43" cm="1">
        <f t="array" ref="AB173">IFERROR(INDEX(LY_12[Vendor Name], AA173), "")</f>
        <v>0</v>
      </c>
      <c r="AC173" s="44">
        <f>SUMIFS(LY_12[Closed Sales Volume YTD], LY_12[Associate Name], AB165, LY_12[Vendor Name], AB173)</f>
        <v>0</v>
      </c>
      <c r="AD173" s="45" t="e">
        <f t="shared" ref="AD173" si="75">AC173/AC163</f>
        <v>#DIV/0!</v>
      </c>
    </row>
    <row r="174" spans="1:30" x14ac:dyDescent="0.2">
      <c r="B174" s="3">
        <v>8</v>
      </c>
      <c r="C174" s="3" cm="1">
        <f t="array" ref="C174">_xlfn.AGGREGATE(15, 3, (LY_12[Associate Name]=D165)/(LY_12[Associate Name]=D165)*ROW(LY_12[Associate Name]), B174) - 1</f>
        <v>8</v>
      </c>
      <c r="D174" s="43" cm="1">
        <f t="array" ref="D174">IFERROR(INDEX(LY_12[Vendor Name], C174), "")</f>
        <v>0</v>
      </c>
      <c r="E174" s="44">
        <f>SUMIFS(LY_12[Closed Sales Volume YTD], LY_12[Associate Name], D165, LY_12[Vendor Name], D174)</f>
        <v>0</v>
      </c>
      <c r="F174" s="45" t="e">
        <f>E174/E163</f>
        <v>#DIV/0!</v>
      </c>
      <c r="H174" s="3">
        <v>8</v>
      </c>
      <c r="I174" s="3" cm="1">
        <f t="array" ref="I174">_xlfn.AGGREGATE(15, 3, (LY_12[Associate Name]=J165)/(LY_12[Associate Name]=J165)*ROW(LY_12[Associate Name]), H174) - 1</f>
        <v>8</v>
      </c>
      <c r="J174" s="43" cm="1">
        <f t="array" ref="J174">IFERROR(INDEX(LY_12[Vendor Name], I174), "")</f>
        <v>0</v>
      </c>
      <c r="K174" s="44">
        <f>SUMIFS(LY_12[Closed Sales Volume YTD], LY_12[Associate Name], J165, LY_12[Vendor Name], J174)</f>
        <v>0</v>
      </c>
      <c r="L174" s="45" t="e">
        <f t="shared" ref="L174" si="76">K174/K163</f>
        <v>#DIV/0!</v>
      </c>
      <c r="N174" s="3">
        <v>8</v>
      </c>
      <c r="O174" s="3" cm="1">
        <f t="array" ref="O174">_xlfn.AGGREGATE(15, 3, (LY_12[Associate Name]=P165)/(LY_12[Associate Name]=P165)*ROW(LY_12[Associate Name]), N174) - 1</f>
        <v>8</v>
      </c>
      <c r="P174" s="43" cm="1">
        <f t="array" ref="P174">IFERROR(INDEX(LY_12[Vendor Name], O174), "")</f>
        <v>0</v>
      </c>
      <c r="Q174" s="44">
        <f>SUMIFS(LY_12[Closed Sales Volume YTD], LY_12[Associate Name], P165, LY_12[Vendor Name], P174)</f>
        <v>0</v>
      </c>
      <c r="R174" s="45" t="e">
        <f t="shared" ref="R174" si="77">Q174/Q163</f>
        <v>#DIV/0!</v>
      </c>
      <c r="T174" s="3">
        <v>8</v>
      </c>
      <c r="U174" s="3" cm="1">
        <f t="array" ref="U174">_xlfn.AGGREGATE(15, 3, (LY_12[Associate Name]=V165)/(LY_12[Associate Name]=V165)*ROW(LY_12[Associate Name]), T174) - 1</f>
        <v>8</v>
      </c>
      <c r="V174" s="43" cm="1">
        <f t="array" ref="V174">IFERROR(INDEX(LY_12[Vendor Name], U174), "")</f>
        <v>0</v>
      </c>
      <c r="W174" s="44">
        <f>SUMIFS(LY_12[Closed Sales Volume YTD], LY_12[Associate Name], V165, LY_12[Vendor Name], V174)</f>
        <v>0</v>
      </c>
      <c r="X174" s="45" t="e">
        <f t="shared" ref="X174" si="78">W174/W163</f>
        <v>#DIV/0!</v>
      </c>
      <c r="Z174" s="3">
        <v>8</v>
      </c>
      <c r="AA174" s="3" cm="1">
        <f t="array" ref="AA174">_xlfn.AGGREGATE(15, 3, (LY_12[Associate Name]=AB165)/(LY_12[Associate Name]=AB165)*ROW(LY_12[Associate Name]), Z174) - 1</f>
        <v>8</v>
      </c>
      <c r="AB174" s="43" cm="1">
        <f t="array" ref="AB174">IFERROR(INDEX(LY_12[Vendor Name], AA174), "")</f>
        <v>0</v>
      </c>
      <c r="AC174" s="44">
        <f>SUMIFS(LY_12[Closed Sales Volume YTD], LY_12[Associate Name], AB165, LY_12[Vendor Name], AB174)</f>
        <v>0</v>
      </c>
      <c r="AD174" s="45" t="e">
        <f t="shared" ref="AD174" si="79">AC174/AC163</f>
        <v>#DIV/0!</v>
      </c>
    </row>
    <row r="175" spans="1:30" x14ac:dyDescent="0.2">
      <c r="B175" s="3">
        <v>9</v>
      </c>
      <c r="C175" s="3" cm="1">
        <f t="array" ref="C175">_xlfn.AGGREGATE(15, 3, (LY_12[Associate Name]=D165)/(LY_12[Associate Name]=D165)*ROW(LY_12[Associate Name]), B175) - 1</f>
        <v>9</v>
      </c>
      <c r="D175" s="43" cm="1">
        <f t="array" ref="D175">IFERROR(INDEX(LY_12[Vendor Name], C175), "")</f>
        <v>0</v>
      </c>
      <c r="E175" s="44">
        <f>SUMIFS(LY_12[Closed Sales Volume YTD], LY_12[Associate Name], D165, LY_12[Vendor Name], D175)</f>
        <v>0</v>
      </c>
      <c r="F175" s="45" t="e">
        <f>E175/E163</f>
        <v>#DIV/0!</v>
      </c>
      <c r="H175" s="3">
        <v>9</v>
      </c>
      <c r="I175" s="3" cm="1">
        <f t="array" ref="I175">_xlfn.AGGREGATE(15, 3, (LY_12[Associate Name]=J165)/(LY_12[Associate Name]=J165)*ROW(LY_12[Associate Name]), H175) - 1</f>
        <v>9</v>
      </c>
      <c r="J175" s="43" cm="1">
        <f t="array" ref="J175">IFERROR(INDEX(LY_12[Vendor Name], I175), "")</f>
        <v>0</v>
      </c>
      <c r="K175" s="44">
        <f>SUMIFS(LY_12[Closed Sales Volume YTD], LY_12[Associate Name], J165, LY_12[Vendor Name], J175)</f>
        <v>0</v>
      </c>
      <c r="L175" s="45" t="e">
        <f t="shared" ref="L175" si="80">K175/K163</f>
        <v>#DIV/0!</v>
      </c>
      <c r="N175" s="3">
        <v>9</v>
      </c>
      <c r="O175" s="3" cm="1">
        <f t="array" ref="O175">_xlfn.AGGREGATE(15, 3, (LY_12[Associate Name]=P165)/(LY_12[Associate Name]=P165)*ROW(LY_12[Associate Name]), N175) - 1</f>
        <v>9</v>
      </c>
      <c r="P175" s="43" cm="1">
        <f t="array" ref="P175">IFERROR(INDEX(LY_12[Vendor Name], O175), "")</f>
        <v>0</v>
      </c>
      <c r="Q175" s="44">
        <f>SUMIFS(LY_12[Closed Sales Volume YTD], LY_12[Associate Name], P165, LY_12[Vendor Name], P175)</f>
        <v>0</v>
      </c>
      <c r="R175" s="45" t="e">
        <f t="shared" ref="R175" si="81">Q175/Q163</f>
        <v>#DIV/0!</v>
      </c>
      <c r="T175" s="3">
        <v>9</v>
      </c>
      <c r="U175" s="3" cm="1">
        <f t="array" ref="U175">_xlfn.AGGREGATE(15, 3, (LY_12[Associate Name]=V165)/(LY_12[Associate Name]=V165)*ROW(LY_12[Associate Name]), T175) - 1</f>
        <v>9</v>
      </c>
      <c r="V175" s="43" cm="1">
        <f t="array" ref="V175">IFERROR(INDEX(LY_12[Vendor Name], U175), "")</f>
        <v>0</v>
      </c>
      <c r="W175" s="44">
        <f>SUMIFS(LY_12[Closed Sales Volume YTD], LY_12[Associate Name], V165, LY_12[Vendor Name], V175)</f>
        <v>0</v>
      </c>
      <c r="X175" s="45" t="e">
        <f t="shared" ref="X175" si="82">W175/W163</f>
        <v>#DIV/0!</v>
      </c>
      <c r="Z175" s="3">
        <v>9</v>
      </c>
      <c r="AA175" s="3" cm="1">
        <f t="array" ref="AA175">_xlfn.AGGREGATE(15, 3, (LY_12[Associate Name]=AB165)/(LY_12[Associate Name]=AB165)*ROW(LY_12[Associate Name]), Z175) - 1</f>
        <v>9</v>
      </c>
      <c r="AB175" s="43" cm="1">
        <f t="array" ref="AB175">IFERROR(INDEX(LY_12[Vendor Name], AA175), "")</f>
        <v>0</v>
      </c>
      <c r="AC175" s="44">
        <f>SUMIFS(LY_12[Closed Sales Volume YTD], LY_12[Associate Name], AB165, LY_12[Vendor Name], AB175)</f>
        <v>0</v>
      </c>
      <c r="AD175" s="45" t="e">
        <f t="shared" ref="AD175" si="83">AC175/AC163</f>
        <v>#DIV/0!</v>
      </c>
    </row>
    <row r="176" spans="1:30" x14ac:dyDescent="0.2">
      <c r="B176" s="3">
        <v>10</v>
      </c>
      <c r="C176" s="3" cm="1">
        <f t="array" ref="C176">_xlfn.AGGREGATE(15, 3, (LY_12[Associate Name]=D165)/(LY_12[Associate Name]=D165)*ROW(LY_12[Associate Name]), B176) - 1</f>
        <v>10</v>
      </c>
      <c r="D176" s="43" cm="1">
        <f t="array" ref="D176">IFERROR(INDEX(LY_12[Vendor Name], C176), "")</f>
        <v>0</v>
      </c>
      <c r="E176" s="44">
        <f>SUMIFS(LY_12[Closed Sales Volume YTD], LY_12[Associate Name], D165, LY_12[Vendor Name], D176)</f>
        <v>0</v>
      </c>
      <c r="F176" s="45" t="e">
        <f>E176/E163</f>
        <v>#DIV/0!</v>
      </c>
      <c r="H176" s="3">
        <v>10</v>
      </c>
      <c r="I176" s="3" cm="1">
        <f t="array" ref="I176">_xlfn.AGGREGATE(15, 3, (LY_12[Associate Name]=J165)/(LY_12[Associate Name]=J165)*ROW(LY_12[Associate Name]), H176) - 1</f>
        <v>10</v>
      </c>
      <c r="J176" s="43" cm="1">
        <f t="array" ref="J176">IFERROR(INDEX(LY_12[Vendor Name], I176), "")</f>
        <v>0</v>
      </c>
      <c r="K176" s="44">
        <f>SUMIFS(LY_12[Closed Sales Volume YTD], LY_12[Associate Name], J165, LY_12[Vendor Name], J176)</f>
        <v>0</v>
      </c>
      <c r="L176" s="45" t="e">
        <f t="shared" ref="L176" si="84">K176/K163</f>
        <v>#DIV/0!</v>
      </c>
      <c r="N176" s="3">
        <v>10</v>
      </c>
      <c r="O176" s="3" cm="1">
        <f t="array" ref="O176">_xlfn.AGGREGATE(15, 3, (LY_12[Associate Name]=P165)/(LY_12[Associate Name]=P165)*ROW(LY_12[Associate Name]), N176) - 1</f>
        <v>10</v>
      </c>
      <c r="P176" s="43" cm="1">
        <f t="array" ref="P176">IFERROR(INDEX(LY_12[Vendor Name], O176), "")</f>
        <v>0</v>
      </c>
      <c r="Q176" s="44">
        <f>SUMIFS(LY_12[Closed Sales Volume YTD], LY_12[Associate Name], P165, LY_12[Vendor Name], P176)</f>
        <v>0</v>
      </c>
      <c r="R176" s="45" t="e">
        <f t="shared" ref="R176" si="85">Q176/Q163</f>
        <v>#DIV/0!</v>
      </c>
      <c r="T176" s="3">
        <v>10</v>
      </c>
      <c r="U176" s="3" cm="1">
        <f t="array" ref="U176">_xlfn.AGGREGATE(15, 3, (LY_12[Associate Name]=V165)/(LY_12[Associate Name]=V165)*ROW(LY_12[Associate Name]), T176) - 1</f>
        <v>10</v>
      </c>
      <c r="V176" s="43" cm="1">
        <f t="array" ref="V176">IFERROR(INDEX(LY_12[Vendor Name], U176), "")</f>
        <v>0</v>
      </c>
      <c r="W176" s="44">
        <f>SUMIFS(LY_12[Closed Sales Volume YTD], LY_12[Associate Name], V165, LY_12[Vendor Name], V176)</f>
        <v>0</v>
      </c>
      <c r="X176" s="45" t="e">
        <f t="shared" ref="X176" si="86">W176/W163</f>
        <v>#DIV/0!</v>
      </c>
      <c r="Z176" s="3">
        <v>10</v>
      </c>
      <c r="AA176" s="3" cm="1">
        <f t="array" ref="AA176">_xlfn.AGGREGATE(15, 3, (LY_12[Associate Name]=AB165)/(LY_12[Associate Name]=AB165)*ROW(LY_12[Associate Name]), Z176) - 1</f>
        <v>10</v>
      </c>
      <c r="AB176" s="43" cm="1">
        <f t="array" ref="AB176">IFERROR(INDEX(LY_12[Vendor Name], AA176), "")</f>
        <v>0</v>
      </c>
      <c r="AC176" s="44">
        <f>SUMIFS(LY_12[Closed Sales Volume YTD], LY_12[Associate Name], AB165, LY_12[Vendor Name], AB176)</f>
        <v>0</v>
      </c>
      <c r="AD176" s="45" t="e">
        <f t="shared" ref="AD176" si="87">AC176/AC163</f>
        <v>#DIV/0!</v>
      </c>
    </row>
    <row r="178" spans="1:30" x14ac:dyDescent="0.2">
      <c r="A178" s="81">
        <f>A162+5</f>
        <v>56</v>
      </c>
      <c r="B178" s="3"/>
      <c r="C178" s="3"/>
      <c r="D178" s="76" t="str" cm="1">
        <f t="array" ref="D178">IFERROR(INDEX(LY_Associate[Associate Name], A178), "")</f>
        <v/>
      </c>
      <c r="E178" s="77"/>
      <c r="F178" s="78"/>
      <c r="G178" s="81">
        <f>G162+5</f>
        <v>57</v>
      </c>
      <c r="H178" s="3"/>
      <c r="I178" s="3"/>
      <c r="J178" s="76" t="str" cm="1">
        <f t="array" ref="J178">IFERROR(INDEX(LY_Associate[Associate Name], G178), "")</f>
        <v/>
      </c>
      <c r="K178" s="77"/>
      <c r="L178" s="78"/>
      <c r="M178" s="81">
        <f>M162+5</f>
        <v>58</v>
      </c>
      <c r="N178" s="3"/>
      <c r="O178" s="3"/>
      <c r="P178" s="76" t="str" cm="1">
        <f t="array" ref="P178">IFERROR(INDEX(LY_Associate[Associate Name], M178), "")</f>
        <v/>
      </c>
      <c r="Q178" s="77"/>
      <c r="R178" s="78"/>
      <c r="S178" s="81">
        <f>S162+5</f>
        <v>59</v>
      </c>
      <c r="T178" s="3"/>
      <c r="U178" s="3"/>
      <c r="V178" s="76" t="str" cm="1">
        <f t="array" ref="V178">IFERROR(INDEX(LY_Associate[Associate Name], S178), "")</f>
        <v/>
      </c>
      <c r="W178" s="77"/>
      <c r="X178" s="78"/>
      <c r="Y178" s="81">
        <f>Y162+5</f>
        <v>60</v>
      </c>
      <c r="Z178" s="3"/>
      <c r="AA178" s="3"/>
      <c r="AB178" s="76" t="str" cm="1">
        <f t="array" ref="AB178">IFERROR(INDEX(LY_Associate[Associate Name], Y178), "")</f>
        <v/>
      </c>
      <c r="AC178" s="77"/>
      <c r="AD178" s="78"/>
    </row>
    <row r="179" spans="1:30" x14ac:dyDescent="0.2">
      <c r="A179" s="81"/>
      <c r="B179" s="3"/>
      <c r="C179" s="3"/>
      <c r="D179" s="37" t="s">
        <v>36</v>
      </c>
      <c r="E179" s="79">
        <f>SUMIFS(LY_12[Closed Sales Volume YTD], LY_12[Associate Name], D178)</f>
        <v>0</v>
      </c>
      <c r="F179" s="80"/>
      <c r="G179" s="81"/>
      <c r="H179" s="3"/>
      <c r="I179" s="3"/>
      <c r="J179" s="37" t="s">
        <v>36</v>
      </c>
      <c r="K179" s="79">
        <f>SUMIFS(LY_12[Closed Sales Volume YTD], LY_12[Associate Name], J178)</f>
        <v>0</v>
      </c>
      <c r="L179" s="80"/>
      <c r="M179" s="81"/>
      <c r="N179" s="3"/>
      <c r="O179" s="3"/>
      <c r="P179" s="37" t="s">
        <v>36</v>
      </c>
      <c r="Q179" s="79">
        <f>SUMIFS(LY_12[Closed Sales Volume YTD], LY_12[Associate Name], P178)</f>
        <v>0</v>
      </c>
      <c r="R179" s="80"/>
      <c r="S179" s="81"/>
      <c r="T179" s="3"/>
      <c r="U179" s="3"/>
      <c r="V179" s="37" t="s">
        <v>36</v>
      </c>
      <c r="W179" s="79">
        <f>SUMIFS(LY_12[Closed Sales Volume YTD], LY_12[Associate Name], V178)</f>
        <v>0</v>
      </c>
      <c r="X179" s="80"/>
      <c r="Y179" s="81"/>
      <c r="Z179" s="3"/>
      <c r="AA179" s="3"/>
      <c r="AB179" s="37" t="s">
        <v>36</v>
      </c>
      <c r="AC179" s="79">
        <f>SUMIFS(LY_12[Closed Sales Volume YTD], LY_12[Associate Name], AB178)</f>
        <v>0</v>
      </c>
      <c r="AD179" s="80"/>
    </row>
    <row r="180" spans="1:30" x14ac:dyDescent="0.2">
      <c r="A180" s="81"/>
      <c r="B180" s="3"/>
      <c r="C180" s="3"/>
      <c r="D180" s="37" t="s">
        <v>37</v>
      </c>
      <c r="E180" s="72" t="e">
        <f>E179/LY_12[[#Totals],[Closed Sales Volume YTD]]</f>
        <v>#DIV/0!</v>
      </c>
      <c r="F180" s="73"/>
      <c r="G180" s="81"/>
      <c r="H180" s="3"/>
      <c r="I180" s="3"/>
      <c r="J180" s="37" t="s">
        <v>37</v>
      </c>
      <c r="K180" s="72" t="e">
        <f>K179/LY_12[[#Totals],[Closed Sales Volume YTD]]</f>
        <v>#DIV/0!</v>
      </c>
      <c r="L180" s="73"/>
      <c r="M180" s="81"/>
      <c r="N180" s="3"/>
      <c r="O180" s="3"/>
      <c r="P180" s="37" t="s">
        <v>37</v>
      </c>
      <c r="Q180" s="72" t="e">
        <f>Q179/LY_12[[#Totals],[Closed Sales Volume YTD]]</f>
        <v>#DIV/0!</v>
      </c>
      <c r="R180" s="73"/>
      <c r="S180" s="81"/>
      <c r="T180" s="3"/>
      <c r="U180" s="3"/>
      <c r="V180" s="37" t="s">
        <v>37</v>
      </c>
      <c r="W180" s="72" t="e">
        <f>W179/LY_12[[#Totals],[Closed Sales Volume YTD]]</f>
        <v>#DIV/0!</v>
      </c>
      <c r="X180" s="73"/>
      <c r="Y180" s="81"/>
      <c r="Z180" s="3"/>
      <c r="AA180" s="3"/>
      <c r="AB180" s="37" t="s">
        <v>37</v>
      </c>
      <c r="AC180" s="72" t="e">
        <f>AC179/LY_12[[#Totals],[Closed Sales Volume YTD]]</f>
        <v>#DIV/0!</v>
      </c>
      <c r="AD180" s="73"/>
    </row>
    <row r="181" spans="1:30" hidden="1" x14ac:dyDescent="0.2">
      <c r="B181" s="38" t="s">
        <v>38</v>
      </c>
      <c r="C181" s="39" t="s">
        <v>39</v>
      </c>
      <c r="D181" s="74" t="str">
        <f>D178</f>
        <v/>
      </c>
      <c r="E181" s="75"/>
      <c r="H181" s="38" t="s">
        <v>38</v>
      </c>
      <c r="I181" s="39" t="s">
        <v>39</v>
      </c>
      <c r="J181" s="74" t="str">
        <f>J178</f>
        <v/>
      </c>
      <c r="K181" s="75"/>
      <c r="N181" s="38" t="s">
        <v>38</v>
      </c>
      <c r="O181" s="39" t="s">
        <v>39</v>
      </c>
      <c r="P181" s="74" t="str">
        <f>P178</f>
        <v/>
      </c>
      <c r="Q181" s="75"/>
      <c r="T181" s="38" t="s">
        <v>38</v>
      </c>
      <c r="U181" s="39" t="s">
        <v>39</v>
      </c>
      <c r="V181" s="74" t="str">
        <f>V178</f>
        <v/>
      </c>
      <c r="W181" s="75"/>
      <c r="Z181" s="38" t="s">
        <v>38</v>
      </c>
      <c r="AA181" s="39" t="s">
        <v>39</v>
      </c>
      <c r="AB181" s="74" t="str">
        <f>AB178</f>
        <v/>
      </c>
      <c r="AC181" s="75"/>
    </row>
    <row r="182" spans="1:30" x14ac:dyDescent="0.2">
      <c r="B182" s="40"/>
      <c r="C182" s="40"/>
      <c r="D182" s="41" t="s">
        <v>40</v>
      </c>
      <c r="E182" s="41" t="s">
        <v>41</v>
      </c>
      <c r="F182" s="42" t="s">
        <v>42</v>
      </c>
      <c r="H182" s="40"/>
      <c r="I182" s="40"/>
      <c r="J182" s="41" t="s">
        <v>40</v>
      </c>
      <c r="K182" s="41" t="s">
        <v>41</v>
      </c>
      <c r="L182" s="42" t="s">
        <v>42</v>
      </c>
      <c r="N182" s="40"/>
      <c r="O182" s="40"/>
      <c r="P182" s="41" t="s">
        <v>40</v>
      </c>
      <c r="Q182" s="41" t="s">
        <v>41</v>
      </c>
      <c r="R182" s="42" t="s">
        <v>42</v>
      </c>
      <c r="T182" s="40"/>
      <c r="U182" s="40"/>
      <c r="V182" s="41" t="s">
        <v>40</v>
      </c>
      <c r="W182" s="41" t="s">
        <v>41</v>
      </c>
      <c r="X182" s="42" t="s">
        <v>42</v>
      </c>
      <c r="Z182" s="40"/>
      <c r="AA182" s="40"/>
      <c r="AB182" s="41" t="s">
        <v>40</v>
      </c>
      <c r="AC182" s="41" t="s">
        <v>41</v>
      </c>
      <c r="AD182" s="42" t="s">
        <v>42</v>
      </c>
    </row>
    <row r="183" spans="1:30" x14ac:dyDescent="0.2">
      <c r="B183" s="3">
        <v>1</v>
      </c>
      <c r="C183" s="3" cm="1">
        <f t="array" ref="C183">_xlfn.AGGREGATE(15, 3, (LY_12[Associate Name]=D181)/(LY_12[Associate Name]=D181)*ROW(LY_12[Associate Name]), B183) - 1</f>
        <v>1</v>
      </c>
      <c r="D183" s="43" cm="1">
        <f t="array" ref="D183">IFERROR(INDEX(LY_12[Vendor Name], C183), "")</f>
        <v>0</v>
      </c>
      <c r="E183" s="44">
        <f>SUMIFS(LY_12[Closed Sales Volume YTD], LY_12[Associate Name], D181, LY_12[Vendor Name], D183)</f>
        <v>0</v>
      </c>
      <c r="F183" s="46" t="e">
        <f>E183/E179</f>
        <v>#DIV/0!</v>
      </c>
      <c r="H183" s="3">
        <v>1</v>
      </c>
      <c r="I183" s="3" cm="1">
        <f t="array" ref="I183">_xlfn.AGGREGATE(15, 3, (LY_12[Associate Name]=J181)/(LY_12[Associate Name]=J181)*ROW(LY_12[Associate Name]), H183) - 1</f>
        <v>1</v>
      </c>
      <c r="J183" s="43" cm="1">
        <f t="array" ref="J183">IFERROR(INDEX(LY_12[Vendor Name], I183), "")</f>
        <v>0</v>
      </c>
      <c r="K183" s="44">
        <f>SUMIFS(LY_12[Closed Sales Volume YTD], LY_12[Associate Name], J181, LY_12[Vendor Name], J183)</f>
        <v>0</v>
      </c>
      <c r="L183" s="46" t="e">
        <f>K183/K179</f>
        <v>#DIV/0!</v>
      </c>
      <c r="N183" s="3">
        <v>1</v>
      </c>
      <c r="O183" s="3" cm="1">
        <f t="array" ref="O183">_xlfn.AGGREGATE(15, 3, (LY_12[Associate Name]=P181)/(LY_12[Associate Name]=P181)*ROW(LY_12[Associate Name]), N183) - 1</f>
        <v>1</v>
      </c>
      <c r="P183" s="43" cm="1">
        <f t="array" ref="P183">IFERROR(INDEX(LY_12[Vendor Name], O183), "")</f>
        <v>0</v>
      </c>
      <c r="Q183" s="44">
        <f>SUMIFS(LY_12[Closed Sales Volume YTD], LY_12[Associate Name], P181, LY_12[Vendor Name], P183)</f>
        <v>0</v>
      </c>
      <c r="R183" s="46" t="e">
        <f>Q183/Q179</f>
        <v>#DIV/0!</v>
      </c>
      <c r="T183" s="3">
        <v>1</v>
      </c>
      <c r="U183" s="3" cm="1">
        <f t="array" ref="U183">_xlfn.AGGREGATE(15, 3, (LY_12[Associate Name]=V181)/(LY_12[Associate Name]=V181)*ROW(LY_12[Associate Name]), T183) - 1</f>
        <v>1</v>
      </c>
      <c r="V183" s="43" cm="1">
        <f t="array" ref="V183">IFERROR(INDEX(LY_12[Vendor Name], U183), "")</f>
        <v>0</v>
      </c>
      <c r="W183" s="44">
        <f>SUMIFS(LY_12[Closed Sales Volume YTD], LY_12[Associate Name], V181, LY_12[Vendor Name], V183)</f>
        <v>0</v>
      </c>
      <c r="X183" s="46" t="e">
        <f>W183/W179</f>
        <v>#DIV/0!</v>
      </c>
      <c r="Z183" s="3">
        <v>1</v>
      </c>
      <c r="AA183" s="3" cm="1">
        <f t="array" ref="AA183">_xlfn.AGGREGATE(15, 3, (LY_12[Associate Name]=AB181)/(LY_12[Associate Name]=AB181)*ROW(LY_12[Associate Name]), Z183) - 1</f>
        <v>1</v>
      </c>
      <c r="AB183" s="43" cm="1">
        <f t="array" ref="AB183">IFERROR(INDEX(LY_12[Vendor Name], AA183), "")</f>
        <v>0</v>
      </c>
      <c r="AC183" s="44">
        <f>SUMIFS(LY_12[Closed Sales Volume YTD], LY_12[Associate Name], AB181, LY_12[Vendor Name], AB183)</f>
        <v>0</v>
      </c>
      <c r="AD183" s="46" t="e">
        <f>AC183/AC179</f>
        <v>#DIV/0!</v>
      </c>
    </row>
    <row r="184" spans="1:30" x14ac:dyDescent="0.2">
      <c r="B184" s="3">
        <v>2</v>
      </c>
      <c r="C184" s="3" cm="1">
        <f t="array" ref="C184">_xlfn.AGGREGATE(15, 3, (LY_12[Associate Name]=D181)/(LY_12[Associate Name]=D181)*ROW(LY_12[Associate Name]), B184) - 1</f>
        <v>2</v>
      </c>
      <c r="D184" s="43" cm="1">
        <f t="array" ref="D184">IFERROR(INDEX(LY_12[Vendor Name], C184), "")</f>
        <v>0</v>
      </c>
      <c r="E184" s="44">
        <f>SUMIFS(LY_12[Closed Sales Volume YTD], LY_12[Associate Name], D181, LY_12[Vendor Name], D184)</f>
        <v>0</v>
      </c>
      <c r="F184" s="46" t="e">
        <f>E184/E179</f>
        <v>#DIV/0!</v>
      </c>
      <c r="H184" s="3">
        <v>2</v>
      </c>
      <c r="I184" s="3" cm="1">
        <f t="array" ref="I184">_xlfn.AGGREGATE(15, 3, (LY_12[Associate Name]=J181)/(LY_12[Associate Name]=J181)*ROW(LY_12[Associate Name]), H184) - 1</f>
        <v>2</v>
      </c>
      <c r="J184" s="43" cm="1">
        <f t="array" ref="J184">IFERROR(INDEX(LY_12[Vendor Name], I184), "")</f>
        <v>0</v>
      </c>
      <c r="K184" s="44">
        <f>SUMIFS(LY_12[Closed Sales Volume YTD], LY_12[Associate Name], J181, LY_12[Vendor Name], J184)</f>
        <v>0</v>
      </c>
      <c r="L184" s="46" t="e">
        <f>K184/K179</f>
        <v>#DIV/0!</v>
      </c>
      <c r="N184" s="3">
        <v>2</v>
      </c>
      <c r="O184" s="3" cm="1">
        <f t="array" ref="O184">_xlfn.AGGREGATE(15, 3, (LY_12[Associate Name]=P181)/(LY_12[Associate Name]=P181)*ROW(LY_12[Associate Name]), N184) - 1</f>
        <v>2</v>
      </c>
      <c r="P184" s="43" cm="1">
        <f t="array" ref="P184">IFERROR(INDEX(LY_12[Vendor Name], O184), "")</f>
        <v>0</v>
      </c>
      <c r="Q184" s="44">
        <f>SUMIFS(LY_12[Closed Sales Volume YTD], LY_12[Associate Name], P181, LY_12[Vendor Name], P184)</f>
        <v>0</v>
      </c>
      <c r="R184" s="46" t="e">
        <f>Q184/Q179</f>
        <v>#DIV/0!</v>
      </c>
      <c r="T184" s="3">
        <v>2</v>
      </c>
      <c r="U184" s="3" cm="1">
        <f t="array" ref="U184">_xlfn.AGGREGATE(15, 3, (LY_12[Associate Name]=V181)/(LY_12[Associate Name]=V181)*ROW(LY_12[Associate Name]), T184) - 1</f>
        <v>2</v>
      </c>
      <c r="V184" s="43" cm="1">
        <f t="array" ref="V184">IFERROR(INDEX(LY_12[Vendor Name], U184), "")</f>
        <v>0</v>
      </c>
      <c r="W184" s="44">
        <f>SUMIFS(LY_12[Closed Sales Volume YTD], LY_12[Associate Name], V181, LY_12[Vendor Name], V184)</f>
        <v>0</v>
      </c>
      <c r="X184" s="46" t="e">
        <f>W184/W179</f>
        <v>#DIV/0!</v>
      </c>
      <c r="Z184" s="3">
        <v>2</v>
      </c>
      <c r="AA184" s="3" cm="1">
        <f t="array" ref="AA184">_xlfn.AGGREGATE(15, 3, (LY_12[Associate Name]=AB181)/(LY_12[Associate Name]=AB181)*ROW(LY_12[Associate Name]), Z184) - 1</f>
        <v>2</v>
      </c>
      <c r="AB184" s="43" cm="1">
        <f t="array" ref="AB184">IFERROR(INDEX(LY_12[Vendor Name], AA184), "")</f>
        <v>0</v>
      </c>
      <c r="AC184" s="44">
        <f>SUMIFS(LY_12[Closed Sales Volume YTD], LY_12[Associate Name], AB181, LY_12[Vendor Name], AB184)</f>
        <v>0</v>
      </c>
      <c r="AD184" s="46" t="e">
        <f>AC184/AC179</f>
        <v>#DIV/0!</v>
      </c>
    </row>
    <row r="185" spans="1:30" x14ac:dyDescent="0.2">
      <c r="B185" s="3">
        <v>3</v>
      </c>
      <c r="C185" s="3" cm="1">
        <f t="array" ref="C185">_xlfn.AGGREGATE(15, 3, (LY_12[Associate Name]=D181)/(LY_12[Associate Name]=D181)*ROW(LY_12[Associate Name]), B185) - 1</f>
        <v>3</v>
      </c>
      <c r="D185" s="43" cm="1">
        <f t="array" ref="D185">IFERROR(INDEX(LY_12[Vendor Name], C185), "")</f>
        <v>0</v>
      </c>
      <c r="E185" s="44">
        <f>SUMIFS(LY_12[Closed Sales Volume YTD], LY_12[Associate Name], D181, LY_12[Vendor Name], D185)</f>
        <v>0</v>
      </c>
      <c r="F185" s="45" t="e">
        <f>E185/E179</f>
        <v>#DIV/0!</v>
      </c>
      <c r="H185" s="3">
        <v>3</v>
      </c>
      <c r="I185" s="3" cm="1">
        <f t="array" ref="I185">_xlfn.AGGREGATE(15, 3, (LY_12[Associate Name]=J181)/(LY_12[Associate Name]=J181)*ROW(LY_12[Associate Name]), H185) - 1</f>
        <v>3</v>
      </c>
      <c r="J185" s="43" cm="1">
        <f t="array" ref="J185">IFERROR(INDEX(LY_12[Vendor Name], I185), "")</f>
        <v>0</v>
      </c>
      <c r="K185" s="44">
        <f>SUMIFS(LY_12[Closed Sales Volume YTD], LY_12[Associate Name], J181, LY_12[Vendor Name], J185)</f>
        <v>0</v>
      </c>
      <c r="L185" s="45" t="e">
        <f>K185/K179</f>
        <v>#DIV/0!</v>
      </c>
      <c r="N185" s="3">
        <v>3</v>
      </c>
      <c r="O185" s="3" cm="1">
        <f t="array" ref="O185">_xlfn.AGGREGATE(15, 3, (LY_12[Associate Name]=P181)/(LY_12[Associate Name]=P181)*ROW(LY_12[Associate Name]), N185) - 1</f>
        <v>3</v>
      </c>
      <c r="P185" s="43" cm="1">
        <f t="array" ref="P185">IFERROR(INDEX(LY_12[Vendor Name], O185), "")</f>
        <v>0</v>
      </c>
      <c r="Q185" s="44">
        <f>SUMIFS(LY_12[Closed Sales Volume YTD], LY_12[Associate Name], P181, LY_12[Vendor Name], P185)</f>
        <v>0</v>
      </c>
      <c r="R185" s="45" t="e">
        <f>Q185/Q179</f>
        <v>#DIV/0!</v>
      </c>
      <c r="T185" s="3">
        <v>3</v>
      </c>
      <c r="U185" s="3" cm="1">
        <f t="array" ref="U185">_xlfn.AGGREGATE(15, 3, (LY_12[Associate Name]=V181)/(LY_12[Associate Name]=V181)*ROW(LY_12[Associate Name]), T185) - 1</f>
        <v>3</v>
      </c>
      <c r="V185" s="43" cm="1">
        <f t="array" ref="V185">IFERROR(INDEX(LY_12[Vendor Name], U185), "")</f>
        <v>0</v>
      </c>
      <c r="W185" s="44">
        <f>SUMIFS(LY_12[Closed Sales Volume YTD], LY_12[Associate Name], V181, LY_12[Vendor Name], V185)</f>
        <v>0</v>
      </c>
      <c r="X185" s="45" t="e">
        <f>W185/W179</f>
        <v>#DIV/0!</v>
      </c>
      <c r="Z185" s="3">
        <v>3</v>
      </c>
      <c r="AA185" s="3" cm="1">
        <f t="array" ref="AA185">_xlfn.AGGREGATE(15, 3, (LY_12[Associate Name]=AB181)/(LY_12[Associate Name]=AB181)*ROW(LY_12[Associate Name]), Z185) - 1</f>
        <v>3</v>
      </c>
      <c r="AB185" s="43" cm="1">
        <f t="array" ref="AB185">IFERROR(INDEX(LY_12[Vendor Name], AA185), "")</f>
        <v>0</v>
      </c>
      <c r="AC185" s="44">
        <f>SUMIFS(LY_12[Closed Sales Volume YTD], LY_12[Associate Name], AB181, LY_12[Vendor Name], AB185)</f>
        <v>0</v>
      </c>
      <c r="AD185" s="45" t="e">
        <f>AC185/AC179</f>
        <v>#DIV/0!</v>
      </c>
    </row>
    <row r="186" spans="1:30" x14ac:dyDescent="0.2">
      <c r="B186" s="3">
        <v>4</v>
      </c>
      <c r="C186" s="3" cm="1">
        <f t="array" ref="C186">_xlfn.AGGREGATE(15, 3, (LY_12[Associate Name]=D181)/(LY_12[Associate Name]=D181)*ROW(LY_12[Associate Name]), B186) - 1</f>
        <v>4</v>
      </c>
      <c r="D186" s="43" cm="1">
        <f t="array" ref="D186">IFERROR(INDEX(LY_12[Vendor Name], C186), "")</f>
        <v>0</v>
      </c>
      <c r="E186" s="44">
        <f>SUMIFS(LY_12[Closed Sales Volume YTD], LY_12[Associate Name], D181, LY_12[Vendor Name], D186)</f>
        <v>0</v>
      </c>
      <c r="F186" s="45" t="e">
        <f>E186/E179</f>
        <v>#DIV/0!</v>
      </c>
      <c r="H186" s="3">
        <v>4</v>
      </c>
      <c r="I186" s="3" cm="1">
        <f t="array" ref="I186">_xlfn.AGGREGATE(15, 3, (LY_12[Associate Name]=J181)/(LY_12[Associate Name]=J181)*ROW(LY_12[Associate Name]), H186) - 1</f>
        <v>4</v>
      </c>
      <c r="J186" s="43" cm="1">
        <f t="array" ref="J186">IFERROR(INDEX(LY_12[Vendor Name], I186), "")</f>
        <v>0</v>
      </c>
      <c r="K186" s="44">
        <f>SUMIFS(LY_12[Closed Sales Volume YTD], LY_12[Associate Name], J181, LY_12[Vendor Name], J186)</f>
        <v>0</v>
      </c>
      <c r="L186" s="45" t="e">
        <f>K186/K179</f>
        <v>#DIV/0!</v>
      </c>
      <c r="N186" s="3">
        <v>4</v>
      </c>
      <c r="O186" s="3" cm="1">
        <f t="array" ref="O186">_xlfn.AGGREGATE(15, 3, (LY_12[Associate Name]=P181)/(LY_12[Associate Name]=P181)*ROW(LY_12[Associate Name]), N186) - 1</f>
        <v>4</v>
      </c>
      <c r="P186" s="43" cm="1">
        <f t="array" ref="P186">IFERROR(INDEX(LY_12[Vendor Name], O186), "")</f>
        <v>0</v>
      </c>
      <c r="Q186" s="44">
        <f>SUMIFS(LY_12[Closed Sales Volume YTD], LY_12[Associate Name], P181, LY_12[Vendor Name], P186)</f>
        <v>0</v>
      </c>
      <c r="R186" s="45" t="e">
        <f>Q186/Q179</f>
        <v>#DIV/0!</v>
      </c>
      <c r="T186" s="3">
        <v>4</v>
      </c>
      <c r="U186" s="3" cm="1">
        <f t="array" ref="U186">_xlfn.AGGREGATE(15, 3, (LY_12[Associate Name]=V181)/(LY_12[Associate Name]=V181)*ROW(LY_12[Associate Name]), T186) - 1</f>
        <v>4</v>
      </c>
      <c r="V186" s="43" cm="1">
        <f t="array" ref="V186">IFERROR(INDEX(LY_12[Vendor Name], U186), "")</f>
        <v>0</v>
      </c>
      <c r="W186" s="44">
        <f>SUMIFS(LY_12[Closed Sales Volume YTD], LY_12[Associate Name], V181, LY_12[Vendor Name], V186)</f>
        <v>0</v>
      </c>
      <c r="X186" s="45" t="e">
        <f>W186/W179</f>
        <v>#DIV/0!</v>
      </c>
      <c r="Z186" s="3">
        <v>4</v>
      </c>
      <c r="AA186" s="3" cm="1">
        <f t="array" ref="AA186">_xlfn.AGGREGATE(15, 3, (LY_12[Associate Name]=AB181)/(LY_12[Associate Name]=AB181)*ROW(LY_12[Associate Name]), Z186) - 1</f>
        <v>4</v>
      </c>
      <c r="AB186" s="43" cm="1">
        <f t="array" ref="AB186">IFERROR(INDEX(LY_12[Vendor Name], AA186), "")</f>
        <v>0</v>
      </c>
      <c r="AC186" s="44">
        <f>SUMIFS(LY_12[Closed Sales Volume YTD], LY_12[Associate Name], AB181, LY_12[Vendor Name], AB186)</f>
        <v>0</v>
      </c>
      <c r="AD186" s="45" t="e">
        <f>AC186/AC179</f>
        <v>#DIV/0!</v>
      </c>
    </row>
    <row r="187" spans="1:30" x14ac:dyDescent="0.2">
      <c r="B187" s="3">
        <v>5</v>
      </c>
      <c r="C187" s="3" cm="1">
        <f t="array" ref="C187">_xlfn.AGGREGATE(15, 3, (LY_12[Associate Name]=D181)/(LY_12[Associate Name]=D181)*ROW(LY_12[Associate Name]), B187) - 1</f>
        <v>5</v>
      </c>
      <c r="D187" s="43" cm="1">
        <f t="array" ref="D187">IFERROR(INDEX(LY_12[Vendor Name], C187), "")</f>
        <v>0</v>
      </c>
      <c r="E187" s="44">
        <f>SUMIFS(LY_12[Closed Sales Volume YTD], LY_12[Associate Name], D181, LY_12[Vendor Name], D187)</f>
        <v>0</v>
      </c>
      <c r="F187" s="45" t="e">
        <f>E187/E179</f>
        <v>#DIV/0!</v>
      </c>
      <c r="H187" s="3">
        <v>5</v>
      </c>
      <c r="I187" s="3" cm="1">
        <f t="array" ref="I187">_xlfn.AGGREGATE(15, 3, (LY_12[Associate Name]=J181)/(LY_12[Associate Name]=J181)*ROW(LY_12[Associate Name]), H187) - 1</f>
        <v>5</v>
      </c>
      <c r="J187" s="43" cm="1">
        <f t="array" ref="J187">IFERROR(INDEX(LY_12[Vendor Name], I187), "")</f>
        <v>0</v>
      </c>
      <c r="K187" s="44">
        <f>SUMIFS(LY_12[Closed Sales Volume YTD], LY_12[Associate Name], J181, LY_12[Vendor Name], J187)</f>
        <v>0</v>
      </c>
      <c r="L187" s="45" t="e">
        <f>K187/K179</f>
        <v>#DIV/0!</v>
      </c>
      <c r="N187" s="3">
        <v>5</v>
      </c>
      <c r="O187" s="3" cm="1">
        <f t="array" ref="O187">_xlfn.AGGREGATE(15, 3, (LY_12[Associate Name]=P181)/(LY_12[Associate Name]=P181)*ROW(LY_12[Associate Name]), N187) - 1</f>
        <v>5</v>
      </c>
      <c r="P187" s="43" cm="1">
        <f t="array" ref="P187">IFERROR(INDEX(LY_12[Vendor Name], O187), "")</f>
        <v>0</v>
      </c>
      <c r="Q187" s="44">
        <f>SUMIFS(LY_12[Closed Sales Volume YTD], LY_12[Associate Name], P181, LY_12[Vendor Name], P187)</f>
        <v>0</v>
      </c>
      <c r="R187" s="45" t="e">
        <f>Q187/Q179</f>
        <v>#DIV/0!</v>
      </c>
      <c r="T187" s="3">
        <v>5</v>
      </c>
      <c r="U187" s="3" cm="1">
        <f t="array" ref="U187">_xlfn.AGGREGATE(15, 3, (LY_12[Associate Name]=V181)/(LY_12[Associate Name]=V181)*ROW(LY_12[Associate Name]), T187) - 1</f>
        <v>5</v>
      </c>
      <c r="V187" s="43" cm="1">
        <f t="array" ref="V187">IFERROR(INDEX(LY_12[Vendor Name], U187), "")</f>
        <v>0</v>
      </c>
      <c r="W187" s="44">
        <f>SUMIFS(LY_12[Closed Sales Volume YTD], LY_12[Associate Name], V181, LY_12[Vendor Name], V187)</f>
        <v>0</v>
      </c>
      <c r="X187" s="45" t="e">
        <f>W187/W179</f>
        <v>#DIV/0!</v>
      </c>
      <c r="Z187" s="3">
        <v>5</v>
      </c>
      <c r="AA187" s="3" cm="1">
        <f t="array" ref="AA187">_xlfn.AGGREGATE(15, 3, (LY_12[Associate Name]=AB181)/(LY_12[Associate Name]=AB181)*ROW(LY_12[Associate Name]), Z187) - 1</f>
        <v>5</v>
      </c>
      <c r="AB187" s="43" cm="1">
        <f t="array" ref="AB187">IFERROR(INDEX(LY_12[Vendor Name], AA187), "")</f>
        <v>0</v>
      </c>
      <c r="AC187" s="44">
        <f>SUMIFS(LY_12[Closed Sales Volume YTD], LY_12[Associate Name], AB181, LY_12[Vendor Name], AB187)</f>
        <v>0</v>
      </c>
      <c r="AD187" s="45" t="e">
        <f>AC187/AC179</f>
        <v>#DIV/0!</v>
      </c>
    </row>
    <row r="188" spans="1:30" x14ac:dyDescent="0.2">
      <c r="B188" s="3">
        <v>6</v>
      </c>
      <c r="C188" s="3" cm="1">
        <f t="array" ref="C188">_xlfn.AGGREGATE(15, 3, (LY_12[Associate Name]=D181)/(LY_12[Associate Name]=D181)*ROW(LY_12[Associate Name]), B188) - 1</f>
        <v>6</v>
      </c>
      <c r="D188" s="43" cm="1">
        <f t="array" ref="D188">IFERROR(INDEX(LY_12[Vendor Name], C188), "")</f>
        <v>0</v>
      </c>
      <c r="E188" s="44">
        <f>SUMIFS(LY_12[Closed Sales Volume YTD], LY_12[Associate Name], D181, LY_12[Vendor Name], D188)</f>
        <v>0</v>
      </c>
      <c r="F188" s="45" t="e">
        <f>E188/E179</f>
        <v>#DIV/0!</v>
      </c>
      <c r="H188" s="3">
        <v>6</v>
      </c>
      <c r="I188" s="3" cm="1">
        <f t="array" ref="I188">_xlfn.AGGREGATE(15, 3, (LY_12[Associate Name]=J181)/(LY_12[Associate Name]=J181)*ROW(LY_12[Associate Name]), H188) - 1</f>
        <v>6</v>
      </c>
      <c r="J188" s="43" cm="1">
        <f t="array" ref="J188">IFERROR(INDEX(LY_12[Vendor Name], I188), "")</f>
        <v>0</v>
      </c>
      <c r="K188" s="44">
        <f>SUMIFS(LY_12[Closed Sales Volume YTD], LY_12[Associate Name], J181, LY_12[Vendor Name], J188)</f>
        <v>0</v>
      </c>
      <c r="L188" s="45" t="e">
        <f>K188/K179</f>
        <v>#DIV/0!</v>
      </c>
      <c r="N188" s="3">
        <v>6</v>
      </c>
      <c r="O188" s="3" cm="1">
        <f t="array" ref="O188">_xlfn.AGGREGATE(15, 3, (LY_12[Associate Name]=P181)/(LY_12[Associate Name]=P181)*ROW(LY_12[Associate Name]), N188) - 1</f>
        <v>6</v>
      </c>
      <c r="P188" s="43" cm="1">
        <f t="array" ref="P188">IFERROR(INDEX(LY_12[Vendor Name], O188), "")</f>
        <v>0</v>
      </c>
      <c r="Q188" s="44">
        <f>SUMIFS(LY_12[Closed Sales Volume YTD], LY_12[Associate Name], P181, LY_12[Vendor Name], P188)</f>
        <v>0</v>
      </c>
      <c r="R188" s="45" t="e">
        <f>Q188/Q179</f>
        <v>#DIV/0!</v>
      </c>
      <c r="T188" s="3">
        <v>6</v>
      </c>
      <c r="U188" s="3" cm="1">
        <f t="array" ref="U188">_xlfn.AGGREGATE(15, 3, (LY_12[Associate Name]=V181)/(LY_12[Associate Name]=V181)*ROW(LY_12[Associate Name]), T188) - 1</f>
        <v>6</v>
      </c>
      <c r="V188" s="43" cm="1">
        <f t="array" ref="V188">IFERROR(INDEX(LY_12[Vendor Name], U188), "")</f>
        <v>0</v>
      </c>
      <c r="W188" s="44">
        <f>SUMIFS(LY_12[Closed Sales Volume YTD], LY_12[Associate Name], V181, LY_12[Vendor Name], V188)</f>
        <v>0</v>
      </c>
      <c r="X188" s="45" t="e">
        <f>W188/W179</f>
        <v>#DIV/0!</v>
      </c>
      <c r="Z188" s="3">
        <v>6</v>
      </c>
      <c r="AA188" s="3" cm="1">
        <f t="array" ref="AA188">_xlfn.AGGREGATE(15, 3, (LY_12[Associate Name]=AB181)/(LY_12[Associate Name]=AB181)*ROW(LY_12[Associate Name]), Z188) - 1</f>
        <v>6</v>
      </c>
      <c r="AB188" s="43" cm="1">
        <f t="array" ref="AB188">IFERROR(INDEX(LY_12[Vendor Name], AA188), "")</f>
        <v>0</v>
      </c>
      <c r="AC188" s="44">
        <f>SUMIFS(LY_12[Closed Sales Volume YTD], LY_12[Associate Name], AB181, LY_12[Vendor Name], AB188)</f>
        <v>0</v>
      </c>
      <c r="AD188" s="45" t="e">
        <f>AC188/AC179</f>
        <v>#DIV/0!</v>
      </c>
    </row>
    <row r="189" spans="1:30" x14ac:dyDescent="0.2">
      <c r="B189" s="3">
        <v>7</v>
      </c>
      <c r="C189" s="3" cm="1">
        <f t="array" ref="C189">_xlfn.AGGREGATE(15, 3, (LY_12[Associate Name]=D181)/(LY_12[Associate Name]=D181)*ROW(LY_12[Associate Name]), B189) - 1</f>
        <v>7</v>
      </c>
      <c r="D189" s="43" cm="1">
        <f t="array" ref="D189">IFERROR(INDEX(LY_12[Vendor Name], C189), "")</f>
        <v>0</v>
      </c>
      <c r="E189" s="44">
        <f>SUMIFS(LY_12[Closed Sales Volume YTD], LY_12[Associate Name], D181, LY_12[Vendor Name], D189)</f>
        <v>0</v>
      </c>
      <c r="F189" s="45" t="e">
        <f>E189/E179</f>
        <v>#DIV/0!</v>
      </c>
      <c r="H189" s="3">
        <v>7</v>
      </c>
      <c r="I189" s="3" cm="1">
        <f t="array" ref="I189">_xlfn.AGGREGATE(15, 3, (LY_12[Associate Name]=J181)/(LY_12[Associate Name]=J181)*ROW(LY_12[Associate Name]), H189) - 1</f>
        <v>7</v>
      </c>
      <c r="J189" s="43" cm="1">
        <f t="array" ref="J189">IFERROR(INDEX(LY_12[Vendor Name], I189), "")</f>
        <v>0</v>
      </c>
      <c r="K189" s="44">
        <f>SUMIFS(LY_12[Closed Sales Volume YTD], LY_12[Associate Name], J181, LY_12[Vendor Name], J189)</f>
        <v>0</v>
      </c>
      <c r="L189" s="45" t="e">
        <f>K189/K179</f>
        <v>#DIV/0!</v>
      </c>
      <c r="N189" s="3">
        <v>7</v>
      </c>
      <c r="O189" s="3" cm="1">
        <f t="array" ref="O189">_xlfn.AGGREGATE(15, 3, (LY_12[Associate Name]=P181)/(LY_12[Associate Name]=P181)*ROW(LY_12[Associate Name]), N189) - 1</f>
        <v>7</v>
      </c>
      <c r="P189" s="43" cm="1">
        <f t="array" ref="P189">IFERROR(INDEX(LY_12[Vendor Name], O189), "")</f>
        <v>0</v>
      </c>
      <c r="Q189" s="44">
        <f>SUMIFS(LY_12[Closed Sales Volume YTD], LY_12[Associate Name], P181, LY_12[Vendor Name], P189)</f>
        <v>0</v>
      </c>
      <c r="R189" s="45" t="e">
        <f>Q189/Q179</f>
        <v>#DIV/0!</v>
      </c>
      <c r="T189" s="3">
        <v>7</v>
      </c>
      <c r="U189" s="3" cm="1">
        <f t="array" ref="U189">_xlfn.AGGREGATE(15, 3, (LY_12[Associate Name]=V181)/(LY_12[Associate Name]=V181)*ROW(LY_12[Associate Name]), T189) - 1</f>
        <v>7</v>
      </c>
      <c r="V189" s="43" cm="1">
        <f t="array" ref="V189">IFERROR(INDEX(LY_12[Vendor Name], U189), "")</f>
        <v>0</v>
      </c>
      <c r="W189" s="44">
        <f>SUMIFS(LY_12[Closed Sales Volume YTD], LY_12[Associate Name], V181, LY_12[Vendor Name], V189)</f>
        <v>0</v>
      </c>
      <c r="X189" s="45" t="e">
        <f>W189/W179</f>
        <v>#DIV/0!</v>
      </c>
      <c r="Z189" s="3">
        <v>7</v>
      </c>
      <c r="AA189" s="3" cm="1">
        <f t="array" ref="AA189">_xlfn.AGGREGATE(15, 3, (LY_12[Associate Name]=AB181)/(LY_12[Associate Name]=AB181)*ROW(LY_12[Associate Name]), Z189) - 1</f>
        <v>7</v>
      </c>
      <c r="AB189" s="43" cm="1">
        <f t="array" ref="AB189">IFERROR(INDEX(LY_12[Vendor Name], AA189), "")</f>
        <v>0</v>
      </c>
      <c r="AC189" s="44">
        <f>SUMIFS(LY_12[Closed Sales Volume YTD], LY_12[Associate Name], AB181, LY_12[Vendor Name], AB189)</f>
        <v>0</v>
      </c>
      <c r="AD189" s="45" t="e">
        <f>AC189/AC179</f>
        <v>#DIV/0!</v>
      </c>
    </row>
    <row r="190" spans="1:30" x14ac:dyDescent="0.2">
      <c r="B190" s="3">
        <v>8</v>
      </c>
      <c r="C190" s="3" cm="1">
        <f t="array" ref="C190">_xlfn.AGGREGATE(15, 3, (LY_12[Associate Name]=D181)/(LY_12[Associate Name]=D181)*ROW(LY_12[Associate Name]), B190) - 1</f>
        <v>8</v>
      </c>
      <c r="D190" s="43" cm="1">
        <f t="array" ref="D190">IFERROR(INDEX(LY_12[Vendor Name], C190), "")</f>
        <v>0</v>
      </c>
      <c r="E190" s="44">
        <f>SUMIFS(LY_12[Closed Sales Volume YTD], LY_12[Associate Name], D181, LY_12[Vendor Name], D190)</f>
        <v>0</v>
      </c>
      <c r="F190" s="45" t="e">
        <f>E190/E179</f>
        <v>#DIV/0!</v>
      </c>
      <c r="H190" s="3">
        <v>8</v>
      </c>
      <c r="I190" s="3" cm="1">
        <f t="array" ref="I190">_xlfn.AGGREGATE(15, 3, (LY_12[Associate Name]=J181)/(LY_12[Associate Name]=J181)*ROW(LY_12[Associate Name]), H190) - 1</f>
        <v>8</v>
      </c>
      <c r="J190" s="43" cm="1">
        <f t="array" ref="J190">IFERROR(INDEX(LY_12[Vendor Name], I190), "")</f>
        <v>0</v>
      </c>
      <c r="K190" s="44">
        <f>SUMIFS(LY_12[Closed Sales Volume YTD], LY_12[Associate Name], J181, LY_12[Vendor Name], J190)</f>
        <v>0</v>
      </c>
      <c r="L190" s="45" t="e">
        <f>K190/K179</f>
        <v>#DIV/0!</v>
      </c>
      <c r="N190" s="3">
        <v>8</v>
      </c>
      <c r="O190" s="3" cm="1">
        <f t="array" ref="O190">_xlfn.AGGREGATE(15, 3, (LY_12[Associate Name]=P181)/(LY_12[Associate Name]=P181)*ROW(LY_12[Associate Name]), N190) - 1</f>
        <v>8</v>
      </c>
      <c r="P190" s="43" cm="1">
        <f t="array" ref="P190">IFERROR(INDEX(LY_12[Vendor Name], O190), "")</f>
        <v>0</v>
      </c>
      <c r="Q190" s="44">
        <f>SUMIFS(LY_12[Closed Sales Volume YTD], LY_12[Associate Name], P181, LY_12[Vendor Name], P190)</f>
        <v>0</v>
      </c>
      <c r="R190" s="45" t="e">
        <f>Q190/Q179</f>
        <v>#DIV/0!</v>
      </c>
      <c r="T190" s="3">
        <v>8</v>
      </c>
      <c r="U190" s="3" cm="1">
        <f t="array" ref="U190">_xlfn.AGGREGATE(15, 3, (LY_12[Associate Name]=V181)/(LY_12[Associate Name]=V181)*ROW(LY_12[Associate Name]), T190) - 1</f>
        <v>8</v>
      </c>
      <c r="V190" s="43" cm="1">
        <f t="array" ref="V190">IFERROR(INDEX(LY_12[Vendor Name], U190), "")</f>
        <v>0</v>
      </c>
      <c r="W190" s="44">
        <f>SUMIFS(LY_12[Closed Sales Volume YTD], LY_12[Associate Name], V181, LY_12[Vendor Name], V190)</f>
        <v>0</v>
      </c>
      <c r="X190" s="45" t="e">
        <f>W190/W179</f>
        <v>#DIV/0!</v>
      </c>
      <c r="Z190" s="3">
        <v>8</v>
      </c>
      <c r="AA190" s="3" cm="1">
        <f t="array" ref="AA190">_xlfn.AGGREGATE(15, 3, (LY_12[Associate Name]=AB181)/(LY_12[Associate Name]=AB181)*ROW(LY_12[Associate Name]), Z190) - 1</f>
        <v>8</v>
      </c>
      <c r="AB190" s="43" cm="1">
        <f t="array" ref="AB190">IFERROR(INDEX(LY_12[Vendor Name], AA190), "")</f>
        <v>0</v>
      </c>
      <c r="AC190" s="44">
        <f>SUMIFS(LY_12[Closed Sales Volume YTD], LY_12[Associate Name], AB181, LY_12[Vendor Name], AB190)</f>
        <v>0</v>
      </c>
      <c r="AD190" s="45" t="e">
        <f>AC190/AC179</f>
        <v>#DIV/0!</v>
      </c>
    </row>
    <row r="191" spans="1:30" x14ac:dyDescent="0.2">
      <c r="B191" s="3">
        <v>9</v>
      </c>
      <c r="C191" s="3" cm="1">
        <f t="array" ref="C191">_xlfn.AGGREGATE(15, 3, (LY_12[Associate Name]=D181)/(LY_12[Associate Name]=D181)*ROW(LY_12[Associate Name]), B191) - 1</f>
        <v>9</v>
      </c>
      <c r="D191" s="43" cm="1">
        <f t="array" ref="D191">IFERROR(INDEX(LY_12[Vendor Name], C191), "")</f>
        <v>0</v>
      </c>
      <c r="E191" s="44">
        <f>SUMIFS(LY_12[Closed Sales Volume YTD], LY_12[Associate Name], D181, LY_12[Vendor Name], D191)</f>
        <v>0</v>
      </c>
      <c r="F191" s="45" t="e">
        <f>E191/E179</f>
        <v>#DIV/0!</v>
      </c>
      <c r="H191" s="3">
        <v>9</v>
      </c>
      <c r="I191" s="3" cm="1">
        <f t="array" ref="I191">_xlfn.AGGREGATE(15, 3, (LY_12[Associate Name]=J181)/(LY_12[Associate Name]=J181)*ROW(LY_12[Associate Name]), H191) - 1</f>
        <v>9</v>
      </c>
      <c r="J191" s="43" cm="1">
        <f t="array" ref="J191">IFERROR(INDEX(LY_12[Vendor Name], I191), "")</f>
        <v>0</v>
      </c>
      <c r="K191" s="44">
        <f>SUMIFS(LY_12[Closed Sales Volume YTD], LY_12[Associate Name], J181, LY_12[Vendor Name], J191)</f>
        <v>0</v>
      </c>
      <c r="L191" s="45" t="e">
        <f>K191/K179</f>
        <v>#DIV/0!</v>
      </c>
      <c r="N191" s="3">
        <v>9</v>
      </c>
      <c r="O191" s="3" cm="1">
        <f t="array" ref="O191">_xlfn.AGGREGATE(15, 3, (LY_12[Associate Name]=P181)/(LY_12[Associate Name]=P181)*ROW(LY_12[Associate Name]), N191) - 1</f>
        <v>9</v>
      </c>
      <c r="P191" s="43" cm="1">
        <f t="array" ref="P191">IFERROR(INDEX(LY_12[Vendor Name], O191), "")</f>
        <v>0</v>
      </c>
      <c r="Q191" s="44">
        <f>SUMIFS(LY_12[Closed Sales Volume YTD], LY_12[Associate Name], P181, LY_12[Vendor Name], P191)</f>
        <v>0</v>
      </c>
      <c r="R191" s="45" t="e">
        <f>Q191/Q179</f>
        <v>#DIV/0!</v>
      </c>
      <c r="T191" s="3">
        <v>9</v>
      </c>
      <c r="U191" s="3" cm="1">
        <f t="array" ref="U191">_xlfn.AGGREGATE(15, 3, (LY_12[Associate Name]=V181)/(LY_12[Associate Name]=V181)*ROW(LY_12[Associate Name]), T191) - 1</f>
        <v>9</v>
      </c>
      <c r="V191" s="43" cm="1">
        <f t="array" ref="V191">IFERROR(INDEX(LY_12[Vendor Name], U191), "")</f>
        <v>0</v>
      </c>
      <c r="W191" s="44">
        <f>SUMIFS(LY_12[Closed Sales Volume YTD], LY_12[Associate Name], V181, LY_12[Vendor Name], V191)</f>
        <v>0</v>
      </c>
      <c r="X191" s="45" t="e">
        <f>W191/W179</f>
        <v>#DIV/0!</v>
      </c>
      <c r="Z191" s="3">
        <v>9</v>
      </c>
      <c r="AA191" s="3" cm="1">
        <f t="array" ref="AA191">_xlfn.AGGREGATE(15, 3, (LY_12[Associate Name]=AB181)/(LY_12[Associate Name]=AB181)*ROW(LY_12[Associate Name]), Z191) - 1</f>
        <v>9</v>
      </c>
      <c r="AB191" s="43" cm="1">
        <f t="array" ref="AB191">IFERROR(INDEX(LY_12[Vendor Name], AA191), "")</f>
        <v>0</v>
      </c>
      <c r="AC191" s="44">
        <f>SUMIFS(LY_12[Closed Sales Volume YTD], LY_12[Associate Name], AB181, LY_12[Vendor Name], AB191)</f>
        <v>0</v>
      </c>
      <c r="AD191" s="45" t="e">
        <f>AC191/AC179</f>
        <v>#DIV/0!</v>
      </c>
    </row>
    <row r="192" spans="1:30" x14ac:dyDescent="0.2">
      <c r="B192" s="3">
        <v>10</v>
      </c>
      <c r="C192" s="3" cm="1">
        <f t="array" ref="C192">_xlfn.AGGREGATE(15, 3, (LY_12[Associate Name]=D181)/(LY_12[Associate Name]=D181)*ROW(LY_12[Associate Name]), B192) - 1</f>
        <v>10</v>
      </c>
      <c r="D192" s="43" cm="1">
        <f t="array" ref="D192">IFERROR(INDEX(LY_12[Vendor Name], C192), "")</f>
        <v>0</v>
      </c>
      <c r="E192" s="44">
        <f>SUMIFS(LY_12[Closed Sales Volume YTD], LY_12[Associate Name], D181, LY_12[Vendor Name], D192)</f>
        <v>0</v>
      </c>
      <c r="F192" s="45" t="e">
        <f>E192/E179</f>
        <v>#DIV/0!</v>
      </c>
      <c r="H192" s="3">
        <v>10</v>
      </c>
      <c r="I192" s="3" cm="1">
        <f t="array" ref="I192">_xlfn.AGGREGATE(15, 3, (LY_12[Associate Name]=J181)/(LY_12[Associate Name]=J181)*ROW(LY_12[Associate Name]), H192) - 1</f>
        <v>10</v>
      </c>
      <c r="J192" s="43" cm="1">
        <f t="array" ref="J192">IFERROR(INDEX(LY_12[Vendor Name], I192), "")</f>
        <v>0</v>
      </c>
      <c r="K192" s="44">
        <f>SUMIFS(LY_12[Closed Sales Volume YTD], LY_12[Associate Name], J181, LY_12[Vendor Name], J192)</f>
        <v>0</v>
      </c>
      <c r="L192" s="45" t="e">
        <f>K192/K179</f>
        <v>#DIV/0!</v>
      </c>
      <c r="N192" s="3">
        <v>10</v>
      </c>
      <c r="O192" s="3" cm="1">
        <f t="array" ref="O192">_xlfn.AGGREGATE(15, 3, (LY_12[Associate Name]=P181)/(LY_12[Associate Name]=P181)*ROW(LY_12[Associate Name]), N192) - 1</f>
        <v>10</v>
      </c>
      <c r="P192" s="43" cm="1">
        <f t="array" ref="P192">IFERROR(INDEX(LY_12[Vendor Name], O192), "")</f>
        <v>0</v>
      </c>
      <c r="Q192" s="44">
        <f>SUMIFS(LY_12[Closed Sales Volume YTD], LY_12[Associate Name], P181, LY_12[Vendor Name], P192)</f>
        <v>0</v>
      </c>
      <c r="R192" s="45" t="e">
        <f>Q192/Q179</f>
        <v>#DIV/0!</v>
      </c>
      <c r="T192" s="3">
        <v>10</v>
      </c>
      <c r="U192" s="3" cm="1">
        <f t="array" ref="U192">_xlfn.AGGREGATE(15, 3, (LY_12[Associate Name]=V181)/(LY_12[Associate Name]=V181)*ROW(LY_12[Associate Name]), T192) - 1</f>
        <v>10</v>
      </c>
      <c r="V192" s="43" cm="1">
        <f t="array" ref="V192">IFERROR(INDEX(LY_12[Vendor Name], U192), "")</f>
        <v>0</v>
      </c>
      <c r="W192" s="44">
        <f>SUMIFS(LY_12[Closed Sales Volume YTD], LY_12[Associate Name], V181, LY_12[Vendor Name], V192)</f>
        <v>0</v>
      </c>
      <c r="X192" s="45" t="e">
        <f>W192/W179</f>
        <v>#DIV/0!</v>
      </c>
      <c r="Z192" s="3">
        <v>10</v>
      </c>
      <c r="AA192" s="3" cm="1">
        <f t="array" ref="AA192">_xlfn.AGGREGATE(15, 3, (LY_12[Associate Name]=AB181)/(LY_12[Associate Name]=AB181)*ROW(LY_12[Associate Name]), Z192) - 1</f>
        <v>10</v>
      </c>
      <c r="AB192" s="43" cm="1">
        <f t="array" ref="AB192">IFERROR(INDEX(LY_12[Vendor Name], AA192), "")</f>
        <v>0</v>
      </c>
      <c r="AC192" s="44">
        <f>SUMIFS(LY_12[Closed Sales Volume YTD], LY_12[Associate Name], AB181, LY_12[Vendor Name], AB192)</f>
        <v>0</v>
      </c>
      <c r="AD192" s="45" t="e">
        <f>AC192/AC179</f>
        <v>#DIV/0!</v>
      </c>
    </row>
    <row r="194" spans="1:30" x14ac:dyDescent="0.2">
      <c r="A194" s="81">
        <f>A178+5</f>
        <v>61</v>
      </c>
      <c r="B194" s="3"/>
      <c r="C194" s="3"/>
      <c r="D194" s="76" t="str" cm="1">
        <f t="array" ref="D194">IFERROR(INDEX(LY_Associate[Associate Name], A194), "")</f>
        <v/>
      </c>
      <c r="E194" s="77"/>
      <c r="F194" s="78"/>
      <c r="G194" s="81">
        <f>G178+5</f>
        <v>62</v>
      </c>
      <c r="H194" s="3"/>
      <c r="I194" s="3"/>
      <c r="J194" s="76" t="str" cm="1">
        <f t="array" ref="J194">IFERROR(INDEX(LY_Associate[Associate Name], G194), "")</f>
        <v/>
      </c>
      <c r="K194" s="77"/>
      <c r="L194" s="78"/>
      <c r="M194" s="81">
        <f>M178+5</f>
        <v>63</v>
      </c>
      <c r="N194" s="3"/>
      <c r="O194" s="3"/>
      <c r="P194" s="76" t="str" cm="1">
        <f t="array" ref="P194">IFERROR(INDEX(LY_Associate[Associate Name], M194), "")</f>
        <v/>
      </c>
      <c r="Q194" s="77"/>
      <c r="R194" s="78"/>
      <c r="S194" s="81">
        <f>S178+5</f>
        <v>64</v>
      </c>
      <c r="T194" s="3"/>
      <c r="U194" s="3"/>
      <c r="V194" s="76" t="str" cm="1">
        <f t="array" ref="V194">IFERROR(INDEX(LY_Associate[Associate Name], S194), "")</f>
        <v/>
      </c>
      <c r="W194" s="77"/>
      <c r="X194" s="78"/>
      <c r="Y194" s="81">
        <f>Y178+5</f>
        <v>65</v>
      </c>
      <c r="Z194" s="3"/>
      <c r="AA194" s="3"/>
      <c r="AB194" s="76" t="str" cm="1">
        <f t="array" ref="AB194">IFERROR(INDEX(LY_Associate[Associate Name], Y194), "")</f>
        <v/>
      </c>
      <c r="AC194" s="77"/>
      <c r="AD194" s="78"/>
    </row>
    <row r="195" spans="1:30" x14ac:dyDescent="0.2">
      <c r="A195" s="81"/>
      <c r="B195" s="3"/>
      <c r="C195" s="3"/>
      <c r="D195" s="37" t="s">
        <v>36</v>
      </c>
      <c r="E195" s="79">
        <f>SUMIFS(LY_12[Closed Sales Volume YTD], LY_12[Associate Name], D194)</f>
        <v>0</v>
      </c>
      <c r="F195" s="80"/>
      <c r="G195" s="81"/>
      <c r="H195" s="3"/>
      <c r="I195" s="3"/>
      <c r="J195" s="37" t="s">
        <v>36</v>
      </c>
      <c r="K195" s="79">
        <f>SUMIFS(LY_12[Closed Sales Volume YTD], LY_12[Associate Name], J194)</f>
        <v>0</v>
      </c>
      <c r="L195" s="80"/>
      <c r="M195" s="81"/>
      <c r="N195" s="3"/>
      <c r="O195" s="3"/>
      <c r="P195" s="37" t="s">
        <v>36</v>
      </c>
      <c r="Q195" s="79">
        <f>SUMIFS(LY_12[Closed Sales Volume YTD], LY_12[Associate Name], P194)</f>
        <v>0</v>
      </c>
      <c r="R195" s="80"/>
      <c r="S195" s="81"/>
      <c r="T195" s="3"/>
      <c r="U195" s="3"/>
      <c r="V195" s="37" t="s">
        <v>36</v>
      </c>
      <c r="W195" s="79">
        <f>SUMIFS(LY_12[Closed Sales Volume YTD], LY_12[Associate Name], V194)</f>
        <v>0</v>
      </c>
      <c r="X195" s="80"/>
      <c r="Y195" s="81"/>
      <c r="Z195" s="3"/>
      <c r="AA195" s="3"/>
      <c r="AB195" s="37" t="s">
        <v>36</v>
      </c>
      <c r="AC195" s="79">
        <f>SUMIFS(LY_12[Closed Sales Volume YTD], LY_12[Associate Name], AB194)</f>
        <v>0</v>
      </c>
      <c r="AD195" s="80"/>
    </row>
    <row r="196" spans="1:30" x14ac:dyDescent="0.2">
      <c r="A196" s="81"/>
      <c r="B196" s="3"/>
      <c r="C196" s="3"/>
      <c r="D196" s="37" t="s">
        <v>37</v>
      </c>
      <c r="E196" s="72" t="e">
        <f>E195/LY_12[[#Totals],[Closed Sales Volume YTD]]</f>
        <v>#DIV/0!</v>
      </c>
      <c r="F196" s="73"/>
      <c r="G196" s="81"/>
      <c r="H196" s="3"/>
      <c r="I196" s="3"/>
      <c r="J196" s="37" t="s">
        <v>37</v>
      </c>
      <c r="K196" s="72" t="e">
        <f>K195/LY_12[[#Totals],[Closed Sales Volume YTD]]</f>
        <v>#DIV/0!</v>
      </c>
      <c r="L196" s="73"/>
      <c r="M196" s="81"/>
      <c r="N196" s="3"/>
      <c r="O196" s="3"/>
      <c r="P196" s="37" t="s">
        <v>37</v>
      </c>
      <c r="Q196" s="72" t="e">
        <f>Q195/LY_12[[#Totals],[Closed Sales Volume YTD]]</f>
        <v>#DIV/0!</v>
      </c>
      <c r="R196" s="73"/>
      <c r="S196" s="81"/>
      <c r="T196" s="3"/>
      <c r="U196" s="3"/>
      <c r="V196" s="37" t="s">
        <v>37</v>
      </c>
      <c r="W196" s="72" t="e">
        <f>W195/LY_12[[#Totals],[Closed Sales Volume YTD]]</f>
        <v>#DIV/0!</v>
      </c>
      <c r="X196" s="73"/>
      <c r="Y196" s="81"/>
      <c r="Z196" s="3"/>
      <c r="AA196" s="3"/>
      <c r="AB196" s="37" t="s">
        <v>37</v>
      </c>
      <c r="AC196" s="72" t="e">
        <f>AC195/LY_12[[#Totals],[Closed Sales Volume YTD]]</f>
        <v>#DIV/0!</v>
      </c>
      <c r="AD196" s="73"/>
    </row>
    <row r="197" spans="1:30" hidden="1" x14ac:dyDescent="0.2">
      <c r="B197" s="38" t="s">
        <v>38</v>
      </c>
      <c r="C197" s="39" t="s">
        <v>39</v>
      </c>
      <c r="D197" s="74" t="str">
        <f>D194</f>
        <v/>
      </c>
      <c r="E197" s="75"/>
      <c r="H197" s="38" t="s">
        <v>38</v>
      </c>
      <c r="I197" s="39" t="s">
        <v>39</v>
      </c>
      <c r="J197" s="74" t="str">
        <f>J194</f>
        <v/>
      </c>
      <c r="K197" s="75"/>
      <c r="N197" s="38" t="s">
        <v>38</v>
      </c>
      <c r="O197" s="39" t="s">
        <v>39</v>
      </c>
      <c r="P197" s="74" t="str">
        <f>P194</f>
        <v/>
      </c>
      <c r="Q197" s="75"/>
      <c r="T197" s="38" t="s">
        <v>38</v>
      </c>
      <c r="U197" s="39" t="s">
        <v>39</v>
      </c>
      <c r="V197" s="74" t="str">
        <f>V194</f>
        <v/>
      </c>
      <c r="W197" s="75"/>
      <c r="Z197" s="38" t="s">
        <v>38</v>
      </c>
      <c r="AA197" s="39" t="s">
        <v>39</v>
      </c>
      <c r="AB197" s="74" t="str">
        <f>AB194</f>
        <v/>
      </c>
      <c r="AC197" s="75"/>
    </row>
    <row r="198" spans="1:30" x14ac:dyDescent="0.2">
      <c r="B198" s="40"/>
      <c r="C198" s="40"/>
      <c r="D198" s="41" t="s">
        <v>40</v>
      </c>
      <c r="E198" s="41" t="s">
        <v>41</v>
      </c>
      <c r="F198" s="42" t="s">
        <v>42</v>
      </c>
      <c r="H198" s="40"/>
      <c r="I198" s="40"/>
      <c r="J198" s="41" t="s">
        <v>40</v>
      </c>
      <c r="K198" s="41" t="s">
        <v>41</v>
      </c>
      <c r="L198" s="42" t="s">
        <v>42</v>
      </c>
      <c r="N198" s="40"/>
      <c r="O198" s="40"/>
      <c r="P198" s="41" t="s">
        <v>40</v>
      </c>
      <c r="Q198" s="41" t="s">
        <v>41</v>
      </c>
      <c r="R198" s="42" t="s">
        <v>42</v>
      </c>
      <c r="T198" s="40"/>
      <c r="U198" s="40"/>
      <c r="V198" s="41" t="s">
        <v>40</v>
      </c>
      <c r="W198" s="41" t="s">
        <v>41</v>
      </c>
      <c r="X198" s="42" t="s">
        <v>42</v>
      </c>
      <c r="Z198" s="40"/>
      <c r="AA198" s="40"/>
      <c r="AB198" s="41" t="s">
        <v>40</v>
      </c>
      <c r="AC198" s="41" t="s">
        <v>41</v>
      </c>
      <c r="AD198" s="42" t="s">
        <v>42</v>
      </c>
    </row>
    <row r="199" spans="1:30" x14ac:dyDescent="0.2">
      <c r="B199" s="3">
        <v>1</v>
      </c>
      <c r="C199" s="3" cm="1">
        <f t="array" ref="C199">_xlfn.AGGREGATE(15, 3, (LY_12[Associate Name]=D197)/(LY_12[Associate Name]=D197)*ROW(LY_12[Associate Name]), B199) - 1</f>
        <v>1</v>
      </c>
      <c r="D199" s="43" cm="1">
        <f t="array" ref="D199">IFERROR(INDEX(LY_12[Vendor Name], C199), "")</f>
        <v>0</v>
      </c>
      <c r="E199" s="44">
        <f>SUMIFS(LY_12[Closed Sales Volume YTD], LY_12[Associate Name], D197, LY_12[Vendor Name], D199)</f>
        <v>0</v>
      </c>
      <c r="F199" s="46" t="e">
        <f>E199/E195</f>
        <v>#DIV/0!</v>
      </c>
      <c r="H199" s="3">
        <v>1</v>
      </c>
      <c r="I199" s="3" cm="1">
        <f t="array" ref="I199">_xlfn.AGGREGATE(15, 3, (LY_12[Associate Name]=J197)/(LY_12[Associate Name]=J197)*ROW(LY_12[Associate Name]), H199) - 1</f>
        <v>1</v>
      </c>
      <c r="J199" s="43" cm="1">
        <f t="array" ref="J199">IFERROR(INDEX(LY_12[Vendor Name], I199), "")</f>
        <v>0</v>
      </c>
      <c r="K199" s="44">
        <f>SUMIFS(LY_12[Closed Sales Volume YTD], LY_12[Associate Name], J197, LY_12[Vendor Name], J199)</f>
        <v>0</v>
      </c>
      <c r="L199" s="46" t="e">
        <f>K199/K195</f>
        <v>#DIV/0!</v>
      </c>
      <c r="N199" s="3">
        <v>1</v>
      </c>
      <c r="O199" s="3" cm="1">
        <f t="array" ref="O199">_xlfn.AGGREGATE(15, 3, (LY_12[Associate Name]=P197)/(LY_12[Associate Name]=P197)*ROW(LY_12[Associate Name]), N199) - 1</f>
        <v>1</v>
      </c>
      <c r="P199" s="43" cm="1">
        <f t="array" ref="P199">IFERROR(INDEX(LY_12[Vendor Name], O199), "")</f>
        <v>0</v>
      </c>
      <c r="Q199" s="44">
        <f>SUMIFS(LY_12[Closed Sales Volume YTD], LY_12[Associate Name], P197, LY_12[Vendor Name], P199)</f>
        <v>0</v>
      </c>
      <c r="R199" s="46" t="e">
        <f>Q199/Q195</f>
        <v>#DIV/0!</v>
      </c>
      <c r="T199" s="3">
        <v>1</v>
      </c>
      <c r="U199" s="3" cm="1">
        <f t="array" ref="U199">_xlfn.AGGREGATE(15, 3, (LY_12[Associate Name]=V197)/(LY_12[Associate Name]=V197)*ROW(LY_12[Associate Name]), T199) - 1</f>
        <v>1</v>
      </c>
      <c r="V199" s="43" cm="1">
        <f t="array" ref="V199">IFERROR(INDEX(LY_12[Vendor Name], U199), "")</f>
        <v>0</v>
      </c>
      <c r="W199" s="44">
        <f>SUMIFS(LY_12[Closed Sales Volume YTD], LY_12[Associate Name], V197, LY_12[Vendor Name], V199)</f>
        <v>0</v>
      </c>
      <c r="X199" s="46" t="e">
        <f>W199/W195</f>
        <v>#DIV/0!</v>
      </c>
      <c r="Z199" s="3">
        <v>1</v>
      </c>
      <c r="AA199" s="3" cm="1">
        <f t="array" ref="AA199">_xlfn.AGGREGATE(15, 3, (LY_12[Associate Name]=AB197)/(LY_12[Associate Name]=AB197)*ROW(LY_12[Associate Name]), Z199) - 1</f>
        <v>1</v>
      </c>
      <c r="AB199" s="43" cm="1">
        <f t="array" ref="AB199">IFERROR(INDEX(LY_12[Vendor Name], AA199), "")</f>
        <v>0</v>
      </c>
      <c r="AC199" s="44">
        <f>SUMIFS(LY_12[Closed Sales Volume YTD], LY_12[Associate Name], AB197, LY_12[Vendor Name], AB199)</f>
        <v>0</v>
      </c>
      <c r="AD199" s="46" t="e">
        <f>AC199/AC195</f>
        <v>#DIV/0!</v>
      </c>
    </row>
    <row r="200" spans="1:30" x14ac:dyDescent="0.2">
      <c r="B200" s="3">
        <v>2</v>
      </c>
      <c r="C200" s="3" cm="1">
        <f t="array" ref="C200">_xlfn.AGGREGATE(15, 3, (LY_12[Associate Name]=D197)/(LY_12[Associate Name]=D197)*ROW(LY_12[Associate Name]), B200) - 1</f>
        <v>2</v>
      </c>
      <c r="D200" s="43" cm="1">
        <f t="array" ref="D200">IFERROR(INDEX(LY_12[Vendor Name], C200), "")</f>
        <v>0</v>
      </c>
      <c r="E200" s="44">
        <f>SUMIFS(LY_12[Closed Sales Volume YTD], LY_12[Associate Name], D197, LY_12[Vendor Name], D200)</f>
        <v>0</v>
      </c>
      <c r="F200" s="46" t="e">
        <f>E200/E195</f>
        <v>#DIV/0!</v>
      </c>
      <c r="H200" s="3">
        <v>2</v>
      </c>
      <c r="I200" s="3" cm="1">
        <f t="array" ref="I200">_xlfn.AGGREGATE(15, 3, (LY_12[Associate Name]=J197)/(LY_12[Associate Name]=J197)*ROW(LY_12[Associate Name]), H200) - 1</f>
        <v>2</v>
      </c>
      <c r="J200" s="43" cm="1">
        <f t="array" ref="J200">IFERROR(INDEX(LY_12[Vendor Name], I200), "")</f>
        <v>0</v>
      </c>
      <c r="K200" s="44">
        <f>SUMIFS(LY_12[Closed Sales Volume YTD], LY_12[Associate Name], J197, LY_12[Vendor Name], J200)</f>
        <v>0</v>
      </c>
      <c r="L200" s="46" t="e">
        <f>K200/K195</f>
        <v>#DIV/0!</v>
      </c>
      <c r="N200" s="3">
        <v>2</v>
      </c>
      <c r="O200" s="3" cm="1">
        <f t="array" ref="O200">_xlfn.AGGREGATE(15, 3, (LY_12[Associate Name]=P197)/(LY_12[Associate Name]=P197)*ROW(LY_12[Associate Name]), N200) - 1</f>
        <v>2</v>
      </c>
      <c r="P200" s="43" cm="1">
        <f t="array" ref="P200">IFERROR(INDEX(LY_12[Vendor Name], O200), "")</f>
        <v>0</v>
      </c>
      <c r="Q200" s="44">
        <f>SUMIFS(LY_12[Closed Sales Volume YTD], LY_12[Associate Name], P197, LY_12[Vendor Name], P200)</f>
        <v>0</v>
      </c>
      <c r="R200" s="46" t="e">
        <f>Q200/Q195</f>
        <v>#DIV/0!</v>
      </c>
      <c r="T200" s="3">
        <v>2</v>
      </c>
      <c r="U200" s="3" cm="1">
        <f t="array" ref="U200">_xlfn.AGGREGATE(15, 3, (LY_12[Associate Name]=V197)/(LY_12[Associate Name]=V197)*ROW(LY_12[Associate Name]), T200) - 1</f>
        <v>2</v>
      </c>
      <c r="V200" s="43" cm="1">
        <f t="array" ref="V200">IFERROR(INDEX(LY_12[Vendor Name], U200), "")</f>
        <v>0</v>
      </c>
      <c r="W200" s="44">
        <f>SUMIFS(LY_12[Closed Sales Volume YTD], LY_12[Associate Name], V197, LY_12[Vendor Name], V200)</f>
        <v>0</v>
      </c>
      <c r="X200" s="46" t="e">
        <f>W200/W195</f>
        <v>#DIV/0!</v>
      </c>
      <c r="Z200" s="3">
        <v>2</v>
      </c>
      <c r="AA200" s="3" cm="1">
        <f t="array" ref="AA200">_xlfn.AGGREGATE(15, 3, (LY_12[Associate Name]=AB197)/(LY_12[Associate Name]=AB197)*ROW(LY_12[Associate Name]), Z200) - 1</f>
        <v>2</v>
      </c>
      <c r="AB200" s="43" cm="1">
        <f t="array" ref="AB200">IFERROR(INDEX(LY_12[Vendor Name], AA200), "")</f>
        <v>0</v>
      </c>
      <c r="AC200" s="44">
        <f>SUMIFS(LY_12[Closed Sales Volume YTD], LY_12[Associate Name], AB197, LY_12[Vendor Name], AB200)</f>
        <v>0</v>
      </c>
      <c r="AD200" s="46" t="e">
        <f>AC200/AC195</f>
        <v>#DIV/0!</v>
      </c>
    </row>
    <row r="201" spans="1:30" x14ac:dyDescent="0.2">
      <c r="B201" s="3">
        <v>3</v>
      </c>
      <c r="C201" s="3" cm="1">
        <f t="array" ref="C201">_xlfn.AGGREGATE(15, 3, (LY_12[Associate Name]=D197)/(LY_12[Associate Name]=D197)*ROW(LY_12[Associate Name]), B201) - 1</f>
        <v>3</v>
      </c>
      <c r="D201" s="43" cm="1">
        <f t="array" ref="D201">IFERROR(INDEX(LY_12[Vendor Name], C201), "")</f>
        <v>0</v>
      </c>
      <c r="E201" s="44">
        <f>SUMIFS(LY_12[Closed Sales Volume YTD], LY_12[Associate Name], D197, LY_12[Vendor Name], D201)</f>
        <v>0</v>
      </c>
      <c r="F201" s="45" t="e">
        <f>E201/E195</f>
        <v>#DIV/0!</v>
      </c>
      <c r="H201" s="3">
        <v>3</v>
      </c>
      <c r="I201" s="3" cm="1">
        <f t="array" ref="I201">_xlfn.AGGREGATE(15, 3, (LY_12[Associate Name]=J197)/(LY_12[Associate Name]=J197)*ROW(LY_12[Associate Name]), H201) - 1</f>
        <v>3</v>
      </c>
      <c r="J201" s="43" cm="1">
        <f t="array" ref="J201">IFERROR(INDEX(LY_12[Vendor Name], I201), "")</f>
        <v>0</v>
      </c>
      <c r="K201" s="44">
        <f>SUMIFS(LY_12[Closed Sales Volume YTD], LY_12[Associate Name], J197, LY_12[Vendor Name], J201)</f>
        <v>0</v>
      </c>
      <c r="L201" s="45" t="e">
        <f>K201/K195</f>
        <v>#DIV/0!</v>
      </c>
      <c r="N201" s="3">
        <v>3</v>
      </c>
      <c r="O201" s="3" cm="1">
        <f t="array" ref="O201">_xlfn.AGGREGATE(15, 3, (LY_12[Associate Name]=P197)/(LY_12[Associate Name]=P197)*ROW(LY_12[Associate Name]), N201) - 1</f>
        <v>3</v>
      </c>
      <c r="P201" s="43" cm="1">
        <f t="array" ref="P201">IFERROR(INDEX(LY_12[Vendor Name], O201), "")</f>
        <v>0</v>
      </c>
      <c r="Q201" s="44">
        <f>SUMIFS(LY_12[Closed Sales Volume YTD], LY_12[Associate Name], P197, LY_12[Vendor Name], P201)</f>
        <v>0</v>
      </c>
      <c r="R201" s="45" t="e">
        <f>Q201/Q195</f>
        <v>#DIV/0!</v>
      </c>
      <c r="T201" s="3">
        <v>3</v>
      </c>
      <c r="U201" s="3" cm="1">
        <f t="array" ref="U201">_xlfn.AGGREGATE(15, 3, (LY_12[Associate Name]=V197)/(LY_12[Associate Name]=V197)*ROW(LY_12[Associate Name]), T201) - 1</f>
        <v>3</v>
      </c>
      <c r="V201" s="43" cm="1">
        <f t="array" ref="V201">IFERROR(INDEX(LY_12[Vendor Name], U201), "")</f>
        <v>0</v>
      </c>
      <c r="W201" s="44">
        <f>SUMIFS(LY_12[Closed Sales Volume YTD], LY_12[Associate Name], V197, LY_12[Vendor Name], V201)</f>
        <v>0</v>
      </c>
      <c r="X201" s="45" t="e">
        <f>W201/W195</f>
        <v>#DIV/0!</v>
      </c>
      <c r="Z201" s="3">
        <v>3</v>
      </c>
      <c r="AA201" s="3" cm="1">
        <f t="array" ref="AA201">_xlfn.AGGREGATE(15, 3, (LY_12[Associate Name]=AB197)/(LY_12[Associate Name]=AB197)*ROW(LY_12[Associate Name]), Z201) - 1</f>
        <v>3</v>
      </c>
      <c r="AB201" s="43" cm="1">
        <f t="array" ref="AB201">IFERROR(INDEX(LY_12[Vendor Name], AA201), "")</f>
        <v>0</v>
      </c>
      <c r="AC201" s="44">
        <f>SUMIFS(LY_12[Closed Sales Volume YTD], LY_12[Associate Name], AB197, LY_12[Vendor Name], AB201)</f>
        <v>0</v>
      </c>
      <c r="AD201" s="45" t="e">
        <f>AC201/AC195</f>
        <v>#DIV/0!</v>
      </c>
    </row>
    <row r="202" spans="1:30" x14ac:dyDescent="0.2">
      <c r="B202" s="3">
        <v>4</v>
      </c>
      <c r="C202" s="3" cm="1">
        <f t="array" ref="C202">_xlfn.AGGREGATE(15, 3, (LY_12[Associate Name]=D197)/(LY_12[Associate Name]=D197)*ROW(LY_12[Associate Name]), B202) - 1</f>
        <v>4</v>
      </c>
      <c r="D202" s="43" cm="1">
        <f t="array" ref="D202">IFERROR(INDEX(LY_12[Vendor Name], C202), "")</f>
        <v>0</v>
      </c>
      <c r="E202" s="44">
        <f>SUMIFS(LY_12[Closed Sales Volume YTD], LY_12[Associate Name], D197, LY_12[Vendor Name], D202)</f>
        <v>0</v>
      </c>
      <c r="F202" s="45" t="e">
        <f>E202/E195</f>
        <v>#DIV/0!</v>
      </c>
      <c r="H202" s="3">
        <v>4</v>
      </c>
      <c r="I202" s="3" cm="1">
        <f t="array" ref="I202">_xlfn.AGGREGATE(15, 3, (LY_12[Associate Name]=J197)/(LY_12[Associate Name]=J197)*ROW(LY_12[Associate Name]), H202) - 1</f>
        <v>4</v>
      </c>
      <c r="J202" s="43" cm="1">
        <f t="array" ref="J202">IFERROR(INDEX(LY_12[Vendor Name], I202), "")</f>
        <v>0</v>
      </c>
      <c r="K202" s="44">
        <f>SUMIFS(LY_12[Closed Sales Volume YTD], LY_12[Associate Name], J197, LY_12[Vendor Name], J202)</f>
        <v>0</v>
      </c>
      <c r="L202" s="45" t="e">
        <f>K202/K195</f>
        <v>#DIV/0!</v>
      </c>
      <c r="N202" s="3">
        <v>4</v>
      </c>
      <c r="O202" s="3" cm="1">
        <f t="array" ref="O202">_xlfn.AGGREGATE(15, 3, (LY_12[Associate Name]=P197)/(LY_12[Associate Name]=P197)*ROW(LY_12[Associate Name]), N202) - 1</f>
        <v>4</v>
      </c>
      <c r="P202" s="43" cm="1">
        <f t="array" ref="P202">IFERROR(INDEX(LY_12[Vendor Name], O202), "")</f>
        <v>0</v>
      </c>
      <c r="Q202" s="44">
        <f>SUMIFS(LY_12[Closed Sales Volume YTD], LY_12[Associate Name], P197, LY_12[Vendor Name], P202)</f>
        <v>0</v>
      </c>
      <c r="R202" s="45" t="e">
        <f>Q202/Q195</f>
        <v>#DIV/0!</v>
      </c>
      <c r="T202" s="3">
        <v>4</v>
      </c>
      <c r="U202" s="3" cm="1">
        <f t="array" ref="U202">_xlfn.AGGREGATE(15, 3, (LY_12[Associate Name]=V197)/(LY_12[Associate Name]=V197)*ROW(LY_12[Associate Name]), T202) - 1</f>
        <v>4</v>
      </c>
      <c r="V202" s="43" cm="1">
        <f t="array" ref="V202">IFERROR(INDEX(LY_12[Vendor Name], U202), "")</f>
        <v>0</v>
      </c>
      <c r="W202" s="44">
        <f>SUMIFS(LY_12[Closed Sales Volume YTD], LY_12[Associate Name], V197, LY_12[Vendor Name], V202)</f>
        <v>0</v>
      </c>
      <c r="X202" s="45" t="e">
        <f>W202/W195</f>
        <v>#DIV/0!</v>
      </c>
      <c r="Z202" s="3">
        <v>4</v>
      </c>
      <c r="AA202" s="3" cm="1">
        <f t="array" ref="AA202">_xlfn.AGGREGATE(15, 3, (LY_12[Associate Name]=AB197)/(LY_12[Associate Name]=AB197)*ROW(LY_12[Associate Name]), Z202) - 1</f>
        <v>4</v>
      </c>
      <c r="AB202" s="43" cm="1">
        <f t="array" ref="AB202">IFERROR(INDEX(LY_12[Vendor Name], AA202), "")</f>
        <v>0</v>
      </c>
      <c r="AC202" s="44">
        <f>SUMIFS(LY_12[Closed Sales Volume YTD], LY_12[Associate Name], AB197, LY_12[Vendor Name], AB202)</f>
        <v>0</v>
      </c>
      <c r="AD202" s="45" t="e">
        <f>AC202/AC195</f>
        <v>#DIV/0!</v>
      </c>
    </row>
    <row r="203" spans="1:30" x14ac:dyDescent="0.2">
      <c r="B203" s="3">
        <v>5</v>
      </c>
      <c r="C203" s="3" cm="1">
        <f t="array" ref="C203">_xlfn.AGGREGATE(15, 3, (LY_12[Associate Name]=D197)/(LY_12[Associate Name]=D197)*ROW(LY_12[Associate Name]), B203) - 1</f>
        <v>5</v>
      </c>
      <c r="D203" s="43" cm="1">
        <f t="array" ref="D203">IFERROR(INDEX(LY_12[Vendor Name], C203), "")</f>
        <v>0</v>
      </c>
      <c r="E203" s="44">
        <f>SUMIFS(LY_12[Closed Sales Volume YTD], LY_12[Associate Name], D197, LY_12[Vendor Name], D203)</f>
        <v>0</v>
      </c>
      <c r="F203" s="45" t="e">
        <f>E203/E195</f>
        <v>#DIV/0!</v>
      </c>
      <c r="H203" s="3">
        <v>5</v>
      </c>
      <c r="I203" s="3" cm="1">
        <f t="array" ref="I203">_xlfn.AGGREGATE(15, 3, (LY_12[Associate Name]=J197)/(LY_12[Associate Name]=J197)*ROW(LY_12[Associate Name]), H203) - 1</f>
        <v>5</v>
      </c>
      <c r="J203" s="43" cm="1">
        <f t="array" ref="J203">IFERROR(INDEX(LY_12[Vendor Name], I203), "")</f>
        <v>0</v>
      </c>
      <c r="K203" s="44">
        <f>SUMIFS(LY_12[Closed Sales Volume YTD], LY_12[Associate Name], J197, LY_12[Vendor Name], J203)</f>
        <v>0</v>
      </c>
      <c r="L203" s="45" t="e">
        <f>K203/K195</f>
        <v>#DIV/0!</v>
      </c>
      <c r="N203" s="3">
        <v>5</v>
      </c>
      <c r="O203" s="3" cm="1">
        <f t="array" ref="O203">_xlfn.AGGREGATE(15, 3, (LY_12[Associate Name]=P197)/(LY_12[Associate Name]=P197)*ROW(LY_12[Associate Name]), N203) - 1</f>
        <v>5</v>
      </c>
      <c r="P203" s="43" cm="1">
        <f t="array" ref="P203">IFERROR(INDEX(LY_12[Vendor Name], O203), "")</f>
        <v>0</v>
      </c>
      <c r="Q203" s="44">
        <f>SUMIFS(LY_12[Closed Sales Volume YTD], LY_12[Associate Name], P197, LY_12[Vendor Name], P203)</f>
        <v>0</v>
      </c>
      <c r="R203" s="45" t="e">
        <f>Q203/Q195</f>
        <v>#DIV/0!</v>
      </c>
      <c r="T203" s="3">
        <v>5</v>
      </c>
      <c r="U203" s="3" cm="1">
        <f t="array" ref="U203">_xlfn.AGGREGATE(15, 3, (LY_12[Associate Name]=V197)/(LY_12[Associate Name]=V197)*ROW(LY_12[Associate Name]), T203) - 1</f>
        <v>5</v>
      </c>
      <c r="V203" s="43" cm="1">
        <f t="array" ref="V203">IFERROR(INDEX(LY_12[Vendor Name], U203), "")</f>
        <v>0</v>
      </c>
      <c r="W203" s="44">
        <f>SUMIFS(LY_12[Closed Sales Volume YTD], LY_12[Associate Name], V197, LY_12[Vendor Name], V203)</f>
        <v>0</v>
      </c>
      <c r="X203" s="45" t="e">
        <f>W203/W195</f>
        <v>#DIV/0!</v>
      </c>
      <c r="Z203" s="3">
        <v>5</v>
      </c>
      <c r="AA203" s="3" cm="1">
        <f t="array" ref="AA203">_xlfn.AGGREGATE(15, 3, (LY_12[Associate Name]=AB197)/(LY_12[Associate Name]=AB197)*ROW(LY_12[Associate Name]), Z203) - 1</f>
        <v>5</v>
      </c>
      <c r="AB203" s="43" cm="1">
        <f t="array" ref="AB203">IFERROR(INDEX(LY_12[Vendor Name], AA203), "")</f>
        <v>0</v>
      </c>
      <c r="AC203" s="44">
        <f>SUMIFS(LY_12[Closed Sales Volume YTD], LY_12[Associate Name], AB197, LY_12[Vendor Name], AB203)</f>
        <v>0</v>
      </c>
      <c r="AD203" s="45" t="e">
        <f>AC203/AC195</f>
        <v>#DIV/0!</v>
      </c>
    </row>
    <row r="204" spans="1:30" x14ac:dyDescent="0.2">
      <c r="B204" s="3">
        <v>6</v>
      </c>
      <c r="C204" s="3" cm="1">
        <f t="array" ref="C204">_xlfn.AGGREGATE(15, 3, (LY_12[Associate Name]=D197)/(LY_12[Associate Name]=D197)*ROW(LY_12[Associate Name]), B204) - 1</f>
        <v>6</v>
      </c>
      <c r="D204" s="43" cm="1">
        <f t="array" ref="D204">IFERROR(INDEX(LY_12[Vendor Name], C204), "")</f>
        <v>0</v>
      </c>
      <c r="E204" s="44">
        <f>SUMIFS(LY_12[Closed Sales Volume YTD], LY_12[Associate Name], D197, LY_12[Vendor Name], D204)</f>
        <v>0</v>
      </c>
      <c r="F204" s="45" t="e">
        <f>E204/E195</f>
        <v>#DIV/0!</v>
      </c>
      <c r="H204" s="3">
        <v>6</v>
      </c>
      <c r="I204" s="3" cm="1">
        <f t="array" ref="I204">_xlfn.AGGREGATE(15, 3, (LY_12[Associate Name]=J197)/(LY_12[Associate Name]=J197)*ROW(LY_12[Associate Name]), H204) - 1</f>
        <v>6</v>
      </c>
      <c r="J204" s="43" cm="1">
        <f t="array" ref="J204">IFERROR(INDEX(LY_12[Vendor Name], I204), "")</f>
        <v>0</v>
      </c>
      <c r="K204" s="44">
        <f>SUMIFS(LY_12[Closed Sales Volume YTD], LY_12[Associate Name], J197, LY_12[Vendor Name], J204)</f>
        <v>0</v>
      </c>
      <c r="L204" s="45" t="e">
        <f>K204/K195</f>
        <v>#DIV/0!</v>
      </c>
      <c r="N204" s="3">
        <v>6</v>
      </c>
      <c r="O204" s="3" cm="1">
        <f t="array" ref="O204">_xlfn.AGGREGATE(15, 3, (LY_12[Associate Name]=P197)/(LY_12[Associate Name]=P197)*ROW(LY_12[Associate Name]), N204) - 1</f>
        <v>6</v>
      </c>
      <c r="P204" s="43" cm="1">
        <f t="array" ref="P204">IFERROR(INDEX(LY_12[Vendor Name], O204), "")</f>
        <v>0</v>
      </c>
      <c r="Q204" s="44">
        <f>SUMIFS(LY_12[Closed Sales Volume YTD], LY_12[Associate Name], P197, LY_12[Vendor Name], P204)</f>
        <v>0</v>
      </c>
      <c r="R204" s="45" t="e">
        <f>Q204/Q195</f>
        <v>#DIV/0!</v>
      </c>
      <c r="T204" s="3">
        <v>6</v>
      </c>
      <c r="U204" s="3" cm="1">
        <f t="array" ref="U204">_xlfn.AGGREGATE(15, 3, (LY_12[Associate Name]=V197)/(LY_12[Associate Name]=V197)*ROW(LY_12[Associate Name]), T204) - 1</f>
        <v>6</v>
      </c>
      <c r="V204" s="43" cm="1">
        <f t="array" ref="V204">IFERROR(INDEX(LY_12[Vendor Name], U204), "")</f>
        <v>0</v>
      </c>
      <c r="W204" s="44">
        <f>SUMIFS(LY_12[Closed Sales Volume YTD], LY_12[Associate Name], V197, LY_12[Vendor Name], V204)</f>
        <v>0</v>
      </c>
      <c r="X204" s="45" t="e">
        <f>W204/W195</f>
        <v>#DIV/0!</v>
      </c>
      <c r="Z204" s="3">
        <v>6</v>
      </c>
      <c r="AA204" s="3" cm="1">
        <f t="array" ref="AA204">_xlfn.AGGREGATE(15, 3, (LY_12[Associate Name]=AB197)/(LY_12[Associate Name]=AB197)*ROW(LY_12[Associate Name]), Z204) - 1</f>
        <v>6</v>
      </c>
      <c r="AB204" s="43" cm="1">
        <f t="array" ref="AB204">IFERROR(INDEX(LY_12[Vendor Name], AA204), "")</f>
        <v>0</v>
      </c>
      <c r="AC204" s="44">
        <f>SUMIFS(LY_12[Closed Sales Volume YTD], LY_12[Associate Name], AB197, LY_12[Vendor Name], AB204)</f>
        <v>0</v>
      </c>
      <c r="AD204" s="45" t="e">
        <f>AC204/AC195</f>
        <v>#DIV/0!</v>
      </c>
    </row>
    <row r="205" spans="1:30" x14ac:dyDescent="0.2">
      <c r="B205" s="3">
        <v>7</v>
      </c>
      <c r="C205" s="3" cm="1">
        <f t="array" ref="C205">_xlfn.AGGREGATE(15, 3, (LY_12[Associate Name]=D197)/(LY_12[Associate Name]=D197)*ROW(LY_12[Associate Name]), B205) - 1</f>
        <v>7</v>
      </c>
      <c r="D205" s="43" cm="1">
        <f t="array" ref="D205">IFERROR(INDEX(LY_12[Vendor Name], C205), "")</f>
        <v>0</v>
      </c>
      <c r="E205" s="44">
        <f>SUMIFS(LY_12[Closed Sales Volume YTD], LY_12[Associate Name], D197, LY_12[Vendor Name], D205)</f>
        <v>0</v>
      </c>
      <c r="F205" s="45" t="e">
        <f>E205/E195</f>
        <v>#DIV/0!</v>
      </c>
      <c r="H205" s="3">
        <v>7</v>
      </c>
      <c r="I205" s="3" cm="1">
        <f t="array" ref="I205">_xlfn.AGGREGATE(15, 3, (LY_12[Associate Name]=J197)/(LY_12[Associate Name]=J197)*ROW(LY_12[Associate Name]), H205) - 1</f>
        <v>7</v>
      </c>
      <c r="J205" s="43" cm="1">
        <f t="array" ref="J205">IFERROR(INDEX(LY_12[Vendor Name], I205), "")</f>
        <v>0</v>
      </c>
      <c r="K205" s="44">
        <f>SUMIFS(LY_12[Closed Sales Volume YTD], LY_12[Associate Name], J197, LY_12[Vendor Name], J205)</f>
        <v>0</v>
      </c>
      <c r="L205" s="45" t="e">
        <f>K205/K195</f>
        <v>#DIV/0!</v>
      </c>
      <c r="N205" s="3">
        <v>7</v>
      </c>
      <c r="O205" s="3" cm="1">
        <f t="array" ref="O205">_xlfn.AGGREGATE(15, 3, (LY_12[Associate Name]=P197)/(LY_12[Associate Name]=P197)*ROW(LY_12[Associate Name]), N205) - 1</f>
        <v>7</v>
      </c>
      <c r="P205" s="43" cm="1">
        <f t="array" ref="P205">IFERROR(INDEX(LY_12[Vendor Name], O205), "")</f>
        <v>0</v>
      </c>
      <c r="Q205" s="44">
        <f>SUMIFS(LY_12[Closed Sales Volume YTD], LY_12[Associate Name], P197, LY_12[Vendor Name], P205)</f>
        <v>0</v>
      </c>
      <c r="R205" s="45" t="e">
        <f>Q205/Q195</f>
        <v>#DIV/0!</v>
      </c>
      <c r="T205" s="3">
        <v>7</v>
      </c>
      <c r="U205" s="3" cm="1">
        <f t="array" ref="U205">_xlfn.AGGREGATE(15, 3, (LY_12[Associate Name]=V197)/(LY_12[Associate Name]=V197)*ROW(LY_12[Associate Name]), T205) - 1</f>
        <v>7</v>
      </c>
      <c r="V205" s="43" cm="1">
        <f t="array" ref="V205">IFERROR(INDEX(LY_12[Vendor Name], U205), "")</f>
        <v>0</v>
      </c>
      <c r="W205" s="44">
        <f>SUMIFS(LY_12[Closed Sales Volume YTD], LY_12[Associate Name], V197, LY_12[Vendor Name], V205)</f>
        <v>0</v>
      </c>
      <c r="X205" s="45" t="e">
        <f>W205/W195</f>
        <v>#DIV/0!</v>
      </c>
      <c r="Z205" s="3">
        <v>7</v>
      </c>
      <c r="AA205" s="3" cm="1">
        <f t="array" ref="AA205">_xlfn.AGGREGATE(15, 3, (LY_12[Associate Name]=AB197)/(LY_12[Associate Name]=AB197)*ROW(LY_12[Associate Name]), Z205) - 1</f>
        <v>7</v>
      </c>
      <c r="AB205" s="43" cm="1">
        <f t="array" ref="AB205">IFERROR(INDEX(LY_12[Vendor Name], AA205), "")</f>
        <v>0</v>
      </c>
      <c r="AC205" s="44">
        <f>SUMIFS(LY_12[Closed Sales Volume YTD], LY_12[Associate Name], AB197, LY_12[Vendor Name], AB205)</f>
        <v>0</v>
      </c>
      <c r="AD205" s="45" t="e">
        <f>AC205/AC195</f>
        <v>#DIV/0!</v>
      </c>
    </row>
    <row r="206" spans="1:30" x14ac:dyDescent="0.2">
      <c r="B206" s="3">
        <v>8</v>
      </c>
      <c r="C206" s="3" cm="1">
        <f t="array" ref="C206">_xlfn.AGGREGATE(15, 3, (LY_12[Associate Name]=D197)/(LY_12[Associate Name]=D197)*ROW(LY_12[Associate Name]), B206) - 1</f>
        <v>8</v>
      </c>
      <c r="D206" s="43" cm="1">
        <f t="array" ref="D206">IFERROR(INDEX(LY_12[Vendor Name], C206), "")</f>
        <v>0</v>
      </c>
      <c r="E206" s="44">
        <f>SUMIFS(LY_12[Closed Sales Volume YTD], LY_12[Associate Name], D197, LY_12[Vendor Name], D206)</f>
        <v>0</v>
      </c>
      <c r="F206" s="45" t="e">
        <f>E206/E195</f>
        <v>#DIV/0!</v>
      </c>
      <c r="H206" s="3">
        <v>8</v>
      </c>
      <c r="I206" s="3" cm="1">
        <f t="array" ref="I206">_xlfn.AGGREGATE(15, 3, (LY_12[Associate Name]=J197)/(LY_12[Associate Name]=J197)*ROW(LY_12[Associate Name]), H206) - 1</f>
        <v>8</v>
      </c>
      <c r="J206" s="43" cm="1">
        <f t="array" ref="J206">IFERROR(INDEX(LY_12[Vendor Name], I206), "")</f>
        <v>0</v>
      </c>
      <c r="K206" s="44">
        <f>SUMIFS(LY_12[Closed Sales Volume YTD], LY_12[Associate Name], J197, LY_12[Vendor Name], J206)</f>
        <v>0</v>
      </c>
      <c r="L206" s="45" t="e">
        <f>K206/K195</f>
        <v>#DIV/0!</v>
      </c>
      <c r="N206" s="3">
        <v>8</v>
      </c>
      <c r="O206" s="3" cm="1">
        <f t="array" ref="O206">_xlfn.AGGREGATE(15, 3, (LY_12[Associate Name]=P197)/(LY_12[Associate Name]=P197)*ROW(LY_12[Associate Name]), N206) - 1</f>
        <v>8</v>
      </c>
      <c r="P206" s="43" cm="1">
        <f t="array" ref="P206">IFERROR(INDEX(LY_12[Vendor Name], O206), "")</f>
        <v>0</v>
      </c>
      <c r="Q206" s="44">
        <f>SUMIFS(LY_12[Closed Sales Volume YTD], LY_12[Associate Name], P197, LY_12[Vendor Name], P206)</f>
        <v>0</v>
      </c>
      <c r="R206" s="45" t="e">
        <f>Q206/Q195</f>
        <v>#DIV/0!</v>
      </c>
      <c r="T206" s="3">
        <v>8</v>
      </c>
      <c r="U206" s="3" cm="1">
        <f t="array" ref="U206">_xlfn.AGGREGATE(15, 3, (LY_12[Associate Name]=V197)/(LY_12[Associate Name]=V197)*ROW(LY_12[Associate Name]), T206) - 1</f>
        <v>8</v>
      </c>
      <c r="V206" s="43" cm="1">
        <f t="array" ref="V206">IFERROR(INDEX(LY_12[Vendor Name], U206), "")</f>
        <v>0</v>
      </c>
      <c r="W206" s="44">
        <f>SUMIFS(LY_12[Closed Sales Volume YTD], LY_12[Associate Name], V197, LY_12[Vendor Name], V206)</f>
        <v>0</v>
      </c>
      <c r="X206" s="45" t="e">
        <f>W206/W195</f>
        <v>#DIV/0!</v>
      </c>
      <c r="Z206" s="3">
        <v>8</v>
      </c>
      <c r="AA206" s="3" cm="1">
        <f t="array" ref="AA206">_xlfn.AGGREGATE(15, 3, (LY_12[Associate Name]=AB197)/(LY_12[Associate Name]=AB197)*ROW(LY_12[Associate Name]), Z206) - 1</f>
        <v>8</v>
      </c>
      <c r="AB206" s="43" cm="1">
        <f t="array" ref="AB206">IFERROR(INDEX(LY_12[Vendor Name], AA206), "")</f>
        <v>0</v>
      </c>
      <c r="AC206" s="44">
        <f>SUMIFS(LY_12[Closed Sales Volume YTD], LY_12[Associate Name], AB197, LY_12[Vendor Name], AB206)</f>
        <v>0</v>
      </c>
      <c r="AD206" s="45" t="e">
        <f>AC206/AC195</f>
        <v>#DIV/0!</v>
      </c>
    </row>
    <row r="207" spans="1:30" x14ac:dyDescent="0.2">
      <c r="B207" s="3">
        <v>9</v>
      </c>
      <c r="C207" s="3" cm="1">
        <f t="array" ref="C207">_xlfn.AGGREGATE(15, 3, (LY_12[Associate Name]=D197)/(LY_12[Associate Name]=D197)*ROW(LY_12[Associate Name]), B207) - 1</f>
        <v>9</v>
      </c>
      <c r="D207" s="43" cm="1">
        <f t="array" ref="D207">IFERROR(INDEX(LY_12[Vendor Name], C207), "")</f>
        <v>0</v>
      </c>
      <c r="E207" s="44">
        <f>SUMIFS(LY_12[Closed Sales Volume YTD], LY_12[Associate Name], D197, LY_12[Vendor Name], D207)</f>
        <v>0</v>
      </c>
      <c r="F207" s="45" t="e">
        <f>E207/E195</f>
        <v>#DIV/0!</v>
      </c>
      <c r="H207" s="3">
        <v>9</v>
      </c>
      <c r="I207" s="3" cm="1">
        <f t="array" ref="I207">_xlfn.AGGREGATE(15, 3, (LY_12[Associate Name]=J197)/(LY_12[Associate Name]=J197)*ROW(LY_12[Associate Name]), H207) - 1</f>
        <v>9</v>
      </c>
      <c r="J207" s="43" cm="1">
        <f t="array" ref="J207">IFERROR(INDEX(LY_12[Vendor Name], I207), "")</f>
        <v>0</v>
      </c>
      <c r="K207" s="44">
        <f>SUMIFS(LY_12[Closed Sales Volume YTD], LY_12[Associate Name], J197, LY_12[Vendor Name], J207)</f>
        <v>0</v>
      </c>
      <c r="L207" s="45" t="e">
        <f>K207/K195</f>
        <v>#DIV/0!</v>
      </c>
      <c r="N207" s="3">
        <v>9</v>
      </c>
      <c r="O207" s="3" cm="1">
        <f t="array" ref="O207">_xlfn.AGGREGATE(15, 3, (LY_12[Associate Name]=P197)/(LY_12[Associate Name]=P197)*ROW(LY_12[Associate Name]), N207) - 1</f>
        <v>9</v>
      </c>
      <c r="P207" s="43" cm="1">
        <f t="array" ref="P207">IFERROR(INDEX(LY_12[Vendor Name], O207), "")</f>
        <v>0</v>
      </c>
      <c r="Q207" s="44">
        <f>SUMIFS(LY_12[Closed Sales Volume YTD], LY_12[Associate Name], P197, LY_12[Vendor Name], P207)</f>
        <v>0</v>
      </c>
      <c r="R207" s="45" t="e">
        <f>Q207/Q195</f>
        <v>#DIV/0!</v>
      </c>
      <c r="T207" s="3">
        <v>9</v>
      </c>
      <c r="U207" s="3" cm="1">
        <f t="array" ref="U207">_xlfn.AGGREGATE(15, 3, (LY_12[Associate Name]=V197)/(LY_12[Associate Name]=V197)*ROW(LY_12[Associate Name]), T207) - 1</f>
        <v>9</v>
      </c>
      <c r="V207" s="43" cm="1">
        <f t="array" ref="V207">IFERROR(INDEX(LY_12[Vendor Name], U207), "")</f>
        <v>0</v>
      </c>
      <c r="W207" s="44">
        <f>SUMIFS(LY_12[Closed Sales Volume YTD], LY_12[Associate Name], V197, LY_12[Vendor Name], V207)</f>
        <v>0</v>
      </c>
      <c r="X207" s="45" t="e">
        <f>W207/W195</f>
        <v>#DIV/0!</v>
      </c>
      <c r="Z207" s="3">
        <v>9</v>
      </c>
      <c r="AA207" s="3" cm="1">
        <f t="array" ref="AA207">_xlfn.AGGREGATE(15, 3, (LY_12[Associate Name]=AB197)/(LY_12[Associate Name]=AB197)*ROW(LY_12[Associate Name]), Z207) - 1</f>
        <v>9</v>
      </c>
      <c r="AB207" s="43" cm="1">
        <f t="array" ref="AB207">IFERROR(INDEX(LY_12[Vendor Name], AA207), "")</f>
        <v>0</v>
      </c>
      <c r="AC207" s="44">
        <f>SUMIFS(LY_12[Closed Sales Volume YTD], LY_12[Associate Name], AB197, LY_12[Vendor Name], AB207)</f>
        <v>0</v>
      </c>
      <c r="AD207" s="45" t="e">
        <f>AC207/AC195</f>
        <v>#DIV/0!</v>
      </c>
    </row>
    <row r="208" spans="1:30" x14ac:dyDescent="0.2">
      <c r="B208" s="3">
        <v>10</v>
      </c>
      <c r="C208" s="3" cm="1">
        <f t="array" ref="C208">_xlfn.AGGREGATE(15, 3, (LY_12[Associate Name]=D197)/(LY_12[Associate Name]=D197)*ROW(LY_12[Associate Name]), B208) - 1</f>
        <v>10</v>
      </c>
      <c r="D208" s="43" cm="1">
        <f t="array" ref="D208">IFERROR(INDEX(LY_12[Vendor Name], C208), "")</f>
        <v>0</v>
      </c>
      <c r="E208" s="44">
        <f>SUMIFS(LY_12[Closed Sales Volume YTD], LY_12[Associate Name], D197, LY_12[Vendor Name], D208)</f>
        <v>0</v>
      </c>
      <c r="F208" s="45" t="e">
        <f>E208/E195</f>
        <v>#DIV/0!</v>
      </c>
      <c r="H208" s="3">
        <v>10</v>
      </c>
      <c r="I208" s="3" cm="1">
        <f t="array" ref="I208">_xlfn.AGGREGATE(15, 3, (LY_12[Associate Name]=J197)/(LY_12[Associate Name]=J197)*ROW(LY_12[Associate Name]), H208) - 1</f>
        <v>10</v>
      </c>
      <c r="J208" s="43" cm="1">
        <f t="array" ref="J208">IFERROR(INDEX(LY_12[Vendor Name], I208), "")</f>
        <v>0</v>
      </c>
      <c r="K208" s="44">
        <f>SUMIFS(LY_12[Closed Sales Volume YTD], LY_12[Associate Name], J197, LY_12[Vendor Name], J208)</f>
        <v>0</v>
      </c>
      <c r="L208" s="45" t="e">
        <f>K208/K195</f>
        <v>#DIV/0!</v>
      </c>
      <c r="N208" s="3">
        <v>10</v>
      </c>
      <c r="O208" s="3" cm="1">
        <f t="array" ref="O208">_xlfn.AGGREGATE(15, 3, (LY_12[Associate Name]=P197)/(LY_12[Associate Name]=P197)*ROW(LY_12[Associate Name]), N208) - 1</f>
        <v>10</v>
      </c>
      <c r="P208" s="43" cm="1">
        <f t="array" ref="P208">IFERROR(INDEX(LY_12[Vendor Name], O208), "")</f>
        <v>0</v>
      </c>
      <c r="Q208" s="44">
        <f>SUMIFS(LY_12[Closed Sales Volume YTD], LY_12[Associate Name], P197, LY_12[Vendor Name], P208)</f>
        <v>0</v>
      </c>
      <c r="R208" s="45" t="e">
        <f>Q208/Q195</f>
        <v>#DIV/0!</v>
      </c>
      <c r="T208" s="3">
        <v>10</v>
      </c>
      <c r="U208" s="3" cm="1">
        <f t="array" ref="U208">_xlfn.AGGREGATE(15, 3, (LY_12[Associate Name]=V197)/(LY_12[Associate Name]=V197)*ROW(LY_12[Associate Name]), T208) - 1</f>
        <v>10</v>
      </c>
      <c r="V208" s="43" cm="1">
        <f t="array" ref="V208">IFERROR(INDEX(LY_12[Vendor Name], U208), "")</f>
        <v>0</v>
      </c>
      <c r="W208" s="44">
        <f>SUMIFS(LY_12[Closed Sales Volume YTD], LY_12[Associate Name], V197, LY_12[Vendor Name], V208)</f>
        <v>0</v>
      </c>
      <c r="X208" s="45" t="e">
        <f>W208/W195</f>
        <v>#DIV/0!</v>
      </c>
      <c r="Z208" s="3">
        <v>10</v>
      </c>
      <c r="AA208" s="3" cm="1">
        <f t="array" ref="AA208">_xlfn.AGGREGATE(15, 3, (LY_12[Associate Name]=AB197)/(LY_12[Associate Name]=AB197)*ROW(LY_12[Associate Name]), Z208) - 1</f>
        <v>10</v>
      </c>
      <c r="AB208" s="43" cm="1">
        <f t="array" ref="AB208">IFERROR(INDEX(LY_12[Vendor Name], AA208), "")</f>
        <v>0</v>
      </c>
      <c r="AC208" s="44">
        <f>SUMIFS(LY_12[Closed Sales Volume YTD], LY_12[Associate Name], AB197, LY_12[Vendor Name], AB208)</f>
        <v>0</v>
      </c>
      <c r="AD208" s="45" t="e">
        <f>AC208/AC195</f>
        <v>#DIV/0!</v>
      </c>
    </row>
    <row r="209" spans="1:30" x14ac:dyDescent="0.2">
      <c r="P209" s="43"/>
      <c r="Q209" s="44"/>
      <c r="R209" s="45"/>
    </row>
    <row r="210" spans="1:30" x14ac:dyDescent="0.2">
      <c r="A210" s="81">
        <f>A194+5</f>
        <v>66</v>
      </c>
      <c r="B210" s="3"/>
      <c r="C210" s="3"/>
      <c r="D210" s="76" t="str" cm="1">
        <f t="array" ref="D210">IFERROR(INDEX(LY_Associate[Associate Name], A210), "")</f>
        <v/>
      </c>
      <c r="E210" s="77"/>
      <c r="F210" s="78"/>
      <c r="G210" s="81">
        <f>G194+5</f>
        <v>67</v>
      </c>
      <c r="H210" s="3"/>
      <c r="I210" s="3"/>
      <c r="J210" s="76" t="str" cm="1">
        <f t="array" ref="J210">IFERROR(INDEX(LY_Associate[Associate Name], G210), "")</f>
        <v/>
      </c>
      <c r="K210" s="77"/>
      <c r="L210" s="78"/>
      <c r="M210" s="81">
        <f>M194+5</f>
        <v>68</v>
      </c>
      <c r="N210" s="3"/>
      <c r="O210" s="3"/>
      <c r="P210" s="76" t="str" cm="1">
        <f t="array" ref="P210">IFERROR(INDEX(LY_Associate[Associate Name], M210), "")</f>
        <v/>
      </c>
      <c r="Q210" s="77"/>
      <c r="R210" s="78"/>
      <c r="S210" s="81">
        <f>S194+5</f>
        <v>69</v>
      </c>
      <c r="T210" s="3"/>
      <c r="U210" s="3"/>
      <c r="V210" s="76" t="str" cm="1">
        <f t="array" ref="V210">IFERROR(INDEX(LY_Associate[Associate Name], S210), "")</f>
        <v/>
      </c>
      <c r="W210" s="77"/>
      <c r="X210" s="78"/>
      <c r="Y210" s="81">
        <f>Y194+5</f>
        <v>70</v>
      </c>
      <c r="Z210" s="3"/>
      <c r="AA210" s="3"/>
      <c r="AB210" s="76" t="str" cm="1">
        <f t="array" ref="AB210">IFERROR(INDEX(LY_Associate[Associate Name], Y210), "")</f>
        <v/>
      </c>
      <c r="AC210" s="77"/>
      <c r="AD210" s="78"/>
    </row>
    <row r="211" spans="1:30" x14ac:dyDescent="0.2">
      <c r="A211" s="81"/>
      <c r="B211" s="3"/>
      <c r="C211" s="3"/>
      <c r="D211" s="37" t="s">
        <v>36</v>
      </c>
      <c r="E211" s="79">
        <f>SUMIFS(LY_12[Closed Sales Volume YTD], LY_12[Associate Name], D210)</f>
        <v>0</v>
      </c>
      <c r="F211" s="80"/>
      <c r="G211" s="81"/>
      <c r="H211" s="3"/>
      <c r="I211" s="3"/>
      <c r="J211" s="37" t="s">
        <v>36</v>
      </c>
      <c r="K211" s="79">
        <f>SUMIFS(LY_12[Closed Sales Volume YTD], LY_12[Associate Name], J210)</f>
        <v>0</v>
      </c>
      <c r="L211" s="80"/>
      <c r="M211" s="81"/>
      <c r="N211" s="3"/>
      <c r="O211" s="3"/>
      <c r="P211" s="37" t="s">
        <v>36</v>
      </c>
      <c r="Q211" s="79">
        <f>SUMIFS(LY_12[Closed Sales Volume YTD], LY_12[Associate Name], P210)</f>
        <v>0</v>
      </c>
      <c r="R211" s="80"/>
      <c r="S211" s="81"/>
      <c r="T211" s="3"/>
      <c r="U211" s="3"/>
      <c r="V211" s="37" t="s">
        <v>36</v>
      </c>
      <c r="W211" s="79">
        <f>SUMIFS(LY_12[Closed Sales Volume YTD], LY_12[Associate Name], V210)</f>
        <v>0</v>
      </c>
      <c r="X211" s="80"/>
      <c r="Y211" s="81"/>
      <c r="Z211" s="3"/>
      <c r="AA211" s="3"/>
      <c r="AB211" s="37" t="s">
        <v>36</v>
      </c>
      <c r="AC211" s="79">
        <f>SUMIFS(LY_12[Closed Sales Volume YTD], LY_12[Associate Name], AB210)</f>
        <v>0</v>
      </c>
      <c r="AD211" s="80"/>
    </row>
    <row r="212" spans="1:30" ht="15" customHeight="1" x14ac:dyDescent="0.2">
      <c r="A212" s="81"/>
      <c r="B212" s="3"/>
      <c r="C212" s="3"/>
      <c r="D212" s="37" t="s">
        <v>37</v>
      </c>
      <c r="E212" s="72" t="e">
        <f>E211/LY_12[[#Totals],[Closed Sales Volume YTD]]</f>
        <v>#DIV/0!</v>
      </c>
      <c r="F212" s="73"/>
      <c r="G212" s="81"/>
      <c r="H212" s="3"/>
      <c r="I212" s="3"/>
      <c r="J212" s="37" t="s">
        <v>37</v>
      </c>
      <c r="K212" s="72" t="e">
        <f>K211/LY_12[[#Totals],[Closed Sales Volume YTD]]</f>
        <v>#DIV/0!</v>
      </c>
      <c r="L212" s="73"/>
      <c r="M212" s="81"/>
      <c r="N212" s="3"/>
      <c r="O212" s="3"/>
      <c r="P212" s="37" t="s">
        <v>37</v>
      </c>
      <c r="Q212" s="72" t="e">
        <f>Q211/LY_12[[#Totals],[Closed Sales Volume YTD]]</f>
        <v>#DIV/0!</v>
      </c>
      <c r="R212" s="73"/>
      <c r="S212" s="81"/>
      <c r="T212" s="3"/>
      <c r="U212" s="3"/>
      <c r="V212" s="37" t="s">
        <v>37</v>
      </c>
      <c r="W212" s="72" t="e">
        <f>W211/LY_12[[#Totals],[Closed Sales Volume YTD]]</f>
        <v>#DIV/0!</v>
      </c>
      <c r="X212" s="73"/>
      <c r="Y212" s="81"/>
      <c r="Z212" s="3"/>
      <c r="AA212" s="3"/>
      <c r="AB212" s="37" t="s">
        <v>37</v>
      </c>
      <c r="AC212" s="72" t="e">
        <f>AC211/LY_12[[#Totals],[Closed Sales Volume YTD]]</f>
        <v>#DIV/0!</v>
      </c>
      <c r="AD212" s="73"/>
    </row>
    <row r="213" spans="1:30" hidden="1" x14ac:dyDescent="0.2">
      <c r="B213" s="38" t="s">
        <v>38</v>
      </c>
      <c r="C213" s="39" t="s">
        <v>39</v>
      </c>
      <c r="D213" s="74" t="str">
        <f>D210</f>
        <v/>
      </c>
      <c r="E213" s="75"/>
      <c r="H213" s="38" t="s">
        <v>38</v>
      </c>
      <c r="I213" s="39" t="s">
        <v>39</v>
      </c>
      <c r="J213" s="74" t="str">
        <f>J210</f>
        <v/>
      </c>
      <c r="K213" s="75"/>
      <c r="N213" s="38" t="s">
        <v>38</v>
      </c>
      <c r="O213" s="39" t="s">
        <v>39</v>
      </c>
      <c r="P213" s="74" t="str">
        <f>P210</f>
        <v/>
      </c>
      <c r="Q213" s="75"/>
      <c r="T213" s="38" t="s">
        <v>38</v>
      </c>
      <c r="U213" s="39" t="s">
        <v>39</v>
      </c>
      <c r="V213" s="74" t="str">
        <f>V210</f>
        <v/>
      </c>
      <c r="W213" s="75"/>
      <c r="Z213" s="38" t="s">
        <v>38</v>
      </c>
      <c r="AA213" s="39" t="s">
        <v>39</v>
      </c>
      <c r="AB213" s="74" t="str">
        <f>AB210</f>
        <v/>
      </c>
      <c r="AC213" s="75"/>
    </row>
    <row r="214" spans="1:30" x14ac:dyDescent="0.2">
      <c r="B214" s="40"/>
      <c r="C214" s="40"/>
      <c r="D214" s="41" t="s">
        <v>40</v>
      </c>
      <c r="E214" s="41" t="s">
        <v>41</v>
      </c>
      <c r="F214" s="42" t="s">
        <v>42</v>
      </c>
      <c r="H214" s="40"/>
      <c r="I214" s="40"/>
      <c r="J214" s="41" t="s">
        <v>40</v>
      </c>
      <c r="K214" s="41" t="s">
        <v>41</v>
      </c>
      <c r="L214" s="42" t="s">
        <v>42</v>
      </c>
      <c r="N214" s="40"/>
      <c r="O214" s="40"/>
      <c r="P214" s="41" t="s">
        <v>40</v>
      </c>
      <c r="Q214" s="41" t="s">
        <v>41</v>
      </c>
      <c r="R214" s="42" t="s">
        <v>42</v>
      </c>
      <c r="T214" s="40"/>
      <c r="U214" s="40"/>
      <c r="V214" s="41" t="s">
        <v>40</v>
      </c>
      <c r="W214" s="41" t="s">
        <v>41</v>
      </c>
      <c r="X214" s="42" t="s">
        <v>42</v>
      </c>
      <c r="Z214" s="40"/>
      <c r="AA214" s="40"/>
      <c r="AB214" s="41" t="s">
        <v>40</v>
      </c>
      <c r="AC214" s="41" t="s">
        <v>41</v>
      </c>
      <c r="AD214" s="42" t="s">
        <v>42</v>
      </c>
    </row>
    <row r="215" spans="1:30" x14ac:dyDescent="0.2">
      <c r="B215" s="3">
        <v>1</v>
      </c>
      <c r="C215" s="3" cm="1">
        <f t="array" ref="C215">_xlfn.AGGREGATE(15, 3, (LY_12[Associate Name]=D213)/(LY_12[Associate Name]=D213)*ROW(LY_12[Associate Name]), B215) - 1</f>
        <v>1</v>
      </c>
      <c r="D215" s="43" cm="1">
        <f t="array" ref="D215">IFERROR(INDEX(LY_12[Vendor Name], C215), "")</f>
        <v>0</v>
      </c>
      <c r="E215" s="44">
        <f>SUMIFS(LY_12[Closed Sales Volume YTD], LY_12[Associate Name], D213, LY_12[Vendor Name], D215)</f>
        <v>0</v>
      </c>
      <c r="F215" s="46" t="e">
        <f>E215/E211</f>
        <v>#DIV/0!</v>
      </c>
      <c r="H215" s="3">
        <v>1</v>
      </c>
      <c r="I215" s="3" cm="1">
        <f t="array" ref="I215">_xlfn.AGGREGATE(15, 3, (LY_12[Associate Name]=J213)/(LY_12[Associate Name]=J213)*ROW(LY_12[Associate Name]), H215) - 1</f>
        <v>1</v>
      </c>
      <c r="J215" s="43" cm="1">
        <f t="array" ref="J215">IFERROR(INDEX(LY_12[Vendor Name], I215), "")</f>
        <v>0</v>
      </c>
      <c r="K215" s="44">
        <f>SUMIFS(LY_12[Closed Sales Volume YTD], LY_12[Associate Name], J213, LY_12[Vendor Name], J215)</f>
        <v>0</v>
      </c>
      <c r="L215" s="46" t="e">
        <f>K215/K211</f>
        <v>#DIV/0!</v>
      </c>
      <c r="N215" s="3">
        <v>1</v>
      </c>
      <c r="O215" s="3" cm="1">
        <f t="array" ref="O215">_xlfn.AGGREGATE(15, 3, (LY_12[Associate Name]=P213)/(LY_12[Associate Name]=P213)*ROW(LY_12[Associate Name]), N215) - 1</f>
        <v>1</v>
      </c>
      <c r="P215" s="43" cm="1">
        <f t="array" ref="P215">IFERROR(INDEX(LY_12[Vendor Name], O215), "")</f>
        <v>0</v>
      </c>
      <c r="Q215" s="44">
        <f>SUMIFS(LY_12[Closed Sales Volume YTD], LY_12[Associate Name], P213, LY_12[Vendor Name], P215)</f>
        <v>0</v>
      </c>
      <c r="R215" s="46" t="e">
        <f>Q215/Q211</f>
        <v>#DIV/0!</v>
      </c>
      <c r="T215" s="3">
        <v>1</v>
      </c>
      <c r="U215" s="3" cm="1">
        <f t="array" ref="U215">_xlfn.AGGREGATE(15, 3, (LY_12[Associate Name]=V213)/(LY_12[Associate Name]=V213)*ROW(LY_12[Associate Name]), T215) - 1</f>
        <v>1</v>
      </c>
      <c r="V215" s="43" cm="1">
        <f t="array" ref="V215">IFERROR(INDEX(LY_12[Vendor Name], U215), "")</f>
        <v>0</v>
      </c>
      <c r="W215" s="44">
        <f>SUMIFS(LY_12[Closed Sales Volume YTD], LY_12[Associate Name], V213, LY_12[Vendor Name], V215)</f>
        <v>0</v>
      </c>
      <c r="X215" s="46" t="e">
        <f>W215/W211</f>
        <v>#DIV/0!</v>
      </c>
      <c r="Z215" s="3">
        <v>1</v>
      </c>
      <c r="AA215" s="3" cm="1">
        <f t="array" ref="AA215">_xlfn.AGGREGATE(15, 3, (LY_12[Associate Name]=AB213)/(LY_12[Associate Name]=AB213)*ROW(LY_12[Associate Name]), Z215) - 1</f>
        <v>1</v>
      </c>
      <c r="AB215" s="43" cm="1">
        <f t="array" ref="AB215">IFERROR(INDEX(LY_12[Vendor Name], AA215), "")</f>
        <v>0</v>
      </c>
      <c r="AC215" s="44">
        <f>SUMIFS(LY_12[Closed Sales Volume YTD], LY_12[Associate Name], AB213, LY_12[Vendor Name], AB215)</f>
        <v>0</v>
      </c>
      <c r="AD215" s="46" t="e">
        <f>AC215/AC211</f>
        <v>#DIV/0!</v>
      </c>
    </row>
    <row r="216" spans="1:30" x14ac:dyDescent="0.2">
      <c r="B216" s="3">
        <v>2</v>
      </c>
      <c r="C216" s="3" cm="1">
        <f t="array" ref="C216">_xlfn.AGGREGATE(15, 3, (LY_12[Associate Name]=D213)/(LY_12[Associate Name]=D213)*ROW(LY_12[Associate Name]), B216) - 1</f>
        <v>2</v>
      </c>
      <c r="D216" s="43" cm="1">
        <f t="array" ref="D216">IFERROR(INDEX(LY_12[Vendor Name], C216), "")</f>
        <v>0</v>
      </c>
      <c r="E216" s="44">
        <f>SUMIFS(LY_12[Closed Sales Volume YTD], LY_12[Associate Name], D213, LY_12[Vendor Name], D216)</f>
        <v>0</v>
      </c>
      <c r="F216" s="46" t="e">
        <f>E216/E211</f>
        <v>#DIV/0!</v>
      </c>
      <c r="H216" s="3">
        <v>2</v>
      </c>
      <c r="I216" s="3" cm="1">
        <f t="array" ref="I216">_xlfn.AGGREGATE(15, 3, (LY_12[Associate Name]=J213)/(LY_12[Associate Name]=J213)*ROW(LY_12[Associate Name]), H216) - 1</f>
        <v>2</v>
      </c>
      <c r="J216" s="43" cm="1">
        <f t="array" ref="J216">IFERROR(INDEX(LY_12[Vendor Name], I216), "")</f>
        <v>0</v>
      </c>
      <c r="K216" s="44">
        <f>SUMIFS(LY_12[Closed Sales Volume YTD], LY_12[Associate Name], J213, LY_12[Vendor Name], J216)</f>
        <v>0</v>
      </c>
      <c r="L216" s="46" t="e">
        <f>K216/K211</f>
        <v>#DIV/0!</v>
      </c>
      <c r="N216" s="3">
        <v>2</v>
      </c>
      <c r="O216" s="3" cm="1">
        <f t="array" ref="O216">_xlfn.AGGREGATE(15, 3, (LY_12[Associate Name]=P213)/(LY_12[Associate Name]=P213)*ROW(LY_12[Associate Name]), N216) - 1</f>
        <v>2</v>
      </c>
      <c r="P216" s="43" cm="1">
        <f t="array" ref="P216">IFERROR(INDEX(LY_12[Vendor Name], O216), "")</f>
        <v>0</v>
      </c>
      <c r="Q216" s="44">
        <f>SUMIFS(LY_12[Closed Sales Volume YTD], LY_12[Associate Name], P213, LY_12[Vendor Name], P216)</f>
        <v>0</v>
      </c>
      <c r="R216" s="46" t="e">
        <f>Q216/Q211</f>
        <v>#DIV/0!</v>
      </c>
      <c r="T216" s="3">
        <v>2</v>
      </c>
      <c r="U216" s="3" cm="1">
        <f t="array" ref="U216">_xlfn.AGGREGATE(15, 3, (LY_12[Associate Name]=V213)/(LY_12[Associate Name]=V213)*ROW(LY_12[Associate Name]), T216) - 1</f>
        <v>2</v>
      </c>
      <c r="V216" s="43" cm="1">
        <f t="array" ref="V216">IFERROR(INDEX(LY_12[Vendor Name], U216), "")</f>
        <v>0</v>
      </c>
      <c r="W216" s="44">
        <f>SUMIFS(LY_12[Closed Sales Volume YTD], LY_12[Associate Name], V213, LY_12[Vendor Name], V216)</f>
        <v>0</v>
      </c>
      <c r="X216" s="46" t="e">
        <f>W216/W211</f>
        <v>#DIV/0!</v>
      </c>
      <c r="Z216" s="3">
        <v>2</v>
      </c>
      <c r="AA216" s="3" cm="1">
        <f t="array" ref="AA216">_xlfn.AGGREGATE(15, 3, (LY_12[Associate Name]=AB213)/(LY_12[Associate Name]=AB213)*ROW(LY_12[Associate Name]), Z216) - 1</f>
        <v>2</v>
      </c>
      <c r="AB216" s="43" cm="1">
        <f t="array" ref="AB216">IFERROR(INDEX(LY_12[Vendor Name], AA216), "")</f>
        <v>0</v>
      </c>
      <c r="AC216" s="44">
        <f>SUMIFS(LY_12[Closed Sales Volume YTD], LY_12[Associate Name], AB213, LY_12[Vendor Name], AB216)</f>
        <v>0</v>
      </c>
      <c r="AD216" s="46" t="e">
        <f>AC216/AC211</f>
        <v>#DIV/0!</v>
      </c>
    </row>
    <row r="217" spans="1:30" x14ac:dyDescent="0.2">
      <c r="B217" s="3">
        <v>3</v>
      </c>
      <c r="C217" s="3" cm="1">
        <f t="array" ref="C217">_xlfn.AGGREGATE(15, 3, (LY_12[Associate Name]=D213)/(LY_12[Associate Name]=D213)*ROW(LY_12[Associate Name]), B217) - 1</f>
        <v>3</v>
      </c>
      <c r="D217" s="43" cm="1">
        <f t="array" ref="D217">IFERROR(INDEX(LY_12[Vendor Name], C217), "")</f>
        <v>0</v>
      </c>
      <c r="E217" s="44">
        <f>SUMIFS(LY_12[Closed Sales Volume YTD], LY_12[Associate Name], D213, LY_12[Vendor Name], D217)</f>
        <v>0</v>
      </c>
      <c r="F217" s="45" t="e">
        <f>E217/E211</f>
        <v>#DIV/0!</v>
      </c>
      <c r="H217" s="3">
        <v>3</v>
      </c>
      <c r="I217" s="3" cm="1">
        <f t="array" ref="I217">_xlfn.AGGREGATE(15, 3, (LY_12[Associate Name]=J213)/(LY_12[Associate Name]=J213)*ROW(LY_12[Associate Name]), H217) - 1</f>
        <v>3</v>
      </c>
      <c r="J217" s="43" cm="1">
        <f t="array" ref="J217">IFERROR(INDEX(LY_12[Vendor Name], I217), "")</f>
        <v>0</v>
      </c>
      <c r="K217" s="44">
        <f>SUMIFS(LY_12[Closed Sales Volume YTD], LY_12[Associate Name], J213, LY_12[Vendor Name], J217)</f>
        <v>0</v>
      </c>
      <c r="L217" s="45" t="e">
        <f>K217/K211</f>
        <v>#DIV/0!</v>
      </c>
      <c r="N217" s="3">
        <v>3</v>
      </c>
      <c r="O217" s="3" cm="1">
        <f t="array" ref="O217">_xlfn.AGGREGATE(15, 3, (LY_12[Associate Name]=P213)/(LY_12[Associate Name]=P213)*ROW(LY_12[Associate Name]), N217) - 1</f>
        <v>3</v>
      </c>
      <c r="P217" s="43" cm="1">
        <f t="array" ref="P217">IFERROR(INDEX(LY_12[Vendor Name], O217), "")</f>
        <v>0</v>
      </c>
      <c r="Q217" s="44">
        <f>SUMIFS(LY_12[Closed Sales Volume YTD], LY_12[Associate Name], P213, LY_12[Vendor Name], P217)</f>
        <v>0</v>
      </c>
      <c r="R217" s="45" t="e">
        <f>Q217/Q211</f>
        <v>#DIV/0!</v>
      </c>
      <c r="T217" s="3">
        <v>3</v>
      </c>
      <c r="U217" s="3" cm="1">
        <f t="array" ref="U217">_xlfn.AGGREGATE(15, 3, (LY_12[Associate Name]=V213)/(LY_12[Associate Name]=V213)*ROW(LY_12[Associate Name]), T217) - 1</f>
        <v>3</v>
      </c>
      <c r="V217" s="43" cm="1">
        <f t="array" ref="V217">IFERROR(INDEX(LY_12[Vendor Name], U217), "")</f>
        <v>0</v>
      </c>
      <c r="W217" s="44">
        <f>SUMIFS(LY_12[Closed Sales Volume YTD], LY_12[Associate Name], V213, LY_12[Vendor Name], V217)</f>
        <v>0</v>
      </c>
      <c r="X217" s="45" t="e">
        <f>W217/W211</f>
        <v>#DIV/0!</v>
      </c>
      <c r="Z217" s="3">
        <v>3</v>
      </c>
      <c r="AA217" s="3" cm="1">
        <f t="array" ref="AA217">_xlfn.AGGREGATE(15, 3, (LY_12[Associate Name]=AB213)/(LY_12[Associate Name]=AB213)*ROW(LY_12[Associate Name]), Z217) - 1</f>
        <v>3</v>
      </c>
      <c r="AB217" s="43" cm="1">
        <f t="array" ref="AB217">IFERROR(INDEX(LY_12[Vendor Name], AA217), "")</f>
        <v>0</v>
      </c>
      <c r="AC217" s="44">
        <f>SUMIFS(LY_12[Closed Sales Volume YTD], LY_12[Associate Name], AB213, LY_12[Vendor Name], AB217)</f>
        <v>0</v>
      </c>
      <c r="AD217" s="45" t="e">
        <f>AC217/AC211</f>
        <v>#DIV/0!</v>
      </c>
    </row>
    <row r="218" spans="1:30" x14ac:dyDescent="0.2">
      <c r="B218" s="3">
        <v>4</v>
      </c>
      <c r="C218" s="3" cm="1">
        <f t="array" ref="C218">_xlfn.AGGREGATE(15, 3, (LY_12[Associate Name]=D213)/(LY_12[Associate Name]=D213)*ROW(LY_12[Associate Name]), B218) - 1</f>
        <v>4</v>
      </c>
      <c r="D218" s="43" cm="1">
        <f t="array" ref="D218">IFERROR(INDEX(LY_12[Vendor Name], C218), "")</f>
        <v>0</v>
      </c>
      <c r="E218" s="44">
        <f>SUMIFS(LY_12[Closed Sales Volume YTD], LY_12[Associate Name], D213, LY_12[Vendor Name], D218)</f>
        <v>0</v>
      </c>
      <c r="F218" s="45" t="e">
        <f>E218/E211</f>
        <v>#DIV/0!</v>
      </c>
      <c r="H218" s="3">
        <v>4</v>
      </c>
      <c r="I218" s="3" cm="1">
        <f t="array" ref="I218">_xlfn.AGGREGATE(15, 3, (LY_12[Associate Name]=J213)/(LY_12[Associate Name]=J213)*ROW(LY_12[Associate Name]), H218) - 1</f>
        <v>4</v>
      </c>
      <c r="J218" s="43" cm="1">
        <f t="array" ref="J218">IFERROR(INDEX(LY_12[Vendor Name], I218), "")</f>
        <v>0</v>
      </c>
      <c r="K218" s="44">
        <f>SUMIFS(LY_12[Closed Sales Volume YTD], LY_12[Associate Name], J213, LY_12[Vendor Name], J218)</f>
        <v>0</v>
      </c>
      <c r="L218" s="45" t="e">
        <f>K218/K211</f>
        <v>#DIV/0!</v>
      </c>
      <c r="N218" s="3">
        <v>4</v>
      </c>
      <c r="O218" s="3" cm="1">
        <f t="array" ref="O218">_xlfn.AGGREGATE(15, 3, (LY_12[Associate Name]=P213)/(LY_12[Associate Name]=P213)*ROW(LY_12[Associate Name]), N218) - 1</f>
        <v>4</v>
      </c>
      <c r="P218" s="43" cm="1">
        <f t="array" ref="P218">IFERROR(INDEX(LY_12[Vendor Name], O218), "")</f>
        <v>0</v>
      </c>
      <c r="Q218" s="44">
        <f>SUMIFS(LY_12[Closed Sales Volume YTD], LY_12[Associate Name], P213, LY_12[Vendor Name], P218)</f>
        <v>0</v>
      </c>
      <c r="R218" s="45" t="e">
        <f>Q218/Q211</f>
        <v>#DIV/0!</v>
      </c>
      <c r="T218" s="3">
        <v>4</v>
      </c>
      <c r="U218" s="3" cm="1">
        <f t="array" ref="U218">_xlfn.AGGREGATE(15, 3, (LY_12[Associate Name]=V213)/(LY_12[Associate Name]=V213)*ROW(LY_12[Associate Name]), T218) - 1</f>
        <v>4</v>
      </c>
      <c r="V218" s="43" cm="1">
        <f t="array" ref="V218">IFERROR(INDEX(LY_12[Vendor Name], U218), "")</f>
        <v>0</v>
      </c>
      <c r="W218" s="44">
        <f>SUMIFS(LY_12[Closed Sales Volume YTD], LY_12[Associate Name], V213, LY_12[Vendor Name], V218)</f>
        <v>0</v>
      </c>
      <c r="X218" s="45" t="e">
        <f>W218/W211</f>
        <v>#DIV/0!</v>
      </c>
      <c r="Z218" s="3">
        <v>4</v>
      </c>
      <c r="AA218" s="3" cm="1">
        <f t="array" ref="AA218">_xlfn.AGGREGATE(15, 3, (LY_12[Associate Name]=AB213)/(LY_12[Associate Name]=AB213)*ROW(LY_12[Associate Name]), Z218) - 1</f>
        <v>4</v>
      </c>
      <c r="AB218" s="43" cm="1">
        <f t="array" ref="AB218">IFERROR(INDEX(LY_12[Vendor Name], AA218), "")</f>
        <v>0</v>
      </c>
      <c r="AC218" s="44">
        <f>SUMIFS(LY_12[Closed Sales Volume YTD], LY_12[Associate Name], AB213, LY_12[Vendor Name], AB218)</f>
        <v>0</v>
      </c>
      <c r="AD218" s="45" t="e">
        <f>AC218/AC211</f>
        <v>#DIV/0!</v>
      </c>
    </row>
    <row r="219" spans="1:30" x14ac:dyDescent="0.2">
      <c r="B219" s="3">
        <v>5</v>
      </c>
      <c r="C219" s="3" cm="1">
        <f t="array" ref="C219">_xlfn.AGGREGATE(15, 3, (LY_12[Associate Name]=D213)/(LY_12[Associate Name]=D213)*ROW(LY_12[Associate Name]), B219) - 1</f>
        <v>5</v>
      </c>
      <c r="D219" s="43" cm="1">
        <f t="array" ref="D219">IFERROR(INDEX(LY_12[Vendor Name], C219), "")</f>
        <v>0</v>
      </c>
      <c r="E219" s="44">
        <f>SUMIFS(LY_12[Closed Sales Volume YTD], LY_12[Associate Name], D213, LY_12[Vendor Name], D219)</f>
        <v>0</v>
      </c>
      <c r="F219" s="45" t="e">
        <f>E219/E211</f>
        <v>#DIV/0!</v>
      </c>
      <c r="H219" s="3">
        <v>5</v>
      </c>
      <c r="I219" s="3" cm="1">
        <f t="array" ref="I219">_xlfn.AGGREGATE(15, 3, (LY_12[Associate Name]=J213)/(LY_12[Associate Name]=J213)*ROW(LY_12[Associate Name]), H219) - 1</f>
        <v>5</v>
      </c>
      <c r="J219" s="43" cm="1">
        <f t="array" ref="J219">IFERROR(INDEX(LY_12[Vendor Name], I219), "")</f>
        <v>0</v>
      </c>
      <c r="K219" s="44">
        <f>SUMIFS(LY_12[Closed Sales Volume YTD], LY_12[Associate Name], J213, LY_12[Vendor Name], J219)</f>
        <v>0</v>
      </c>
      <c r="L219" s="45" t="e">
        <f>K219/K211</f>
        <v>#DIV/0!</v>
      </c>
      <c r="N219" s="3">
        <v>5</v>
      </c>
      <c r="O219" s="3" cm="1">
        <f t="array" ref="O219">_xlfn.AGGREGATE(15, 3, (LY_12[Associate Name]=P213)/(LY_12[Associate Name]=P213)*ROW(LY_12[Associate Name]), N219) - 1</f>
        <v>5</v>
      </c>
      <c r="P219" s="43" cm="1">
        <f t="array" ref="P219">IFERROR(INDEX(LY_12[Vendor Name], O219), "")</f>
        <v>0</v>
      </c>
      <c r="Q219" s="44">
        <f>SUMIFS(LY_12[Closed Sales Volume YTD], LY_12[Associate Name], P213, LY_12[Vendor Name], P219)</f>
        <v>0</v>
      </c>
      <c r="R219" s="45" t="e">
        <f>Q219/Q211</f>
        <v>#DIV/0!</v>
      </c>
      <c r="T219" s="3">
        <v>5</v>
      </c>
      <c r="U219" s="3" cm="1">
        <f t="array" ref="U219">_xlfn.AGGREGATE(15, 3, (LY_12[Associate Name]=V213)/(LY_12[Associate Name]=V213)*ROW(LY_12[Associate Name]), T219) - 1</f>
        <v>5</v>
      </c>
      <c r="V219" s="43" cm="1">
        <f t="array" ref="V219">IFERROR(INDEX(LY_12[Vendor Name], U219), "")</f>
        <v>0</v>
      </c>
      <c r="W219" s="44">
        <f>SUMIFS(LY_12[Closed Sales Volume YTD], LY_12[Associate Name], V213, LY_12[Vendor Name], V219)</f>
        <v>0</v>
      </c>
      <c r="X219" s="45" t="e">
        <f>W219/W211</f>
        <v>#DIV/0!</v>
      </c>
      <c r="Z219" s="3">
        <v>5</v>
      </c>
      <c r="AA219" s="3" cm="1">
        <f t="array" ref="AA219">_xlfn.AGGREGATE(15, 3, (LY_12[Associate Name]=AB213)/(LY_12[Associate Name]=AB213)*ROW(LY_12[Associate Name]), Z219) - 1</f>
        <v>5</v>
      </c>
      <c r="AB219" s="43" cm="1">
        <f t="array" ref="AB219">IFERROR(INDEX(LY_12[Vendor Name], AA219), "")</f>
        <v>0</v>
      </c>
      <c r="AC219" s="44">
        <f>SUMIFS(LY_12[Closed Sales Volume YTD], LY_12[Associate Name], AB213, LY_12[Vendor Name], AB219)</f>
        <v>0</v>
      </c>
      <c r="AD219" s="45" t="e">
        <f>AC219/AC211</f>
        <v>#DIV/0!</v>
      </c>
    </row>
    <row r="220" spans="1:30" x14ac:dyDescent="0.2">
      <c r="B220" s="3">
        <v>6</v>
      </c>
      <c r="C220" s="3" cm="1">
        <f t="array" ref="C220">_xlfn.AGGREGATE(15, 3, (LY_12[Associate Name]=D213)/(LY_12[Associate Name]=D213)*ROW(LY_12[Associate Name]), B220) - 1</f>
        <v>6</v>
      </c>
      <c r="D220" s="43" cm="1">
        <f t="array" ref="D220">IFERROR(INDEX(LY_12[Vendor Name], C220), "")</f>
        <v>0</v>
      </c>
      <c r="E220" s="44">
        <f>SUMIFS(LY_12[Closed Sales Volume YTD], LY_12[Associate Name], D213, LY_12[Vendor Name], D220)</f>
        <v>0</v>
      </c>
      <c r="F220" s="45" t="e">
        <f>E220/E211</f>
        <v>#DIV/0!</v>
      </c>
      <c r="H220" s="3">
        <v>6</v>
      </c>
      <c r="I220" s="3" cm="1">
        <f t="array" ref="I220">_xlfn.AGGREGATE(15, 3, (LY_12[Associate Name]=J213)/(LY_12[Associate Name]=J213)*ROW(LY_12[Associate Name]), H220) - 1</f>
        <v>6</v>
      </c>
      <c r="J220" s="43" cm="1">
        <f t="array" ref="J220">IFERROR(INDEX(LY_12[Vendor Name], I220), "")</f>
        <v>0</v>
      </c>
      <c r="K220" s="44">
        <f>SUMIFS(LY_12[Closed Sales Volume YTD], LY_12[Associate Name], J213, LY_12[Vendor Name], J220)</f>
        <v>0</v>
      </c>
      <c r="L220" s="45" t="e">
        <f>K220/K211</f>
        <v>#DIV/0!</v>
      </c>
      <c r="N220" s="3">
        <v>6</v>
      </c>
      <c r="O220" s="3" cm="1">
        <f t="array" ref="O220">_xlfn.AGGREGATE(15, 3, (LY_12[Associate Name]=P213)/(LY_12[Associate Name]=P213)*ROW(LY_12[Associate Name]), N220) - 1</f>
        <v>6</v>
      </c>
      <c r="P220" s="43" cm="1">
        <f t="array" ref="P220">IFERROR(INDEX(LY_12[Vendor Name], O220), "")</f>
        <v>0</v>
      </c>
      <c r="Q220" s="44">
        <f>SUMIFS(LY_12[Closed Sales Volume YTD], LY_12[Associate Name], P213, LY_12[Vendor Name], P220)</f>
        <v>0</v>
      </c>
      <c r="R220" s="45" t="e">
        <f>Q220/Q211</f>
        <v>#DIV/0!</v>
      </c>
      <c r="T220" s="3">
        <v>6</v>
      </c>
      <c r="U220" s="3" cm="1">
        <f t="array" ref="U220">_xlfn.AGGREGATE(15, 3, (LY_12[Associate Name]=V213)/(LY_12[Associate Name]=V213)*ROW(LY_12[Associate Name]), T220) - 1</f>
        <v>6</v>
      </c>
      <c r="V220" s="43" cm="1">
        <f t="array" ref="V220">IFERROR(INDEX(LY_12[Vendor Name], U220), "")</f>
        <v>0</v>
      </c>
      <c r="W220" s="44">
        <f>SUMIFS(LY_12[Closed Sales Volume YTD], LY_12[Associate Name], V213, LY_12[Vendor Name], V220)</f>
        <v>0</v>
      </c>
      <c r="X220" s="45" t="e">
        <f>W220/W211</f>
        <v>#DIV/0!</v>
      </c>
      <c r="Z220" s="3">
        <v>6</v>
      </c>
      <c r="AA220" s="3" cm="1">
        <f t="array" ref="AA220">_xlfn.AGGREGATE(15, 3, (LY_12[Associate Name]=AB213)/(LY_12[Associate Name]=AB213)*ROW(LY_12[Associate Name]), Z220) - 1</f>
        <v>6</v>
      </c>
      <c r="AB220" s="43" cm="1">
        <f t="array" ref="AB220">IFERROR(INDEX(LY_12[Vendor Name], AA220), "")</f>
        <v>0</v>
      </c>
      <c r="AC220" s="44">
        <f>SUMIFS(LY_12[Closed Sales Volume YTD], LY_12[Associate Name], AB213, LY_12[Vendor Name], AB220)</f>
        <v>0</v>
      </c>
      <c r="AD220" s="45" t="e">
        <f>AC220/AC211</f>
        <v>#DIV/0!</v>
      </c>
    </row>
    <row r="221" spans="1:30" x14ac:dyDescent="0.2">
      <c r="B221" s="3">
        <v>7</v>
      </c>
      <c r="C221" s="3" cm="1">
        <f t="array" ref="C221">_xlfn.AGGREGATE(15, 3, (LY_12[Associate Name]=D213)/(LY_12[Associate Name]=D213)*ROW(LY_12[Associate Name]), B221) - 1</f>
        <v>7</v>
      </c>
      <c r="D221" s="43" cm="1">
        <f t="array" ref="D221">IFERROR(INDEX(LY_12[Vendor Name], C221), "")</f>
        <v>0</v>
      </c>
      <c r="E221" s="44">
        <f>SUMIFS(LY_12[Closed Sales Volume YTD], LY_12[Associate Name], D213, LY_12[Vendor Name], D221)</f>
        <v>0</v>
      </c>
      <c r="F221" s="45" t="e">
        <f>E221/E211</f>
        <v>#DIV/0!</v>
      </c>
      <c r="H221" s="3">
        <v>7</v>
      </c>
      <c r="I221" s="3" cm="1">
        <f t="array" ref="I221">_xlfn.AGGREGATE(15, 3, (LY_12[Associate Name]=J213)/(LY_12[Associate Name]=J213)*ROW(LY_12[Associate Name]), H221) - 1</f>
        <v>7</v>
      </c>
      <c r="J221" s="43" cm="1">
        <f t="array" ref="J221">IFERROR(INDEX(LY_12[Vendor Name], I221), "")</f>
        <v>0</v>
      </c>
      <c r="K221" s="44">
        <f>SUMIFS(LY_12[Closed Sales Volume YTD], LY_12[Associate Name], J213, LY_12[Vendor Name], J221)</f>
        <v>0</v>
      </c>
      <c r="L221" s="45" t="e">
        <f>K221/K211</f>
        <v>#DIV/0!</v>
      </c>
      <c r="N221" s="3">
        <v>7</v>
      </c>
      <c r="O221" s="3" cm="1">
        <f t="array" ref="O221">_xlfn.AGGREGATE(15, 3, (LY_12[Associate Name]=P213)/(LY_12[Associate Name]=P213)*ROW(LY_12[Associate Name]), N221) - 1</f>
        <v>7</v>
      </c>
      <c r="P221" s="43" cm="1">
        <f t="array" ref="P221">IFERROR(INDEX(LY_12[Vendor Name], O221), "")</f>
        <v>0</v>
      </c>
      <c r="Q221" s="44">
        <f>SUMIFS(LY_12[Closed Sales Volume YTD], LY_12[Associate Name], P213, LY_12[Vendor Name], P221)</f>
        <v>0</v>
      </c>
      <c r="R221" s="45" t="e">
        <f>Q221/Q211</f>
        <v>#DIV/0!</v>
      </c>
      <c r="T221" s="3">
        <v>7</v>
      </c>
      <c r="U221" s="3" cm="1">
        <f t="array" ref="U221">_xlfn.AGGREGATE(15, 3, (LY_12[Associate Name]=V213)/(LY_12[Associate Name]=V213)*ROW(LY_12[Associate Name]), T221) - 1</f>
        <v>7</v>
      </c>
      <c r="V221" s="43" cm="1">
        <f t="array" ref="V221">IFERROR(INDEX(LY_12[Vendor Name], U221), "")</f>
        <v>0</v>
      </c>
      <c r="W221" s="44">
        <f>SUMIFS(LY_12[Closed Sales Volume YTD], LY_12[Associate Name], V213, LY_12[Vendor Name], V221)</f>
        <v>0</v>
      </c>
      <c r="X221" s="45" t="e">
        <f>W221/W211</f>
        <v>#DIV/0!</v>
      </c>
      <c r="Z221" s="3">
        <v>7</v>
      </c>
      <c r="AA221" s="3" cm="1">
        <f t="array" ref="AA221">_xlfn.AGGREGATE(15, 3, (LY_12[Associate Name]=AB213)/(LY_12[Associate Name]=AB213)*ROW(LY_12[Associate Name]), Z221) - 1</f>
        <v>7</v>
      </c>
      <c r="AB221" s="43" cm="1">
        <f t="array" ref="AB221">IFERROR(INDEX(LY_12[Vendor Name], AA221), "")</f>
        <v>0</v>
      </c>
      <c r="AC221" s="44">
        <f>SUMIFS(LY_12[Closed Sales Volume YTD], LY_12[Associate Name], AB213, LY_12[Vendor Name], AB221)</f>
        <v>0</v>
      </c>
      <c r="AD221" s="45" t="e">
        <f>AC221/AC211</f>
        <v>#DIV/0!</v>
      </c>
    </row>
    <row r="222" spans="1:30" x14ac:dyDescent="0.2">
      <c r="B222" s="3">
        <v>8</v>
      </c>
      <c r="C222" s="3" cm="1">
        <f t="array" ref="C222">_xlfn.AGGREGATE(15, 3, (LY_12[Associate Name]=D213)/(LY_12[Associate Name]=D213)*ROW(LY_12[Associate Name]), B222) - 1</f>
        <v>8</v>
      </c>
      <c r="D222" s="43" cm="1">
        <f t="array" ref="D222">IFERROR(INDEX(LY_12[Vendor Name], C222), "")</f>
        <v>0</v>
      </c>
      <c r="E222" s="44">
        <f>SUMIFS(LY_12[Closed Sales Volume YTD], LY_12[Associate Name], D213, LY_12[Vendor Name], D222)</f>
        <v>0</v>
      </c>
      <c r="F222" s="45" t="e">
        <f>E222/E211</f>
        <v>#DIV/0!</v>
      </c>
      <c r="H222" s="3">
        <v>8</v>
      </c>
      <c r="I222" s="3" cm="1">
        <f t="array" ref="I222">_xlfn.AGGREGATE(15, 3, (LY_12[Associate Name]=J213)/(LY_12[Associate Name]=J213)*ROW(LY_12[Associate Name]), H222) - 1</f>
        <v>8</v>
      </c>
      <c r="J222" s="43" cm="1">
        <f t="array" ref="J222">IFERROR(INDEX(LY_12[Vendor Name], I222), "")</f>
        <v>0</v>
      </c>
      <c r="K222" s="44">
        <f>SUMIFS(LY_12[Closed Sales Volume YTD], LY_12[Associate Name], J213, LY_12[Vendor Name], J222)</f>
        <v>0</v>
      </c>
      <c r="L222" s="45" t="e">
        <f>K222/K211</f>
        <v>#DIV/0!</v>
      </c>
      <c r="N222" s="3">
        <v>8</v>
      </c>
      <c r="O222" s="3" cm="1">
        <f t="array" ref="O222">_xlfn.AGGREGATE(15, 3, (LY_12[Associate Name]=P213)/(LY_12[Associate Name]=P213)*ROW(LY_12[Associate Name]), N222) - 1</f>
        <v>8</v>
      </c>
      <c r="P222" s="43" cm="1">
        <f t="array" ref="P222">IFERROR(INDEX(LY_12[Vendor Name], O222), "")</f>
        <v>0</v>
      </c>
      <c r="Q222" s="44">
        <f>SUMIFS(LY_12[Closed Sales Volume YTD], LY_12[Associate Name], P213, LY_12[Vendor Name], P222)</f>
        <v>0</v>
      </c>
      <c r="R222" s="45" t="e">
        <f>Q222/Q211</f>
        <v>#DIV/0!</v>
      </c>
      <c r="T222" s="3">
        <v>8</v>
      </c>
      <c r="U222" s="3" cm="1">
        <f t="array" ref="U222">_xlfn.AGGREGATE(15, 3, (LY_12[Associate Name]=V213)/(LY_12[Associate Name]=V213)*ROW(LY_12[Associate Name]), T222) - 1</f>
        <v>8</v>
      </c>
      <c r="V222" s="43" cm="1">
        <f t="array" ref="V222">IFERROR(INDEX(LY_12[Vendor Name], U222), "")</f>
        <v>0</v>
      </c>
      <c r="W222" s="44">
        <f>SUMIFS(LY_12[Closed Sales Volume YTD], LY_12[Associate Name], V213, LY_12[Vendor Name], V222)</f>
        <v>0</v>
      </c>
      <c r="X222" s="45" t="e">
        <f>W222/W211</f>
        <v>#DIV/0!</v>
      </c>
      <c r="Z222" s="3">
        <v>8</v>
      </c>
      <c r="AA222" s="3" cm="1">
        <f t="array" ref="AA222">_xlfn.AGGREGATE(15, 3, (LY_12[Associate Name]=AB213)/(LY_12[Associate Name]=AB213)*ROW(LY_12[Associate Name]), Z222) - 1</f>
        <v>8</v>
      </c>
      <c r="AB222" s="43" cm="1">
        <f t="array" ref="AB222">IFERROR(INDEX(LY_12[Vendor Name], AA222), "")</f>
        <v>0</v>
      </c>
      <c r="AC222" s="44">
        <f>SUMIFS(LY_12[Closed Sales Volume YTD], LY_12[Associate Name], AB213, LY_12[Vendor Name], AB222)</f>
        <v>0</v>
      </c>
      <c r="AD222" s="45" t="e">
        <f>AC222/AC211</f>
        <v>#DIV/0!</v>
      </c>
    </row>
    <row r="223" spans="1:30" x14ac:dyDescent="0.2">
      <c r="B223" s="3">
        <v>9</v>
      </c>
      <c r="C223" s="3" cm="1">
        <f t="array" ref="C223">_xlfn.AGGREGATE(15, 3, (LY_12[Associate Name]=D213)/(LY_12[Associate Name]=D213)*ROW(LY_12[Associate Name]), B223) - 1</f>
        <v>9</v>
      </c>
      <c r="D223" s="43" cm="1">
        <f t="array" ref="D223">IFERROR(INDEX(LY_12[Vendor Name], C223), "")</f>
        <v>0</v>
      </c>
      <c r="E223" s="44">
        <f>SUMIFS(LY_12[Closed Sales Volume YTD], LY_12[Associate Name], D213, LY_12[Vendor Name], D223)</f>
        <v>0</v>
      </c>
      <c r="F223" s="45" t="e">
        <f>E223/E211</f>
        <v>#DIV/0!</v>
      </c>
      <c r="H223" s="3">
        <v>9</v>
      </c>
      <c r="I223" s="3" cm="1">
        <f t="array" ref="I223">_xlfn.AGGREGATE(15, 3, (LY_12[Associate Name]=J213)/(LY_12[Associate Name]=J213)*ROW(LY_12[Associate Name]), H223) - 1</f>
        <v>9</v>
      </c>
      <c r="J223" s="43" cm="1">
        <f t="array" ref="J223">IFERROR(INDEX(LY_12[Vendor Name], I223), "")</f>
        <v>0</v>
      </c>
      <c r="K223" s="44">
        <f>SUMIFS(LY_12[Closed Sales Volume YTD], LY_12[Associate Name], J213, LY_12[Vendor Name], J223)</f>
        <v>0</v>
      </c>
      <c r="L223" s="45" t="e">
        <f>K223/K211</f>
        <v>#DIV/0!</v>
      </c>
      <c r="N223" s="3">
        <v>9</v>
      </c>
      <c r="O223" s="3" cm="1">
        <f t="array" ref="O223">_xlfn.AGGREGATE(15, 3, (LY_12[Associate Name]=P213)/(LY_12[Associate Name]=P213)*ROW(LY_12[Associate Name]), N223) - 1</f>
        <v>9</v>
      </c>
      <c r="P223" s="43" cm="1">
        <f t="array" ref="P223">IFERROR(INDEX(LY_12[Vendor Name], O223), "")</f>
        <v>0</v>
      </c>
      <c r="Q223" s="44">
        <f>SUMIFS(LY_12[Closed Sales Volume YTD], LY_12[Associate Name], P213, LY_12[Vendor Name], P223)</f>
        <v>0</v>
      </c>
      <c r="R223" s="45" t="e">
        <f>Q223/Q211</f>
        <v>#DIV/0!</v>
      </c>
      <c r="T223" s="3">
        <v>9</v>
      </c>
      <c r="U223" s="3" cm="1">
        <f t="array" ref="U223">_xlfn.AGGREGATE(15, 3, (LY_12[Associate Name]=V213)/(LY_12[Associate Name]=V213)*ROW(LY_12[Associate Name]), T223) - 1</f>
        <v>9</v>
      </c>
      <c r="V223" s="43" cm="1">
        <f t="array" ref="V223">IFERROR(INDEX(LY_12[Vendor Name], U223), "")</f>
        <v>0</v>
      </c>
      <c r="W223" s="44">
        <f>SUMIFS(LY_12[Closed Sales Volume YTD], LY_12[Associate Name], V213, LY_12[Vendor Name], V223)</f>
        <v>0</v>
      </c>
      <c r="X223" s="45" t="e">
        <f>W223/W211</f>
        <v>#DIV/0!</v>
      </c>
      <c r="Z223" s="3">
        <v>9</v>
      </c>
      <c r="AA223" s="3" cm="1">
        <f t="array" ref="AA223">_xlfn.AGGREGATE(15, 3, (LY_12[Associate Name]=AB213)/(LY_12[Associate Name]=AB213)*ROW(LY_12[Associate Name]), Z223) - 1</f>
        <v>9</v>
      </c>
      <c r="AB223" s="43" cm="1">
        <f t="array" ref="AB223">IFERROR(INDEX(LY_12[Vendor Name], AA223), "")</f>
        <v>0</v>
      </c>
      <c r="AC223" s="44">
        <f>SUMIFS(LY_12[Closed Sales Volume YTD], LY_12[Associate Name], AB213, LY_12[Vendor Name], AB223)</f>
        <v>0</v>
      </c>
      <c r="AD223" s="45" t="e">
        <f>AC223/AC211</f>
        <v>#DIV/0!</v>
      </c>
    </row>
    <row r="224" spans="1:30" x14ac:dyDescent="0.2">
      <c r="B224" s="3">
        <v>10</v>
      </c>
      <c r="C224" s="3" cm="1">
        <f t="array" ref="C224">_xlfn.AGGREGATE(15, 3, (LY_12[Associate Name]=D213)/(LY_12[Associate Name]=D213)*ROW(LY_12[Associate Name]), B224) - 1</f>
        <v>10</v>
      </c>
      <c r="D224" s="43" cm="1">
        <f t="array" ref="D224">IFERROR(INDEX(LY_12[Vendor Name], C224), "")</f>
        <v>0</v>
      </c>
      <c r="E224" s="44">
        <f>SUMIFS(LY_12[Closed Sales Volume YTD], LY_12[Associate Name], D213, LY_12[Vendor Name], D224)</f>
        <v>0</v>
      </c>
      <c r="F224" s="45" t="e">
        <f>E224/E211</f>
        <v>#DIV/0!</v>
      </c>
      <c r="H224" s="3">
        <v>10</v>
      </c>
      <c r="I224" s="3" cm="1">
        <f t="array" ref="I224">_xlfn.AGGREGATE(15, 3, (LY_12[Associate Name]=J213)/(LY_12[Associate Name]=J213)*ROW(LY_12[Associate Name]), H224) - 1</f>
        <v>10</v>
      </c>
      <c r="J224" s="43" cm="1">
        <f t="array" ref="J224">IFERROR(INDEX(LY_12[Vendor Name], I224), "")</f>
        <v>0</v>
      </c>
      <c r="K224" s="44">
        <f>SUMIFS(LY_12[Closed Sales Volume YTD], LY_12[Associate Name], J213, LY_12[Vendor Name], J224)</f>
        <v>0</v>
      </c>
      <c r="L224" s="45" t="e">
        <f>K224/K211</f>
        <v>#DIV/0!</v>
      </c>
      <c r="N224" s="3">
        <v>10</v>
      </c>
      <c r="O224" s="3" cm="1">
        <f t="array" ref="O224">_xlfn.AGGREGATE(15, 3, (LY_12[Associate Name]=P213)/(LY_12[Associate Name]=P213)*ROW(LY_12[Associate Name]), N224) - 1</f>
        <v>10</v>
      </c>
      <c r="P224" s="43" cm="1">
        <f t="array" ref="P224">IFERROR(INDEX(LY_12[Vendor Name], O224), "")</f>
        <v>0</v>
      </c>
      <c r="Q224" s="44">
        <f>SUMIFS(LY_12[Closed Sales Volume YTD], LY_12[Associate Name], P213, LY_12[Vendor Name], P224)</f>
        <v>0</v>
      </c>
      <c r="R224" s="45" t="e">
        <f>Q224/Q211</f>
        <v>#DIV/0!</v>
      </c>
      <c r="T224" s="3">
        <v>10</v>
      </c>
      <c r="U224" s="3" cm="1">
        <f t="array" ref="U224">_xlfn.AGGREGATE(15, 3, (LY_12[Associate Name]=V213)/(LY_12[Associate Name]=V213)*ROW(LY_12[Associate Name]), T224) - 1</f>
        <v>10</v>
      </c>
      <c r="V224" s="43" cm="1">
        <f t="array" ref="V224">IFERROR(INDEX(LY_12[Vendor Name], U224), "")</f>
        <v>0</v>
      </c>
      <c r="W224" s="44">
        <f>SUMIFS(LY_12[Closed Sales Volume YTD], LY_12[Associate Name], V213, LY_12[Vendor Name], V224)</f>
        <v>0</v>
      </c>
      <c r="X224" s="45" t="e">
        <f>W224/W211</f>
        <v>#DIV/0!</v>
      </c>
      <c r="Z224" s="3">
        <v>10</v>
      </c>
      <c r="AA224" s="3" cm="1">
        <f t="array" ref="AA224">_xlfn.AGGREGATE(15, 3, (LY_12[Associate Name]=AB213)/(LY_12[Associate Name]=AB213)*ROW(LY_12[Associate Name]), Z224) - 1</f>
        <v>10</v>
      </c>
      <c r="AB224" s="43" cm="1">
        <f t="array" ref="AB224">IFERROR(INDEX(LY_12[Vendor Name], AA224), "")</f>
        <v>0</v>
      </c>
      <c r="AC224" s="44">
        <f>SUMIFS(LY_12[Closed Sales Volume YTD], LY_12[Associate Name], AB213, LY_12[Vendor Name], AB224)</f>
        <v>0</v>
      </c>
      <c r="AD224" s="45" t="e">
        <f>AC224/AC211</f>
        <v>#DIV/0!</v>
      </c>
    </row>
    <row r="226" spans="1:30" x14ac:dyDescent="0.2">
      <c r="A226" s="81">
        <f>A210+5</f>
        <v>71</v>
      </c>
      <c r="B226" s="3"/>
      <c r="C226" s="3"/>
      <c r="D226" s="76" t="str" cm="1">
        <f t="array" ref="D226">IFERROR(INDEX(LY_Associate[Associate Name], A226), "")</f>
        <v/>
      </c>
      <c r="E226" s="77"/>
      <c r="F226" s="78"/>
      <c r="G226" s="81">
        <f>G210+5</f>
        <v>72</v>
      </c>
      <c r="H226" s="3"/>
      <c r="I226" s="3"/>
      <c r="J226" s="76" t="str" cm="1">
        <f t="array" ref="J226">IFERROR(INDEX(LY_Associate[Associate Name], G226), "")</f>
        <v/>
      </c>
      <c r="K226" s="77"/>
      <c r="L226" s="78"/>
      <c r="M226" s="81">
        <f>M210+5</f>
        <v>73</v>
      </c>
      <c r="N226" s="3"/>
      <c r="O226" s="3"/>
      <c r="P226" s="76" t="str" cm="1">
        <f t="array" ref="P226">IFERROR(INDEX(LY_Associate[Associate Name], M226), "")</f>
        <v/>
      </c>
      <c r="Q226" s="77"/>
      <c r="R226" s="78"/>
      <c r="S226" s="81">
        <f>S210+5</f>
        <v>74</v>
      </c>
      <c r="T226" s="3"/>
      <c r="U226" s="3"/>
      <c r="V226" s="76" t="str" cm="1">
        <f t="array" ref="V226">IFERROR(INDEX(LY_Associate[Associate Name], S226), "")</f>
        <v/>
      </c>
      <c r="W226" s="77"/>
      <c r="X226" s="78"/>
      <c r="Y226" s="81">
        <f>Y210+5</f>
        <v>75</v>
      </c>
      <c r="Z226" s="3"/>
      <c r="AA226" s="3"/>
      <c r="AB226" s="76" t="str" cm="1">
        <f t="array" ref="AB226">IFERROR(INDEX(LY_Associate[Associate Name], Y226), "")</f>
        <v/>
      </c>
      <c r="AC226" s="77"/>
      <c r="AD226" s="78"/>
    </row>
    <row r="227" spans="1:30" x14ac:dyDescent="0.2">
      <c r="A227" s="81"/>
      <c r="B227" s="3"/>
      <c r="C227" s="3"/>
      <c r="D227" s="37" t="s">
        <v>36</v>
      </c>
      <c r="E227" s="79">
        <f>SUMIFS(LY_12[Closed Sales Volume YTD], LY_12[Associate Name], D226)</f>
        <v>0</v>
      </c>
      <c r="F227" s="80"/>
      <c r="G227" s="81"/>
      <c r="H227" s="3"/>
      <c r="I227" s="3"/>
      <c r="J227" s="37" t="s">
        <v>36</v>
      </c>
      <c r="K227" s="79">
        <f>SUMIFS(LY_12[Closed Sales Volume YTD], LY_12[Associate Name], J226)</f>
        <v>0</v>
      </c>
      <c r="L227" s="80"/>
      <c r="M227" s="81"/>
      <c r="N227" s="3"/>
      <c r="O227" s="3"/>
      <c r="P227" s="37" t="s">
        <v>36</v>
      </c>
      <c r="Q227" s="79">
        <f>SUMIFS(LY_12[Closed Sales Volume YTD], LY_12[Associate Name], P226)</f>
        <v>0</v>
      </c>
      <c r="R227" s="80"/>
      <c r="S227" s="81"/>
      <c r="T227" s="3"/>
      <c r="U227" s="3"/>
      <c r="V227" s="37" t="s">
        <v>36</v>
      </c>
      <c r="W227" s="79">
        <f>SUMIFS(LY_12[Closed Sales Volume YTD], LY_12[Associate Name], V226)</f>
        <v>0</v>
      </c>
      <c r="X227" s="80"/>
      <c r="Y227" s="81"/>
      <c r="Z227" s="3"/>
      <c r="AA227" s="3"/>
      <c r="AB227" s="37" t="s">
        <v>36</v>
      </c>
      <c r="AC227" s="79">
        <f>SUMIFS(LY_12[Closed Sales Volume YTD], LY_12[Associate Name], AB226)</f>
        <v>0</v>
      </c>
      <c r="AD227" s="80"/>
    </row>
    <row r="228" spans="1:30" x14ac:dyDescent="0.2">
      <c r="A228" s="81"/>
      <c r="B228" s="3"/>
      <c r="C228" s="3"/>
      <c r="D228" s="37" t="s">
        <v>37</v>
      </c>
      <c r="E228" s="72" t="e">
        <f>E227/LY_12[[#Totals],[Closed Sales Volume YTD]]</f>
        <v>#DIV/0!</v>
      </c>
      <c r="F228" s="73"/>
      <c r="G228" s="81"/>
      <c r="H228" s="3"/>
      <c r="I228" s="3"/>
      <c r="J228" s="37" t="s">
        <v>37</v>
      </c>
      <c r="K228" s="72" t="e">
        <f>K227/LY_12[[#Totals],[Closed Sales Volume YTD]]</f>
        <v>#DIV/0!</v>
      </c>
      <c r="L228" s="73"/>
      <c r="M228" s="81"/>
      <c r="N228" s="3"/>
      <c r="O228" s="3"/>
      <c r="P228" s="37" t="s">
        <v>37</v>
      </c>
      <c r="Q228" s="72" t="e">
        <f>Q227/LY_12[[#Totals],[Closed Sales Volume YTD]]</f>
        <v>#DIV/0!</v>
      </c>
      <c r="R228" s="73"/>
      <c r="S228" s="81"/>
      <c r="T228" s="3"/>
      <c r="U228" s="3"/>
      <c r="V228" s="37" t="s">
        <v>37</v>
      </c>
      <c r="W228" s="72" t="e">
        <f>W227/LY_12[[#Totals],[Closed Sales Volume YTD]]</f>
        <v>#DIV/0!</v>
      </c>
      <c r="X228" s="73"/>
      <c r="Y228" s="81"/>
      <c r="Z228" s="3"/>
      <c r="AA228" s="3"/>
      <c r="AB228" s="37" t="s">
        <v>37</v>
      </c>
      <c r="AC228" s="72" t="e">
        <f>AC227/LY_12[[#Totals],[Closed Sales Volume YTD]]</f>
        <v>#DIV/0!</v>
      </c>
      <c r="AD228" s="73"/>
    </row>
    <row r="229" spans="1:30" x14ac:dyDescent="0.2">
      <c r="B229" s="38" t="s">
        <v>38</v>
      </c>
      <c r="C229" s="39" t="s">
        <v>39</v>
      </c>
      <c r="D229" s="74" t="str">
        <f>D226</f>
        <v/>
      </c>
      <c r="E229" s="75"/>
      <c r="H229" s="38" t="s">
        <v>38</v>
      </c>
      <c r="I229" s="39" t="s">
        <v>39</v>
      </c>
      <c r="J229" s="74" t="str">
        <f>J226</f>
        <v/>
      </c>
      <c r="K229" s="75"/>
      <c r="N229" s="38" t="s">
        <v>38</v>
      </c>
      <c r="O229" s="39" t="s">
        <v>39</v>
      </c>
      <c r="P229" s="74" t="str">
        <f>P226</f>
        <v/>
      </c>
      <c r="Q229" s="75"/>
      <c r="T229" s="38" t="s">
        <v>38</v>
      </c>
      <c r="U229" s="39" t="s">
        <v>39</v>
      </c>
      <c r="V229" s="74" t="str">
        <f>V226</f>
        <v/>
      </c>
      <c r="W229" s="75"/>
      <c r="Z229" s="38" t="s">
        <v>38</v>
      </c>
      <c r="AA229" s="39" t="s">
        <v>39</v>
      </c>
      <c r="AB229" s="74" t="str">
        <f>AB226</f>
        <v/>
      </c>
      <c r="AC229" s="75"/>
    </row>
    <row r="230" spans="1:30" x14ac:dyDescent="0.2">
      <c r="B230" s="40"/>
      <c r="C230" s="40"/>
      <c r="D230" s="41" t="s">
        <v>40</v>
      </c>
      <c r="E230" s="41" t="s">
        <v>41</v>
      </c>
      <c r="F230" s="42" t="s">
        <v>42</v>
      </c>
      <c r="H230" s="40"/>
      <c r="I230" s="40"/>
      <c r="J230" s="41" t="s">
        <v>40</v>
      </c>
      <c r="K230" s="41" t="s">
        <v>41</v>
      </c>
      <c r="L230" s="42" t="s">
        <v>42</v>
      </c>
      <c r="N230" s="40"/>
      <c r="O230" s="40"/>
      <c r="P230" s="41" t="s">
        <v>40</v>
      </c>
      <c r="Q230" s="41" t="s">
        <v>41</v>
      </c>
      <c r="R230" s="42" t="s">
        <v>42</v>
      </c>
      <c r="T230" s="40"/>
      <c r="U230" s="40"/>
      <c r="V230" s="41" t="s">
        <v>40</v>
      </c>
      <c r="W230" s="41" t="s">
        <v>41</v>
      </c>
      <c r="X230" s="42" t="s">
        <v>42</v>
      </c>
      <c r="Z230" s="40"/>
      <c r="AA230" s="40"/>
      <c r="AB230" s="41" t="s">
        <v>40</v>
      </c>
      <c r="AC230" s="41" t="s">
        <v>41</v>
      </c>
      <c r="AD230" s="42" t="s">
        <v>42</v>
      </c>
    </row>
    <row r="231" spans="1:30" x14ac:dyDescent="0.2">
      <c r="B231" s="3">
        <v>1</v>
      </c>
      <c r="C231" s="3" cm="1">
        <f t="array" ref="C231">_xlfn.AGGREGATE(15, 3, (LY_12[Associate Name]=D229)/(LY_12[Associate Name]=D229)*ROW(LY_12[Associate Name]), B231) - 1</f>
        <v>1</v>
      </c>
      <c r="D231" s="43" cm="1">
        <f t="array" ref="D231">IFERROR(INDEX(LY_12[Vendor Name], C231), "")</f>
        <v>0</v>
      </c>
      <c r="E231" s="44">
        <f>SUMIFS(LY_12[Closed Sales Volume YTD], LY_12[Associate Name], D229, LY_12[Vendor Name], D231)</f>
        <v>0</v>
      </c>
      <c r="F231" s="46" t="e">
        <f>E231/E227</f>
        <v>#DIV/0!</v>
      </c>
      <c r="H231" s="3">
        <v>1</v>
      </c>
      <c r="I231" s="3" cm="1">
        <f t="array" ref="I231">_xlfn.AGGREGATE(15, 3, (LY_12[Associate Name]=J229)/(LY_12[Associate Name]=J229)*ROW(LY_12[Associate Name]), H231) - 1</f>
        <v>1</v>
      </c>
      <c r="J231" s="43" cm="1">
        <f t="array" ref="J231">IFERROR(INDEX(LY_12[Vendor Name], I231), "")</f>
        <v>0</v>
      </c>
      <c r="K231" s="44">
        <f>SUMIFS(LY_12[Closed Sales Volume YTD], LY_12[Associate Name], J229, LY_12[Vendor Name], J231)</f>
        <v>0</v>
      </c>
      <c r="L231" s="46" t="e">
        <f>K231/K227</f>
        <v>#DIV/0!</v>
      </c>
      <c r="N231" s="3">
        <v>1</v>
      </c>
      <c r="O231" s="3" cm="1">
        <f t="array" ref="O231">_xlfn.AGGREGATE(15, 3, (LY_12[Associate Name]=P229)/(LY_12[Associate Name]=P229)*ROW(LY_12[Associate Name]), N231) - 1</f>
        <v>1</v>
      </c>
      <c r="P231" s="43" cm="1">
        <f t="array" ref="P231">IFERROR(INDEX(LY_12[Vendor Name], O231), "")</f>
        <v>0</v>
      </c>
      <c r="Q231" s="44">
        <f>SUMIFS(LY_12[Closed Sales Volume YTD], LY_12[Associate Name], P229, LY_12[Vendor Name], P231)</f>
        <v>0</v>
      </c>
      <c r="R231" s="46" t="e">
        <f>Q231/Q227</f>
        <v>#DIV/0!</v>
      </c>
      <c r="T231" s="3">
        <v>1</v>
      </c>
      <c r="U231" s="3" cm="1">
        <f t="array" ref="U231">_xlfn.AGGREGATE(15, 3, (LY_12[Associate Name]=V229)/(LY_12[Associate Name]=V229)*ROW(LY_12[Associate Name]), T231) - 1</f>
        <v>1</v>
      </c>
      <c r="V231" s="43" cm="1">
        <f t="array" ref="V231">IFERROR(INDEX(LY_12[Vendor Name], U231), "")</f>
        <v>0</v>
      </c>
      <c r="W231" s="44">
        <f>SUMIFS(LY_12[Closed Sales Volume YTD], LY_12[Associate Name], V229, LY_12[Vendor Name], V231)</f>
        <v>0</v>
      </c>
      <c r="X231" s="46" t="e">
        <f>W231/W227</f>
        <v>#DIV/0!</v>
      </c>
      <c r="Z231" s="3">
        <v>1</v>
      </c>
      <c r="AA231" s="3" cm="1">
        <f t="array" ref="AA231">_xlfn.AGGREGATE(15, 3, (LY_12[Associate Name]=AB229)/(LY_12[Associate Name]=AB229)*ROW(LY_12[Associate Name]), Z231) - 1</f>
        <v>1</v>
      </c>
      <c r="AB231" s="43" cm="1">
        <f t="array" ref="AB231">IFERROR(INDEX(LY_12[Vendor Name], AA231), "")</f>
        <v>0</v>
      </c>
      <c r="AC231" s="44">
        <f>SUMIFS(LY_12[Closed Sales Volume YTD], LY_12[Associate Name], AB229, LY_12[Vendor Name], AB231)</f>
        <v>0</v>
      </c>
      <c r="AD231" s="46" t="e">
        <f>AC231/AC227</f>
        <v>#DIV/0!</v>
      </c>
    </row>
    <row r="232" spans="1:30" x14ac:dyDescent="0.2">
      <c r="B232" s="3">
        <v>2</v>
      </c>
      <c r="C232" s="3" cm="1">
        <f t="array" ref="C232">_xlfn.AGGREGATE(15, 3, (LY_12[Associate Name]=D229)/(LY_12[Associate Name]=D229)*ROW(LY_12[Associate Name]), B232) - 1</f>
        <v>2</v>
      </c>
      <c r="D232" s="43" cm="1">
        <f t="array" ref="D232">IFERROR(INDEX(LY_12[Vendor Name], C232), "")</f>
        <v>0</v>
      </c>
      <c r="E232" s="44">
        <f>SUMIFS(LY_12[Closed Sales Volume YTD], LY_12[Associate Name], D229, LY_12[Vendor Name], D232)</f>
        <v>0</v>
      </c>
      <c r="F232" s="46" t="e">
        <f>E232/E227</f>
        <v>#DIV/0!</v>
      </c>
      <c r="H232" s="3">
        <v>2</v>
      </c>
      <c r="I232" s="3" cm="1">
        <f t="array" ref="I232">_xlfn.AGGREGATE(15, 3, (LY_12[Associate Name]=J229)/(LY_12[Associate Name]=J229)*ROW(LY_12[Associate Name]), H232) - 1</f>
        <v>2</v>
      </c>
      <c r="J232" s="43" cm="1">
        <f t="array" ref="J232">IFERROR(INDEX(LY_12[Vendor Name], I232), "")</f>
        <v>0</v>
      </c>
      <c r="K232" s="44">
        <f>SUMIFS(LY_12[Closed Sales Volume YTD], LY_12[Associate Name], J229, LY_12[Vendor Name], J232)</f>
        <v>0</v>
      </c>
      <c r="L232" s="46" t="e">
        <f>K232/K227</f>
        <v>#DIV/0!</v>
      </c>
      <c r="N232" s="3">
        <v>2</v>
      </c>
      <c r="O232" s="3" cm="1">
        <f t="array" ref="O232">_xlfn.AGGREGATE(15, 3, (LY_12[Associate Name]=P229)/(LY_12[Associate Name]=P229)*ROW(LY_12[Associate Name]), N232) - 1</f>
        <v>2</v>
      </c>
      <c r="P232" s="43" cm="1">
        <f t="array" ref="P232">IFERROR(INDEX(LY_12[Vendor Name], O232), "")</f>
        <v>0</v>
      </c>
      <c r="Q232" s="44">
        <f>SUMIFS(LY_12[Closed Sales Volume YTD], LY_12[Associate Name], P229, LY_12[Vendor Name], P232)</f>
        <v>0</v>
      </c>
      <c r="R232" s="46" t="e">
        <f>Q232/Q227</f>
        <v>#DIV/0!</v>
      </c>
      <c r="T232" s="3">
        <v>2</v>
      </c>
      <c r="U232" s="3" cm="1">
        <f t="array" ref="U232">_xlfn.AGGREGATE(15, 3, (LY_12[Associate Name]=V229)/(LY_12[Associate Name]=V229)*ROW(LY_12[Associate Name]), T232) - 1</f>
        <v>2</v>
      </c>
      <c r="V232" s="43" cm="1">
        <f t="array" ref="V232">IFERROR(INDEX(LY_12[Vendor Name], U232), "")</f>
        <v>0</v>
      </c>
      <c r="W232" s="44">
        <f>SUMIFS(LY_12[Closed Sales Volume YTD], LY_12[Associate Name], V229, LY_12[Vendor Name], V232)</f>
        <v>0</v>
      </c>
      <c r="X232" s="46" t="e">
        <f>W232/W227</f>
        <v>#DIV/0!</v>
      </c>
      <c r="Z232" s="3">
        <v>2</v>
      </c>
      <c r="AA232" s="3" cm="1">
        <f t="array" ref="AA232">_xlfn.AGGREGATE(15, 3, (LY_12[Associate Name]=AB229)/(LY_12[Associate Name]=AB229)*ROW(LY_12[Associate Name]), Z232) - 1</f>
        <v>2</v>
      </c>
      <c r="AB232" s="43" cm="1">
        <f t="array" ref="AB232">IFERROR(INDEX(LY_12[Vendor Name], AA232), "")</f>
        <v>0</v>
      </c>
      <c r="AC232" s="44">
        <f>SUMIFS(LY_12[Closed Sales Volume YTD], LY_12[Associate Name], AB229, LY_12[Vendor Name], AB232)</f>
        <v>0</v>
      </c>
      <c r="AD232" s="46" t="e">
        <f>AC232/AC227</f>
        <v>#DIV/0!</v>
      </c>
    </row>
    <row r="233" spans="1:30" x14ac:dyDescent="0.2">
      <c r="B233" s="3">
        <v>3</v>
      </c>
      <c r="C233" s="3" cm="1">
        <f t="array" ref="C233">_xlfn.AGGREGATE(15, 3, (LY_12[Associate Name]=D229)/(LY_12[Associate Name]=D229)*ROW(LY_12[Associate Name]), B233) - 1</f>
        <v>3</v>
      </c>
      <c r="D233" s="43" cm="1">
        <f t="array" ref="D233">IFERROR(INDEX(LY_12[Vendor Name], C233), "")</f>
        <v>0</v>
      </c>
      <c r="E233" s="44">
        <f>SUMIFS(LY_12[Closed Sales Volume YTD], LY_12[Associate Name], D229, LY_12[Vendor Name], D233)</f>
        <v>0</v>
      </c>
      <c r="F233" s="45" t="e">
        <f>E233/E227</f>
        <v>#DIV/0!</v>
      </c>
      <c r="H233" s="3">
        <v>3</v>
      </c>
      <c r="I233" s="3" cm="1">
        <f t="array" ref="I233">_xlfn.AGGREGATE(15, 3, (LY_12[Associate Name]=J229)/(LY_12[Associate Name]=J229)*ROW(LY_12[Associate Name]), H233) - 1</f>
        <v>3</v>
      </c>
      <c r="J233" s="43" cm="1">
        <f t="array" ref="J233">IFERROR(INDEX(LY_12[Vendor Name], I233), "")</f>
        <v>0</v>
      </c>
      <c r="K233" s="44">
        <f>SUMIFS(LY_12[Closed Sales Volume YTD], LY_12[Associate Name], J229, LY_12[Vendor Name], J233)</f>
        <v>0</v>
      </c>
      <c r="L233" s="45" t="e">
        <f>K233/K227</f>
        <v>#DIV/0!</v>
      </c>
      <c r="N233" s="3">
        <v>3</v>
      </c>
      <c r="O233" s="3" cm="1">
        <f t="array" ref="O233">_xlfn.AGGREGATE(15, 3, (LY_12[Associate Name]=P229)/(LY_12[Associate Name]=P229)*ROW(LY_12[Associate Name]), N233) - 1</f>
        <v>3</v>
      </c>
      <c r="P233" s="43" cm="1">
        <f t="array" ref="P233">IFERROR(INDEX(LY_12[Vendor Name], O233), "")</f>
        <v>0</v>
      </c>
      <c r="Q233" s="44">
        <f>SUMIFS(LY_12[Closed Sales Volume YTD], LY_12[Associate Name], P229, LY_12[Vendor Name], P233)</f>
        <v>0</v>
      </c>
      <c r="R233" s="46" t="e">
        <f>Q233/Q227</f>
        <v>#DIV/0!</v>
      </c>
      <c r="T233" s="3">
        <v>3</v>
      </c>
      <c r="U233" s="3" cm="1">
        <f t="array" ref="U233">_xlfn.AGGREGATE(15, 3, (LY_12[Associate Name]=V229)/(LY_12[Associate Name]=V229)*ROW(LY_12[Associate Name]), T233) - 1</f>
        <v>3</v>
      </c>
      <c r="V233" s="43" cm="1">
        <f t="array" ref="V233">IFERROR(INDEX(LY_12[Vendor Name], U233), "")</f>
        <v>0</v>
      </c>
      <c r="W233" s="44">
        <f>SUMIFS(LY_12[Closed Sales Volume YTD], LY_12[Associate Name], V229, LY_12[Vendor Name], V233)</f>
        <v>0</v>
      </c>
      <c r="X233" s="45" t="e">
        <f>W233/W227</f>
        <v>#DIV/0!</v>
      </c>
      <c r="Z233" s="3">
        <v>3</v>
      </c>
      <c r="AA233" s="3" cm="1">
        <f t="array" ref="AA233">_xlfn.AGGREGATE(15, 3, (LY_12[Associate Name]=AB229)/(LY_12[Associate Name]=AB229)*ROW(LY_12[Associate Name]), Z233) - 1</f>
        <v>3</v>
      </c>
      <c r="AB233" s="43" cm="1">
        <f t="array" ref="AB233">IFERROR(INDEX(LY_12[Vendor Name], AA233), "")</f>
        <v>0</v>
      </c>
      <c r="AC233" s="44">
        <f>SUMIFS(LY_12[Closed Sales Volume YTD], LY_12[Associate Name], AB229, LY_12[Vendor Name], AB233)</f>
        <v>0</v>
      </c>
      <c r="AD233" s="45" t="e">
        <f>AC233/AC227</f>
        <v>#DIV/0!</v>
      </c>
    </row>
    <row r="234" spans="1:30" x14ac:dyDescent="0.2">
      <c r="B234" s="3">
        <v>4</v>
      </c>
      <c r="C234" s="3" cm="1">
        <f t="array" ref="C234">_xlfn.AGGREGATE(15, 3, (LY_12[Associate Name]=D229)/(LY_12[Associate Name]=D229)*ROW(LY_12[Associate Name]), B234) - 1</f>
        <v>4</v>
      </c>
      <c r="D234" s="43" cm="1">
        <f t="array" ref="D234">IFERROR(INDEX(LY_12[Vendor Name], C234), "")</f>
        <v>0</v>
      </c>
      <c r="E234" s="44">
        <f>SUMIFS(LY_12[Closed Sales Volume YTD], LY_12[Associate Name], D229, LY_12[Vendor Name], D234)</f>
        <v>0</v>
      </c>
      <c r="F234" s="45" t="e">
        <f>E234/E227</f>
        <v>#DIV/0!</v>
      </c>
      <c r="H234" s="3">
        <v>4</v>
      </c>
      <c r="I234" s="3" cm="1">
        <f t="array" ref="I234">_xlfn.AGGREGATE(15, 3, (LY_12[Associate Name]=J229)/(LY_12[Associate Name]=J229)*ROW(LY_12[Associate Name]), H234) - 1</f>
        <v>4</v>
      </c>
      <c r="J234" s="43" cm="1">
        <f t="array" ref="J234">IFERROR(INDEX(LY_12[Vendor Name], I234), "")</f>
        <v>0</v>
      </c>
      <c r="K234" s="44">
        <f>SUMIFS(LY_12[Closed Sales Volume YTD], LY_12[Associate Name], J229, LY_12[Vendor Name], J234)</f>
        <v>0</v>
      </c>
      <c r="L234" s="45" t="e">
        <f>K234/K227</f>
        <v>#DIV/0!</v>
      </c>
      <c r="N234" s="3">
        <v>4</v>
      </c>
      <c r="O234" s="3" cm="1">
        <f t="array" ref="O234">_xlfn.AGGREGATE(15, 3, (LY_12[Associate Name]=P229)/(LY_12[Associate Name]=P229)*ROW(LY_12[Associate Name]), N234) - 1</f>
        <v>4</v>
      </c>
      <c r="P234" s="43" cm="1">
        <f t="array" ref="P234">IFERROR(INDEX(LY_12[Vendor Name], O234), "")</f>
        <v>0</v>
      </c>
      <c r="Q234" s="44">
        <f>SUMIFS(LY_12[Closed Sales Volume YTD], LY_12[Associate Name], P229, LY_12[Vendor Name], P234)</f>
        <v>0</v>
      </c>
      <c r="R234" s="45" t="e">
        <f>Q234/Q227</f>
        <v>#DIV/0!</v>
      </c>
      <c r="T234" s="3">
        <v>4</v>
      </c>
      <c r="U234" s="3" cm="1">
        <f t="array" ref="U234">_xlfn.AGGREGATE(15, 3, (LY_12[Associate Name]=V229)/(LY_12[Associate Name]=V229)*ROW(LY_12[Associate Name]), T234) - 1</f>
        <v>4</v>
      </c>
      <c r="V234" s="43" cm="1">
        <f t="array" ref="V234">IFERROR(INDEX(LY_12[Vendor Name], U234), "")</f>
        <v>0</v>
      </c>
      <c r="W234" s="44">
        <f>SUMIFS(LY_12[Closed Sales Volume YTD], LY_12[Associate Name], V229, LY_12[Vendor Name], V234)</f>
        <v>0</v>
      </c>
      <c r="X234" s="45" t="e">
        <f>W234/W227</f>
        <v>#DIV/0!</v>
      </c>
      <c r="Z234" s="3">
        <v>4</v>
      </c>
      <c r="AA234" s="3" cm="1">
        <f t="array" ref="AA234">_xlfn.AGGREGATE(15, 3, (LY_12[Associate Name]=AB229)/(LY_12[Associate Name]=AB229)*ROW(LY_12[Associate Name]), Z234) - 1</f>
        <v>4</v>
      </c>
      <c r="AB234" s="43" cm="1">
        <f t="array" ref="AB234">IFERROR(INDEX(LY_12[Vendor Name], AA234), "")</f>
        <v>0</v>
      </c>
      <c r="AC234" s="44">
        <f>SUMIFS(LY_12[Closed Sales Volume YTD], LY_12[Associate Name], AB229, LY_12[Vendor Name], AB234)</f>
        <v>0</v>
      </c>
      <c r="AD234" s="45" t="e">
        <f>AC234/AC227</f>
        <v>#DIV/0!</v>
      </c>
    </row>
    <row r="235" spans="1:30" x14ac:dyDescent="0.2">
      <c r="B235" s="3">
        <v>5</v>
      </c>
      <c r="C235" s="3" cm="1">
        <f t="array" ref="C235">_xlfn.AGGREGATE(15, 3, (LY_12[Associate Name]=D229)/(LY_12[Associate Name]=D229)*ROW(LY_12[Associate Name]), B235) - 1</f>
        <v>5</v>
      </c>
      <c r="D235" s="43" cm="1">
        <f t="array" ref="D235">IFERROR(INDEX(LY_12[Vendor Name], C235), "")</f>
        <v>0</v>
      </c>
      <c r="E235" s="44">
        <f>SUMIFS(LY_12[Closed Sales Volume YTD], LY_12[Associate Name], D229, LY_12[Vendor Name], D235)</f>
        <v>0</v>
      </c>
      <c r="F235" s="45" t="e">
        <f>E235/E227</f>
        <v>#DIV/0!</v>
      </c>
      <c r="H235" s="3">
        <v>5</v>
      </c>
      <c r="I235" s="3" cm="1">
        <f t="array" ref="I235">_xlfn.AGGREGATE(15, 3, (LY_12[Associate Name]=J229)/(LY_12[Associate Name]=J229)*ROW(LY_12[Associate Name]), H235) - 1</f>
        <v>5</v>
      </c>
      <c r="J235" s="43" cm="1">
        <f t="array" ref="J235">IFERROR(INDEX(LY_12[Vendor Name], I235), "")</f>
        <v>0</v>
      </c>
      <c r="K235" s="44">
        <f>SUMIFS(LY_12[Closed Sales Volume YTD], LY_12[Associate Name], J229, LY_12[Vendor Name], J235)</f>
        <v>0</v>
      </c>
      <c r="L235" s="45" t="e">
        <f>K235/K227</f>
        <v>#DIV/0!</v>
      </c>
      <c r="N235" s="3">
        <v>5</v>
      </c>
      <c r="O235" s="3" cm="1">
        <f t="array" ref="O235">_xlfn.AGGREGATE(15, 3, (LY_12[Associate Name]=P229)/(LY_12[Associate Name]=P229)*ROW(LY_12[Associate Name]), N235) - 1</f>
        <v>5</v>
      </c>
      <c r="P235" s="43" cm="1">
        <f t="array" ref="P235">IFERROR(INDEX(LY_12[Vendor Name], O235), "")</f>
        <v>0</v>
      </c>
      <c r="Q235" s="44">
        <f>SUMIFS(LY_12[Closed Sales Volume YTD], LY_12[Associate Name], P229, LY_12[Vendor Name], P235)</f>
        <v>0</v>
      </c>
      <c r="R235" s="45" t="e">
        <f>Q235/Q227</f>
        <v>#DIV/0!</v>
      </c>
      <c r="T235" s="3">
        <v>5</v>
      </c>
      <c r="U235" s="3" cm="1">
        <f t="array" ref="U235">_xlfn.AGGREGATE(15, 3, (LY_12[Associate Name]=V229)/(LY_12[Associate Name]=V229)*ROW(LY_12[Associate Name]), T235) - 1</f>
        <v>5</v>
      </c>
      <c r="V235" s="43" cm="1">
        <f t="array" ref="V235">IFERROR(INDEX(LY_12[Vendor Name], U235), "")</f>
        <v>0</v>
      </c>
      <c r="W235" s="44">
        <f>SUMIFS(LY_12[Closed Sales Volume YTD], LY_12[Associate Name], V229, LY_12[Vendor Name], V235)</f>
        <v>0</v>
      </c>
      <c r="X235" s="45" t="e">
        <f>W235/W227</f>
        <v>#DIV/0!</v>
      </c>
      <c r="Z235" s="3">
        <v>5</v>
      </c>
      <c r="AA235" s="3" cm="1">
        <f t="array" ref="AA235">_xlfn.AGGREGATE(15, 3, (LY_12[Associate Name]=AB229)/(LY_12[Associate Name]=AB229)*ROW(LY_12[Associate Name]), Z235) - 1</f>
        <v>5</v>
      </c>
      <c r="AB235" s="43" cm="1">
        <f t="array" ref="AB235">IFERROR(INDEX(LY_12[Vendor Name], AA235), "")</f>
        <v>0</v>
      </c>
      <c r="AC235" s="44">
        <f>SUMIFS(LY_12[Closed Sales Volume YTD], LY_12[Associate Name], AB229, LY_12[Vendor Name], AB235)</f>
        <v>0</v>
      </c>
      <c r="AD235" s="45" t="e">
        <f>AC235/AC227</f>
        <v>#DIV/0!</v>
      </c>
    </row>
    <row r="236" spans="1:30" x14ac:dyDescent="0.2">
      <c r="B236" s="3">
        <v>6</v>
      </c>
      <c r="C236" s="3" cm="1">
        <f t="array" ref="C236">_xlfn.AGGREGATE(15, 3, (LY_12[Associate Name]=D229)/(LY_12[Associate Name]=D229)*ROW(LY_12[Associate Name]), B236) - 1</f>
        <v>6</v>
      </c>
      <c r="D236" s="43" cm="1">
        <f t="array" ref="D236">IFERROR(INDEX(LY_12[Vendor Name], C236), "")</f>
        <v>0</v>
      </c>
      <c r="E236" s="44">
        <f>SUMIFS(LY_12[Closed Sales Volume YTD], LY_12[Associate Name], D229, LY_12[Vendor Name], D236)</f>
        <v>0</v>
      </c>
      <c r="F236" s="45" t="e">
        <f>E236/E227</f>
        <v>#DIV/0!</v>
      </c>
      <c r="H236" s="3">
        <v>6</v>
      </c>
      <c r="I236" s="3" cm="1">
        <f t="array" ref="I236">_xlfn.AGGREGATE(15, 3, (LY_12[Associate Name]=J229)/(LY_12[Associate Name]=J229)*ROW(LY_12[Associate Name]), H236) - 1</f>
        <v>6</v>
      </c>
      <c r="J236" s="43" cm="1">
        <f t="array" ref="J236">IFERROR(INDEX(LY_12[Vendor Name], I236), "")</f>
        <v>0</v>
      </c>
      <c r="K236" s="44">
        <f>SUMIFS(LY_12[Closed Sales Volume YTD], LY_12[Associate Name], J229, LY_12[Vendor Name], J236)</f>
        <v>0</v>
      </c>
      <c r="L236" s="45" t="e">
        <f>K236/K227</f>
        <v>#DIV/0!</v>
      </c>
      <c r="N236" s="3">
        <v>6</v>
      </c>
      <c r="O236" s="3" cm="1">
        <f t="array" ref="O236">_xlfn.AGGREGATE(15, 3, (LY_12[Associate Name]=P229)/(LY_12[Associate Name]=P229)*ROW(LY_12[Associate Name]), N236) - 1</f>
        <v>6</v>
      </c>
      <c r="P236" s="43" cm="1">
        <f t="array" ref="P236">IFERROR(INDEX(LY_12[Vendor Name], O236), "")</f>
        <v>0</v>
      </c>
      <c r="Q236" s="44">
        <f>SUMIFS(LY_12[Closed Sales Volume YTD], LY_12[Associate Name], P229, LY_12[Vendor Name], P236)</f>
        <v>0</v>
      </c>
      <c r="R236" s="45" t="e">
        <f>Q236/Q227</f>
        <v>#DIV/0!</v>
      </c>
      <c r="T236" s="3">
        <v>6</v>
      </c>
      <c r="U236" s="3" cm="1">
        <f t="array" ref="U236">_xlfn.AGGREGATE(15, 3, (LY_12[Associate Name]=V229)/(LY_12[Associate Name]=V229)*ROW(LY_12[Associate Name]), T236) - 1</f>
        <v>6</v>
      </c>
      <c r="V236" s="43" cm="1">
        <f t="array" ref="V236">IFERROR(INDEX(LY_12[Vendor Name], U236), "")</f>
        <v>0</v>
      </c>
      <c r="W236" s="44">
        <f>SUMIFS(LY_12[Closed Sales Volume YTD], LY_12[Associate Name], V229, LY_12[Vendor Name], V236)</f>
        <v>0</v>
      </c>
      <c r="X236" s="45" t="e">
        <f>W236/W227</f>
        <v>#DIV/0!</v>
      </c>
      <c r="Z236" s="3">
        <v>6</v>
      </c>
      <c r="AA236" s="3" cm="1">
        <f t="array" ref="AA236">_xlfn.AGGREGATE(15, 3, (LY_12[Associate Name]=AB229)/(LY_12[Associate Name]=AB229)*ROW(LY_12[Associate Name]), Z236) - 1</f>
        <v>6</v>
      </c>
      <c r="AB236" s="43" cm="1">
        <f t="array" ref="AB236">IFERROR(INDEX(LY_12[Vendor Name], AA236), "")</f>
        <v>0</v>
      </c>
      <c r="AC236" s="44">
        <f>SUMIFS(LY_12[Closed Sales Volume YTD], LY_12[Associate Name], AB229, LY_12[Vendor Name], AB236)</f>
        <v>0</v>
      </c>
      <c r="AD236" s="45" t="e">
        <f>AC236/AC227</f>
        <v>#DIV/0!</v>
      </c>
    </row>
    <row r="237" spans="1:30" x14ac:dyDescent="0.2">
      <c r="B237" s="3">
        <v>7</v>
      </c>
      <c r="C237" s="3" cm="1">
        <f t="array" ref="C237">_xlfn.AGGREGATE(15, 3, (LY_12[Associate Name]=D229)/(LY_12[Associate Name]=D229)*ROW(LY_12[Associate Name]), B237) - 1</f>
        <v>7</v>
      </c>
      <c r="D237" s="43" cm="1">
        <f t="array" ref="D237">IFERROR(INDEX(LY_12[Vendor Name], C237), "")</f>
        <v>0</v>
      </c>
      <c r="E237" s="44">
        <f>SUMIFS(LY_12[Closed Sales Volume YTD], LY_12[Associate Name], D229, LY_12[Vendor Name], D237)</f>
        <v>0</v>
      </c>
      <c r="F237" s="45" t="e">
        <f>E237/E227</f>
        <v>#DIV/0!</v>
      </c>
      <c r="H237" s="3">
        <v>7</v>
      </c>
      <c r="I237" s="3" cm="1">
        <f t="array" ref="I237">_xlfn.AGGREGATE(15, 3, (LY_12[Associate Name]=J229)/(LY_12[Associate Name]=J229)*ROW(LY_12[Associate Name]), H237) - 1</f>
        <v>7</v>
      </c>
      <c r="J237" s="43" cm="1">
        <f t="array" ref="J237">IFERROR(INDEX(LY_12[Vendor Name], I237), "")</f>
        <v>0</v>
      </c>
      <c r="K237" s="44">
        <f>SUMIFS(LY_12[Closed Sales Volume YTD], LY_12[Associate Name], J229, LY_12[Vendor Name], J237)</f>
        <v>0</v>
      </c>
      <c r="L237" s="45" t="e">
        <f>K237/K227</f>
        <v>#DIV/0!</v>
      </c>
      <c r="N237" s="3">
        <v>7</v>
      </c>
      <c r="O237" s="3" cm="1">
        <f t="array" ref="O237">_xlfn.AGGREGATE(15, 3, (LY_12[Associate Name]=P229)/(LY_12[Associate Name]=P229)*ROW(LY_12[Associate Name]), N237) - 1</f>
        <v>7</v>
      </c>
      <c r="P237" s="43" cm="1">
        <f t="array" ref="P237">IFERROR(INDEX(LY_12[Vendor Name], O237), "")</f>
        <v>0</v>
      </c>
      <c r="Q237" s="44">
        <f>SUMIFS(LY_12[Closed Sales Volume YTD], LY_12[Associate Name], P229, LY_12[Vendor Name], P237)</f>
        <v>0</v>
      </c>
      <c r="R237" s="45" t="e">
        <f>Q237/Q227</f>
        <v>#DIV/0!</v>
      </c>
      <c r="T237" s="3">
        <v>7</v>
      </c>
      <c r="U237" s="3" cm="1">
        <f t="array" ref="U237">_xlfn.AGGREGATE(15, 3, (LY_12[Associate Name]=V229)/(LY_12[Associate Name]=V229)*ROW(LY_12[Associate Name]), T237) - 1</f>
        <v>7</v>
      </c>
      <c r="V237" s="43" cm="1">
        <f t="array" ref="V237">IFERROR(INDEX(LY_12[Vendor Name], U237), "")</f>
        <v>0</v>
      </c>
      <c r="W237" s="44">
        <f>SUMIFS(LY_12[Closed Sales Volume YTD], LY_12[Associate Name], V229, LY_12[Vendor Name], V237)</f>
        <v>0</v>
      </c>
      <c r="X237" s="45" t="e">
        <f>W237/W227</f>
        <v>#DIV/0!</v>
      </c>
      <c r="Z237" s="3">
        <v>7</v>
      </c>
      <c r="AA237" s="3" cm="1">
        <f t="array" ref="AA237">_xlfn.AGGREGATE(15, 3, (LY_12[Associate Name]=AB229)/(LY_12[Associate Name]=AB229)*ROW(LY_12[Associate Name]), Z237) - 1</f>
        <v>7</v>
      </c>
      <c r="AB237" s="43" cm="1">
        <f t="array" ref="AB237">IFERROR(INDEX(LY_12[Vendor Name], AA237), "")</f>
        <v>0</v>
      </c>
      <c r="AC237" s="44">
        <f>SUMIFS(LY_12[Closed Sales Volume YTD], LY_12[Associate Name], AB229, LY_12[Vendor Name], AB237)</f>
        <v>0</v>
      </c>
      <c r="AD237" s="45" t="e">
        <f>AC237/AC227</f>
        <v>#DIV/0!</v>
      </c>
    </row>
    <row r="238" spans="1:30" x14ac:dyDescent="0.2">
      <c r="B238" s="3">
        <v>8</v>
      </c>
      <c r="C238" s="3" cm="1">
        <f t="array" ref="C238">_xlfn.AGGREGATE(15, 3, (LY_12[Associate Name]=D229)/(LY_12[Associate Name]=D229)*ROW(LY_12[Associate Name]), B238) - 1</f>
        <v>8</v>
      </c>
      <c r="D238" s="43" cm="1">
        <f t="array" ref="D238">IFERROR(INDEX(LY_12[Vendor Name], C238), "")</f>
        <v>0</v>
      </c>
      <c r="E238" s="44">
        <f>SUMIFS(LY_12[Closed Sales Volume YTD], LY_12[Associate Name], D229, LY_12[Vendor Name], D238)</f>
        <v>0</v>
      </c>
      <c r="F238" s="45" t="e">
        <f>E238/E227</f>
        <v>#DIV/0!</v>
      </c>
      <c r="H238" s="3">
        <v>8</v>
      </c>
      <c r="I238" s="3" cm="1">
        <f t="array" ref="I238">_xlfn.AGGREGATE(15, 3, (LY_12[Associate Name]=J229)/(LY_12[Associate Name]=J229)*ROW(LY_12[Associate Name]), H238) - 1</f>
        <v>8</v>
      </c>
      <c r="J238" s="43" cm="1">
        <f t="array" ref="J238">IFERROR(INDEX(LY_12[Vendor Name], I238), "")</f>
        <v>0</v>
      </c>
      <c r="K238" s="44">
        <f>SUMIFS(LY_12[Closed Sales Volume YTD], LY_12[Associate Name], J229, LY_12[Vendor Name], J238)</f>
        <v>0</v>
      </c>
      <c r="L238" s="45" t="e">
        <f>K238/K227</f>
        <v>#DIV/0!</v>
      </c>
      <c r="N238" s="3">
        <v>8</v>
      </c>
      <c r="O238" s="3" cm="1">
        <f t="array" ref="O238">_xlfn.AGGREGATE(15, 3, (LY_12[Associate Name]=P229)/(LY_12[Associate Name]=P229)*ROW(LY_12[Associate Name]), N238) - 1</f>
        <v>8</v>
      </c>
      <c r="P238" s="43" cm="1">
        <f t="array" ref="P238">IFERROR(INDEX(LY_12[Vendor Name], O238), "")</f>
        <v>0</v>
      </c>
      <c r="Q238" s="44">
        <f>SUMIFS(LY_12[Closed Sales Volume YTD], LY_12[Associate Name], P229, LY_12[Vendor Name], P238)</f>
        <v>0</v>
      </c>
      <c r="R238" s="45" t="e">
        <f>Q238/Q227</f>
        <v>#DIV/0!</v>
      </c>
      <c r="T238" s="3">
        <v>8</v>
      </c>
      <c r="U238" s="3" cm="1">
        <f t="array" ref="U238">_xlfn.AGGREGATE(15, 3, (LY_12[Associate Name]=V229)/(LY_12[Associate Name]=V229)*ROW(LY_12[Associate Name]), T238) - 1</f>
        <v>8</v>
      </c>
      <c r="V238" s="43" cm="1">
        <f t="array" ref="V238">IFERROR(INDEX(LY_12[Vendor Name], U238), "")</f>
        <v>0</v>
      </c>
      <c r="W238" s="44">
        <f>SUMIFS(LY_12[Closed Sales Volume YTD], LY_12[Associate Name], V229, LY_12[Vendor Name], V238)</f>
        <v>0</v>
      </c>
      <c r="X238" s="45" t="e">
        <f>W238/W227</f>
        <v>#DIV/0!</v>
      </c>
      <c r="Z238" s="3">
        <v>8</v>
      </c>
      <c r="AA238" s="3" cm="1">
        <f t="array" ref="AA238">_xlfn.AGGREGATE(15, 3, (LY_12[Associate Name]=AB229)/(LY_12[Associate Name]=AB229)*ROW(LY_12[Associate Name]), Z238) - 1</f>
        <v>8</v>
      </c>
      <c r="AB238" s="43" cm="1">
        <f t="array" ref="AB238">IFERROR(INDEX(LY_12[Vendor Name], AA238), "")</f>
        <v>0</v>
      </c>
      <c r="AC238" s="44">
        <f>SUMIFS(LY_12[Closed Sales Volume YTD], LY_12[Associate Name], AB229, LY_12[Vendor Name], AB238)</f>
        <v>0</v>
      </c>
      <c r="AD238" s="45" t="e">
        <f>AC238/AC227</f>
        <v>#DIV/0!</v>
      </c>
    </row>
    <row r="239" spans="1:30" x14ac:dyDescent="0.2">
      <c r="B239" s="3">
        <v>9</v>
      </c>
      <c r="C239" s="3" cm="1">
        <f t="array" ref="C239">_xlfn.AGGREGATE(15, 3, (LY_12[Associate Name]=D229)/(LY_12[Associate Name]=D229)*ROW(LY_12[Associate Name]), B239) - 1</f>
        <v>9</v>
      </c>
      <c r="D239" s="43" cm="1">
        <f t="array" ref="D239">IFERROR(INDEX(LY_12[Vendor Name], C239), "")</f>
        <v>0</v>
      </c>
      <c r="E239" s="44">
        <f>SUMIFS(LY_12[Closed Sales Volume YTD], LY_12[Associate Name], D229, LY_12[Vendor Name], D239)</f>
        <v>0</v>
      </c>
      <c r="F239" s="45" t="e">
        <f>E239/E227</f>
        <v>#DIV/0!</v>
      </c>
      <c r="H239" s="3">
        <v>9</v>
      </c>
      <c r="I239" s="3" cm="1">
        <f t="array" ref="I239">_xlfn.AGGREGATE(15, 3, (LY_12[Associate Name]=J229)/(LY_12[Associate Name]=J229)*ROW(LY_12[Associate Name]), H239) - 1</f>
        <v>9</v>
      </c>
      <c r="J239" s="43" cm="1">
        <f t="array" ref="J239">IFERROR(INDEX(LY_12[Vendor Name], I239), "")</f>
        <v>0</v>
      </c>
      <c r="K239" s="44">
        <f>SUMIFS(LY_12[Closed Sales Volume YTD], LY_12[Associate Name], J229, LY_12[Vendor Name], J239)</f>
        <v>0</v>
      </c>
      <c r="L239" s="45" t="e">
        <f>K239/K227</f>
        <v>#DIV/0!</v>
      </c>
      <c r="N239" s="3">
        <v>9</v>
      </c>
      <c r="O239" s="3" cm="1">
        <f t="array" ref="O239">_xlfn.AGGREGATE(15, 3, (LY_12[Associate Name]=P229)/(LY_12[Associate Name]=P229)*ROW(LY_12[Associate Name]), N239) - 1</f>
        <v>9</v>
      </c>
      <c r="P239" s="43" cm="1">
        <f t="array" ref="P239">IFERROR(INDEX(LY_12[Vendor Name], O239), "")</f>
        <v>0</v>
      </c>
      <c r="Q239" s="44">
        <f>SUMIFS(LY_12[Closed Sales Volume YTD], LY_12[Associate Name], P229, LY_12[Vendor Name], P239)</f>
        <v>0</v>
      </c>
      <c r="R239" s="45" t="e">
        <f>Q239/Q227</f>
        <v>#DIV/0!</v>
      </c>
      <c r="T239" s="3">
        <v>9</v>
      </c>
      <c r="U239" s="3" cm="1">
        <f t="array" ref="U239">_xlfn.AGGREGATE(15, 3, (LY_12[Associate Name]=V229)/(LY_12[Associate Name]=V229)*ROW(LY_12[Associate Name]), T239) - 1</f>
        <v>9</v>
      </c>
      <c r="V239" s="43" cm="1">
        <f t="array" ref="V239">IFERROR(INDEX(LY_12[Vendor Name], U239), "")</f>
        <v>0</v>
      </c>
      <c r="W239" s="44">
        <f>SUMIFS(LY_12[Closed Sales Volume YTD], LY_12[Associate Name], V229, LY_12[Vendor Name], V239)</f>
        <v>0</v>
      </c>
      <c r="X239" s="45" t="e">
        <f>W239/W227</f>
        <v>#DIV/0!</v>
      </c>
      <c r="Z239" s="3">
        <v>9</v>
      </c>
      <c r="AA239" s="3" cm="1">
        <f t="array" ref="AA239">_xlfn.AGGREGATE(15, 3, (LY_12[Associate Name]=AB229)/(LY_12[Associate Name]=AB229)*ROW(LY_12[Associate Name]), Z239) - 1</f>
        <v>9</v>
      </c>
      <c r="AB239" s="43" cm="1">
        <f t="array" ref="AB239">IFERROR(INDEX(LY_12[Vendor Name], AA239), "")</f>
        <v>0</v>
      </c>
      <c r="AC239" s="44">
        <f>SUMIFS(LY_12[Closed Sales Volume YTD], LY_12[Associate Name], AB229, LY_12[Vendor Name], AB239)</f>
        <v>0</v>
      </c>
      <c r="AD239" s="45" t="e">
        <f>AC239/AC227</f>
        <v>#DIV/0!</v>
      </c>
    </row>
    <row r="240" spans="1:30" x14ac:dyDescent="0.2">
      <c r="B240" s="3">
        <v>10</v>
      </c>
      <c r="C240" s="3" cm="1">
        <f t="array" ref="C240">_xlfn.AGGREGATE(15, 3, (LY_12[Associate Name]=D229)/(LY_12[Associate Name]=D229)*ROW(LY_12[Associate Name]), B240) - 1</f>
        <v>10</v>
      </c>
      <c r="D240" s="43" cm="1">
        <f t="array" ref="D240">IFERROR(INDEX(LY_12[Vendor Name], C240), "")</f>
        <v>0</v>
      </c>
      <c r="E240" s="44">
        <f>SUMIFS(LY_12[Closed Sales Volume YTD], LY_12[Associate Name], D229, LY_12[Vendor Name], D240)</f>
        <v>0</v>
      </c>
      <c r="F240" s="45" t="e">
        <f>E240/E227</f>
        <v>#DIV/0!</v>
      </c>
      <c r="H240" s="3">
        <v>10</v>
      </c>
      <c r="I240" s="3" cm="1">
        <f t="array" ref="I240">_xlfn.AGGREGATE(15, 3, (LY_12[Associate Name]=J229)/(LY_12[Associate Name]=J229)*ROW(LY_12[Associate Name]), H240) - 1</f>
        <v>10</v>
      </c>
      <c r="J240" s="43" cm="1">
        <f t="array" ref="J240">IFERROR(INDEX(LY_12[Vendor Name], I240), "")</f>
        <v>0</v>
      </c>
      <c r="K240" s="44">
        <f>SUMIFS(LY_12[Closed Sales Volume YTD], LY_12[Associate Name], J229, LY_12[Vendor Name], J240)</f>
        <v>0</v>
      </c>
      <c r="L240" s="45" t="e">
        <f>K240/K227</f>
        <v>#DIV/0!</v>
      </c>
      <c r="N240" s="3">
        <v>10</v>
      </c>
      <c r="O240" s="3" cm="1">
        <f t="array" ref="O240">_xlfn.AGGREGATE(15, 3, (LY_12[Associate Name]=P229)/(LY_12[Associate Name]=P229)*ROW(LY_12[Associate Name]), N240) - 1</f>
        <v>10</v>
      </c>
      <c r="P240" s="43" cm="1">
        <f t="array" ref="P240">IFERROR(INDEX(LY_12[Vendor Name], O240), "")</f>
        <v>0</v>
      </c>
      <c r="Q240" s="44">
        <f>SUMIFS(LY_12[Closed Sales Volume YTD], LY_12[Associate Name], P229, LY_12[Vendor Name], P240)</f>
        <v>0</v>
      </c>
      <c r="R240" s="45" t="e">
        <f>Q240/Q227</f>
        <v>#DIV/0!</v>
      </c>
      <c r="T240" s="3">
        <v>10</v>
      </c>
      <c r="U240" s="3" cm="1">
        <f t="array" ref="U240">_xlfn.AGGREGATE(15, 3, (LY_12[Associate Name]=V229)/(LY_12[Associate Name]=V229)*ROW(LY_12[Associate Name]), T240) - 1</f>
        <v>10</v>
      </c>
      <c r="V240" s="43" cm="1">
        <f t="array" ref="V240">IFERROR(INDEX(LY_12[Vendor Name], U240), "")</f>
        <v>0</v>
      </c>
      <c r="W240" s="44">
        <f>SUMIFS(LY_12[Closed Sales Volume YTD], LY_12[Associate Name], V229, LY_12[Vendor Name], V240)</f>
        <v>0</v>
      </c>
      <c r="X240" s="45" t="e">
        <f>W240/W227</f>
        <v>#DIV/0!</v>
      </c>
      <c r="Z240" s="3">
        <v>10</v>
      </c>
      <c r="AA240" s="3" cm="1">
        <f t="array" ref="AA240">_xlfn.AGGREGATE(15, 3, (LY_12[Associate Name]=AB229)/(LY_12[Associate Name]=AB229)*ROW(LY_12[Associate Name]), Z240) - 1</f>
        <v>10</v>
      </c>
      <c r="AB240" s="43" cm="1">
        <f t="array" ref="AB240">IFERROR(INDEX(LY_12[Vendor Name], AA240), "")</f>
        <v>0</v>
      </c>
      <c r="AC240" s="44">
        <f>SUMIFS(LY_12[Closed Sales Volume YTD], LY_12[Associate Name], AB229, LY_12[Vendor Name], AB240)</f>
        <v>0</v>
      </c>
      <c r="AD240" s="45" t="e">
        <f>AC240/AC227</f>
        <v>#DIV/0!</v>
      </c>
    </row>
    <row r="242" spans="1:30" x14ac:dyDescent="0.2">
      <c r="A242" s="81">
        <f>A226+5</f>
        <v>76</v>
      </c>
      <c r="B242" s="3"/>
      <c r="C242" s="3"/>
      <c r="D242" s="76" t="str" cm="1">
        <f t="array" ref="D242">IFERROR(INDEX(LY_Associate[Associate Name], A242), "")</f>
        <v/>
      </c>
      <c r="E242" s="77"/>
      <c r="F242" s="78"/>
      <c r="G242" s="81">
        <f>G226+5</f>
        <v>77</v>
      </c>
      <c r="H242" s="3"/>
      <c r="I242" s="3"/>
      <c r="J242" s="76" t="str" cm="1">
        <f t="array" ref="J242">IFERROR(INDEX(LY_Associate[Associate Name], G242), "")</f>
        <v/>
      </c>
      <c r="K242" s="77"/>
      <c r="L242" s="78"/>
      <c r="M242" s="81">
        <f>M226+5</f>
        <v>78</v>
      </c>
      <c r="N242" s="3"/>
      <c r="O242" s="3"/>
      <c r="P242" s="76" t="str" cm="1">
        <f t="array" ref="P242">IFERROR(INDEX(LY_Associate[Associate Name], M242), "")</f>
        <v/>
      </c>
      <c r="Q242" s="77"/>
      <c r="R242" s="78"/>
      <c r="S242" s="81">
        <f>S226+5</f>
        <v>79</v>
      </c>
      <c r="T242" s="3"/>
      <c r="U242" s="3"/>
      <c r="V242" s="76" t="str" cm="1">
        <f t="array" ref="V242">IFERROR(INDEX(LY_Associate[Associate Name], S242), "")</f>
        <v/>
      </c>
      <c r="W242" s="77"/>
      <c r="X242" s="78"/>
      <c r="Y242" s="81">
        <f>Y226+5</f>
        <v>80</v>
      </c>
      <c r="Z242" s="3"/>
      <c r="AA242" s="3"/>
      <c r="AB242" s="76" t="str" cm="1">
        <f t="array" ref="AB242">IFERROR(INDEX(LY_Associate[Associate Name], Y242), "")</f>
        <v/>
      </c>
      <c r="AC242" s="77"/>
      <c r="AD242" s="78"/>
    </row>
    <row r="243" spans="1:30" x14ac:dyDescent="0.2">
      <c r="A243" s="81"/>
      <c r="B243" s="3"/>
      <c r="C243" s="3"/>
      <c r="D243" s="37" t="s">
        <v>36</v>
      </c>
      <c r="E243" s="79">
        <f>SUMIFS(LY_12[Closed Sales Volume YTD], LY_12[Associate Name], D242)</f>
        <v>0</v>
      </c>
      <c r="F243" s="80"/>
      <c r="G243" s="81"/>
      <c r="H243" s="3"/>
      <c r="I243" s="3"/>
      <c r="J243" s="37" t="s">
        <v>36</v>
      </c>
      <c r="K243" s="79">
        <f>SUMIFS(LY_12[Closed Sales Volume YTD], LY_12[Associate Name], J242)</f>
        <v>0</v>
      </c>
      <c r="L243" s="80"/>
      <c r="M243" s="81"/>
      <c r="N243" s="3"/>
      <c r="O243" s="3"/>
      <c r="P243" s="37" t="s">
        <v>36</v>
      </c>
      <c r="Q243" s="79">
        <f>SUMIFS(LY_12[Closed Sales Volume YTD], LY_12[Associate Name], P242)</f>
        <v>0</v>
      </c>
      <c r="R243" s="80"/>
      <c r="S243" s="81"/>
      <c r="T243" s="3"/>
      <c r="U243" s="3"/>
      <c r="V243" s="37" t="s">
        <v>36</v>
      </c>
      <c r="W243" s="79">
        <f>SUMIFS(LY_12[Closed Sales Volume YTD], LY_12[Associate Name], V242)</f>
        <v>0</v>
      </c>
      <c r="X243" s="80"/>
      <c r="Y243" s="81"/>
      <c r="Z243" s="3"/>
      <c r="AA243" s="3"/>
      <c r="AB243" s="37" t="s">
        <v>36</v>
      </c>
      <c r="AC243" s="79">
        <f>SUMIFS(LY_12[Closed Sales Volume YTD], LY_12[Associate Name], AB242)</f>
        <v>0</v>
      </c>
      <c r="AD243" s="80"/>
    </row>
    <row r="244" spans="1:30" x14ac:dyDescent="0.2">
      <c r="A244" s="81"/>
      <c r="B244" s="3"/>
      <c r="C244" s="3"/>
      <c r="D244" s="37" t="s">
        <v>37</v>
      </c>
      <c r="E244" s="72" t="e">
        <f>E243/LY_12[[#Totals],[Closed Sales Volume YTD]]</f>
        <v>#DIV/0!</v>
      </c>
      <c r="F244" s="73"/>
      <c r="G244" s="81"/>
      <c r="H244" s="3"/>
      <c r="I244" s="3"/>
      <c r="J244" s="37" t="s">
        <v>37</v>
      </c>
      <c r="K244" s="72" t="e">
        <f>K243/LY_12[[#Totals],[Closed Sales Volume YTD]]</f>
        <v>#DIV/0!</v>
      </c>
      <c r="L244" s="73"/>
      <c r="M244" s="81"/>
      <c r="N244" s="3"/>
      <c r="O244" s="3"/>
      <c r="P244" s="37" t="s">
        <v>37</v>
      </c>
      <c r="Q244" s="72" t="e">
        <f>Q243/LY_12[[#Totals],[Closed Sales Volume YTD]]</f>
        <v>#DIV/0!</v>
      </c>
      <c r="R244" s="73"/>
      <c r="S244" s="81"/>
      <c r="T244" s="3"/>
      <c r="U244" s="3"/>
      <c r="V244" s="37" t="s">
        <v>37</v>
      </c>
      <c r="W244" s="72" t="e">
        <f>W243/LY_12[[#Totals],[Closed Sales Volume YTD]]</f>
        <v>#DIV/0!</v>
      </c>
      <c r="X244" s="73"/>
      <c r="Y244" s="81"/>
      <c r="Z244" s="3"/>
      <c r="AA244" s="3"/>
      <c r="AB244" s="37" t="s">
        <v>37</v>
      </c>
      <c r="AC244" s="72" t="e">
        <f>AC243/LY_12[[#Totals],[Closed Sales Volume YTD]]</f>
        <v>#DIV/0!</v>
      </c>
      <c r="AD244" s="73"/>
    </row>
    <row r="245" spans="1:30" x14ac:dyDescent="0.2">
      <c r="B245" s="38" t="s">
        <v>38</v>
      </c>
      <c r="C245" s="39" t="s">
        <v>39</v>
      </c>
      <c r="D245" s="74" t="str">
        <f>D242</f>
        <v/>
      </c>
      <c r="E245" s="75"/>
      <c r="H245" s="38" t="s">
        <v>38</v>
      </c>
      <c r="I245" s="39" t="s">
        <v>39</v>
      </c>
      <c r="J245" s="74" t="str">
        <f>J242</f>
        <v/>
      </c>
      <c r="K245" s="75"/>
      <c r="N245" s="38" t="s">
        <v>38</v>
      </c>
      <c r="O245" s="39" t="s">
        <v>39</v>
      </c>
      <c r="P245" s="74" t="str">
        <f>P242</f>
        <v/>
      </c>
      <c r="Q245" s="75"/>
      <c r="T245" s="38" t="s">
        <v>38</v>
      </c>
      <c r="U245" s="39" t="s">
        <v>39</v>
      </c>
      <c r="V245" s="74" t="str">
        <f>V242</f>
        <v/>
      </c>
      <c r="W245" s="75"/>
      <c r="Z245" s="38" t="s">
        <v>38</v>
      </c>
      <c r="AA245" s="39" t="s">
        <v>39</v>
      </c>
      <c r="AB245" s="74" t="str">
        <f>AB242</f>
        <v/>
      </c>
      <c r="AC245" s="75"/>
    </row>
    <row r="246" spans="1:30" x14ac:dyDescent="0.2">
      <c r="B246" s="40"/>
      <c r="C246" s="40"/>
      <c r="D246" s="41" t="s">
        <v>40</v>
      </c>
      <c r="E246" s="41" t="s">
        <v>41</v>
      </c>
      <c r="F246" s="42" t="s">
        <v>42</v>
      </c>
      <c r="H246" s="40"/>
      <c r="I246" s="40"/>
      <c r="J246" s="41" t="s">
        <v>40</v>
      </c>
      <c r="K246" s="41" t="s">
        <v>41</v>
      </c>
      <c r="L246" s="42" t="s">
        <v>42</v>
      </c>
      <c r="N246" s="40"/>
      <c r="O246" s="40"/>
      <c r="P246" s="41" t="s">
        <v>40</v>
      </c>
      <c r="Q246" s="41" t="s">
        <v>41</v>
      </c>
      <c r="R246" s="42" t="s">
        <v>42</v>
      </c>
      <c r="T246" s="40"/>
      <c r="U246" s="40"/>
      <c r="V246" s="41" t="s">
        <v>40</v>
      </c>
      <c r="W246" s="41" t="s">
        <v>41</v>
      </c>
      <c r="X246" s="42" t="s">
        <v>42</v>
      </c>
      <c r="Z246" s="40"/>
      <c r="AA246" s="40"/>
      <c r="AB246" s="41" t="s">
        <v>40</v>
      </c>
      <c r="AC246" s="41" t="s">
        <v>41</v>
      </c>
      <c r="AD246" s="42" t="s">
        <v>42</v>
      </c>
    </row>
    <row r="247" spans="1:30" x14ac:dyDescent="0.2">
      <c r="B247" s="3">
        <v>1</v>
      </c>
      <c r="C247" s="3" cm="1">
        <f t="array" ref="C247">_xlfn.AGGREGATE(15, 3, (LY_12[Associate Name]=D245)/(LY_12[Associate Name]=D245)*ROW(LY_12[Associate Name]), B247) - 1</f>
        <v>1</v>
      </c>
      <c r="D247" s="43" cm="1">
        <f t="array" ref="D247">IFERROR(INDEX(LY_12[Vendor Name], C247), "")</f>
        <v>0</v>
      </c>
      <c r="E247" s="44">
        <f>SUMIFS(LY_12[Closed Sales Volume YTD], LY_12[Associate Name], D245, LY_12[Vendor Name], D247)</f>
        <v>0</v>
      </c>
      <c r="F247" s="46" t="e">
        <f>E247/E243</f>
        <v>#DIV/0!</v>
      </c>
      <c r="H247" s="3">
        <v>1</v>
      </c>
      <c r="I247" s="3" cm="1">
        <f t="array" ref="I247">_xlfn.AGGREGATE(15, 3, (LY_12[Associate Name]=J245)/(LY_12[Associate Name]=J245)*ROW(LY_12[Associate Name]), H247) - 1</f>
        <v>1</v>
      </c>
      <c r="J247" s="43" cm="1">
        <f t="array" ref="J247">IFERROR(INDEX(LY_12[Vendor Name], I247), "")</f>
        <v>0</v>
      </c>
      <c r="K247" s="44">
        <f>SUMIFS(LY_12[Closed Sales Volume YTD], LY_12[Associate Name], J245, LY_12[Vendor Name], J247)</f>
        <v>0</v>
      </c>
      <c r="L247" s="46" t="e">
        <f>K247/K243</f>
        <v>#DIV/0!</v>
      </c>
      <c r="N247" s="3">
        <v>1</v>
      </c>
      <c r="O247" s="3" cm="1">
        <f t="array" ref="O247">_xlfn.AGGREGATE(15, 3, (LY_12[Associate Name]=P245)/(LY_12[Associate Name]=P245)*ROW(LY_12[Associate Name]), N247) - 1</f>
        <v>1</v>
      </c>
      <c r="P247" s="43" cm="1">
        <f t="array" ref="P247">IFERROR(INDEX(LY_12[Vendor Name], O247), "")</f>
        <v>0</v>
      </c>
      <c r="Q247" s="44">
        <f>SUMIFS(LY_12[Closed Sales Volume YTD], LY_12[Associate Name], P245, LY_12[Vendor Name], P247)</f>
        <v>0</v>
      </c>
      <c r="R247" s="46" t="e">
        <f>Q247/Q243</f>
        <v>#DIV/0!</v>
      </c>
      <c r="T247" s="3">
        <v>1</v>
      </c>
      <c r="U247" s="3" cm="1">
        <f t="array" ref="U247">_xlfn.AGGREGATE(15, 3, (LY_12[Associate Name]=V245)/(LY_12[Associate Name]=V245)*ROW(LY_12[Associate Name]), T247) - 1</f>
        <v>1</v>
      </c>
      <c r="V247" s="43" cm="1">
        <f t="array" ref="V247">IFERROR(INDEX(LY_12[Vendor Name], U247), "")</f>
        <v>0</v>
      </c>
      <c r="W247" s="44">
        <f>SUMIFS(LY_12[Closed Sales Volume YTD], LY_12[Associate Name], V245, LY_12[Vendor Name], V247)</f>
        <v>0</v>
      </c>
      <c r="X247" s="46" t="e">
        <f>W247/W243</f>
        <v>#DIV/0!</v>
      </c>
      <c r="Z247" s="3">
        <v>1</v>
      </c>
      <c r="AA247" s="3" cm="1">
        <f t="array" ref="AA247">_xlfn.AGGREGATE(15, 3, (LY_12[Associate Name]=AB245)/(LY_12[Associate Name]=AB245)*ROW(LY_12[Associate Name]), Z247) - 1</f>
        <v>1</v>
      </c>
      <c r="AB247" s="43" cm="1">
        <f t="array" ref="AB247">IFERROR(INDEX(LY_12[Vendor Name], AA247), "")</f>
        <v>0</v>
      </c>
      <c r="AC247" s="44">
        <f>SUMIFS(LY_12[Closed Sales Volume YTD], LY_12[Associate Name], AB245, LY_12[Vendor Name], AB247)</f>
        <v>0</v>
      </c>
      <c r="AD247" s="46" t="e">
        <f>AC247/AC243</f>
        <v>#DIV/0!</v>
      </c>
    </row>
    <row r="248" spans="1:30" x14ac:dyDescent="0.2">
      <c r="B248" s="3">
        <v>2</v>
      </c>
      <c r="C248" s="3" cm="1">
        <f t="array" ref="C248">_xlfn.AGGREGATE(15, 3, (LY_12[Associate Name]=D245)/(LY_12[Associate Name]=D245)*ROW(LY_12[Associate Name]), B248) - 1</f>
        <v>2</v>
      </c>
      <c r="D248" s="43" cm="1">
        <f t="array" ref="D248">IFERROR(INDEX(LY_12[Vendor Name], C248), "")</f>
        <v>0</v>
      </c>
      <c r="E248" s="44">
        <f>SUMIFS(LY_12[Closed Sales Volume YTD], LY_12[Associate Name], D245, LY_12[Vendor Name], D248)</f>
        <v>0</v>
      </c>
      <c r="F248" s="46" t="e">
        <f>E248/E243</f>
        <v>#DIV/0!</v>
      </c>
      <c r="H248" s="3">
        <v>2</v>
      </c>
      <c r="I248" s="3" cm="1">
        <f t="array" ref="I248">_xlfn.AGGREGATE(15, 3, (LY_12[Associate Name]=J245)/(LY_12[Associate Name]=J245)*ROW(LY_12[Associate Name]), H248) - 1</f>
        <v>2</v>
      </c>
      <c r="J248" s="43" cm="1">
        <f t="array" ref="J248">IFERROR(INDEX(LY_12[Vendor Name], I248), "")</f>
        <v>0</v>
      </c>
      <c r="K248" s="44">
        <f>SUMIFS(LY_12[Closed Sales Volume YTD], LY_12[Associate Name], J245, LY_12[Vendor Name], J248)</f>
        <v>0</v>
      </c>
      <c r="L248" s="46" t="e">
        <f>K248/K243</f>
        <v>#DIV/0!</v>
      </c>
      <c r="N248" s="3">
        <v>2</v>
      </c>
      <c r="O248" s="3" cm="1">
        <f t="array" ref="O248">_xlfn.AGGREGATE(15, 3, (LY_12[Associate Name]=P245)/(LY_12[Associate Name]=P245)*ROW(LY_12[Associate Name]), N248) - 1</f>
        <v>2</v>
      </c>
      <c r="P248" s="43" cm="1">
        <f t="array" ref="P248">IFERROR(INDEX(LY_12[Vendor Name], O248), "")</f>
        <v>0</v>
      </c>
      <c r="Q248" s="44">
        <f>SUMIFS(LY_12[Closed Sales Volume YTD], LY_12[Associate Name], P245, LY_12[Vendor Name], P248)</f>
        <v>0</v>
      </c>
      <c r="R248" s="46" t="e">
        <f>Q248/Q243</f>
        <v>#DIV/0!</v>
      </c>
      <c r="T248" s="3">
        <v>2</v>
      </c>
      <c r="U248" s="3" cm="1">
        <f t="array" ref="U248">_xlfn.AGGREGATE(15, 3, (LY_12[Associate Name]=V245)/(LY_12[Associate Name]=V245)*ROW(LY_12[Associate Name]), T248) - 1</f>
        <v>2</v>
      </c>
      <c r="V248" s="43" cm="1">
        <f t="array" ref="V248">IFERROR(INDEX(LY_12[Vendor Name], U248), "")</f>
        <v>0</v>
      </c>
      <c r="W248" s="44">
        <f>SUMIFS(LY_12[Closed Sales Volume YTD], LY_12[Associate Name], V245, LY_12[Vendor Name], V248)</f>
        <v>0</v>
      </c>
      <c r="X248" s="46" t="e">
        <f>W248/W243</f>
        <v>#DIV/0!</v>
      </c>
      <c r="Z248" s="3">
        <v>2</v>
      </c>
      <c r="AA248" s="3" cm="1">
        <f t="array" ref="AA248">_xlfn.AGGREGATE(15, 3, (LY_12[Associate Name]=AB245)/(LY_12[Associate Name]=AB245)*ROW(LY_12[Associate Name]), Z248) - 1</f>
        <v>2</v>
      </c>
      <c r="AB248" s="43" cm="1">
        <f t="array" ref="AB248">IFERROR(INDEX(LY_12[Vendor Name], AA248), "")</f>
        <v>0</v>
      </c>
      <c r="AC248" s="44">
        <f>SUMIFS(LY_12[Closed Sales Volume YTD], LY_12[Associate Name], AB245, LY_12[Vendor Name], AB248)</f>
        <v>0</v>
      </c>
      <c r="AD248" s="46" t="e">
        <f>AC248/AC243</f>
        <v>#DIV/0!</v>
      </c>
    </row>
    <row r="249" spans="1:30" x14ac:dyDescent="0.2">
      <c r="B249" s="3">
        <v>3</v>
      </c>
      <c r="C249" s="3" cm="1">
        <f t="array" ref="C249">_xlfn.AGGREGATE(15, 3, (LY_12[Associate Name]=D245)/(LY_12[Associate Name]=D245)*ROW(LY_12[Associate Name]), B249) - 1</f>
        <v>3</v>
      </c>
      <c r="D249" s="43" cm="1">
        <f t="array" ref="D249">IFERROR(INDEX(LY_12[Vendor Name], C249), "")</f>
        <v>0</v>
      </c>
      <c r="E249" s="44">
        <f>SUMIFS(LY_12[Closed Sales Volume YTD], LY_12[Associate Name], D245, LY_12[Vendor Name], D249)</f>
        <v>0</v>
      </c>
      <c r="F249" s="45" t="e">
        <f>E249/E243</f>
        <v>#DIV/0!</v>
      </c>
      <c r="H249" s="3">
        <v>3</v>
      </c>
      <c r="I249" s="3" cm="1">
        <f t="array" ref="I249">_xlfn.AGGREGATE(15, 3, (LY_12[Associate Name]=J245)/(LY_12[Associate Name]=J245)*ROW(LY_12[Associate Name]), H249) - 1</f>
        <v>3</v>
      </c>
      <c r="J249" s="43" cm="1">
        <f t="array" ref="J249">IFERROR(INDEX(LY_12[Vendor Name], I249), "")</f>
        <v>0</v>
      </c>
      <c r="K249" s="44">
        <f>SUMIFS(LY_12[Closed Sales Volume YTD], LY_12[Associate Name], J245, LY_12[Vendor Name], J249)</f>
        <v>0</v>
      </c>
      <c r="L249" s="45" t="e">
        <f>K249/K243</f>
        <v>#DIV/0!</v>
      </c>
      <c r="N249" s="3">
        <v>3</v>
      </c>
      <c r="O249" s="3" cm="1">
        <f t="array" ref="O249">_xlfn.AGGREGATE(15, 3, (LY_12[Associate Name]=P245)/(LY_12[Associate Name]=P245)*ROW(LY_12[Associate Name]), N249) - 1</f>
        <v>3</v>
      </c>
      <c r="P249" s="43" cm="1">
        <f t="array" ref="P249">IFERROR(INDEX(LY_12[Vendor Name], O249), "")</f>
        <v>0</v>
      </c>
      <c r="Q249" s="44">
        <f>SUMIFS(LY_12[Closed Sales Volume YTD], LY_12[Associate Name], P245, LY_12[Vendor Name], P249)</f>
        <v>0</v>
      </c>
      <c r="R249" s="45" t="e">
        <f>Q249/Q243</f>
        <v>#DIV/0!</v>
      </c>
      <c r="T249" s="3">
        <v>3</v>
      </c>
      <c r="U249" s="3" cm="1">
        <f t="array" ref="U249">_xlfn.AGGREGATE(15, 3, (LY_12[Associate Name]=V245)/(LY_12[Associate Name]=V245)*ROW(LY_12[Associate Name]), T249) - 1</f>
        <v>3</v>
      </c>
      <c r="V249" s="43" cm="1">
        <f t="array" ref="V249">IFERROR(INDEX(LY_12[Vendor Name], U249), "")</f>
        <v>0</v>
      </c>
      <c r="W249" s="44">
        <f>SUMIFS(LY_12[Closed Sales Volume YTD], LY_12[Associate Name], V245, LY_12[Vendor Name], V249)</f>
        <v>0</v>
      </c>
      <c r="X249" s="45" t="e">
        <f>W249/W243</f>
        <v>#DIV/0!</v>
      </c>
      <c r="Z249" s="3">
        <v>3</v>
      </c>
      <c r="AA249" s="3" cm="1">
        <f t="array" ref="AA249">_xlfn.AGGREGATE(15, 3, (LY_12[Associate Name]=AB245)/(LY_12[Associate Name]=AB245)*ROW(LY_12[Associate Name]), Z249) - 1</f>
        <v>3</v>
      </c>
      <c r="AB249" s="43" cm="1">
        <f t="array" ref="AB249">IFERROR(INDEX(LY_12[Vendor Name], AA249), "")</f>
        <v>0</v>
      </c>
      <c r="AC249" s="44">
        <f>SUMIFS(LY_12[Closed Sales Volume YTD], LY_12[Associate Name], AB245, LY_12[Vendor Name], AB249)</f>
        <v>0</v>
      </c>
      <c r="AD249" s="45" t="e">
        <f>AC249/AC243</f>
        <v>#DIV/0!</v>
      </c>
    </row>
    <row r="250" spans="1:30" x14ac:dyDescent="0.2">
      <c r="B250" s="3">
        <v>4</v>
      </c>
      <c r="C250" s="3" cm="1">
        <f t="array" ref="C250">_xlfn.AGGREGATE(15, 3, (LY_12[Associate Name]=D245)/(LY_12[Associate Name]=D245)*ROW(LY_12[Associate Name]), B250) - 1</f>
        <v>4</v>
      </c>
      <c r="D250" s="43" cm="1">
        <f t="array" ref="D250">IFERROR(INDEX(LY_12[Vendor Name], C250), "")</f>
        <v>0</v>
      </c>
      <c r="E250" s="44">
        <f>SUMIFS(LY_12[Closed Sales Volume YTD], LY_12[Associate Name], D245, LY_12[Vendor Name], D250)</f>
        <v>0</v>
      </c>
      <c r="F250" s="45" t="e">
        <f>E250/E243</f>
        <v>#DIV/0!</v>
      </c>
      <c r="H250" s="3">
        <v>4</v>
      </c>
      <c r="I250" s="3" cm="1">
        <f t="array" ref="I250">_xlfn.AGGREGATE(15, 3, (LY_12[Associate Name]=J245)/(LY_12[Associate Name]=J245)*ROW(LY_12[Associate Name]), H250) - 1</f>
        <v>4</v>
      </c>
      <c r="J250" s="43" cm="1">
        <f t="array" ref="J250">IFERROR(INDEX(LY_12[Vendor Name], I250), "")</f>
        <v>0</v>
      </c>
      <c r="K250" s="44">
        <f>SUMIFS(LY_12[Closed Sales Volume YTD], LY_12[Associate Name], J245, LY_12[Vendor Name], J250)</f>
        <v>0</v>
      </c>
      <c r="L250" s="45" t="e">
        <f>K250/K243</f>
        <v>#DIV/0!</v>
      </c>
      <c r="N250" s="3">
        <v>4</v>
      </c>
      <c r="O250" s="3" cm="1">
        <f t="array" ref="O250">_xlfn.AGGREGATE(15, 3, (LY_12[Associate Name]=P245)/(LY_12[Associate Name]=P245)*ROW(LY_12[Associate Name]), N250) - 1</f>
        <v>4</v>
      </c>
      <c r="P250" s="43" cm="1">
        <f t="array" ref="P250">IFERROR(INDEX(LY_12[Vendor Name], O250), "")</f>
        <v>0</v>
      </c>
      <c r="Q250" s="44">
        <f>SUMIFS(LY_12[Closed Sales Volume YTD], LY_12[Associate Name], P245, LY_12[Vendor Name], P250)</f>
        <v>0</v>
      </c>
      <c r="R250" s="45" t="e">
        <f>Q250/Q243</f>
        <v>#DIV/0!</v>
      </c>
      <c r="T250" s="3">
        <v>4</v>
      </c>
      <c r="U250" s="3" cm="1">
        <f t="array" ref="U250">_xlfn.AGGREGATE(15, 3, (LY_12[Associate Name]=V245)/(LY_12[Associate Name]=V245)*ROW(LY_12[Associate Name]), T250) - 1</f>
        <v>4</v>
      </c>
      <c r="V250" s="43" cm="1">
        <f t="array" ref="V250">IFERROR(INDEX(LY_12[Vendor Name], U250), "")</f>
        <v>0</v>
      </c>
      <c r="W250" s="44">
        <f>SUMIFS(LY_12[Closed Sales Volume YTD], LY_12[Associate Name], V245, LY_12[Vendor Name], V250)</f>
        <v>0</v>
      </c>
      <c r="X250" s="45" t="e">
        <f>W250/W243</f>
        <v>#DIV/0!</v>
      </c>
      <c r="Z250" s="3">
        <v>4</v>
      </c>
      <c r="AA250" s="3" cm="1">
        <f t="array" ref="AA250">_xlfn.AGGREGATE(15, 3, (LY_12[Associate Name]=AB245)/(LY_12[Associate Name]=AB245)*ROW(LY_12[Associate Name]), Z250) - 1</f>
        <v>4</v>
      </c>
      <c r="AB250" s="43" cm="1">
        <f t="array" ref="AB250">IFERROR(INDEX(LY_12[Vendor Name], AA250), "")</f>
        <v>0</v>
      </c>
      <c r="AC250" s="44">
        <f>SUMIFS(LY_12[Closed Sales Volume YTD], LY_12[Associate Name], AB245, LY_12[Vendor Name], AB250)</f>
        <v>0</v>
      </c>
      <c r="AD250" s="45" t="e">
        <f>AC250/AC243</f>
        <v>#DIV/0!</v>
      </c>
    </row>
    <row r="251" spans="1:30" x14ac:dyDescent="0.2">
      <c r="B251" s="3">
        <v>5</v>
      </c>
      <c r="C251" s="3" cm="1">
        <f t="array" ref="C251">_xlfn.AGGREGATE(15, 3, (LY_12[Associate Name]=D245)/(LY_12[Associate Name]=D245)*ROW(LY_12[Associate Name]), B251) - 1</f>
        <v>5</v>
      </c>
      <c r="D251" s="43" cm="1">
        <f t="array" ref="D251">IFERROR(INDEX(LY_12[Vendor Name], C251), "")</f>
        <v>0</v>
      </c>
      <c r="E251" s="44">
        <f>SUMIFS(LY_12[Closed Sales Volume YTD], LY_12[Associate Name], D245, LY_12[Vendor Name], D251)</f>
        <v>0</v>
      </c>
      <c r="F251" s="45" t="e">
        <f>E251/E243</f>
        <v>#DIV/0!</v>
      </c>
      <c r="H251" s="3">
        <v>5</v>
      </c>
      <c r="I251" s="3" cm="1">
        <f t="array" ref="I251">_xlfn.AGGREGATE(15, 3, (LY_12[Associate Name]=J245)/(LY_12[Associate Name]=J245)*ROW(LY_12[Associate Name]), H251) - 1</f>
        <v>5</v>
      </c>
      <c r="J251" s="43" cm="1">
        <f t="array" ref="J251">IFERROR(INDEX(LY_12[Vendor Name], I251), "")</f>
        <v>0</v>
      </c>
      <c r="K251" s="44">
        <f>SUMIFS(LY_12[Closed Sales Volume YTD], LY_12[Associate Name], J245, LY_12[Vendor Name], J251)</f>
        <v>0</v>
      </c>
      <c r="L251" s="45" t="e">
        <f>K251/K243</f>
        <v>#DIV/0!</v>
      </c>
      <c r="N251" s="3">
        <v>5</v>
      </c>
      <c r="O251" s="3" cm="1">
        <f t="array" ref="O251">_xlfn.AGGREGATE(15, 3, (LY_12[Associate Name]=P245)/(LY_12[Associate Name]=P245)*ROW(LY_12[Associate Name]), N251) - 1</f>
        <v>5</v>
      </c>
      <c r="P251" s="43" cm="1">
        <f t="array" ref="P251">IFERROR(INDEX(LY_12[Vendor Name], O251), "")</f>
        <v>0</v>
      </c>
      <c r="Q251" s="44">
        <f>SUMIFS(LY_12[Closed Sales Volume YTD], LY_12[Associate Name], P245, LY_12[Vendor Name], P251)</f>
        <v>0</v>
      </c>
      <c r="R251" s="45" t="e">
        <f>Q251/Q243</f>
        <v>#DIV/0!</v>
      </c>
      <c r="T251" s="3">
        <v>5</v>
      </c>
      <c r="U251" s="3" cm="1">
        <f t="array" ref="U251">_xlfn.AGGREGATE(15, 3, (LY_12[Associate Name]=V245)/(LY_12[Associate Name]=V245)*ROW(LY_12[Associate Name]), T251) - 1</f>
        <v>5</v>
      </c>
      <c r="V251" s="43" cm="1">
        <f t="array" ref="V251">IFERROR(INDEX(LY_12[Vendor Name], U251), "")</f>
        <v>0</v>
      </c>
      <c r="W251" s="44">
        <f>SUMIFS(LY_12[Closed Sales Volume YTD], LY_12[Associate Name], V245, LY_12[Vendor Name], V251)</f>
        <v>0</v>
      </c>
      <c r="X251" s="45" t="e">
        <f>W251/W243</f>
        <v>#DIV/0!</v>
      </c>
      <c r="Z251" s="3">
        <v>5</v>
      </c>
      <c r="AA251" s="3" cm="1">
        <f t="array" ref="AA251">_xlfn.AGGREGATE(15, 3, (LY_12[Associate Name]=AB245)/(LY_12[Associate Name]=AB245)*ROW(LY_12[Associate Name]), Z251) - 1</f>
        <v>5</v>
      </c>
      <c r="AB251" s="43" cm="1">
        <f t="array" ref="AB251">IFERROR(INDEX(LY_12[Vendor Name], AA251), "")</f>
        <v>0</v>
      </c>
      <c r="AC251" s="44">
        <f>SUMIFS(LY_12[Closed Sales Volume YTD], LY_12[Associate Name], AB245, LY_12[Vendor Name], AB251)</f>
        <v>0</v>
      </c>
      <c r="AD251" s="45" t="e">
        <f>AC251/AC243</f>
        <v>#DIV/0!</v>
      </c>
    </row>
    <row r="252" spans="1:30" x14ac:dyDescent="0.2">
      <c r="B252" s="3">
        <v>6</v>
      </c>
      <c r="C252" s="3" cm="1">
        <f t="array" ref="C252">_xlfn.AGGREGATE(15, 3, (LY_12[Associate Name]=D245)/(LY_12[Associate Name]=D245)*ROW(LY_12[Associate Name]), B252) - 1</f>
        <v>6</v>
      </c>
      <c r="D252" s="43" cm="1">
        <f t="array" ref="D252">IFERROR(INDEX(LY_12[Vendor Name], C252), "")</f>
        <v>0</v>
      </c>
      <c r="E252" s="44">
        <f>SUMIFS(LY_12[Closed Sales Volume YTD], LY_12[Associate Name], D245, LY_12[Vendor Name], D252)</f>
        <v>0</v>
      </c>
      <c r="F252" s="45" t="e">
        <f>E252/E243</f>
        <v>#DIV/0!</v>
      </c>
      <c r="H252" s="3">
        <v>6</v>
      </c>
      <c r="I252" s="3" cm="1">
        <f t="array" ref="I252">_xlfn.AGGREGATE(15, 3, (LY_12[Associate Name]=J245)/(LY_12[Associate Name]=J245)*ROW(LY_12[Associate Name]), H252) - 1</f>
        <v>6</v>
      </c>
      <c r="J252" s="43" cm="1">
        <f t="array" ref="J252">IFERROR(INDEX(LY_12[Vendor Name], I252), "")</f>
        <v>0</v>
      </c>
      <c r="K252" s="44">
        <f>SUMIFS(LY_12[Closed Sales Volume YTD], LY_12[Associate Name], J245, LY_12[Vendor Name], J252)</f>
        <v>0</v>
      </c>
      <c r="L252" s="45" t="e">
        <f>K252/K243</f>
        <v>#DIV/0!</v>
      </c>
      <c r="N252" s="3">
        <v>6</v>
      </c>
      <c r="O252" s="3" cm="1">
        <f t="array" ref="O252">_xlfn.AGGREGATE(15, 3, (LY_12[Associate Name]=P245)/(LY_12[Associate Name]=P245)*ROW(LY_12[Associate Name]), N252) - 1</f>
        <v>6</v>
      </c>
      <c r="P252" s="43" cm="1">
        <f t="array" ref="P252">IFERROR(INDEX(LY_12[Vendor Name], O252), "")</f>
        <v>0</v>
      </c>
      <c r="Q252" s="44">
        <f>SUMIFS(LY_12[Closed Sales Volume YTD], LY_12[Associate Name], P245, LY_12[Vendor Name], P252)</f>
        <v>0</v>
      </c>
      <c r="R252" s="45" t="e">
        <f>Q252/Q243</f>
        <v>#DIV/0!</v>
      </c>
      <c r="T252" s="3">
        <v>6</v>
      </c>
      <c r="U252" s="3" cm="1">
        <f t="array" ref="U252">_xlfn.AGGREGATE(15, 3, (LY_12[Associate Name]=V245)/(LY_12[Associate Name]=V245)*ROW(LY_12[Associate Name]), T252) - 1</f>
        <v>6</v>
      </c>
      <c r="V252" s="43" cm="1">
        <f t="array" ref="V252">IFERROR(INDEX(LY_12[Vendor Name], U252), "")</f>
        <v>0</v>
      </c>
      <c r="W252" s="44">
        <f>SUMIFS(LY_12[Closed Sales Volume YTD], LY_12[Associate Name], V245, LY_12[Vendor Name], V252)</f>
        <v>0</v>
      </c>
      <c r="X252" s="45" t="e">
        <f>W252/W243</f>
        <v>#DIV/0!</v>
      </c>
      <c r="Z252" s="3">
        <v>6</v>
      </c>
      <c r="AA252" s="3" cm="1">
        <f t="array" ref="AA252">_xlfn.AGGREGATE(15, 3, (LY_12[Associate Name]=AB245)/(LY_12[Associate Name]=AB245)*ROW(LY_12[Associate Name]), Z252) - 1</f>
        <v>6</v>
      </c>
      <c r="AB252" s="43" cm="1">
        <f t="array" ref="AB252">IFERROR(INDEX(LY_12[Vendor Name], AA252), "")</f>
        <v>0</v>
      </c>
      <c r="AC252" s="44">
        <f>SUMIFS(LY_12[Closed Sales Volume YTD], LY_12[Associate Name], AB245, LY_12[Vendor Name], AB252)</f>
        <v>0</v>
      </c>
      <c r="AD252" s="45" t="e">
        <f>AC252/AC243</f>
        <v>#DIV/0!</v>
      </c>
    </row>
    <row r="253" spans="1:30" x14ac:dyDescent="0.2">
      <c r="B253" s="3">
        <v>7</v>
      </c>
      <c r="C253" s="3" cm="1">
        <f t="array" ref="C253">_xlfn.AGGREGATE(15, 3, (LY_12[Associate Name]=D245)/(LY_12[Associate Name]=D245)*ROW(LY_12[Associate Name]), B253) - 1</f>
        <v>7</v>
      </c>
      <c r="D253" s="43" cm="1">
        <f t="array" ref="D253">IFERROR(INDEX(LY_12[Vendor Name], C253), "")</f>
        <v>0</v>
      </c>
      <c r="E253" s="44">
        <f>SUMIFS(LY_12[Closed Sales Volume YTD], LY_12[Associate Name], D245, LY_12[Vendor Name], D253)</f>
        <v>0</v>
      </c>
      <c r="F253" s="45" t="e">
        <f>E253/E243</f>
        <v>#DIV/0!</v>
      </c>
      <c r="H253" s="3">
        <v>7</v>
      </c>
      <c r="I253" s="3" cm="1">
        <f t="array" ref="I253">_xlfn.AGGREGATE(15, 3, (LY_12[Associate Name]=J245)/(LY_12[Associate Name]=J245)*ROW(LY_12[Associate Name]), H253) - 1</f>
        <v>7</v>
      </c>
      <c r="J253" s="43" cm="1">
        <f t="array" ref="J253">IFERROR(INDEX(LY_12[Vendor Name], I253), "")</f>
        <v>0</v>
      </c>
      <c r="K253" s="44">
        <f>SUMIFS(LY_12[Closed Sales Volume YTD], LY_12[Associate Name], J245, LY_12[Vendor Name], J253)</f>
        <v>0</v>
      </c>
      <c r="L253" s="45" t="e">
        <f>K253/K243</f>
        <v>#DIV/0!</v>
      </c>
      <c r="N253" s="3">
        <v>7</v>
      </c>
      <c r="O253" s="3" cm="1">
        <f t="array" ref="O253">_xlfn.AGGREGATE(15, 3, (LY_12[Associate Name]=P245)/(LY_12[Associate Name]=P245)*ROW(LY_12[Associate Name]), N253) - 1</f>
        <v>7</v>
      </c>
      <c r="P253" s="43" cm="1">
        <f t="array" ref="P253">IFERROR(INDEX(LY_12[Vendor Name], O253), "")</f>
        <v>0</v>
      </c>
      <c r="Q253" s="44">
        <f>SUMIFS(LY_12[Closed Sales Volume YTD], LY_12[Associate Name], P245, LY_12[Vendor Name], P253)</f>
        <v>0</v>
      </c>
      <c r="R253" s="45" t="e">
        <f>Q253/Q243</f>
        <v>#DIV/0!</v>
      </c>
      <c r="T253" s="3">
        <v>7</v>
      </c>
      <c r="U253" s="3" cm="1">
        <f t="array" ref="U253">_xlfn.AGGREGATE(15, 3, (LY_12[Associate Name]=V245)/(LY_12[Associate Name]=V245)*ROW(LY_12[Associate Name]), T253) - 1</f>
        <v>7</v>
      </c>
      <c r="V253" s="43" cm="1">
        <f t="array" ref="V253">IFERROR(INDEX(LY_12[Vendor Name], U253), "")</f>
        <v>0</v>
      </c>
      <c r="W253" s="44">
        <f>SUMIFS(LY_12[Closed Sales Volume YTD], LY_12[Associate Name], V245, LY_12[Vendor Name], V253)</f>
        <v>0</v>
      </c>
      <c r="X253" s="45" t="e">
        <f>W253/W243</f>
        <v>#DIV/0!</v>
      </c>
      <c r="Z253" s="3">
        <v>7</v>
      </c>
      <c r="AA253" s="3" cm="1">
        <f t="array" ref="AA253">_xlfn.AGGREGATE(15, 3, (LY_12[Associate Name]=AB245)/(LY_12[Associate Name]=AB245)*ROW(LY_12[Associate Name]), Z253) - 1</f>
        <v>7</v>
      </c>
      <c r="AB253" s="43" cm="1">
        <f t="array" ref="AB253">IFERROR(INDEX(LY_12[Vendor Name], AA253), "")</f>
        <v>0</v>
      </c>
      <c r="AC253" s="44">
        <f>SUMIFS(LY_12[Closed Sales Volume YTD], LY_12[Associate Name], AB245, LY_12[Vendor Name], AB253)</f>
        <v>0</v>
      </c>
      <c r="AD253" s="45" t="e">
        <f>AC253/AC243</f>
        <v>#DIV/0!</v>
      </c>
    </row>
    <row r="254" spans="1:30" x14ac:dyDescent="0.2">
      <c r="B254" s="3">
        <v>8</v>
      </c>
      <c r="C254" s="3" cm="1">
        <f t="array" ref="C254">_xlfn.AGGREGATE(15, 3, (LY_12[Associate Name]=D245)/(LY_12[Associate Name]=D245)*ROW(LY_12[Associate Name]), B254) - 1</f>
        <v>8</v>
      </c>
      <c r="D254" s="43" cm="1">
        <f t="array" ref="D254">IFERROR(INDEX(LY_12[Vendor Name], C254), "")</f>
        <v>0</v>
      </c>
      <c r="E254" s="44">
        <f>SUMIFS(LY_12[Closed Sales Volume YTD], LY_12[Associate Name], D245, LY_12[Vendor Name], D254)</f>
        <v>0</v>
      </c>
      <c r="F254" s="45" t="e">
        <f>E254/E243</f>
        <v>#DIV/0!</v>
      </c>
      <c r="H254" s="3">
        <v>8</v>
      </c>
      <c r="I254" s="3" cm="1">
        <f t="array" ref="I254">_xlfn.AGGREGATE(15, 3, (LY_12[Associate Name]=J245)/(LY_12[Associate Name]=J245)*ROW(LY_12[Associate Name]), H254) - 1</f>
        <v>8</v>
      </c>
      <c r="J254" s="43" cm="1">
        <f t="array" ref="J254">IFERROR(INDEX(LY_12[Vendor Name], I254), "")</f>
        <v>0</v>
      </c>
      <c r="K254" s="44">
        <f>SUMIFS(LY_12[Closed Sales Volume YTD], LY_12[Associate Name], J245, LY_12[Vendor Name], J254)</f>
        <v>0</v>
      </c>
      <c r="L254" s="45" t="e">
        <f>K254/K243</f>
        <v>#DIV/0!</v>
      </c>
      <c r="N254" s="3">
        <v>8</v>
      </c>
      <c r="O254" s="3" cm="1">
        <f t="array" ref="O254">_xlfn.AGGREGATE(15, 3, (LY_12[Associate Name]=P245)/(LY_12[Associate Name]=P245)*ROW(LY_12[Associate Name]), N254) - 1</f>
        <v>8</v>
      </c>
      <c r="P254" s="43" cm="1">
        <f t="array" ref="P254">IFERROR(INDEX(LY_12[Vendor Name], O254), "")</f>
        <v>0</v>
      </c>
      <c r="Q254" s="44">
        <f>SUMIFS(LY_12[Closed Sales Volume YTD], LY_12[Associate Name], P245, LY_12[Vendor Name], P254)</f>
        <v>0</v>
      </c>
      <c r="R254" s="45" t="e">
        <f>Q254/Q243</f>
        <v>#DIV/0!</v>
      </c>
      <c r="T254" s="3">
        <v>8</v>
      </c>
      <c r="U254" s="3" cm="1">
        <f t="array" ref="U254">_xlfn.AGGREGATE(15, 3, (LY_12[Associate Name]=V245)/(LY_12[Associate Name]=V245)*ROW(LY_12[Associate Name]), T254) - 1</f>
        <v>8</v>
      </c>
      <c r="V254" s="43" cm="1">
        <f t="array" ref="V254">IFERROR(INDEX(LY_12[Vendor Name], U254), "")</f>
        <v>0</v>
      </c>
      <c r="W254" s="44">
        <f>SUMIFS(LY_12[Closed Sales Volume YTD], LY_12[Associate Name], V245, LY_12[Vendor Name], V254)</f>
        <v>0</v>
      </c>
      <c r="X254" s="45" t="e">
        <f>W254/W243</f>
        <v>#DIV/0!</v>
      </c>
      <c r="Z254" s="3">
        <v>8</v>
      </c>
      <c r="AA254" s="3" cm="1">
        <f t="array" ref="AA254">_xlfn.AGGREGATE(15, 3, (LY_12[Associate Name]=AB245)/(LY_12[Associate Name]=AB245)*ROW(LY_12[Associate Name]), Z254) - 1</f>
        <v>8</v>
      </c>
      <c r="AB254" s="43" cm="1">
        <f t="array" ref="AB254">IFERROR(INDEX(LY_12[Vendor Name], AA254), "")</f>
        <v>0</v>
      </c>
      <c r="AC254" s="44">
        <f>SUMIFS(LY_12[Closed Sales Volume YTD], LY_12[Associate Name], AB245, LY_12[Vendor Name], AB254)</f>
        <v>0</v>
      </c>
      <c r="AD254" s="45" t="e">
        <f>AC254/AC243</f>
        <v>#DIV/0!</v>
      </c>
    </row>
    <row r="255" spans="1:30" x14ac:dyDescent="0.2">
      <c r="B255" s="3">
        <v>9</v>
      </c>
      <c r="C255" s="3" cm="1">
        <f t="array" ref="C255">_xlfn.AGGREGATE(15, 3, (LY_12[Associate Name]=D245)/(LY_12[Associate Name]=D245)*ROW(LY_12[Associate Name]), B255) - 1</f>
        <v>9</v>
      </c>
      <c r="D255" s="43" cm="1">
        <f t="array" ref="D255">IFERROR(INDEX(LY_12[Vendor Name], C255), "")</f>
        <v>0</v>
      </c>
      <c r="E255" s="44">
        <f>SUMIFS(LY_12[Closed Sales Volume YTD], LY_12[Associate Name], D245, LY_12[Vendor Name], D255)</f>
        <v>0</v>
      </c>
      <c r="F255" s="45" t="e">
        <f>E255/E243</f>
        <v>#DIV/0!</v>
      </c>
      <c r="H255" s="3">
        <v>9</v>
      </c>
      <c r="I255" s="3" cm="1">
        <f t="array" ref="I255">_xlfn.AGGREGATE(15, 3, (LY_12[Associate Name]=J245)/(LY_12[Associate Name]=J245)*ROW(LY_12[Associate Name]), H255) - 1</f>
        <v>9</v>
      </c>
      <c r="J255" s="43" cm="1">
        <f t="array" ref="J255">IFERROR(INDEX(LY_12[Vendor Name], I255), "")</f>
        <v>0</v>
      </c>
      <c r="K255" s="44">
        <f>SUMIFS(LY_12[Closed Sales Volume YTD], LY_12[Associate Name], J245, LY_12[Vendor Name], J255)</f>
        <v>0</v>
      </c>
      <c r="L255" s="45" t="e">
        <f>K255/K243</f>
        <v>#DIV/0!</v>
      </c>
      <c r="N255" s="3">
        <v>9</v>
      </c>
      <c r="O255" s="3" cm="1">
        <f t="array" ref="O255">_xlfn.AGGREGATE(15, 3, (LY_12[Associate Name]=P245)/(LY_12[Associate Name]=P245)*ROW(LY_12[Associate Name]), N255) - 1</f>
        <v>9</v>
      </c>
      <c r="P255" s="43" cm="1">
        <f t="array" ref="P255">IFERROR(INDEX(LY_12[Vendor Name], O255), "")</f>
        <v>0</v>
      </c>
      <c r="Q255" s="44">
        <f>SUMIFS(LY_12[Closed Sales Volume YTD], LY_12[Associate Name], P245, LY_12[Vendor Name], P255)</f>
        <v>0</v>
      </c>
      <c r="R255" s="45" t="e">
        <f>Q255/Q243</f>
        <v>#DIV/0!</v>
      </c>
      <c r="T255" s="3">
        <v>9</v>
      </c>
      <c r="U255" s="3" cm="1">
        <f t="array" ref="U255">_xlfn.AGGREGATE(15, 3, (LY_12[Associate Name]=V245)/(LY_12[Associate Name]=V245)*ROW(LY_12[Associate Name]), T255) - 1</f>
        <v>9</v>
      </c>
      <c r="V255" s="43" cm="1">
        <f t="array" ref="V255">IFERROR(INDEX(LY_12[Vendor Name], U255), "")</f>
        <v>0</v>
      </c>
      <c r="W255" s="44">
        <f>SUMIFS(LY_12[Closed Sales Volume YTD], LY_12[Associate Name], V245, LY_12[Vendor Name], V255)</f>
        <v>0</v>
      </c>
      <c r="X255" s="45" t="e">
        <f>W255/W243</f>
        <v>#DIV/0!</v>
      </c>
      <c r="Z255" s="3">
        <v>9</v>
      </c>
      <c r="AA255" s="3" cm="1">
        <f t="array" ref="AA255">_xlfn.AGGREGATE(15, 3, (LY_12[Associate Name]=AB245)/(LY_12[Associate Name]=AB245)*ROW(LY_12[Associate Name]), Z255) - 1</f>
        <v>9</v>
      </c>
      <c r="AB255" s="43" cm="1">
        <f t="array" ref="AB255">IFERROR(INDEX(LY_12[Vendor Name], AA255), "")</f>
        <v>0</v>
      </c>
      <c r="AC255" s="44">
        <f>SUMIFS(LY_12[Closed Sales Volume YTD], LY_12[Associate Name], AB245, LY_12[Vendor Name], AB255)</f>
        <v>0</v>
      </c>
      <c r="AD255" s="45" t="e">
        <f>AC255/AC243</f>
        <v>#DIV/0!</v>
      </c>
    </row>
    <row r="256" spans="1:30" x14ac:dyDescent="0.2">
      <c r="B256" s="3">
        <v>10</v>
      </c>
      <c r="C256" s="3" cm="1">
        <f t="array" ref="C256">_xlfn.AGGREGATE(15, 3, (LY_12[Associate Name]=D245)/(LY_12[Associate Name]=D245)*ROW(LY_12[Associate Name]), B256) - 1</f>
        <v>10</v>
      </c>
      <c r="D256" s="43" cm="1">
        <f t="array" ref="D256">IFERROR(INDEX(LY_12[Vendor Name], C256), "")</f>
        <v>0</v>
      </c>
      <c r="E256" s="44">
        <f>SUMIFS(LY_12[Closed Sales Volume YTD], LY_12[Associate Name], D245, LY_12[Vendor Name], D256)</f>
        <v>0</v>
      </c>
      <c r="F256" s="45" t="e">
        <f>E256/E243</f>
        <v>#DIV/0!</v>
      </c>
      <c r="H256" s="3">
        <v>10</v>
      </c>
      <c r="I256" s="3" cm="1">
        <f t="array" ref="I256">_xlfn.AGGREGATE(15, 3, (LY_12[Associate Name]=J245)/(LY_12[Associate Name]=J245)*ROW(LY_12[Associate Name]), H256) - 1</f>
        <v>10</v>
      </c>
      <c r="J256" s="43" cm="1">
        <f t="array" ref="J256">IFERROR(INDEX(LY_12[Vendor Name], I256), "")</f>
        <v>0</v>
      </c>
      <c r="K256" s="44">
        <f>SUMIFS(LY_12[Closed Sales Volume YTD], LY_12[Associate Name], J245, LY_12[Vendor Name], J256)</f>
        <v>0</v>
      </c>
      <c r="L256" s="45" t="e">
        <f>K256/K243</f>
        <v>#DIV/0!</v>
      </c>
      <c r="N256" s="3">
        <v>10</v>
      </c>
      <c r="O256" s="3" cm="1">
        <f t="array" ref="O256">_xlfn.AGGREGATE(15, 3, (LY_12[Associate Name]=P245)/(LY_12[Associate Name]=P245)*ROW(LY_12[Associate Name]), N256) - 1</f>
        <v>10</v>
      </c>
      <c r="P256" s="43" cm="1">
        <f t="array" ref="P256">IFERROR(INDEX(LY_12[Vendor Name], O256), "")</f>
        <v>0</v>
      </c>
      <c r="Q256" s="44">
        <f>SUMIFS(LY_12[Closed Sales Volume YTD], LY_12[Associate Name], P245, LY_12[Vendor Name], P256)</f>
        <v>0</v>
      </c>
      <c r="R256" s="45" t="e">
        <f>Q256/Q243</f>
        <v>#DIV/0!</v>
      </c>
      <c r="T256" s="3">
        <v>10</v>
      </c>
      <c r="U256" s="3" cm="1">
        <f t="array" ref="U256">_xlfn.AGGREGATE(15, 3, (LY_12[Associate Name]=V245)/(LY_12[Associate Name]=V245)*ROW(LY_12[Associate Name]), T256) - 1</f>
        <v>10</v>
      </c>
      <c r="V256" s="43" cm="1">
        <f t="array" ref="V256">IFERROR(INDEX(LY_12[Vendor Name], U256), "")</f>
        <v>0</v>
      </c>
      <c r="W256" s="44">
        <f>SUMIFS(LY_12[Closed Sales Volume YTD], LY_12[Associate Name], V245, LY_12[Vendor Name], V256)</f>
        <v>0</v>
      </c>
      <c r="X256" s="45" t="e">
        <f>W256/W243</f>
        <v>#DIV/0!</v>
      </c>
      <c r="Z256" s="3">
        <v>10</v>
      </c>
      <c r="AA256" s="3" cm="1">
        <f t="array" ref="AA256">_xlfn.AGGREGATE(15, 3, (LY_12[Associate Name]=AB245)/(LY_12[Associate Name]=AB245)*ROW(LY_12[Associate Name]), Z256) - 1</f>
        <v>10</v>
      </c>
      <c r="AB256" s="43" cm="1">
        <f t="array" ref="AB256">IFERROR(INDEX(LY_12[Vendor Name], AA256), "")</f>
        <v>0</v>
      </c>
      <c r="AC256" s="44">
        <f>SUMIFS(LY_12[Closed Sales Volume YTD], LY_12[Associate Name], AB245, LY_12[Vendor Name], AB256)</f>
        <v>0</v>
      </c>
      <c r="AD256" s="45" t="e">
        <f>AC256/AC243</f>
        <v>#DIV/0!</v>
      </c>
    </row>
    <row r="258" spans="1:30" x14ac:dyDescent="0.2">
      <c r="A258" s="81">
        <f>A242+5</f>
        <v>81</v>
      </c>
      <c r="B258" s="3"/>
      <c r="C258" s="3"/>
      <c r="D258" s="76" t="str" cm="1">
        <f t="array" ref="D258">IFERROR(INDEX(LY_Associate[Associate Name], A258), "")</f>
        <v/>
      </c>
      <c r="E258" s="77"/>
      <c r="F258" s="78"/>
      <c r="G258" s="81">
        <f>G242+5</f>
        <v>82</v>
      </c>
      <c r="H258" s="3"/>
      <c r="I258" s="3"/>
      <c r="J258" s="76" t="str" cm="1">
        <f t="array" ref="J258">IFERROR(INDEX(LY_Associate[Associate Name], G258), "")</f>
        <v/>
      </c>
      <c r="K258" s="77"/>
      <c r="L258" s="78"/>
      <c r="M258" s="81">
        <f>M242+5</f>
        <v>83</v>
      </c>
      <c r="N258" s="3"/>
      <c r="O258" s="3"/>
      <c r="P258" s="76" t="str" cm="1">
        <f t="array" ref="P258">IFERROR(INDEX(LY_Associate[Associate Name], M258), "")</f>
        <v/>
      </c>
      <c r="Q258" s="77"/>
      <c r="R258" s="78"/>
      <c r="S258" s="81">
        <f>S242+5</f>
        <v>84</v>
      </c>
      <c r="T258" s="3"/>
      <c r="U258" s="3"/>
      <c r="V258" s="76" t="str" cm="1">
        <f t="array" ref="V258">IFERROR(INDEX(LY_Associate[Associate Name], S258), "")</f>
        <v/>
      </c>
      <c r="W258" s="77"/>
      <c r="X258" s="78"/>
      <c r="Y258" s="81">
        <f>Y242+5</f>
        <v>85</v>
      </c>
      <c r="Z258" s="3"/>
      <c r="AA258" s="3"/>
      <c r="AB258" s="76" t="str" cm="1">
        <f t="array" ref="AB258">IFERROR(INDEX(LY_Associate[Associate Name], Y258), "")</f>
        <v/>
      </c>
      <c r="AC258" s="77"/>
      <c r="AD258" s="78"/>
    </row>
    <row r="259" spans="1:30" x14ac:dyDescent="0.2">
      <c r="A259" s="81"/>
      <c r="B259" s="3"/>
      <c r="C259" s="3"/>
      <c r="D259" s="37" t="s">
        <v>36</v>
      </c>
      <c r="E259" s="79">
        <f>SUMIFS(LY_12[Closed Sales Volume YTD], LY_12[Associate Name], D258)</f>
        <v>0</v>
      </c>
      <c r="F259" s="80"/>
      <c r="G259" s="81"/>
      <c r="H259" s="3"/>
      <c r="I259" s="3"/>
      <c r="J259" s="37" t="s">
        <v>36</v>
      </c>
      <c r="K259" s="79">
        <f>SUMIFS(LY_12[Closed Sales Volume YTD], LY_12[Associate Name], J258)</f>
        <v>0</v>
      </c>
      <c r="L259" s="80"/>
      <c r="M259" s="81"/>
      <c r="N259" s="3"/>
      <c r="O259" s="3"/>
      <c r="P259" s="37" t="s">
        <v>36</v>
      </c>
      <c r="Q259" s="79">
        <f>SUMIFS(LY_12[Closed Sales Volume YTD], LY_12[Associate Name], P258)</f>
        <v>0</v>
      </c>
      <c r="R259" s="80"/>
      <c r="S259" s="81"/>
      <c r="T259" s="3"/>
      <c r="U259" s="3"/>
      <c r="V259" s="37" t="s">
        <v>36</v>
      </c>
      <c r="W259" s="79">
        <f>SUMIFS(LY_12[Closed Sales Volume YTD], LY_12[Associate Name], V258)</f>
        <v>0</v>
      </c>
      <c r="X259" s="80"/>
      <c r="Y259" s="81"/>
      <c r="Z259" s="3"/>
      <c r="AA259" s="3"/>
      <c r="AB259" s="37" t="s">
        <v>36</v>
      </c>
      <c r="AC259" s="79">
        <f>SUMIFS(LY_12[Closed Sales Volume YTD], LY_12[Associate Name], AB258)</f>
        <v>0</v>
      </c>
      <c r="AD259" s="80"/>
    </row>
    <row r="260" spans="1:30" x14ac:dyDescent="0.2">
      <c r="A260" s="81"/>
      <c r="B260" s="3"/>
      <c r="C260" s="3"/>
      <c r="D260" s="37" t="s">
        <v>37</v>
      </c>
      <c r="E260" s="72" t="e">
        <f>E259/LY_12[[#Totals],[Closed Sales Volume YTD]]</f>
        <v>#DIV/0!</v>
      </c>
      <c r="F260" s="73"/>
      <c r="G260" s="81"/>
      <c r="H260" s="3"/>
      <c r="I260" s="3"/>
      <c r="J260" s="37" t="s">
        <v>37</v>
      </c>
      <c r="K260" s="72" t="e">
        <f>K259/LY_12[[#Totals],[Closed Sales Volume YTD]]</f>
        <v>#DIV/0!</v>
      </c>
      <c r="L260" s="73"/>
      <c r="M260" s="81"/>
      <c r="N260" s="3"/>
      <c r="O260" s="3"/>
      <c r="P260" s="37" t="s">
        <v>37</v>
      </c>
      <c r="Q260" s="72" t="e">
        <f>Q259/LY_12[[#Totals],[Closed Sales Volume YTD]]</f>
        <v>#DIV/0!</v>
      </c>
      <c r="R260" s="73"/>
      <c r="S260" s="81"/>
      <c r="T260" s="3"/>
      <c r="U260" s="3"/>
      <c r="V260" s="37" t="s">
        <v>37</v>
      </c>
      <c r="W260" s="72" t="e">
        <f>W259/LY_12[[#Totals],[Closed Sales Volume YTD]]</f>
        <v>#DIV/0!</v>
      </c>
      <c r="X260" s="73"/>
      <c r="Y260" s="81"/>
      <c r="Z260" s="3"/>
      <c r="AA260" s="3"/>
      <c r="AB260" s="37" t="s">
        <v>37</v>
      </c>
      <c r="AC260" s="72" t="e">
        <f>AC259/LY_12[[#Totals],[Closed Sales Volume YTD]]</f>
        <v>#DIV/0!</v>
      </c>
      <c r="AD260" s="73"/>
    </row>
    <row r="261" spans="1:30" x14ac:dyDescent="0.2">
      <c r="B261" s="38" t="s">
        <v>38</v>
      </c>
      <c r="C261" s="39" t="s">
        <v>39</v>
      </c>
      <c r="D261" s="74" t="str">
        <f>D258</f>
        <v/>
      </c>
      <c r="E261" s="75"/>
      <c r="H261" s="38" t="s">
        <v>38</v>
      </c>
      <c r="I261" s="39" t="s">
        <v>39</v>
      </c>
      <c r="J261" s="74" t="str">
        <f>J258</f>
        <v/>
      </c>
      <c r="K261" s="75"/>
      <c r="N261" s="38" t="s">
        <v>38</v>
      </c>
      <c r="O261" s="39" t="s">
        <v>39</v>
      </c>
      <c r="P261" s="74" t="str">
        <f>P258</f>
        <v/>
      </c>
      <c r="Q261" s="75"/>
      <c r="T261" s="38" t="s">
        <v>38</v>
      </c>
      <c r="U261" s="39" t="s">
        <v>39</v>
      </c>
      <c r="V261" s="74" t="str">
        <f>V258</f>
        <v/>
      </c>
      <c r="W261" s="75"/>
      <c r="Z261" s="38" t="s">
        <v>38</v>
      </c>
      <c r="AA261" s="39" t="s">
        <v>39</v>
      </c>
      <c r="AB261" s="74" t="str">
        <f>AB258</f>
        <v/>
      </c>
      <c r="AC261" s="75"/>
    </row>
    <row r="262" spans="1:30" x14ac:dyDescent="0.2">
      <c r="B262" s="40"/>
      <c r="C262" s="40"/>
      <c r="D262" s="41" t="s">
        <v>40</v>
      </c>
      <c r="E262" s="41" t="s">
        <v>41</v>
      </c>
      <c r="F262" s="42" t="s">
        <v>42</v>
      </c>
      <c r="H262" s="40"/>
      <c r="I262" s="40"/>
      <c r="J262" s="41" t="s">
        <v>40</v>
      </c>
      <c r="K262" s="41" t="s">
        <v>41</v>
      </c>
      <c r="L262" s="42" t="s">
        <v>42</v>
      </c>
      <c r="N262" s="40"/>
      <c r="O262" s="40"/>
      <c r="P262" s="41" t="s">
        <v>40</v>
      </c>
      <c r="Q262" s="41" t="s">
        <v>41</v>
      </c>
      <c r="R262" s="42" t="s">
        <v>42</v>
      </c>
      <c r="T262" s="40"/>
      <c r="U262" s="40"/>
      <c r="V262" s="41" t="s">
        <v>40</v>
      </c>
      <c r="W262" s="41" t="s">
        <v>41</v>
      </c>
      <c r="X262" s="42" t="s">
        <v>42</v>
      </c>
      <c r="Z262" s="40"/>
      <c r="AA262" s="40"/>
      <c r="AB262" s="41" t="s">
        <v>40</v>
      </c>
      <c r="AC262" s="41" t="s">
        <v>41</v>
      </c>
      <c r="AD262" s="42" t="s">
        <v>42</v>
      </c>
    </row>
    <row r="263" spans="1:30" x14ac:dyDescent="0.2">
      <c r="B263" s="3">
        <v>1</v>
      </c>
      <c r="C263" s="3" cm="1">
        <f t="array" ref="C263">_xlfn.AGGREGATE(15, 3, (LY_12[Associate Name]=D261)/(LY_12[Associate Name]=D261)*ROW(LY_12[Associate Name]), B263) - 1</f>
        <v>1</v>
      </c>
      <c r="D263" s="43" cm="1">
        <f t="array" ref="D263">IFERROR(INDEX(LY_12[Vendor Name], C263), "")</f>
        <v>0</v>
      </c>
      <c r="E263" s="44">
        <f>SUMIFS(LY_12[Closed Sales Volume YTD], LY_12[Associate Name], D261, LY_12[Vendor Name], D263)</f>
        <v>0</v>
      </c>
      <c r="F263" s="46" t="e">
        <f>E263/E259</f>
        <v>#DIV/0!</v>
      </c>
      <c r="H263" s="3">
        <v>1</v>
      </c>
      <c r="I263" s="3" cm="1">
        <f t="array" ref="I263">_xlfn.AGGREGATE(15, 3, (LY_12[Associate Name]=J261)/(LY_12[Associate Name]=J261)*ROW(LY_12[Associate Name]), H263) - 1</f>
        <v>1</v>
      </c>
      <c r="J263" s="43" cm="1">
        <f t="array" ref="J263">IFERROR(INDEX(LY_12[Vendor Name], I263), "")</f>
        <v>0</v>
      </c>
      <c r="K263" s="44">
        <f>SUMIFS(LY_12[Closed Sales Volume YTD], LY_12[Associate Name], J261, LY_12[Vendor Name], J263)</f>
        <v>0</v>
      </c>
      <c r="L263" s="46" t="e">
        <f>K263/K259</f>
        <v>#DIV/0!</v>
      </c>
      <c r="N263" s="3">
        <v>1</v>
      </c>
      <c r="O263" s="3" cm="1">
        <f t="array" ref="O263">_xlfn.AGGREGATE(15, 3, (LY_12[Associate Name]=P261)/(LY_12[Associate Name]=P261)*ROW(LY_12[Associate Name]), N263) - 1</f>
        <v>1</v>
      </c>
      <c r="P263" s="43" cm="1">
        <f t="array" ref="P263">IFERROR(INDEX(LY_12[Vendor Name], O263), "")</f>
        <v>0</v>
      </c>
      <c r="Q263" s="44">
        <f>SUMIFS(LY_12[Closed Sales Volume YTD], LY_12[Associate Name], P261, LY_12[Vendor Name], P263)</f>
        <v>0</v>
      </c>
      <c r="R263" s="46" t="e">
        <f>Q263/Q259</f>
        <v>#DIV/0!</v>
      </c>
      <c r="T263" s="3">
        <v>1</v>
      </c>
      <c r="U263" s="3" cm="1">
        <f t="array" ref="U263">_xlfn.AGGREGATE(15, 3, (LY_12[Associate Name]=V261)/(LY_12[Associate Name]=V261)*ROW(LY_12[Associate Name]), T263) - 1</f>
        <v>1</v>
      </c>
      <c r="V263" s="43" cm="1">
        <f t="array" ref="V263">IFERROR(INDEX(LY_12[Vendor Name], U263), "")</f>
        <v>0</v>
      </c>
      <c r="W263" s="44">
        <f>SUMIFS(LY_12[Closed Sales Volume YTD], LY_12[Associate Name], V261, LY_12[Vendor Name], V263)</f>
        <v>0</v>
      </c>
      <c r="X263" s="46" t="e">
        <f>W263/W259</f>
        <v>#DIV/0!</v>
      </c>
      <c r="Z263" s="3">
        <v>1</v>
      </c>
      <c r="AA263" s="3" cm="1">
        <f t="array" ref="AA263">_xlfn.AGGREGATE(15, 3, (LY_12[Associate Name]=AB261)/(LY_12[Associate Name]=AB261)*ROW(LY_12[Associate Name]), Z263) - 1</f>
        <v>1</v>
      </c>
      <c r="AB263" s="43" cm="1">
        <f t="array" ref="AB263">IFERROR(INDEX(LY_12[Vendor Name], AA263), "")</f>
        <v>0</v>
      </c>
      <c r="AC263" s="44">
        <f>SUMIFS(LY_12[Closed Sales Volume YTD], LY_12[Associate Name], AB261, LY_12[Vendor Name], AB263)</f>
        <v>0</v>
      </c>
      <c r="AD263" s="46" t="e">
        <f>AC263/AC259</f>
        <v>#DIV/0!</v>
      </c>
    </row>
    <row r="264" spans="1:30" x14ac:dyDescent="0.2">
      <c r="B264" s="3">
        <v>2</v>
      </c>
      <c r="C264" s="3" cm="1">
        <f t="array" ref="C264">_xlfn.AGGREGATE(15, 3, (LY_12[Associate Name]=D261)/(LY_12[Associate Name]=D261)*ROW(LY_12[Associate Name]), B264) - 1</f>
        <v>2</v>
      </c>
      <c r="D264" s="43" cm="1">
        <f t="array" ref="D264">IFERROR(INDEX(LY_12[Vendor Name], C264), "")</f>
        <v>0</v>
      </c>
      <c r="E264" s="44">
        <f>SUMIFS(LY_12[Closed Sales Volume YTD], LY_12[Associate Name], D261, LY_12[Vendor Name], D264)</f>
        <v>0</v>
      </c>
      <c r="F264" s="46" t="e">
        <f>E264/E259</f>
        <v>#DIV/0!</v>
      </c>
      <c r="H264" s="3">
        <v>2</v>
      </c>
      <c r="I264" s="3" cm="1">
        <f t="array" ref="I264">_xlfn.AGGREGATE(15, 3, (LY_12[Associate Name]=J261)/(LY_12[Associate Name]=J261)*ROW(LY_12[Associate Name]), H264) - 1</f>
        <v>2</v>
      </c>
      <c r="J264" s="43" cm="1">
        <f t="array" ref="J264">IFERROR(INDEX(LY_12[Vendor Name], I264), "")</f>
        <v>0</v>
      </c>
      <c r="K264" s="44">
        <f>SUMIFS(LY_12[Closed Sales Volume YTD], LY_12[Associate Name], J261, LY_12[Vendor Name], J264)</f>
        <v>0</v>
      </c>
      <c r="L264" s="46" t="e">
        <f>K264/K259</f>
        <v>#DIV/0!</v>
      </c>
      <c r="N264" s="3">
        <v>2</v>
      </c>
      <c r="O264" s="3" cm="1">
        <f t="array" ref="O264">_xlfn.AGGREGATE(15, 3, (LY_12[Associate Name]=P261)/(LY_12[Associate Name]=P261)*ROW(LY_12[Associate Name]), N264) - 1</f>
        <v>2</v>
      </c>
      <c r="P264" s="43" cm="1">
        <f t="array" ref="P264">IFERROR(INDEX(LY_12[Vendor Name], O264), "")</f>
        <v>0</v>
      </c>
      <c r="Q264" s="44">
        <f>SUMIFS(LY_12[Closed Sales Volume YTD], LY_12[Associate Name], P261, LY_12[Vendor Name], P264)</f>
        <v>0</v>
      </c>
      <c r="R264" s="46" t="e">
        <f>Q264/Q259</f>
        <v>#DIV/0!</v>
      </c>
      <c r="T264" s="3">
        <v>2</v>
      </c>
      <c r="U264" s="3" cm="1">
        <f t="array" ref="U264">_xlfn.AGGREGATE(15, 3, (LY_12[Associate Name]=V261)/(LY_12[Associate Name]=V261)*ROW(LY_12[Associate Name]), T264) - 1</f>
        <v>2</v>
      </c>
      <c r="V264" s="43" cm="1">
        <f t="array" ref="V264">IFERROR(INDEX(LY_12[Vendor Name], U264), "")</f>
        <v>0</v>
      </c>
      <c r="W264" s="44">
        <f>SUMIFS(LY_12[Closed Sales Volume YTD], LY_12[Associate Name], V261, LY_12[Vendor Name], V264)</f>
        <v>0</v>
      </c>
      <c r="X264" s="46" t="e">
        <f>W264/W259</f>
        <v>#DIV/0!</v>
      </c>
      <c r="Z264" s="3">
        <v>2</v>
      </c>
      <c r="AA264" s="3" cm="1">
        <f t="array" ref="AA264">_xlfn.AGGREGATE(15, 3, (LY_12[Associate Name]=AB261)/(LY_12[Associate Name]=AB261)*ROW(LY_12[Associate Name]), Z264) - 1</f>
        <v>2</v>
      </c>
      <c r="AB264" s="43" cm="1">
        <f t="array" ref="AB264">IFERROR(INDEX(LY_12[Vendor Name], AA264), "")</f>
        <v>0</v>
      </c>
      <c r="AC264" s="44">
        <f>SUMIFS(LY_12[Closed Sales Volume YTD], LY_12[Associate Name], AB261, LY_12[Vendor Name], AB264)</f>
        <v>0</v>
      </c>
      <c r="AD264" s="46" t="e">
        <f>AC264/AC259</f>
        <v>#DIV/0!</v>
      </c>
    </row>
    <row r="265" spans="1:30" x14ac:dyDescent="0.2">
      <c r="B265" s="3">
        <v>3</v>
      </c>
      <c r="C265" s="3" cm="1">
        <f t="array" ref="C265">_xlfn.AGGREGATE(15, 3, (LY_12[Associate Name]=D261)/(LY_12[Associate Name]=D261)*ROW(LY_12[Associate Name]), B265) - 1</f>
        <v>3</v>
      </c>
      <c r="D265" s="43" cm="1">
        <f t="array" ref="D265">IFERROR(INDEX(LY_12[Vendor Name], C265), "")</f>
        <v>0</v>
      </c>
      <c r="E265" s="44">
        <f>SUMIFS(LY_12[Closed Sales Volume YTD], LY_12[Associate Name], D261, LY_12[Vendor Name], D265)</f>
        <v>0</v>
      </c>
      <c r="F265" s="45" t="e">
        <f>E265/E259</f>
        <v>#DIV/0!</v>
      </c>
      <c r="H265" s="3">
        <v>3</v>
      </c>
      <c r="I265" s="3" cm="1">
        <f t="array" ref="I265">_xlfn.AGGREGATE(15, 3, (LY_12[Associate Name]=J261)/(LY_12[Associate Name]=J261)*ROW(LY_12[Associate Name]), H265) - 1</f>
        <v>3</v>
      </c>
      <c r="J265" s="43" cm="1">
        <f t="array" ref="J265">IFERROR(INDEX(LY_12[Vendor Name], I265), "")</f>
        <v>0</v>
      </c>
      <c r="K265" s="44">
        <f>SUMIFS(LY_12[Closed Sales Volume YTD], LY_12[Associate Name], J261, LY_12[Vendor Name], J265)</f>
        <v>0</v>
      </c>
      <c r="L265" s="45" t="e">
        <f>K265/K259</f>
        <v>#DIV/0!</v>
      </c>
      <c r="N265" s="3">
        <v>3</v>
      </c>
      <c r="O265" s="3" cm="1">
        <f t="array" ref="O265">_xlfn.AGGREGATE(15, 3, (LY_12[Associate Name]=P261)/(LY_12[Associate Name]=P261)*ROW(LY_12[Associate Name]), N265) - 1</f>
        <v>3</v>
      </c>
      <c r="P265" s="43" cm="1">
        <f t="array" ref="P265">IFERROR(INDEX(LY_12[Vendor Name], O265), "")</f>
        <v>0</v>
      </c>
      <c r="Q265" s="44">
        <f>SUMIFS(LY_12[Closed Sales Volume YTD], LY_12[Associate Name], P261, LY_12[Vendor Name], P265)</f>
        <v>0</v>
      </c>
      <c r="R265" s="45" t="e">
        <f>Q265/Q259</f>
        <v>#DIV/0!</v>
      </c>
      <c r="T265" s="3">
        <v>3</v>
      </c>
      <c r="U265" s="3" cm="1">
        <f t="array" ref="U265">_xlfn.AGGREGATE(15, 3, (LY_12[Associate Name]=V261)/(LY_12[Associate Name]=V261)*ROW(LY_12[Associate Name]), T265) - 1</f>
        <v>3</v>
      </c>
      <c r="V265" s="43" cm="1">
        <f t="array" ref="V265">IFERROR(INDEX(LY_12[Vendor Name], U265), "")</f>
        <v>0</v>
      </c>
      <c r="W265" s="44">
        <f>SUMIFS(LY_12[Closed Sales Volume YTD], LY_12[Associate Name], V261, LY_12[Vendor Name], V265)</f>
        <v>0</v>
      </c>
      <c r="X265" s="45" t="e">
        <f>W265/W259</f>
        <v>#DIV/0!</v>
      </c>
      <c r="Z265" s="3">
        <v>3</v>
      </c>
      <c r="AA265" s="3" cm="1">
        <f t="array" ref="AA265">_xlfn.AGGREGATE(15, 3, (LY_12[Associate Name]=AB261)/(LY_12[Associate Name]=AB261)*ROW(LY_12[Associate Name]), Z265) - 1</f>
        <v>3</v>
      </c>
      <c r="AB265" s="43" cm="1">
        <f t="array" ref="AB265">IFERROR(INDEX(LY_12[Vendor Name], AA265), "")</f>
        <v>0</v>
      </c>
      <c r="AC265" s="44">
        <f>SUMIFS(LY_12[Closed Sales Volume YTD], LY_12[Associate Name], AB261, LY_12[Vendor Name], AB265)</f>
        <v>0</v>
      </c>
      <c r="AD265" s="45" t="e">
        <f>AC265/AC259</f>
        <v>#DIV/0!</v>
      </c>
    </row>
    <row r="266" spans="1:30" x14ac:dyDescent="0.2">
      <c r="B266" s="3">
        <v>4</v>
      </c>
      <c r="C266" s="3" cm="1">
        <f t="array" ref="C266">_xlfn.AGGREGATE(15, 3, (LY_12[Associate Name]=D261)/(LY_12[Associate Name]=D261)*ROW(LY_12[Associate Name]), B266) - 1</f>
        <v>4</v>
      </c>
      <c r="D266" s="43" cm="1">
        <f t="array" ref="D266">IFERROR(INDEX(LY_12[Vendor Name], C266), "")</f>
        <v>0</v>
      </c>
      <c r="E266" s="44">
        <f>SUMIFS(LY_12[Closed Sales Volume YTD], LY_12[Associate Name], D261, LY_12[Vendor Name], D266)</f>
        <v>0</v>
      </c>
      <c r="F266" s="45" t="e">
        <f>E266/E259</f>
        <v>#DIV/0!</v>
      </c>
      <c r="H266" s="3">
        <v>4</v>
      </c>
      <c r="I266" s="3" cm="1">
        <f t="array" ref="I266">_xlfn.AGGREGATE(15, 3, (LY_12[Associate Name]=J261)/(LY_12[Associate Name]=J261)*ROW(LY_12[Associate Name]), H266) - 1</f>
        <v>4</v>
      </c>
      <c r="J266" s="43" cm="1">
        <f t="array" ref="J266">IFERROR(INDEX(LY_12[Vendor Name], I266), "")</f>
        <v>0</v>
      </c>
      <c r="K266" s="44">
        <f>SUMIFS(LY_12[Closed Sales Volume YTD], LY_12[Associate Name], J261, LY_12[Vendor Name], J266)</f>
        <v>0</v>
      </c>
      <c r="L266" s="45" t="e">
        <f>K266/K259</f>
        <v>#DIV/0!</v>
      </c>
      <c r="N266" s="3">
        <v>4</v>
      </c>
      <c r="O266" s="3" cm="1">
        <f t="array" ref="O266">_xlfn.AGGREGATE(15, 3, (LY_12[Associate Name]=P261)/(LY_12[Associate Name]=P261)*ROW(LY_12[Associate Name]), N266) - 1</f>
        <v>4</v>
      </c>
      <c r="P266" s="43" cm="1">
        <f t="array" ref="P266">IFERROR(INDEX(LY_12[Vendor Name], O266), "")</f>
        <v>0</v>
      </c>
      <c r="Q266" s="44">
        <f>SUMIFS(LY_12[Closed Sales Volume YTD], LY_12[Associate Name], P261, LY_12[Vendor Name], P266)</f>
        <v>0</v>
      </c>
      <c r="R266" s="45" t="e">
        <f>Q266/Q259</f>
        <v>#DIV/0!</v>
      </c>
      <c r="T266" s="3">
        <v>4</v>
      </c>
      <c r="U266" s="3" cm="1">
        <f t="array" ref="U266">_xlfn.AGGREGATE(15, 3, (LY_12[Associate Name]=V261)/(LY_12[Associate Name]=V261)*ROW(LY_12[Associate Name]), T266) - 1</f>
        <v>4</v>
      </c>
      <c r="V266" s="43" cm="1">
        <f t="array" ref="V266">IFERROR(INDEX(LY_12[Vendor Name], U266), "")</f>
        <v>0</v>
      </c>
      <c r="W266" s="44">
        <f>SUMIFS(LY_12[Closed Sales Volume YTD], LY_12[Associate Name], V261, LY_12[Vendor Name], V266)</f>
        <v>0</v>
      </c>
      <c r="X266" s="45" t="e">
        <f>W266/W259</f>
        <v>#DIV/0!</v>
      </c>
      <c r="Z266" s="3">
        <v>4</v>
      </c>
      <c r="AA266" s="3" cm="1">
        <f t="array" ref="AA266">_xlfn.AGGREGATE(15, 3, (LY_12[Associate Name]=AB261)/(LY_12[Associate Name]=AB261)*ROW(LY_12[Associate Name]), Z266) - 1</f>
        <v>4</v>
      </c>
      <c r="AB266" s="43" cm="1">
        <f t="array" ref="AB266">IFERROR(INDEX(LY_12[Vendor Name], AA266), "")</f>
        <v>0</v>
      </c>
      <c r="AC266" s="44">
        <f>SUMIFS(LY_12[Closed Sales Volume YTD], LY_12[Associate Name], AB261, LY_12[Vendor Name], AB266)</f>
        <v>0</v>
      </c>
      <c r="AD266" s="45" t="e">
        <f>AC266/AC259</f>
        <v>#DIV/0!</v>
      </c>
    </row>
    <row r="267" spans="1:30" x14ac:dyDescent="0.2">
      <c r="B267" s="3">
        <v>5</v>
      </c>
      <c r="C267" s="3" cm="1">
        <f t="array" ref="C267">_xlfn.AGGREGATE(15, 3, (LY_12[Associate Name]=D261)/(LY_12[Associate Name]=D261)*ROW(LY_12[Associate Name]), B267) - 1</f>
        <v>5</v>
      </c>
      <c r="D267" s="43" cm="1">
        <f t="array" ref="D267">IFERROR(INDEX(LY_12[Vendor Name], C267), "")</f>
        <v>0</v>
      </c>
      <c r="E267" s="44">
        <f>SUMIFS(LY_12[Closed Sales Volume YTD], LY_12[Associate Name], D261, LY_12[Vendor Name], D267)</f>
        <v>0</v>
      </c>
      <c r="F267" s="45" t="e">
        <f>E267/E259</f>
        <v>#DIV/0!</v>
      </c>
      <c r="H267" s="3">
        <v>5</v>
      </c>
      <c r="I267" s="3" cm="1">
        <f t="array" ref="I267">_xlfn.AGGREGATE(15, 3, (LY_12[Associate Name]=J261)/(LY_12[Associate Name]=J261)*ROW(LY_12[Associate Name]), H267) - 1</f>
        <v>5</v>
      </c>
      <c r="J267" s="43" cm="1">
        <f t="array" ref="J267">IFERROR(INDEX(LY_12[Vendor Name], I267), "")</f>
        <v>0</v>
      </c>
      <c r="K267" s="44">
        <f>SUMIFS(LY_12[Closed Sales Volume YTD], LY_12[Associate Name], J261, LY_12[Vendor Name], J267)</f>
        <v>0</v>
      </c>
      <c r="L267" s="45" t="e">
        <f>K267/K259</f>
        <v>#DIV/0!</v>
      </c>
      <c r="N267" s="3">
        <v>5</v>
      </c>
      <c r="O267" s="3" cm="1">
        <f t="array" ref="O267">_xlfn.AGGREGATE(15, 3, (LY_12[Associate Name]=P261)/(LY_12[Associate Name]=P261)*ROW(LY_12[Associate Name]), N267) - 1</f>
        <v>5</v>
      </c>
      <c r="P267" s="43" cm="1">
        <f t="array" ref="P267">IFERROR(INDEX(LY_12[Vendor Name], O267), "")</f>
        <v>0</v>
      </c>
      <c r="Q267" s="44">
        <f>SUMIFS(LY_12[Closed Sales Volume YTD], LY_12[Associate Name], P261, LY_12[Vendor Name], P267)</f>
        <v>0</v>
      </c>
      <c r="R267" s="45" t="e">
        <f>Q267/Q259</f>
        <v>#DIV/0!</v>
      </c>
      <c r="T267" s="3">
        <v>5</v>
      </c>
      <c r="U267" s="3" cm="1">
        <f t="array" ref="U267">_xlfn.AGGREGATE(15, 3, (LY_12[Associate Name]=V261)/(LY_12[Associate Name]=V261)*ROW(LY_12[Associate Name]), T267) - 1</f>
        <v>5</v>
      </c>
      <c r="V267" s="43" cm="1">
        <f t="array" ref="V267">IFERROR(INDEX(LY_12[Vendor Name], U267), "")</f>
        <v>0</v>
      </c>
      <c r="W267" s="44">
        <f>SUMIFS(LY_12[Closed Sales Volume YTD], LY_12[Associate Name], V261, LY_12[Vendor Name], V267)</f>
        <v>0</v>
      </c>
      <c r="X267" s="45" t="e">
        <f>W267/W259</f>
        <v>#DIV/0!</v>
      </c>
      <c r="Z267" s="3">
        <v>5</v>
      </c>
      <c r="AA267" s="3" cm="1">
        <f t="array" ref="AA267">_xlfn.AGGREGATE(15, 3, (LY_12[Associate Name]=AB261)/(LY_12[Associate Name]=AB261)*ROW(LY_12[Associate Name]), Z267) - 1</f>
        <v>5</v>
      </c>
      <c r="AB267" s="43" cm="1">
        <f t="array" ref="AB267">IFERROR(INDEX(LY_12[Vendor Name], AA267), "")</f>
        <v>0</v>
      </c>
      <c r="AC267" s="44">
        <f>SUMIFS(LY_12[Closed Sales Volume YTD], LY_12[Associate Name], AB261, LY_12[Vendor Name], AB267)</f>
        <v>0</v>
      </c>
      <c r="AD267" s="45" t="e">
        <f>AC267/AC259</f>
        <v>#DIV/0!</v>
      </c>
    </row>
    <row r="268" spans="1:30" x14ac:dyDescent="0.2">
      <c r="B268" s="3">
        <v>6</v>
      </c>
      <c r="C268" s="3" cm="1">
        <f t="array" ref="C268">_xlfn.AGGREGATE(15, 3, (LY_12[Associate Name]=D261)/(LY_12[Associate Name]=D261)*ROW(LY_12[Associate Name]), B268) - 1</f>
        <v>6</v>
      </c>
      <c r="D268" s="43" cm="1">
        <f t="array" ref="D268">IFERROR(INDEX(LY_12[Vendor Name], C268), "")</f>
        <v>0</v>
      </c>
      <c r="E268" s="44">
        <f>SUMIFS(LY_12[Closed Sales Volume YTD], LY_12[Associate Name], D261, LY_12[Vendor Name], D268)</f>
        <v>0</v>
      </c>
      <c r="F268" s="45" t="e">
        <f>E268/E259</f>
        <v>#DIV/0!</v>
      </c>
      <c r="H268" s="3">
        <v>6</v>
      </c>
      <c r="I268" s="3" cm="1">
        <f t="array" ref="I268">_xlfn.AGGREGATE(15, 3, (LY_12[Associate Name]=J261)/(LY_12[Associate Name]=J261)*ROW(LY_12[Associate Name]), H268) - 1</f>
        <v>6</v>
      </c>
      <c r="J268" s="43" cm="1">
        <f t="array" ref="J268">IFERROR(INDEX(LY_12[Vendor Name], I268), "")</f>
        <v>0</v>
      </c>
      <c r="K268" s="44">
        <f>SUMIFS(LY_12[Closed Sales Volume YTD], LY_12[Associate Name], J261, LY_12[Vendor Name], J268)</f>
        <v>0</v>
      </c>
      <c r="L268" s="45" t="e">
        <f>K268/K259</f>
        <v>#DIV/0!</v>
      </c>
      <c r="N268" s="3">
        <v>6</v>
      </c>
      <c r="O268" s="3" cm="1">
        <f t="array" ref="O268">_xlfn.AGGREGATE(15, 3, (LY_12[Associate Name]=P261)/(LY_12[Associate Name]=P261)*ROW(LY_12[Associate Name]), N268) - 1</f>
        <v>6</v>
      </c>
      <c r="P268" s="43" cm="1">
        <f t="array" ref="P268">IFERROR(INDEX(LY_12[Vendor Name], O268), "")</f>
        <v>0</v>
      </c>
      <c r="Q268" s="44">
        <f>SUMIFS(LY_12[Closed Sales Volume YTD], LY_12[Associate Name], P261, LY_12[Vendor Name], P268)</f>
        <v>0</v>
      </c>
      <c r="R268" s="45" t="e">
        <f>Q268/Q259</f>
        <v>#DIV/0!</v>
      </c>
      <c r="T268" s="3">
        <v>6</v>
      </c>
      <c r="U268" s="3" cm="1">
        <f t="array" ref="U268">_xlfn.AGGREGATE(15, 3, (LY_12[Associate Name]=V261)/(LY_12[Associate Name]=V261)*ROW(LY_12[Associate Name]), T268) - 1</f>
        <v>6</v>
      </c>
      <c r="V268" s="43" cm="1">
        <f t="array" ref="V268">IFERROR(INDEX(LY_12[Vendor Name], U268), "")</f>
        <v>0</v>
      </c>
      <c r="W268" s="44">
        <f>SUMIFS(LY_12[Closed Sales Volume YTD], LY_12[Associate Name], V261, LY_12[Vendor Name], V268)</f>
        <v>0</v>
      </c>
      <c r="X268" s="45" t="e">
        <f>W268/W259</f>
        <v>#DIV/0!</v>
      </c>
      <c r="Z268" s="3">
        <v>6</v>
      </c>
      <c r="AA268" s="3" cm="1">
        <f t="array" ref="AA268">_xlfn.AGGREGATE(15, 3, (LY_12[Associate Name]=AB261)/(LY_12[Associate Name]=AB261)*ROW(LY_12[Associate Name]), Z268) - 1</f>
        <v>6</v>
      </c>
      <c r="AB268" s="43" cm="1">
        <f t="array" ref="AB268">IFERROR(INDEX(LY_12[Vendor Name], AA268), "")</f>
        <v>0</v>
      </c>
      <c r="AC268" s="44">
        <f>SUMIFS(LY_12[Closed Sales Volume YTD], LY_12[Associate Name], AB261, LY_12[Vendor Name], AB268)</f>
        <v>0</v>
      </c>
      <c r="AD268" s="45" t="e">
        <f>AC268/AC259</f>
        <v>#DIV/0!</v>
      </c>
    </row>
    <row r="269" spans="1:30" x14ac:dyDescent="0.2">
      <c r="B269" s="3">
        <v>7</v>
      </c>
      <c r="C269" s="3" cm="1">
        <f t="array" ref="C269">_xlfn.AGGREGATE(15, 3, (LY_12[Associate Name]=D261)/(LY_12[Associate Name]=D261)*ROW(LY_12[Associate Name]), B269) - 1</f>
        <v>7</v>
      </c>
      <c r="D269" s="43" cm="1">
        <f t="array" ref="D269">IFERROR(INDEX(LY_12[Vendor Name], C269), "")</f>
        <v>0</v>
      </c>
      <c r="E269" s="44">
        <f>SUMIFS(LY_12[Closed Sales Volume YTD], LY_12[Associate Name], D261, LY_12[Vendor Name], D269)</f>
        <v>0</v>
      </c>
      <c r="F269" s="45" t="e">
        <f>E269/E259</f>
        <v>#DIV/0!</v>
      </c>
      <c r="H269" s="3">
        <v>7</v>
      </c>
      <c r="I269" s="3" cm="1">
        <f t="array" ref="I269">_xlfn.AGGREGATE(15, 3, (LY_12[Associate Name]=J261)/(LY_12[Associate Name]=J261)*ROW(LY_12[Associate Name]), H269) - 1</f>
        <v>7</v>
      </c>
      <c r="J269" s="43" cm="1">
        <f t="array" ref="J269">IFERROR(INDEX(LY_12[Vendor Name], I269), "")</f>
        <v>0</v>
      </c>
      <c r="K269" s="44">
        <f>SUMIFS(LY_12[Closed Sales Volume YTD], LY_12[Associate Name], J261, LY_12[Vendor Name], J269)</f>
        <v>0</v>
      </c>
      <c r="L269" s="45" t="e">
        <f>K269/K259</f>
        <v>#DIV/0!</v>
      </c>
      <c r="N269" s="3">
        <v>7</v>
      </c>
      <c r="O269" s="3" cm="1">
        <f t="array" ref="O269">_xlfn.AGGREGATE(15, 3, (LY_12[Associate Name]=P261)/(LY_12[Associate Name]=P261)*ROW(LY_12[Associate Name]), N269) - 1</f>
        <v>7</v>
      </c>
      <c r="P269" s="43" cm="1">
        <f t="array" ref="P269">IFERROR(INDEX(LY_12[Vendor Name], O269), "")</f>
        <v>0</v>
      </c>
      <c r="Q269" s="44">
        <f>SUMIFS(LY_12[Closed Sales Volume YTD], LY_12[Associate Name], P261, LY_12[Vendor Name], P269)</f>
        <v>0</v>
      </c>
      <c r="R269" s="45" t="e">
        <f>Q269/Q259</f>
        <v>#DIV/0!</v>
      </c>
      <c r="T269" s="3">
        <v>7</v>
      </c>
      <c r="U269" s="3" cm="1">
        <f t="array" ref="U269">_xlfn.AGGREGATE(15, 3, (LY_12[Associate Name]=V261)/(LY_12[Associate Name]=V261)*ROW(LY_12[Associate Name]), T269) - 1</f>
        <v>7</v>
      </c>
      <c r="V269" s="43" cm="1">
        <f t="array" ref="V269">IFERROR(INDEX(LY_12[Vendor Name], U269), "")</f>
        <v>0</v>
      </c>
      <c r="W269" s="44">
        <f>SUMIFS(LY_12[Closed Sales Volume YTD], LY_12[Associate Name], V261, LY_12[Vendor Name], V269)</f>
        <v>0</v>
      </c>
      <c r="X269" s="45" t="e">
        <f>W269/W259</f>
        <v>#DIV/0!</v>
      </c>
      <c r="Z269" s="3">
        <v>7</v>
      </c>
      <c r="AA269" s="3" cm="1">
        <f t="array" ref="AA269">_xlfn.AGGREGATE(15, 3, (LY_12[Associate Name]=AB261)/(LY_12[Associate Name]=AB261)*ROW(LY_12[Associate Name]), Z269) - 1</f>
        <v>7</v>
      </c>
      <c r="AB269" s="43" cm="1">
        <f t="array" ref="AB269">IFERROR(INDEX(LY_12[Vendor Name], AA269), "")</f>
        <v>0</v>
      </c>
      <c r="AC269" s="44">
        <f>SUMIFS(LY_12[Closed Sales Volume YTD], LY_12[Associate Name], AB261, LY_12[Vendor Name], AB269)</f>
        <v>0</v>
      </c>
      <c r="AD269" s="45" t="e">
        <f>AC269/AC259</f>
        <v>#DIV/0!</v>
      </c>
    </row>
    <row r="270" spans="1:30" x14ac:dyDescent="0.2">
      <c r="B270" s="3">
        <v>8</v>
      </c>
      <c r="C270" s="3" cm="1">
        <f t="array" ref="C270">_xlfn.AGGREGATE(15, 3, (LY_12[Associate Name]=D261)/(LY_12[Associate Name]=D261)*ROW(LY_12[Associate Name]), B270) - 1</f>
        <v>8</v>
      </c>
      <c r="D270" s="43" cm="1">
        <f t="array" ref="D270">IFERROR(INDEX(LY_12[Vendor Name], C270), "")</f>
        <v>0</v>
      </c>
      <c r="E270" s="44">
        <f>SUMIFS(LY_12[Closed Sales Volume YTD], LY_12[Associate Name], D261, LY_12[Vendor Name], D270)</f>
        <v>0</v>
      </c>
      <c r="F270" s="45" t="e">
        <f>E270/E259</f>
        <v>#DIV/0!</v>
      </c>
      <c r="H270" s="3">
        <v>8</v>
      </c>
      <c r="I270" s="3" cm="1">
        <f t="array" ref="I270">_xlfn.AGGREGATE(15, 3, (LY_12[Associate Name]=J261)/(LY_12[Associate Name]=J261)*ROW(LY_12[Associate Name]), H270) - 1</f>
        <v>8</v>
      </c>
      <c r="J270" s="43" cm="1">
        <f t="array" ref="J270">IFERROR(INDEX(LY_12[Vendor Name], I270), "")</f>
        <v>0</v>
      </c>
      <c r="K270" s="44">
        <f>SUMIFS(LY_12[Closed Sales Volume YTD], LY_12[Associate Name], J261, LY_12[Vendor Name], J270)</f>
        <v>0</v>
      </c>
      <c r="L270" s="45" t="e">
        <f>K270/K259</f>
        <v>#DIV/0!</v>
      </c>
      <c r="N270" s="3">
        <v>8</v>
      </c>
      <c r="O270" s="3" cm="1">
        <f t="array" ref="O270">_xlfn.AGGREGATE(15, 3, (LY_12[Associate Name]=P261)/(LY_12[Associate Name]=P261)*ROW(LY_12[Associate Name]), N270) - 1</f>
        <v>8</v>
      </c>
      <c r="P270" s="43" cm="1">
        <f t="array" ref="P270">IFERROR(INDEX(LY_12[Vendor Name], O270), "")</f>
        <v>0</v>
      </c>
      <c r="Q270" s="44">
        <f>SUMIFS(LY_12[Closed Sales Volume YTD], LY_12[Associate Name], P261, LY_12[Vendor Name], P270)</f>
        <v>0</v>
      </c>
      <c r="R270" s="45" t="e">
        <f>Q270/Q259</f>
        <v>#DIV/0!</v>
      </c>
      <c r="T270" s="3">
        <v>8</v>
      </c>
      <c r="U270" s="3" cm="1">
        <f t="array" ref="U270">_xlfn.AGGREGATE(15, 3, (LY_12[Associate Name]=V261)/(LY_12[Associate Name]=V261)*ROW(LY_12[Associate Name]), T270) - 1</f>
        <v>8</v>
      </c>
      <c r="V270" s="43" cm="1">
        <f t="array" ref="V270">IFERROR(INDEX(LY_12[Vendor Name], U270), "")</f>
        <v>0</v>
      </c>
      <c r="W270" s="44">
        <f>SUMIFS(LY_12[Closed Sales Volume YTD], LY_12[Associate Name], V261, LY_12[Vendor Name], V270)</f>
        <v>0</v>
      </c>
      <c r="X270" s="45" t="e">
        <f>W270/W259</f>
        <v>#DIV/0!</v>
      </c>
      <c r="Z270" s="3">
        <v>8</v>
      </c>
      <c r="AA270" s="3" cm="1">
        <f t="array" ref="AA270">_xlfn.AGGREGATE(15, 3, (LY_12[Associate Name]=AB261)/(LY_12[Associate Name]=AB261)*ROW(LY_12[Associate Name]), Z270) - 1</f>
        <v>8</v>
      </c>
      <c r="AB270" s="43" cm="1">
        <f t="array" ref="AB270">IFERROR(INDEX(LY_12[Vendor Name], AA270), "")</f>
        <v>0</v>
      </c>
      <c r="AC270" s="44">
        <f>SUMIFS(LY_12[Closed Sales Volume YTD], LY_12[Associate Name], AB261, LY_12[Vendor Name], AB270)</f>
        <v>0</v>
      </c>
      <c r="AD270" s="45" t="e">
        <f>AC270/AC259</f>
        <v>#DIV/0!</v>
      </c>
    </row>
    <row r="271" spans="1:30" x14ac:dyDescent="0.2">
      <c r="B271" s="3">
        <v>9</v>
      </c>
      <c r="C271" s="3" cm="1">
        <f t="array" ref="C271">_xlfn.AGGREGATE(15, 3, (LY_12[Associate Name]=D261)/(LY_12[Associate Name]=D261)*ROW(LY_12[Associate Name]), B271) - 1</f>
        <v>9</v>
      </c>
      <c r="D271" s="43" cm="1">
        <f t="array" ref="D271">IFERROR(INDEX(LY_12[Vendor Name], C271), "")</f>
        <v>0</v>
      </c>
      <c r="E271" s="44">
        <f>SUMIFS(LY_12[Closed Sales Volume YTD], LY_12[Associate Name], D261, LY_12[Vendor Name], D271)</f>
        <v>0</v>
      </c>
      <c r="F271" s="45" t="e">
        <f>E271/E259</f>
        <v>#DIV/0!</v>
      </c>
      <c r="H271" s="3">
        <v>9</v>
      </c>
      <c r="I271" s="3" cm="1">
        <f t="array" ref="I271">_xlfn.AGGREGATE(15, 3, (LY_12[Associate Name]=J261)/(LY_12[Associate Name]=J261)*ROW(LY_12[Associate Name]), H271) - 1</f>
        <v>9</v>
      </c>
      <c r="J271" s="43" cm="1">
        <f t="array" ref="J271">IFERROR(INDEX(LY_12[Vendor Name], I271), "")</f>
        <v>0</v>
      </c>
      <c r="K271" s="44">
        <f>SUMIFS(LY_12[Closed Sales Volume YTD], LY_12[Associate Name], J261, LY_12[Vendor Name], J271)</f>
        <v>0</v>
      </c>
      <c r="L271" s="45" t="e">
        <f>K271/K259</f>
        <v>#DIV/0!</v>
      </c>
      <c r="N271" s="3">
        <v>9</v>
      </c>
      <c r="O271" s="3" cm="1">
        <f t="array" ref="O271">_xlfn.AGGREGATE(15, 3, (LY_12[Associate Name]=P261)/(LY_12[Associate Name]=P261)*ROW(LY_12[Associate Name]), N271) - 1</f>
        <v>9</v>
      </c>
      <c r="P271" s="43" cm="1">
        <f t="array" ref="P271">IFERROR(INDEX(LY_12[Vendor Name], O271), "")</f>
        <v>0</v>
      </c>
      <c r="Q271" s="44">
        <f>SUMIFS(LY_12[Closed Sales Volume YTD], LY_12[Associate Name], P261, LY_12[Vendor Name], P271)</f>
        <v>0</v>
      </c>
      <c r="R271" s="45" t="e">
        <f>Q271/Q259</f>
        <v>#DIV/0!</v>
      </c>
      <c r="T271" s="3">
        <v>9</v>
      </c>
      <c r="U271" s="3" cm="1">
        <f t="array" ref="U271">_xlfn.AGGREGATE(15, 3, (LY_12[Associate Name]=V261)/(LY_12[Associate Name]=V261)*ROW(LY_12[Associate Name]), T271) - 1</f>
        <v>9</v>
      </c>
      <c r="V271" s="43" cm="1">
        <f t="array" ref="V271">IFERROR(INDEX(LY_12[Vendor Name], U271), "")</f>
        <v>0</v>
      </c>
      <c r="W271" s="44">
        <f>SUMIFS(LY_12[Closed Sales Volume YTD], LY_12[Associate Name], V261, LY_12[Vendor Name], V271)</f>
        <v>0</v>
      </c>
      <c r="X271" s="45" t="e">
        <f>W271/W259</f>
        <v>#DIV/0!</v>
      </c>
      <c r="Z271" s="3">
        <v>9</v>
      </c>
      <c r="AA271" s="3" cm="1">
        <f t="array" ref="AA271">_xlfn.AGGREGATE(15, 3, (LY_12[Associate Name]=AB261)/(LY_12[Associate Name]=AB261)*ROW(LY_12[Associate Name]), Z271) - 1</f>
        <v>9</v>
      </c>
      <c r="AB271" s="43" cm="1">
        <f t="array" ref="AB271">IFERROR(INDEX(LY_12[Vendor Name], AA271), "")</f>
        <v>0</v>
      </c>
      <c r="AC271" s="44">
        <f>SUMIFS(LY_12[Closed Sales Volume YTD], LY_12[Associate Name], AB261, LY_12[Vendor Name], AB271)</f>
        <v>0</v>
      </c>
      <c r="AD271" s="45" t="e">
        <f>AC271/AC259</f>
        <v>#DIV/0!</v>
      </c>
    </row>
    <row r="272" spans="1:30" x14ac:dyDescent="0.2">
      <c r="B272" s="3">
        <v>10</v>
      </c>
      <c r="C272" s="3" cm="1">
        <f t="array" ref="C272">_xlfn.AGGREGATE(15, 3, (LY_12[Associate Name]=D261)/(LY_12[Associate Name]=D261)*ROW(LY_12[Associate Name]), B272) - 1</f>
        <v>10</v>
      </c>
      <c r="D272" s="43" cm="1">
        <f t="array" ref="D272">IFERROR(INDEX(LY_12[Vendor Name], C272), "")</f>
        <v>0</v>
      </c>
      <c r="E272" s="44">
        <f>SUMIFS(LY_12[Closed Sales Volume YTD], LY_12[Associate Name], D261, LY_12[Vendor Name], D272)</f>
        <v>0</v>
      </c>
      <c r="F272" s="45" t="e">
        <f>E272/E259</f>
        <v>#DIV/0!</v>
      </c>
      <c r="H272" s="3">
        <v>10</v>
      </c>
      <c r="I272" s="3" cm="1">
        <f t="array" ref="I272">_xlfn.AGGREGATE(15, 3, (LY_12[Associate Name]=J261)/(LY_12[Associate Name]=J261)*ROW(LY_12[Associate Name]), H272) - 1</f>
        <v>10</v>
      </c>
      <c r="J272" s="43" cm="1">
        <f t="array" ref="J272">IFERROR(INDEX(LY_12[Vendor Name], I272), "")</f>
        <v>0</v>
      </c>
      <c r="K272" s="44">
        <f>SUMIFS(LY_12[Closed Sales Volume YTD], LY_12[Associate Name], J261, LY_12[Vendor Name], J272)</f>
        <v>0</v>
      </c>
      <c r="L272" s="45" t="e">
        <f>K272/K259</f>
        <v>#DIV/0!</v>
      </c>
      <c r="N272" s="3">
        <v>10</v>
      </c>
      <c r="O272" s="3" cm="1">
        <f t="array" ref="O272">_xlfn.AGGREGATE(15, 3, (LY_12[Associate Name]=P261)/(LY_12[Associate Name]=P261)*ROW(LY_12[Associate Name]), N272) - 1</f>
        <v>10</v>
      </c>
      <c r="P272" s="43" cm="1">
        <f t="array" ref="P272">IFERROR(INDEX(LY_12[Vendor Name], O272), "")</f>
        <v>0</v>
      </c>
      <c r="Q272" s="44">
        <f>SUMIFS(LY_12[Closed Sales Volume YTD], LY_12[Associate Name], P261, LY_12[Vendor Name], P272)</f>
        <v>0</v>
      </c>
      <c r="R272" s="45" t="e">
        <f>Q272/Q259</f>
        <v>#DIV/0!</v>
      </c>
      <c r="T272" s="3">
        <v>10</v>
      </c>
      <c r="U272" s="3" cm="1">
        <f t="array" ref="U272">_xlfn.AGGREGATE(15, 3, (LY_12[Associate Name]=V261)/(LY_12[Associate Name]=V261)*ROW(LY_12[Associate Name]), T272) - 1</f>
        <v>10</v>
      </c>
      <c r="V272" s="43" cm="1">
        <f t="array" ref="V272">IFERROR(INDEX(LY_12[Vendor Name], U272), "")</f>
        <v>0</v>
      </c>
      <c r="W272" s="44">
        <f>SUMIFS(LY_12[Closed Sales Volume YTD], LY_12[Associate Name], V261, LY_12[Vendor Name], V272)</f>
        <v>0</v>
      </c>
      <c r="X272" s="45" t="e">
        <f>W272/W259</f>
        <v>#DIV/0!</v>
      </c>
      <c r="Z272" s="3">
        <v>10</v>
      </c>
      <c r="AA272" s="3" cm="1">
        <f t="array" ref="AA272">_xlfn.AGGREGATE(15, 3, (LY_12[Associate Name]=AB261)/(LY_12[Associate Name]=AB261)*ROW(LY_12[Associate Name]), Z272) - 1</f>
        <v>10</v>
      </c>
      <c r="AB272" s="43" cm="1">
        <f t="array" ref="AB272">IFERROR(INDEX(LY_12[Vendor Name], AA272), "")</f>
        <v>0</v>
      </c>
      <c r="AC272" s="44">
        <f>SUMIFS(LY_12[Closed Sales Volume YTD], LY_12[Associate Name], AB261, LY_12[Vendor Name], AB272)</f>
        <v>0</v>
      </c>
      <c r="AD272" s="45" t="e">
        <f>AC272/AC259</f>
        <v>#DIV/0!</v>
      </c>
    </row>
    <row r="274" spans="1:30" x14ac:dyDescent="0.2">
      <c r="A274" s="81">
        <f>A258+5</f>
        <v>86</v>
      </c>
      <c r="B274" s="3"/>
      <c r="C274" s="3"/>
      <c r="D274" s="76" t="str" cm="1">
        <f t="array" ref="D274">IFERROR(INDEX(LY_Associate[Associate Name], A274), "")</f>
        <v/>
      </c>
      <c r="E274" s="77"/>
      <c r="F274" s="78"/>
      <c r="G274" s="81">
        <f>G258+5</f>
        <v>87</v>
      </c>
      <c r="H274" s="3"/>
      <c r="I274" s="3"/>
      <c r="J274" s="76" t="str" cm="1">
        <f t="array" ref="J274">IFERROR(INDEX(LY_Associate[Associate Name], G274), "")</f>
        <v/>
      </c>
      <c r="K274" s="77"/>
      <c r="L274" s="78"/>
      <c r="M274" s="81">
        <f>M258+5</f>
        <v>88</v>
      </c>
      <c r="N274" s="3"/>
      <c r="O274" s="3"/>
      <c r="P274" s="76" t="str" cm="1">
        <f t="array" ref="P274">IFERROR(INDEX(LY_Associate[Associate Name], M274), "")</f>
        <v/>
      </c>
      <c r="Q274" s="77"/>
      <c r="R274" s="78"/>
      <c r="S274" s="81">
        <f>S258+5</f>
        <v>89</v>
      </c>
      <c r="T274" s="3"/>
      <c r="U274" s="3"/>
      <c r="V274" s="76" t="str" cm="1">
        <f t="array" ref="V274">IFERROR(INDEX(LY_Associate[Associate Name], S274), "")</f>
        <v/>
      </c>
      <c r="W274" s="77"/>
      <c r="X274" s="78"/>
      <c r="Y274" s="81">
        <f>Y258+5</f>
        <v>90</v>
      </c>
      <c r="Z274" s="3"/>
      <c r="AA274" s="3"/>
      <c r="AB274" s="76" t="str" cm="1">
        <f t="array" ref="AB274">IFERROR(INDEX(LY_Associate[Associate Name], Y274), "")</f>
        <v/>
      </c>
      <c r="AC274" s="77"/>
      <c r="AD274" s="78"/>
    </row>
    <row r="275" spans="1:30" x14ac:dyDescent="0.2">
      <c r="A275" s="81"/>
      <c r="B275" s="3"/>
      <c r="C275" s="3"/>
      <c r="D275" s="37" t="s">
        <v>36</v>
      </c>
      <c r="E275" s="79">
        <f>SUMIFS(LY_12[Closed Sales Volume YTD], LY_12[Associate Name], D274)</f>
        <v>0</v>
      </c>
      <c r="F275" s="80"/>
      <c r="G275" s="81"/>
      <c r="H275" s="3"/>
      <c r="I275" s="3"/>
      <c r="J275" s="37" t="s">
        <v>36</v>
      </c>
      <c r="K275" s="79">
        <f>SUMIFS(LY_12[Closed Sales Volume YTD], LY_12[Associate Name], J274)</f>
        <v>0</v>
      </c>
      <c r="L275" s="80"/>
      <c r="M275" s="81"/>
      <c r="N275" s="3"/>
      <c r="O275" s="3"/>
      <c r="P275" s="37" t="s">
        <v>36</v>
      </c>
      <c r="Q275" s="79">
        <f>SUMIFS(LY_12[Closed Sales Volume YTD], LY_12[Associate Name], P274)</f>
        <v>0</v>
      </c>
      <c r="R275" s="80"/>
      <c r="S275" s="81"/>
      <c r="T275" s="3"/>
      <c r="U275" s="3"/>
      <c r="V275" s="37" t="s">
        <v>36</v>
      </c>
      <c r="W275" s="79">
        <f>SUMIFS(LY_12[Closed Sales Volume YTD], LY_12[Associate Name], V274)</f>
        <v>0</v>
      </c>
      <c r="X275" s="80"/>
      <c r="Y275" s="81"/>
      <c r="Z275" s="3"/>
      <c r="AA275" s="3"/>
      <c r="AB275" s="37" t="s">
        <v>36</v>
      </c>
      <c r="AC275" s="79">
        <f>SUMIFS(LY_12[Closed Sales Volume YTD], LY_12[Associate Name], AB274)</f>
        <v>0</v>
      </c>
      <c r="AD275" s="80"/>
    </row>
    <row r="276" spans="1:30" x14ac:dyDescent="0.2">
      <c r="A276" s="81"/>
      <c r="B276" s="3"/>
      <c r="C276" s="3"/>
      <c r="D276" s="37" t="s">
        <v>37</v>
      </c>
      <c r="E276" s="72" t="e">
        <f>E275/LY_12[[#Totals],[Closed Sales Volume YTD]]</f>
        <v>#DIV/0!</v>
      </c>
      <c r="F276" s="73"/>
      <c r="G276" s="81"/>
      <c r="H276" s="3"/>
      <c r="I276" s="3"/>
      <c r="J276" s="37" t="s">
        <v>37</v>
      </c>
      <c r="K276" s="72" t="e">
        <f>K275/LY_12[[#Totals],[Closed Sales Volume YTD]]</f>
        <v>#DIV/0!</v>
      </c>
      <c r="L276" s="73"/>
      <c r="M276" s="81"/>
      <c r="N276" s="3"/>
      <c r="O276" s="3"/>
      <c r="P276" s="37" t="s">
        <v>37</v>
      </c>
      <c r="Q276" s="72" t="e">
        <f>Q275/LY_12[[#Totals],[Closed Sales Volume YTD]]</f>
        <v>#DIV/0!</v>
      </c>
      <c r="R276" s="73"/>
      <c r="S276" s="81"/>
      <c r="T276" s="3"/>
      <c r="U276" s="3"/>
      <c r="V276" s="37" t="s">
        <v>37</v>
      </c>
      <c r="W276" s="72" t="e">
        <f>W275/LY_12[[#Totals],[Closed Sales Volume YTD]]</f>
        <v>#DIV/0!</v>
      </c>
      <c r="X276" s="73"/>
      <c r="Y276" s="81"/>
      <c r="Z276" s="3"/>
      <c r="AA276" s="3"/>
      <c r="AB276" s="37" t="s">
        <v>37</v>
      </c>
      <c r="AC276" s="72" t="e">
        <f>AC275/LY_12[[#Totals],[Closed Sales Volume YTD]]</f>
        <v>#DIV/0!</v>
      </c>
      <c r="AD276" s="73"/>
    </row>
    <row r="277" spans="1:30" x14ac:dyDescent="0.2">
      <c r="B277" s="38" t="s">
        <v>38</v>
      </c>
      <c r="C277" s="39" t="s">
        <v>39</v>
      </c>
      <c r="D277" s="74" t="str">
        <f>D274</f>
        <v/>
      </c>
      <c r="E277" s="75"/>
      <c r="H277" s="38" t="s">
        <v>38</v>
      </c>
      <c r="I277" s="39" t="s">
        <v>39</v>
      </c>
      <c r="J277" s="74" t="str">
        <f>J274</f>
        <v/>
      </c>
      <c r="K277" s="75"/>
      <c r="N277" s="38" t="s">
        <v>38</v>
      </c>
      <c r="O277" s="39" t="s">
        <v>39</v>
      </c>
      <c r="P277" s="74" t="str">
        <f>P274</f>
        <v/>
      </c>
      <c r="Q277" s="75"/>
      <c r="T277" s="38" t="s">
        <v>38</v>
      </c>
      <c r="U277" s="39" t="s">
        <v>39</v>
      </c>
      <c r="V277" s="74" t="str">
        <f>V274</f>
        <v/>
      </c>
      <c r="W277" s="75"/>
      <c r="Z277" s="38" t="s">
        <v>38</v>
      </c>
      <c r="AA277" s="39" t="s">
        <v>39</v>
      </c>
      <c r="AB277" s="74" t="str">
        <f>AB274</f>
        <v/>
      </c>
      <c r="AC277" s="75"/>
    </row>
    <row r="278" spans="1:30" x14ac:dyDescent="0.2">
      <c r="B278" s="40"/>
      <c r="C278" s="40"/>
      <c r="D278" s="41" t="s">
        <v>40</v>
      </c>
      <c r="E278" s="41" t="s">
        <v>41</v>
      </c>
      <c r="F278" s="42" t="s">
        <v>42</v>
      </c>
      <c r="H278" s="40"/>
      <c r="I278" s="40"/>
      <c r="J278" s="41" t="s">
        <v>40</v>
      </c>
      <c r="K278" s="41" t="s">
        <v>41</v>
      </c>
      <c r="L278" s="42" t="s">
        <v>42</v>
      </c>
      <c r="N278" s="40"/>
      <c r="O278" s="40"/>
      <c r="P278" s="41" t="s">
        <v>40</v>
      </c>
      <c r="Q278" s="41" t="s">
        <v>41</v>
      </c>
      <c r="R278" s="42" t="s">
        <v>42</v>
      </c>
      <c r="T278" s="40"/>
      <c r="U278" s="40"/>
      <c r="V278" s="41" t="s">
        <v>40</v>
      </c>
      <c r="W278" s="41" t="s">
        <v>41</v>
      </c>
      <c r="X278" s="42" t="s">
        <v>42</v>
      </c>
      <c r="Z278" s="40"/>
      <c r="AA278" s="40"/>
      <c r="AB278" s="41" t="s">
        <v>40</v>
      </c>
      <c r="AC278" s="41" t="s">
        <v>41</v>
      </c>
      <c r="AD278" s="42" t="s">
        <v>42</v>
      </c>
    </row>
    <row r="279" spans="1:30" x14ac:dyDescent="0.2">
      <c r="B279" s="3">
        <v>1</v>
      </c>
      <c r="C279" s="3" cm="1">
        <f t="array" ref="C279">_xlfn.AGGREGATE(15, 3, (LY_12[Associate Name]=D277)/(LY_12[Associate Name]=D277)*ROW(LY_12[Associate Name]), B279) - 1</f>
        <v>1</v>
      </c>
      <c r="D279" s="43" cm="1">
        <f t="array" ref="D279">IFERROR(INDEX(LY_12[Vendor Name], C279), "")</f>
        <v>0</v>
      </c>
      <c r="E279" s="44">
        <f>SUMIFS(LY_12[Closed Sales Volume YTD], LY_12[Associate Name], D277, LY_12[Vendor Name], D279)</f>
        <v>0</v>
      </c>
      <c r="F279" s="46" t="e">
        <f>E279/E275</f>
        <v>#DIV/0!</v>
      </c>
      <c r="H279" s="3">
        <v>1</v>
      </c>
      <c r="I279" s="3" cm="1">
        <f t="array" ref="I279">_xlfn.AGGREGATE(15, 3, (LY_12[Associate Name]=J277)/(LY_12[Associate Name]=J277)*ROW(LY_12[Associate Name]), H279) - 1</f>
        <v>1</v>
      </c>
      <c r="J279" s="43" cm="1">
        <f t="array" ref="J279">IFERROR(INDEX(LY_12[Vendor Name], I279), "")</f>
        <v>0</v>
      </c>
      <c r="K279" s="44">
        <f>SUMIFS(LY_12[Closed Sales Volume YTD], LY_12[Associate Name], J277, LY_12[Vendor Name], J279)</f>
        <v>0</v>
      </c>
      <c r="L279" s="46" t="e">
        <f>K279/K275</f>
        <v>#DIV/0!</v>
      </c>
      <c r="N279" s="3">
        <v>1</v>
      </c>
      <c r="O279" s="3" cm="1">
        <f t="array" ref="O279">_xlfn.AGGREGATE(15, 3, (LY_12[Associate Name]=P277)/(LY_12[Associate Name]=P277)*ROW(LY_12[Associate Name]), N279) - 1</f>
        <v>1</v>
      </c>
      <c r="P279" s="43" cm="1">
        <f t="array" ref="P279">IFERROR(INDEX(LY_12[Vendor Name], O279), "")</f>
        <v>0</v>
      </c>
      <c r="Q279" s="44">
        <f>SUMIFS(LY_12[Closed Sales Volume YTD], LY_12[Associate Name], P277, LY_12[Vendor Name], P279)</f>
        <v>0</v>
      </c>
      <c r="R279" s="46" t="e">
        <f>Q279/Q275</f>
        <v>#DIV/0!</v>
      </c>
      <c r="T279" s="3">
        <v>1</v>
      </c>
      <c r="U279" s="3" cm="1">
        <f t="array" ref="U279">_xlfn.AGGREGATE(15, 3, (LY_12[Associate Name]=V277)/(LY_12[Associate Name]=V277)*ROW(LY_12[Associate Name]), T279) - 1</f>
        <v>1</v>
      </c>
      <c r="V279" s="43" cm="1">
        <f t="array" ref="V279">IFERROR(INDEX(LY_12[Vendor Name], U279), "")</f>
        <v>0</v>
      </c>
      <c r="W279" s="44">
        <f>SUMIFS(LY_12[Closed Sales Volume YTD], LY_12[Associate Name], V277, LY_12[Vendor Name], V279)</f>
        <v>0</v>
      </c>
      <c r="X279" s="46" t="e">
        <f>W279/W275</f>
        <v>#DIV/0!</v>
      </c>
      <c r="Z279" s="3">
        <v>1</v>
      </c>
      <c r="AA279" s="3" cm="1">
        <f t="array" ref="AA279">_xlfn.AGGREGATE(15, 3, (LY_12[Associate Name]=AB277)/(LY_12[Associate Name]=AB277)*ROW(LY_12[Associate Name]), Z279) - 1</f>
        <v>1</v>
      </c>
      <c r="AB279" s="43" cm="1">
        <f t="array" ref="AB279">IFERROR(INDEX(LY_12[Vendor Name], AA279), "")</f>
        <v>0</v>
      </c>
      <c r="AC279" s="44">
        <f>SUMIFS(LY_12[Closed Sales Volume YTD], LY_12[Associate Name], AB277, LY_12[Vendor Name], AB279)</f>
        <v>0</v>
      </c>
      <c r="AD279" s="46" t="e">
        <f>AC279/AC275</f>
        <v>#DIV/0!</v>
      </c>
    </row>
    <row r="280" spans="1:30" x14ac:dyDescent="0.2">
      <c r="B280" s="3">
        <v>2</v>
      </c>
      <c r="C280" s="3" cm="1">
        <f t="array" ref="C280">_xlfn.AGGREGATE(15, 3, (LY_12[Associate Name]=D277)/(LY_12[Associate Name]=D277)*ROW(LY_12[Associate Name]), B280) - 1</f>
        <v>2</v>
      </c>
      <c r="D280" s="43" cm="1">
        <f t="array" ref="D280">IFERROR(INDEX(LY_12[Vendor Name], C280), "")</f>
        <v>0</v>
      </c>
      <c r="E280" s="44">
        <f>SUMIFS(LY_12[Closed Sales Volume YTD], LY_12[Associate Name], D277, LY_12[Vendor Name], D280)</f>
        <v>0</v>
      </c>
      <c r="F280" s="46" t="e">
        <f>E280/E275</f>
        <v>#DIV/0!</v>
      </c>
      <c r="H280" s="3">
        <v>2</v>
      </c>
      <c r="I280" s="3" cm="1">
        <f t="array" ref="I280">_xlfn.AGGREGATE(15, 3, (LY_12[Associate Name]=J277)/(LY_12[Associate Name]=J277)*ROW(LY_12[Associate Name]), H280) - 1</f>
        <v>2</v>
      </c>
      <c r="J280" s="43" cm="1">
        <f t="array" ref="J280">IFERROR(INDEX(LY_12[Vendor Name], I280), "")</f>
        <v>0</v>
      </c>
      <c r="K280" s="44">
        <f>SUMIFS(LY_12[Closed Sales Volume YTD], LY_12[Associate Name], J277, LY_12[Vendor Name], J280)</f>
        <v>0</v>
      </c>
      <c r="L280" s="46" t="e">
        <f>K280/K275</f>
        <v>#DIV/0!</v>
      </c>
      <c r="N280" s="3">
        <v>2</v>
      </c>
      <c r="O280" s="3" cm="1">
        <f t="array" ref="O280">_xlfn.AGGREGATE(15, 3, (LY_12[Associate Name]=P277)/(LY_12[Associate Name]=P277)*ROW(LY_12[Associate Name]), N280) - 1</f>
        <v>2</v>
      </c>
      <c r="P280" s="43" cm="1">
        <f t="array" ref="P280">IFERROR(INDEX(LY_12[Vendor Name], O280), "")</f>
        <v>0</v>
      </c>
      <c r="Q280" s="44">
        <f>SUMIFS(LY_12[Closed Sales Volume YTD], LY_12[Associate Name], P277, LY_12[Vendor Name], P280)</f>
        <v>0</v>
      </c>
      <c r="R280" s="46" t="e">
        <f>Q280/Q275</f>
        <v>#DIV/0!</v>
      </c>
      <c r="T280" s="3">
        <v>2</v>
      </c>
      <c r="U280" s="3" cm="1">
        <f t="array" ref="U280">_xlfn.AGGREGATE(15, 3, (LY_12[Associate Name]=V277)/(LY_12[Associate Name]=V277)*ROW(LY_12[Associate Name]), T280) - 1</f>
        <v>2</v>
      </c>
      <c r="V280" s="43" cm="1">
        <f t="array" ref="V280">IFERROR(INDEX(LY_12[Vendor Name], U280), "")</f>
        <v>0</v>
      </c>
      <c r="W280" s="44">
        <f>SUMIFS(LY_12[Closed Sales Volume YTD], LY_12[Associate Name], V277, LY_12[Vendor Name], V280)</f>
        <v>0</v>
      </c>
      <c r="X280" s="46" t="e">
        <f>W280/W275</f>
        <v>#DIV/0!</v>
      </c>
      <c r="Z280" s="3">
        <v>2</v>
      </c>
      <c r="AA280" s="3" cm="1">
        <f t="array" ref="AA280">_xlfn.AGGREGATE(15, 3, (LY_12[Associate Name]=AB277)/(LY_12[Associate Name]=AB277)*ROW(LY_12[Associate Name]), Z280) - 1</f>
        <v>2</v>
      </c>
      <c r="AB280" s="43" cm="1">
        <f t="array" ref="AB280">IFERROR(INDEX(LY_12[Vendor Name], AA280), "")</f>
        <v>0</v>
      </c>
      <c r="AC280" s="44">
        <f>SUMIFS(LY_12[Closed Sales Volume YTD], LY_12[Associate Name], AB277, LY_12[Vendor Name], AB280)</f>
        <v>0</v>
      </c>
      <c r="AD280" s="46" t="e">
        <f>AC280/AC275</f>
        <v>#DIV/0!</v>
      </c>
    </row>
    <row r="281" spans="1:30" x14ac:dyDescent="0.2">
      <c r="B281" s="3">
        <v>3</v>
      </c>
      <c r="C281" s="3" cm="1">
        <f t="array" ref="C281">_xlfn.AGGREGATE(15, 3, (LY_12[Associate Name]=D277)/(LY_12[Associate Name]=D277)*ROW(LY_12[Associate Name]), B281) - 1</f>
        <v>3</v>
      </c>
      <c r="D281" s="43" cm="1">
        <f t="array" ref="D281">IFERROR(INDEX(LY_12[Vendor Name], C281), "")</f>
        <v>0</v>
      </c>
      <c r="E281" s="44">
        <f>SUMIFS(LY_12[Closed Sales Volume YTD], LY_12[Associate Name], D277, LY_12[Vendor Name], D281)</f>
        <v>0</v>
      </c>
      <c r="F281" s="45" t="e">
        <f>E281/E275</f>
        <v>#DIV/0!</v>
      </c>
      <c r="H281" s="3">
        <v>3</v>
      </c>
      <c r="I281" s="3" cm="1">
        <f t="array" ref="I281">_xlfn.AGGREGATE(15, 3, (LY_12[Associate Name]=J277)/(LY_12[Associate Name]=J277)*ROW(LY_12[Associate Name]), H281) - 1</f>
        <v>3</v>
      </c>
      <c r="J281" s="43" cm="1">
        <f t="array" ref="J281">IFERROR(INDEX(LY_12[Vendor Name], I281), "")</f>
        <v>0</v>
      </c>
      <c r="K281" s="44">
        <f>SUMIFS(LY_12[Closed Sales Volume YTD], LY_12[Associate Name], J277, LY_12[Vendor Name], J281)</f>
        <v>0</v>
      </c>
      <c r="L281" s="45" t="e">
        <f>K281/K275</f>
        <v>#DIV/0!</v>
      </c>
      <c r="N281" s="3">
        <v>3</v>
      </c>
      <c r="O281" s="3" cm="1">
        <f t="array" ref="O281">_xlfn.AGGREGATE(15, 3, (LY_12[Associate Name]=P277)/(LY_12[Associate Name]=P277)*ROW(LY_12[Associate Name]), N281) - 1</f>
        <v>3</v>
      </c>
      <c r="P281" s="43" cm="1">
        <f t="array" ref="P281">IFERROR(INDEX(LY_12[Vendor Name], O281), "")</f>
        <v>0</v>
      </c>
      <c r="Q281" s="44">
        <f>SUMIFS(LY_12[Closed Sales Volume YTD], LY_12[Associate Name], P277, LY_12[Vendor Name], P281)</f>
        <v>0</v>
      </c>
      <c r="R281" s="45" t="e">
        <f>Q281/Q275</f>
        <v>#DIV/0!</v>
      </c>
      <c r="T281" s="3">
        <v>3</v>
      </c>
      <c r="U281" s="3" cm="1">
        <f t="array" ref="U281">_xlfn.AGGREGATE(15, 3, (LY_12[Associate Name]=V277)/(LY_12[Associate Name]=V277)*ROW(LY_12[Associate Name]), T281) - 1</f>
        <v>3</v>
      </c>
      <c r="V281" s="43" cm="1">
        <f t="array" ref="V281">IFERROR(INDEX(LY_12[Vendor Name], U281), "")</f>
        <v>0</v>
      </c>
      <c r="W281" s="44">
        <f>SUMIFS(LY_12[Closed Sales Volume YTD], LY_12[Associate Name], V277, LY_12[Vendor Name], V281)</f>
        <v>0</v>
      </c>
      <c r="X281" s="45" t="e">
        <f>W281/W275</f>
        <v>#DIV/0!</v>
      </c>
      <c r="Z281" s="3">
        <v>3</v>
      </c>
      <c r="AA281" s="3" cm="1">
        <f t="array" ref="AA281">_xlfn.AGGREGATE(15, 3, (LY_12[Associate Name]=AB277)/(LY_12[Associate Name]=AB277)*ROW(LY_12[Associate Name]), Z281) - 1</f>
        <v>3</v>
      </c>
      <c r="AB281" s="43" cm="1">
        <f t="array" ref="AB281">IFERROR(INDEX(LY_12[Vendor Name], AA281), "")</f>
        <v>0</v>
      </c>
      <c r="AC281" s="44">
        <f>SUMIFS(LY_12[Closed Sales Volume YTD], LY_12[Associate Name], AB277, LY_12[Vendor Name], AB281)</f>
        <v>0</v>
      </c>
      <c r="AD281" s="45" t="e">
        <f>AC281/AC275</f>
        <v>#DIV/0!</v>
      </c>
    </row>
    <row r="282" spans="1:30" x14ac:dyDescent="0.2">
      <c r="B282" s="3">
        <v>4</v>
      </c>
      <c r="C282" s="3" cm="1">
        <f t="array" ref="C282">_xlfn.AGGREGATE(15, 3, (LY_12[Associate Name]=D277)/(LY_12[Associate Name]=D277)*ROW(LY_12[Associate Name]), B282) - 1</f>
        <v>4</v>
      </c>
      <c r="D282" s="43" cm="1">
        <f t="array" ref="D282">IFERROR(INDEX(LY_12[Vendor Name], C282), "")</f>
        <v>0</v>
      </c>
      <c r="E282" s="44">
        <f>SUMIFS(LY_12[Closed Sales Volume YTD], LY_12[Associate Name], D277, LY_12[Vendor Name], D282)</f>
        <v>0</v>
      </c>
      <c r="F282" s="45" t="e">
        <f>E282/E275</f>
        <v>#DIV/0!</v>
      </c>
      <c r="H282" s="3">
        <v>4</v>
      </c>
      <c r="I282" s="3" cm="1">
        <f t="array" ref="I282">_xlfn.AGGREGATE(15, 3, (LY_12[Associate Name]=J277)/(LY_12[Associate Name]=J277)*ROW(LY_12[Associate Name]), H282) - 1</f>
        <v>4</v>
      </c>
      <c r="J282" s="43" cm="1">
        <f t="array" ref="J282">IFERROR(INDEX(LY_12[Vendor Name], I282), "")</f>
        <v>0</v>
      </c>
      <c r="K282" s="44">
        <f>SUMIFS(LY_12[Closed Sales Volume YTD], LY_12[Associate Name], J277, LY_12[Vendor Name], J282)</f>
        <v>0</v>
      </c>
      <c r="L282" s="45" t="e">
        <f>K282/K275</f>
        <v>#DIV/0!</v>
      </c>
      <c r="N282" s="3">
        <v>4</v>
      </c>
      <c r="O282" s="3" cm="1">
        <f t="array" ref="O282">_xlfn.AGGREGATE(15, 3, (LY_12[Associate Name]=P277)/(LY_12[Associate Name]=P277)*ROW(LY_12[Associate Name]), N282) - 1</f>
        <v>4</v>
      </c>
      <c r="P282" s="43" cm="1">
        <f t="array" ref="P282">IFERROR(INDEX(LY_12[Vendor Name], O282), "")</f>
        <v>0</v>
      </c>
      <c r="Q282" s="44">
        <f>SUMIFS(LY_12[Closed Sales Volume YTD], LY_12[Associate Name], P277, LY_12[Vendor Name], P282)</f>
        <v>0</v>
      </c>
      <c r="R282" s="45" t="e">
        <f>Q282/Q275</f>
        <v>#DIV/0!</v>
      </c>
      <c r="T282" s="3">
        <v>4</v>
      </c>
      <c r="U282" s="3" cm="1">
        <f t="array" ref="U282">_xlfn.AGGREGATE(15, 3, (LY_12[Associate Name]=V277)/(LY_12[Associate Name]=V277)*ROW(LY_12[Associate Name]), T282) - 1</f>
        <v>4</v>
      </c>
      <c r="V282" s="43" cm="1">
        <f t="array" ref="V282">IFERROR(INDEX(LY_12[Vendor Name], U282), "")</f>
        <v>0</v>
      </c>
      <c r="W282" s="44">
        <f>SUMIFS(LY_12[Closed Sales Volume YTD], LY_12[Associate Name], V277, LY_12[Vendor Name], V282)</f>
        <v>0</v>
      </c>
      <c r="X282" s="45" t="e">
        <f>W282/W275</f>
        <v>#DIV/0!</v>
      </c>
      <c r="Z282" s="3">
        <v>4</v>
      </c>
      <c r="AA282" s="3" cm="1">
        <f t="array" ref="AA282">_xlfn.AGGREGATE(15, 3, (LY_12[Associate Name]=AB277)/(LY_12[Associate Name]=AB277)*ROW(LY_12[Associate Name]), Z282) - 1</f>
        <v>4</v>
      </c>
      <c r="AB282" s="43" cm="1">
        <f t="array" ref="AB282">IFERROR(INDEX(LY_12[Vendor Name], AA282), "")</f>
        <v>0</v>
      </c>
      <c r="AC282" s="44">
        <f>SUMIFS(LY_12[Closed Sales Volume YTD], LY_12[Associate Name], AB277, LY_12[Vendor Name], AB282)</f>
        <v>0</v>
      </c>
      <c r="AD282" s="45" t="e">
        <f>AC282/AC275</f>
        <v>#DIV/0!</v>
      </c>
    </row>
    <row r="283" spans="1:30" x14ac:dyDescent="0.2">
      <c r="B283" s="3">
        <v>5</v>
      </c>
      <c r="C283" s="3" cm="1">
        <f t="array" ref="C283">_xlfn.AGGREGATE(15, 3, (LY_12[Associate Name]=D277)/(LY_12[Associate Name]=D277)*ROW(LY_12[Associate Name]), B283) - 1</f>
        <v>5</v>
      </c>
      <c r="D283" s="43" cm="1">
        <f t="array" ref="D283">IFERROR(INDEX(LY_12[Vendor Name], C283), "")</f>
        <v>0</v>
      </c>
      <c r="E283" s="44">
        <f>SUMIFS(LY_12[Closed Sales Volume YTD], LY_12[Associate Name], D277, LY_12[Vendor Name], D283)</f>
        <v>0</v>
      </c>
      <c r="F283" s="45" t="e">
        <f>E283/E275</f>
        <v>#DIV/0!</v>
      </c>
      <c r="H283" s="3">
        <v>5</v>
      </c>
      <c r="I283" s="3" cm="1">
        <f t="array" ref="I283">_xlfn.AGGREGATE(15, 3, (LY_12[Associate Name]=J277)/(LY_12[Associate Name]=J277)*ROW(LY_12[Associate Name]), H283) - 1</f>
        <v>5</v>
      </c>
      <c r="J283" s="43" cm="1">
        <f t="array" ref="J283">IFERROR(INDEX(LY_12[Vendor Name], I283), "")</f>
        <v>0</v>
      </c>
      <c r="K283" s="44">
        <f>SUMIFS(LY_12[Closed Sales Volume YTD], LY_12[Associate Name], J277, LY_12[Vendor Name], J283)</f>
        <v>0</v>
      </c>
      <c r="L283" s="45" t="e">
        <f>K283/K275</f>
        <v>#DIV/0!</v>
      </c>
      <c r="N283" s="3">
        <v>5</v>
      </c>
      <c r="O283" s="3" cm="1">
        <f t="array" ref="O283">_xlfn.AGGREGATE(15, 3, (LY_12[Associate Name]=P277)/(LY_12[Associate Name]=P277)*ROW(LY_12[Associate Name]), N283) - 1</f>
        <v>5</v>
      </c>
      <c r="P283" s="43" cm="1">
        <f t="array" ref="P283">IFERROR(INDEX(LY_12[Vendor Name], O283), "")</f>
        <v>0</v>
      </c>
      <c r="Q283" s="44">
        <f>SUMIFS(LY_12[Closed Sales Volume YTD], LY_12[Associate Name], P277, LY_12[Vendor Name], P283)</f>
        <v>0</v>
      </c>
      <c r="R283" s="45" t="e">
        <f>Q283/Q275</f>
        <v>#DIV/0!</v>
      </c>
      <c r="T283" s="3">
        <v>5</v>
      </c>
      <c r="U283" s="3" cm="1">
        <f t="array" ref="U283">_xlfn.AGGREGATE(15, 3, (LY_12[Associate Name]=V277)/(LY_12[Associate Name]=V277)*ROW(LY_12[Associate Name]), T283) - 1</f>
        <v>5</v>
      </c>
      <c r="V283" s="43" cm="1">
        <f t="array" ref="V283">IFERROR(INDEX(LY_12[Vendor Name], U283), "")</f>
        <v>0</v>
      </c>
      <c r="W283" s="44">
        <f>SUMIFS(LY_12[Closed Sales Volume YTD], LY_12[Associate Name], V277, LY_12[Vendor Name], V283)</f>
        <v>0</v>
      </c>
      <c r="X283" s="45" t="e">
        <f>W283/W275</f>
        <v>#DIV/0!</v>
      </c>
      <c r="Z283" s="3">
        <v>5</v>
      </c>
      <c r="AA283" s="3" cm="1">
        <f t="array" ref="AA283">_xlfn.AGGREGATE(15, 3, (LY_12[Associate Name]=AB277)/(LY_12[Associate Name]=AB277)*ROW(LY_12[Associate Name]), Z283) - 1</f>
        <v>5</v>
      </c>
      <c r="AB283" s="43" cm="1">
        <f t="array" ref="AB283">IFERROR(INDEX(LY_12[Vendor Name], AA283), "")</f>
        <v>0</v>
      </c>
      <c r="AC283" s="44">
        <f>SUMIFS(LY_12[Closed Sales Volume YTD], LY_12[Associate Name], AB277, LY_12[Vendor Name], AB283)</f>
        <v>0</v>
      </c>
      <c r="AD283" s="45" t="e">
        <f>AC283/AC275</f>
        <v>#DIV/0!</v>
      </c>
    </row>
    <row r="284" spans="1:30" x14ac:dyDescent="0.2">
      <c r="B284" s="3">
        <v>6</v>
      </c>
      <c r="C284" s="3" cm="1">
        <f t="array" ref="C284">_xlfn.AGGREGATE(15, 3, (LY_12[Associate Name]=D277)/(LY_12[Associate Name]=D277)*ROW(LY_12[Associate Name]), B284) - 1</f>
        <v>6</v>
      </c>
      <c r="D284" s="43" cm="1">
        <f t="array" ref="D284">IFERROR(INDEX(LY_12[Vendor Name], C284), "")</f>
        <v>0</v>
      </c>
      <c r="E284" s="44">
        <f>SUMIFS(LY_12[Closed Sales Volume YTD], LY_12[Associate Name], D277, LY_12[Vendor Name], D284)</f>
        <v>0</v>
      </c>
      <c r="F284" s="45" t="e">
        <f>E284/E275</f>
        <v>#DIV/0!</v>
      </c>
      <c r="H284" s="3">
        <v>6</v>
      </c>
      <c r="I284" s="3" cm="1">
        <f t="array" ref="I284">_xlfn.AGGREGATE(15, 3, (LY_12[Associate Name]=J277)/(LY_12[Associate Name]=J277)*ROW(LY_12[Associate Name]), H284) - 1</f>
        <v>6</v>
      </c>
      <c r="J284" s="43" cm="1">
        <f t="array" ref="J284">IFERROR(INDEX(LY_12[Vendor Name], I284), "")</f>
        <v>0</v>
      </c>
      <c r="K284" s="44">
        <f>SUMIFS(LY_12[Closed Sales Volume YTD], LY_12[Associate Name], J277, LY_12[Vendor Name], J284)</f>
        <v>0</v>
      </c>
      <c r="L284" s="45" t="e">
        <f>K284/K275</f>
        <v>#DIV/0!</v>
      </c>
      <c r="N284" s="3">
        <v>6</v>
      </c>
      <c r="O284" s="3" cm="1">
        <f t="array" ref="O284">_xlfn.AGGREGATE(15, 3, (LY_12[Associate Name]=P277)/(LY_12[Associate Name]=P277)*ROW(LY_12[Associate Name]), N284) - 1</f>
        <v>6</v>
      </c>
      <c r="P284" s="43" cm="1">
        <f t="array" ref="P284">IFERROR(INDEX(LY_12[Vendor Name], O284), "")</f>
        <v>0</v>
      </c>
      <c r="Q284" s="44">
        <f>SUMIFS(LY_12[Closed Sales Volume YTD], LY_12[Associate Name], P277, LY_12[Vendor Name], P284)</f>
        <v>0</v>
      </c>
      <c r="R284" s="45" t="e">
        <f>Q284/Q275</f>
        <v>#DIV/0!</v>
      </c>
      <c r="T284" s="3">
        <v>6</v>
      </c>
      <c r="U284" s="3" cm="1">
        <f t="array" ref="U284">_xlfn.AGGREGATE(15, 3, (LY_12[Associate Name]=V277)/(LY_12[Associate Name]=V277)*ROW(LY_12[Associate Name]), T284) - 1</f>
        <v>6</v>
      </c>
      <c r="V284" s="43" cm="1">
        <f t="array" ref="V284">IFERROR(INDEX(LY_12[Vendor Name], U284), "")</f>
        <v>0</v>
      </c>
      <c r="W284" s="44">
        <f>SUMIFS(LY_12[Closed Sales Volume YTD], LY_12[Associate Name], V277, LY_12[Vendor Name], V284)</f>
        <v>0</v>
      </c>
      <c r="X284" s="45" t="e">
        <f>W284/W275</f>
        <v>#DIV/0!</v>
      </c>
      <c r="Z284" s="3">
        <v>6</v>
      </c>
      <c r="AA284" s="3" cm="1">
        <f t="array" ref="AA284">_xlfn.AGGREGATE(15, 3, (LY_12[Associate Name]=AB277)/(LY_12[Associate Name]=AB277)*ROW(LY_12[Associate Name]), Z284) - 1</f>
        <v>6</v>
      </c>
      <c r="AB284" s="43" cm="1">
        <f t="array" ref="AB284">IFERROR(INDEX(LY_12[Vendor Name], AA284), "")</f>
        <v>0</v>
      </c>
      <c r="AC284" s="44">
        <f>SUMIFS(LY_12[Closed Sales Volume YTD], LY_12[Associate Name], AB277, LY_12[Vendor Name], AB284)</f>
        <v>0</v>
      </c>
      <c r="AD284" s="45" t="e">
        <f>AC284/AC275</f>
        <v>#DIV/0!</v>
      </c>
    </row>
    <row r="285" spans="1:30" x14ac:dyDescent="0.2">
      <c r="B285" s="3">
        <v>7</v>
      </c>
      <c r="C285" s="3" cm="1">
        <f t="array" ref="C285">_xlfn.AGGREGATE(15, 3, (LY_12[Associate Name]=D277)/(LY_12[Associate Name]=D277)*ROW(LY_12[Associate Name]), B285) - 1</f>
        <v>7</v>
      </c>
      <c r="D285" s="43" cm="1">
        <f t="array" ref="D285">IFERROR(INDEX(LY_12[Vendor Name], C285), "")</f>
        <v>0</v>
      </c>
      <c r="E285" s="44">
        <f>SUMIFS(LY_12[Closed Sales Volume YTD], LY_12[Associate Name], D277, LY_12[Vendor Name], D285)</f>
        <v>0</v>
      </c>
      <c r="F285" s="45" t="e">
        <f>E285/E275</f>
        <v>#DIV/0!</v>
      </c>
      <c r="H285" s="3">
        <v>7</v>
      </c>
      <c r="I285" s="3" cm="1">
        <f t="array" ref="I285">_xlfn.AGGREGATE(15, 3, (LY_12[Associate Name]=J277)/(LY_12[Associate Name]=J277)*ROW(LY_12[Associate Name]), H285) - 1</f>
        <v>7</v>
      </c>
      <c r="J285" s="43" cm="1">
        <f t="array" ref="J285">IFERROR(INDEX(LY_12[Vendor Name], I285), "")</f>
        <v>0</v>
      </c>
      <c r="K285" s="44">
        <f>SUMIFS(LY_12[Closed Sales Volume YTD], LY_12[Associate Name], J277, LY_12[Vendor Name], J285)</f>
        <v>0</v>
      </c>
      <c r="L285" s="45" t="e">
        <f>K285/K275</f>
        <v>#DIV/0!</v>
      </c>
      <c r="N285" s="3">
        <v>7</v>
      </c>
      <c r="O285" s="3" cm="1">
        <f t="array" ref="O285">_xlfn.AGGREGATE(15, 3, (LY_12[Associate Name]=P277)/(LY_12[Associate Name]=P277)*ROW(LY_12[Associate Name]), N285) - 1</f>
        <v>7</v>
      </c>
      <c r="P285" s="43" cm="1">
        <f t="array" ref="P285">IFERROR(INDEX(LY_12[Vendor Name], O285), "")</f>
        <v>0</v>
      </c>
      <c r="Q285" s="44">
        <f>SUMIFS(LY_12[Closed Sales Volume YTD], LY_12[Associate Name], P277, LY_12[Vendor Name], P285)</f>
        <v>0</v>
      </c>
      <c r="R285" s="45" t="e">
        <f>Q285/Q275</f>
        <v>#DIV/0!</v>
      </c>
      <c r="T285" s="3">
        <v>7</v>
      </c>
      <c r="U285" s="3" cm="1">
        <f t="array" ref="U285">_xlfn.AGGREGATE(15, 3, (LY_12[Associate Name]=V277)/(LY_12[Associate Name]=V277)*ROW(LY_12[Associate Name]), T285) - 1</f>
        <v>7</v>
      </c>
      <c r="V285" s="43" cm="1">
        <f t="array" ref="V285">IFERROR(INDEX(LY_12[Vendor Name], U285), "")</f>
        <v>0</v>
      </c>
      <c r="W285" s="44">
        <f>SUMIFS(LY_12[Closed Sales Volume YTD], LY_12[Associate Name], V277, LY_12[Vendor Name], V285)</f>
        <v>0</v>
      </c>
      <c r="X285" s="45" t="e">
        <f>W285/W275</f>
        <v>#DIV/0!</v>
      </c>
      <c r="Z285" s="3">
        <v>7</v>
      </c>
      <c r="AA285" s="3" cm="1">
        <f t="array" ref="AA285">_xlfn.AGGREGATE(15, 3, (LY_12[Associate Name]=AB277)/(LY_12[Associate Name]=AB277)*ROW(LY_12[Associate Name]), Z285) - 1</f>
        <v>7</v>
      </c>
      <c r="AB285" s="43" cm="1">
        <f t="array" ref="AB285">IFERROR(INDEX(LY_12[Vendor Name], AA285), "")</f>
        <v>0</v>
      </c>
      <c r="AC285" s="44">
        <f>SUMIFS(LY_12[Closed Sales Volume YTD], LY_12[Associate Name], AB277, LY_12[Vendor Name], AB285)</f>
        <v>0</v>
      </c>
      <c r="AD285" s="45" t="e">
        <f>AC285/AC275</f>
        <v>#DIV/0!</v>
      </c>
    </row>
    <row r="286" spans="1:30" x14ac:dyDescent="0.2">
      <c r="B286" s="3">
        <v>8</v>
      </c>
      <c r="C286" s="3" cm="1">
        <f t="array" ref="C286">_xlfn.AGGREGATE(15, 3, (LY_12[Associate Name]=D277)/(LY_12[Associate Name]=D277)*ROW(LY_12[Associate Name]), B286) - 1</f>
        <v>8</v>
      </c>
      <c r="D286" s="43" cm="1">
        <f t="array" ref="D286">IFERROR(INDEX(LY_12[Vendor Name], C286), "")</f>
        <v>0</v>
      </c>
      <c r="E286" s="44">
        <f>SUMIFS(LY_12[Closed Sales Volume YTD], LY_12[Associate Name], D277, LY_12[Vendor Name], D286)</f>
        <v>0</v>
      </c>
      <c r="F286" s="45" t="e">
        <f>E286/E275</f>
        <v>#DIV/0!</v>
      </c>
      <c r="H286" s="3">
        <v>8</v>
      </c>
      <c r="I286" s="3" cm="1">
        <f t="array" ref="I286">_xlfn.AGGREGATE(15, 3, (LY_12[Associate Name]=J277)/(LY_12[Associate Name]=J277)*ROW(LY_12[Associate Name]), H286) - 1</f>
        <v>8</v>
      </c>
      <c r="J286" s="43" cm="1">
        <f t="array" ref="J286">IFERROR(INDEX(LY_12[Vendor Name], I286), "")</f>
        <v>0</v>
      </c>
      <c r="K286" s="44">
        <f>SUMIFS(LY_12[Closed Sales Volume YTD], LY_12[Associate Name], J277, LY_12[Vendor Name], J286)</f>
        <v>0</v>
      </c>
      <c r="L286" s="45" t="e">
        <f>K286/K275</f>
        <v>#DIV/0!</v>
      </c>
      <c r="N286" s="3">
        <v>8</v>
      </c>
      <c r="O286" s="3" cm="1">
        <f t="array" ref="O286">_xlfn.AGGREGATE(15, 3, (LY_12[Associate Name]=P277)/(LY_12[Associate Name]=P277)*ROW(LY_12[Associate Name]), N286) - 1</f>
        <v>8</v>
      </c>
      <c r="P286" s="43" cm="1">
        <f t="array" ref="P286">IFERROR(INDEX(LY_12[Vendor Name], O286), "")</f>
        <v>0</v>
      </c>
      <c r="Q286" s="44">
        <f>SUMIFS(LY_12[Closed Sales Volume YTD], LY_12[Associate Name], P277, LY_12[Vendor Name], P286)</f>
        <v>0</v>
      </c>
      <c r="R286" s="45" t="e">
        <f>Q286/Q275</f>
        <v>#DIV/0!</v>
      </c>
      <c r="T286" s="3">
        <v>8</v>
      </c>
      <c r="U286" s="3" cm="1">
        <f t="array" ref="U286">_xlfn.AGGREGATE(15, 3, (LY_12[Associate Name]=V277)/(LY_12[Associate Name]=V277)*ROW(LY_12[Associate Name]), T286) - 1</f>
        <v>8</v>
      </c>
      <c r="V286" s="43" cm="1">
        <f t="array" ref="V286">IFERROR(INDEX(LY_12[Vendor Name], U286), "")</f>
        <v>0</v>
      </c>
      <c r="W286" s="44">
        <f>SUMIFS(LY_12[Closed Sales Volume YTD], LY_12[Associate Name], V277, LY_12[Vendor Name], V286)</f>
        <v>0</v>
      </c>
      <c r="X286" s="45" t="e">
        <f>W286/W275</f>
        <v>#DIV/0!</v>
      </c>
      <c r="Z286" s="3">
        <v>8</v>
      </c>
      <c r="AA286" s="3" cm="1">
        <f t="array" ref="AA286">_xlfn.AGGREGATE(15, 3, (LY_12[Associate Name]=AB277)/(LY_12[Associate Name]=AB277)*ROW(LY_12[Associate Name]), Z286) - 1</f>
        <v>8</v>
      </c>
      <c r="AB286" s="43" cm="1">
        <f t="array" ref="AB286">IFERROR(INDEX(LY_12[Vendor Name], AA286), "")</f>
        <v>0</v>
      </c>
      <c r="AC286" s="44">
        <f>SUMIFS(LY_12[Closed Sales Volume YTD], LY_12[Associate Name], AB277, LY_12[Vendor Name], AB286)</f>
        <v>0</v>
      </c>
      <c r="AD286" s="45" t="e">
        <f>AC286/AC275</f>
        <v>#DIV/0!</v>
      </c>
    </row>
    <row r="287" spans="1:30" x14ac:dyDescent="0.2">
      <c r="B287" s="3">
        <v>9</v>
      </c>
      <c r="C287" s="3" cm="1">
        <f t="array" ref="C287">_xlfn.AGGREGATE(15, 3, (LY_12[Associate Name]=D277)/(LY_12[Associate Name]=D277)*ROW(LY_12[Associate Name]), B287) - 1</f>
        <v>9</v>
      </c>
      <c r="D287" s="43" cm="1">
        <f t="array" ref="D287">IFERROR(INDEX(LY_12[Vendor Name], C287), "")</f>
        <v>0</v>
      </c>
      <c r="E287" s="44">
        <f>SUMIFS(LY_12[Closed Sales Volume YTD], LY_12[Associate Name], D277, LY_12[Vendor Name], D287)</f>
        <v>0</v>
      </c>
      <c r="F287" s="45" t="e">
        <f>E287/E275</f>
        <v>#DIV/0!</v>
      </c>
      <c r="H287" s="3">
        <v>9</v>
      </c>
      <c r="I287" s="3" cm="1">
        <f t="array" ref="I287">_xlfn.AGGREGATE(15, 3, (LY_12[Associate Name]=J277)/(LY_12[Associate Name]=J277)*ROW(LY_12[Associate Name]), H287) - 1</f>
        <v>9</v>
      </c>
      <c r="J287" s="43" cm="1">
        <f t="array" ref="J287">IFERROR(INDEX(LY_12[Vendor Name], I287), "")</f>
        <v>0</v>
      </c>
      <c r="K287" s="44">
        <f>SUMIFS(LY_12[Closed Sales Volume YTD], LY_12[Associate Name], J277, LY_12[Vendor Name], J287)</f>
        <v>0</v>
      </c>
      <c r="L287" s="45" t="e">
        <f>K287/K275</f>
        <v>#DIV/0!</v>
      </c>
      <c r="N287" s="3">
        <v>9</v>
      </c>
      <c r="O287" s="3" cm="1">
        <f t="array" ref="O287">_xlfn.AGGREGATE(15, 3, (LY_12[Associate Name]=P277)/(LY_12[Associate Name]=P277)*ROW(LY_12[Associate Name]), N287) - 1</f>
        <v>9</v>
      </c>
      <c r="P287" s="43" cm="1">
        <f t="array" ref="P287">IFERROR(INDEX(LY_12[Vendor Name], O287), "")</f>
        <v>0</v>
      </c>
      <c r="Q287" s="44">
        <f>SUMIFS(LY_12[Closed Sales Volume YTD], LY_12[Associate Name], P277, LY_12[Vendor Name], P287)</f>
        <v>0</v>
      </c>
      <c r="R287" s="45" t="e">
        <f>Q287/Q275</f>
        <v>#DIV/0!</v>
      </c>
      <c r="T287" s="3">
        <v>9</v>
      </c>
      <c r="U287" s="3" cm="1">
        <f t="array" ref="U287">_xlfn.AGGREGATE(15, 3, (LY_12[Associate Name]=V277)/(LY_12[Associate Name]=V277)*ROW(LY_12[Associate Name]), T287) - 1</f>
        <v>9</v>
      </c>
      <c r="V287" s="43" cm="1">
        <f t="array" ref="V287">IFERROR(INDEX(LY_12[Vendor Name], U287), "")</f>
        <v>0</v>
      </c>
      <c r="W287" s="44">
        <f>SUMIFS(LY_12[Closed Sales Volume YTD], LY_12[Associate Name], V277, LY_12[Vendor Name], V287)</f>
        <v>0</v>
      </c>
      <c r="X287" s="45" t="e">
        <f>W287/W275</f>
        <v>#DIV/0!</v>
      </c>
      <c r="Z287" s="3">
        <v>9</v>
      </c>
      <c r="AA287" s="3" cm="1">
        <f t="array" ref="AA287">_xlfn.AGGREGATE(15, 3, (LY_12[Associate Name]=AB277)/(LY_12[Associate Name]=AB277)*ROW(LY_12[Associate Name]), Z287) - 1</f>
        <v>9</v>
      </c>
      <c r="AB287" s="43" cm="1">
        <f t="array" ref="AB287">IFERROR(INDEX(LY_12[Vendor Name], AA287), "")</f>
        <v>0</v>
      </c>
      <c r="AC287" s="44">
        <f>SUMIFS(LY_12[Closed Sales Volume YTD], LY_12[Associate Name], AB277, LY_12[Vendor Name], AB287)</f>
        <v>0</v>
      </c>
      <c r="AD287" s="45" t="e">
        <f>AC287/AC275</f>
        <v>#DIV/0!</v>
      </c>
    </row>
    <row r="288" spans="1:30" x14ac:dyDescent="0.2">
      <c r="B288" s="3">
        <v>10</v>
      </c>
      <c r="C288" s="3" cm="1">
        <f t="array" ref="C288">_xlfn.AGGREGATE(15, 3, (LY_12[Associate Name]=D277)/(LY_12[Associate Name]=D277)*ROW(LY_12[Associate Name]), B288) - 1</f>
        <v>10</v>
      </c>
      <c r="D288" s="43" cm="1">
        <f t="array" ref="D288">IFERROR(INDEX(LY_12[Vendor Name], C288), "")</f>
        <v>0</v>
      </c>
      <c r="E288" s="44">
        <f>SUMIFS(LY_12[Closed Sales Volume YTD], LY_12[Associate Name], D277, LY_12[Vendor Name], D288)</f>
        <v>0</v>
      </c>
      <c r="F288" s="45" t="e">
        <f>E288/E275</f>
        <v>#DIV/0!</v>
      </c>
      <c r="H288" s="3">
        <v>10</v>
      </c>
      <c r="I288" s="3" cm="1">
        <f t="array" ref="I288">_xlfn.AGGREGATE(15, 3, (LY_12[Associate Name]=J277)/(LY_12[Associate Name]=J277)*ROW(LY_12[Associate Name]), H288) - 1</f>
        <v>10</v>
      </c>
      <c r="J288" s="43" cm="1">
        <f t="array" ref="J288">IFERROR(INDEX(LY_12[Vendor Name], I288), "")</f>
        <v>0</v>
      </c>
      <c r="K288" s="44">
        <f>SUMIFS(LY_12[Closed Sales Volume YTD], LY_12[Associate Name], J277, LY_12[Vendor Name], J288)</f>
        <v>0</v>
      </c>
      <c r="L288" s="45" t="e">
        <f>K288/K275</f>
        <v>#DIV/0!</v>
      </c>
      <c r="N288" s="3">
        <v>10</v>
      </c>
      <c r="O288" s="3" cm="1">
        <f t="array" ref="O288">_xlfn.AGGREGATE(15, 3, (LY_12[Associate Name]=P277)/(LY_12[Associate Name]=P277)*ROW(LY_12[Associate Name]), N288) - 1</f>
        <v>10</v>
      </c>
      <c r="P288" s="43" cm="1">
        <f t="array" ref="P288">IFERROR(INDEX(LY_12[Vendor Name], O288), "")</f>
        <v>0</v>
      </c>
      <c r="Q288" s="44">
        <f>SUMIFS(LY_12[Closed Sales Volume YTD], LY_12[Associate Name], P277, LY_12[Vendor Name], P288)</f>
        <v>0</v>
      </c>
      <c r="R288" s="45" t="e">
        <f>Q288/Q275</f>
        <v>#DIV/0!</v>
      </c>
      <c r="T288" s="3">
        <v>10</v>
      </c>
      <c r="U288" s="3" cm="1">
        <f t="array" ref="U288">_xlfn.AGGREGATE(15, 3, (LY_12[Associate Name]=V277)/(LY_12[Associate Name]=V277)*ROW(LY_12[Associate Name]), T288) - 1</f>
        <v>10</v>
      </c>
      <c r="V288" s="43" cm="1">
        <f t="array" ref="V288">IFERROR(INDEX(LY_12[Vendor Name], U288), "")</f>
        <v>0</v>
      </c>
      <c r="W288" s="44">
        <f>SUMIFS(LY_12[Closed Sales Volume YTD], LY_12[Associate Name], V277, LY_12[Vendor Name], V288)</f>
        <v>0</v>
      </c>
      <c r="X288" s="45" t="e">
        <f>W288/W275</f>
        <v>#DIV/0!</v>
      </c>
      <c r="Z288" s="3">
        <v>10</v>
      </c>
      <c r="AA288" s="3" cm="1">
        <f t="array" ref="AA288">_xlfn.AGGREGATE(15, 3, (LY_12[Associate Name]=AB277)/(LY_12[Associate Name]=AB277)*ROW(LY_12[Associate Name]), Z288) - 1</f>
        <v>10</v>
      </c>
      <c r="AB288" s="43" cm="1">
        <f t="array" ref="AB288">IFERROR(INDEX(LY_12[Vendor Name], AA288), "")</f>
        <v>0</v>
      </c>
      <c r="AC288" s="44">
        <f>SUMIFS(LY_12[Closed Sales Volume YTD], LY_12[Associate Name], AB277, LY_12[Vendor Name], AB288)</f>
        <v>0</v>
      </c>
      <c r="AD288" s="45" t="e">
        <f>AC288/AC275</f>
        <v>#DIV/0!</v>
      </c>
    </row>
    <row r="290" spans="1:30" x14ac:dyDescent="0.2">
      <c r="A290" s="81">
        <f>A274+5</f>
        <v>91</v>
      </c>
      <c r="B290" s="3"/>
      <c r="C290" s="3"/>
      <c r="D290" s="76" t="str" cm="1">
        <f t="array" ref="D290">IFERROR(INDEX(LY_Associate[Associate Name], A290), "")</f>
        <v/>
      </c>
      <c r="E290" s="77"/>
      <c r="F290" s="78"/>
      <c r="G290" s="81">
        <f>G274+5</f>
        <v>92</v>
      </c>
      <c r="H290" s="3"/>
      <c r="I290" s="3"/>
      <c r="J290" s="76" t="str" cm="1">
        <f t="array" ref="J290">IFERROR(INDEX(LY_Associate[Associate Name], G290), "")</f>
        <v/>
      </c>
      <c r="K290" s="77"/>
      <c r="L290" s="78"/>
      <c r="M290" s="81">
        <f>M274+5</f>
        <v>93</v>
      </c>
      <c r="N290" s="3"/>
      <c r="O290" s="3"/>
      <c r="P290" s="76" t="str" cm="1">
        <f t="array" ref="P290">IFERROR(INDEX(LY_Associate[Associate Name], M290), "")</f>
        <v/>
      </c>
      <c r="Q290" s="77"/>
      <c r="R290" s="78"/>
      <c r="S290" s="81">
        <f>S274+5</f>
        <v>94</v>
      </c>
      <c r="T290" s="3"/>
      <c r="U290" s="3"/>
      <c r="V290" s="76" t="str" cm="1">
        <f t="array" ref="V290">IFERROR(INDEX(LY_Associate[Associate Name], S290), "")</f>
        <v/>
      </c>
      <c r="W290" s="77"/>
      <c r="X290" s="78"/>
      <c r="Y290" s="81">
        <f>Y274+5</f>
        <v>95</v>
      </c>
      <c r="Z290" s="3"/>
      <c r="AA290" s="3"/>
      <c r="AB290" s="76" t="str" cm="1">
        <f t="array" ref="AB290">IFERROR(INDEX(LY_Associate[Associate Name], Y290), "")</f>
        <v/>
      </c>
      <c r="AC290" s="77"/>
      <c r="AD290" s="78"/>
    </row>
    <row r="291" spans="1:30" x14ac:dyDescent="0.2">
      <c r="A291" s="81"/>
      <c r="B291" s="3"/>
      <c r="C291" s="3"/>
      <c r="D291" s="37" t="s">
        <v>36</v>
      </c>
      <c r="E291" s="79">
        <f>SUMIFS(LY_12[Closed Sales Volume YTD], LY_12[Associate Name], D290)</f>
        <v>0</v>
      </c>
      <c r="F291" s="80"/>
      <c r="G291" s="81"/>
      <c r="H291" s="3"/>
      <c r="I291" s="3"/>
      <c r="J291" s="37" t="s">
        <v>36</v>
      </c>
      <c r="K291" s="79">
        <f>SUMIFS(LY_12[Closed Sales Volume YTD], LY_12[Associate Name], J290)</f>
        <v>0</v>
      </c>
      <c r="L291" s="80"/>
      <c r="M291" s="81"/>
      <c r="N291" s="3"/>
      <c r="O291" s="3"/>
      <c r="P291" s="37" t="s">
        <v>36</v>
      </c>
      <c r="Q291" s="79">
        <f>SUMIFS(LY_12[Closed Sales Volume YTD], LY_12[Associate Name], P290)</f>
        <v>0</v>
      </c>
      <c r="R291" s="80"/>
      <c r="S291" s="81"/>
      <c r="T291" s="3"/>
      <c r="U291" s="3"/>
      <c r="V291" s="37" t="s">
        <v>36</v>
      </c>
      <c r="W291" s="79">
        <f>SUMIFS(LY_12[Closed Sales Volume YTD], LY_12[Associate Name], V290)</f>
        <v>0</v>
      </c>
      <c r="X291" s="80"/>
      <c r="Y291" s="81"/>
      <c r="Z291" s="3"/>
      <c r="AA291" s="3"/>
      <c r="AB291" s="37" t="s">
        <v>36</v>
      </c>
      <c r="AC291" s="79">
        <f>SUMIFS(LY_12[Closed Sales Volume YTD], LY_12[Associate Name], AB290)</f>
        <v>0</v>
      </c>
      <c r="AD291" s="80"/>
    </row>
    <row r="292" spans="1:30" x14ac:dyDescent="0.2">
      <c r="A292" s="81"/>
      <c r="B292" s="3"/>
      <c r="C292" s="3"/>
      <c r="D292" s="37" t="s">
        <v>37</v>
      </c>
      <c r="E292" s="72" t="e">
        <f>E291/LY_12[[#Totals],[Closed Sales Volume YTD]]</f>
        <v>#DIV/0!</v>
      </c>
      <c r="F292" s="73"/>
      <c r="G292" s="81"/>
      <c r="H292" s="3"/>
      <c r="I292" s="3"/>
      <c r="J292" s="37" t="s">
        <v>37</v>
      </c>
      <c r="K292" s="72" t="e">
        <f>K291/LY_12[[#Totals],[Closed Sales Volume YTD]]</f>
        <v>#DIV/0!</v>
      </c>
      <c r="L292" s="73"/>
      <c r="M292" s="81"/>
      <c r="N292" s="3"/>
      <c r="O292" s="3"/>
      <c r="P292" s="37" t="s">
        <v>37</v>
      </c>
      <c r="Q292" s="72" t="e">
        <f>Q291/LY_12[[#Totals],[Closed Sales Volume YTD]]</f>
        <v>#DIV/0!</v>
      </c>
      <c r="R292" s="73"/>
      <c r="S292" s="81"/>
      <c r="T292" s="3"/>
      <c r="U292" s="3"/>
      <c r="V292" s="37" t="s">
        <v>37</v>
      </c>
      <c r="W292" s="72" t="e">
        <f>W291/LY_12[[#Totals],[Closed Sales Volume YTD]]</f>
        <v>#DIV/0!</v>
      </c>
      <c r="X292" s="73"/>
      <c r="Y292" s="81"/>
      <c r="Z292" s="3"/>
      <c r="AA292" s="3"/>
      <c r="AB292" s="37" t="s">
        <v>37</v>
      </c>
      <c r="AC292" s="72" t="e">
        <f>AC291/LY_12[[#Totals],[Closed Sales Volume YTD]]</f>
        <v>#DIV/0!</v>
      </c>
      <c r="AD292" s="73"/>
    </row>
    <row r="293" spans="1:30" x14ac:dyDescent="0.2">
      <c r="B293" s="38" t="s">
        <v>38</v>
      </c>
      <c r="C293" s="39" t="s">
        <v>39</v>
      </c>
      <c r="D293" s="74" t="str">
        <f>D290</f>
        <v/>
      </c>
      <c r="E293" s="75"/>
      <c r="H293" s="38" t="s">
        <v>38</v>
      </c>
      <c r="I293" s="39" t="s">
        <v>39</v>
      </c>
      <c r="J293" s="74" t="str">
        <f>J290</f>
        <v/>
      </c>
      <c r="K293" s="75"/>
      <c r="N293" s="38" t="s">
        <v>38</v>
      </c>
      <c r="O293" s="39" t="s">
        <v>39</v>
      </c>
      <c r="P293" s="74" t="str">
        <f>P290</f>
        <v/>
      </c>
      <c r="Q293" s="75"/>
      <c r="T293" s="38" t="s">
        <v>38</v>
      </c>
      <c r="U293" s="39" t="s">
        <v>39</v>
      </c>
      <c r="V293" s="74" t="str">
        <f>V290</f>
        <v/>
      </c>
      <c r="W293" s="75"/>
      <c r="Z293" s="38" t="s">
        <v>38</v>
      </c>
      <c r="AA293" s="39" t="s">
        <v>39</v>
      </c>
      <c r="AB293" s="74" t="str">
        <f>AB290</f>
        <v/>
      </c>
      <c r="AC293" s="75"/>
    </row>
    <row r="294" spans="1:30" x14ac:dyDescent="0.2">
      <c r="B294" s="40"/>
      <c r="C294" s="40"/>
      <c r="D294" s="41" t="s">
        <v>40</v>
      </c>
      <c r="E294" s="41" t="s">
        <v>41</v>
      </c>
      <c r="F294" s="42" t="s">
        <v>42</v>
      </c>
      <c r="H294" s="40"/>
      <c r="I294" s="40"/>
      <c r="J294" s="41" t="s">
        <v>40</v>
      </c>
      <c r="K294" s="41" t="s">
        <v>41</v>
      </c>
      <c r="L294" s="42" t="s">
        <v>42</v>
      </c>
      <c r="N294" s="40"/>
      <c r="O294" s="40"/>
      <c r="P294" s="41" t="s">
        <v>40</v>
      </c>
      <c r="Q294" s="41" t="s">
        <v>41</v>
      </c>
      <c r="R294" s="42" t="s">
        <v>42</v>
      </c>
      <c r="T294" s="40"/>
      <c r="U294" s="40"/>
      <c r="V294" s="41" t="s">
        <v>40</v>
      </c>
      <c r="W294" s="41" t="s">
        <v>41</v>
      </c>
      <c r="X294" s="42" t="s">
        <v>42</v>
      </c>
      <c r="Z294" s="40"/>
      <c r="AA294" s="40"/>
      <c r="AB294" s="41" t="s">
        <v>40</v>
      </c>
      <c r="AC294" s="41" t="s">
        <v>41</v>
      </c>
      <c r="AD294" s="42" t="s">
        <v>42</v>
      </c>
    </row>
    <row r="295" spans="1:30" x14ac:dyDescent="0.2">
      <c r="B295" s="3">
        <v>1</v>
      </c>
      <c r="C295" s="3" cm="1">
        <f t="array" ref="C295">_xlfn.AGGREGATE(15, 3, (LY_12[Associate Name]=D293)/(LY_12[Associate Name]=D293)*ROW(LY_12[Associate Name]), B295) - 1</f>
        <v>1</v>
      </c>
      <c r="D295" s="43" cm="1">
        <f t="array" ref="D295">IFERROR(INDEX(LY_12[Vendor Name], C295), "")</f>
        <v>0</v>
      </c>
      <c r="E295" s="44">
        <f>SUMIFS(LY_12[Closed Sales Volume YTD], LY_12[Associate Name], D293, LY_12[Vendor Name], D295)</f>
        <v>0</v>
      </c>
      <c r="F295" s="46" t="e">
        <f>E295/E291</f>
        <v>#DIV/0!</v>
      </c>
      <c r="H295" s="3">
        <v>1</v>
      </c>
      <c r="I295" s="3" cm="1">
        <f t="array" ref="I295">_xlfn.AGGREGATE(15, 3, (LY_12[Associate Name]=J293)/(LY_12[Associate Name]=J293)*ROW(LY_12[Associate Name]), H295) - 1</f>
        <v>1</v>
      </c>
      <c r="J295" s="43" cm="1">
        <f t="array" ref="J295">IFERROR(INDEX(LY_12[Vendor Name], I295), "")</f>
        <v>0</v>
      </c>
      <c r="K295" s="44">
        <f>SUMIFS(LY_12[Closed Sales Volume YTD], LY_12[Associate Name], J293, LY_12[Vendor Name], J295)</f>
        <v>0</v>
      </c>
      <c r="L295" s="46" t="e">
        <f>K295/K291</f>
        <v>#DIV/0!</v>
      </c>
      <c r="N295" s="3">
        <v>1</v>
      </c>
      <c r="O295" s="3" cm="1">
        <f t="array" ref="O295">_xlfn.AGGREGATE(15, 3, (LY_12[Associate Name]=P293)/(LY_12[Associate Name]=P293)*ROW(LY_12[Associate Name]), N295) - 1</f>
        <v>1</v>
      </c>
      <c r="P295" s="43" cm="1">
        <f t="array" ref="P295">IFERROR(INDEX(LY_12[Vendor Name], O295), "")</f>
        <v>0</v>
      </c>
      <c r="Q295" s="44">
        <f>SUMIFS(LY_12[Closed Sales Volume YTD], LY_12[Associate Name], P293, LY_12[Vendor Name], P295)</f>
        <v>0</v>
      </c>
      <c r="R295" s="46" t="e">
        <f>Q295/Q291</f>
        <v>#DIV/0!</v>
      </c>
      <c r="T295" s="3">
        <v>1</v>
      </c>
      <c r="U295" s="3" cm="1">
        <f t="array" ref="U295">_xlfn.AGGREGATE(15, 3, (LY_12[Associate Name]=V293)/(LY_12[Associate Name]=V293)*ROW(LY_12[Associate Name]), T295) - 1</f>
        <v>1</v>
      </c>
      <c r="V295" s="43" cm="1">
        <f t="array" ref="V295">IFERROR(INDEX(LY_12[Vendor Name], U295), "")</f>
        <v>0</v>
      </c>
      <c r="W295" s="44">
        <f>SUMIFS(LY_12[Closed Sales Volume YTD], LY_12[Associate Name], V293, LY_12[Vendor Name], V295)</f>
        <v>0</v>
      </c>
      <c r="X295" s="46" t="e">
        <f>W295/W291</f>
        <v>#DIV/0!</v>
      </c>
      <c r="Z295" s="3">
        <v>1</v>
      </c>
      <c r="AA295" s="3" cm="1">
        <f t="array" ref="AA295">_xlfn.AGGREGATE(15, 3, (LY_12[Associate Name]=AB293)/(LY_12[Associate Name]=AB293)*ROW(LY_12[Associate Name]), Z295) - 1</f>
        <v>1</v>
      </c>
      <c r="AB295" s="43" cm="1">
        <f t="array" ref="AB295">IFERROR(INDEX(LY_12[Vendor Name], AA295), "")</f>
        <v>0</v>
      </c>
      <c r="AC295" s="44">
        <f>SUMIFS(LY_12[Closed Sales Volume YTD], LY_12[Associate Name], AB293, LY_12[Vendor Name], AB295)</f>
        <v>0</v>
      </c>
      <c r="AD295" s="46" t="e">
        <f>AC295/AC291</f>
        <v>#DIV/0!</v>
      </c>
    </row>
    <row r="296" spans="1:30" x14ac:dyDescent="0.2">
      <c r="B296" s="3">
        <v>2</v>
      </c>
      <c r="C296" s="3" cm="1">
        <f t="array" ref="C296">_xlfn.AGGREGATE(15, 3, (LY_12[Associate Name]=D293)/(LY_12[Associate Name]=D293)*ROW(LY_12[Associate Name]), B296) - 1</f>
        <v>2</v>
      </c>
      <c r="D296" s="43" cm="1">
        <f t="array" ref="D296">IFERROR(INDEX(LY_12[Vendor Name], C296), "")</f>
        <v>0</v>
      </c>
      <c r="E296" s="44">
        <f>SUMIFS(LY_12[Closed Sales Volume YTD], LY_12[Associate Name], D293, LY_12[Vendor Name], D296)</f>
        <v>0</v>
      </c>
      <c r="F296" s="46" t="e">
        <f>E296/E291</f>
        <v>#DIV/0!</v>
      </c>
      <c r="H296" s="3">
        <v>2</v>
      </c>
      <c r="I296" s="3" cm="1">
        <f t="array" ref="I296">_xlfn.AGGREGATE(15, 3, (LY_12[Associate Name]=J293)/(LY_12[Associate Name]=J293)*ROW(LY_12[Associate Name]), H296) - 1</f>
        <v>2</v>
      </c>
      <c r="J296" s="43" cm="1">
        <f t="array" ref="J296">IFERROR(INDEX(LY_12[Vendor Name], I296), "")</f>
        <v>0</v>
      </c>
      <c r="K296" s="44">
        <f>SUMIFS(LY_12[Closed Sales Volume YTD], LY_12[Associate Name], J293, LY_12[Vendor Name], J296)</f>
        <v>0</v>
      </c>
      <c r="L296" s="46" t="e">
        <f>K296/K291</f>
        <v>#DIV/0!</v>
      </c>
      <c r="N296" s="3">
        <v>2</v>
      </c>
      <c r="O296" s="3" cm="1">
        <f t="array" ref="O296">_xlfn.AGGREGATE(15, 3, (LY_12[Associate Name]=P293)/(LY_12[Associate Name]=P293)*ROW(LY_12[Associate Name]), N296) - 1</f>
        <v>2</v>
      </c>
      <c r="P296" s="43" cm="1">
        <f t="array" ref="P296">IFERROR(INDEX(LY_12[Vendor Name], O296), "")</f>
        <v>0</v>
      </c>
      <c r="Q296" s="44">
        <f>SUMIFS(LY_12[Closed Sales Volume YTD], LY_12[Associate Name], P293, LY_12[Vendor Name], P296)</f>
        <v>0</v>
      </c>
      <c r="R296" s="46" t="e">
        <f>Q296/Q291</f>
        <v>#DIV/0!</v>
      </c>
      <c r="T296" s="3">
        <v>2</v>
      </c>
      <c r="U296" s="3" cm="1">
        <f t="array" ref="U296">_xlfn.AGGREGATE(15, 3, (LY_12[Associate Name]=V293)/(LY_12[Associate Name]=V293)*ROW(LY_12[Associate Name]), T296) - 1</f>
        <v>2</v>
      </c>
      <c r="V296" s="43" cm="1">
        <f t="array" ref="V296">IFERROR(INDEX(LY_12[Vendor Name], U296), "")</f>
        <v>0</v>
      </c>
      <c r="W296" s="44">
        <f>SUMIFS(LY_12[Closed Sales Volume YTD], LY_12[Associate Name], V293, LY_12[Vendor Name], V296)</f>
        <v>0</v>
      </c>
      <c r="X296" s="46" t="e">
        <f>W296/W291</f>
        <v>#DIV/0!</v>
      </c>
      <c r="Z296" s="3">
        <v>2</v>
      </c>
      <c r="AA296" s="3" cm="1">
        <f t="array" ref="AA296">_xlfn.AGGREGATE(15, 3, (LY_12[Associate Name]=AB293)/(LY_12[Associate Name]=AB293)*ROW(LY_12[Associate Name]), Z296) - 1</f>
        <v>2</v>
      </c>
      <c r="AB296" s="43" cm="1">
        <f t="array" ref="AB296">IFERROR(INDEX(LY_12[Vendor Name], AA296), "")</f>
        <v>0</v>
      </c>
      <c r="AC296" s="44">
        <f>SUMIFS(LY_12[Closed Sales Volume YTD], LY_12[Associate Name], AB293, LY_12[Vendor Name], AB296)</f>
        <v>0</v>
      </c>
      <c r="AD296" s="46" t="e">
        <f>AC296/AC291</f>
        <v>#DIV/0!</v>
      </c>
    </row>
    <row r="297" spans="1:30" x14ac:dyDescent="0.2">
      <c r="B297" s="3">
        <v>3</v>
      </c>
      <c r="C297" s="3" cm="1">
        <f t="array" ref="C297">_xlfn.AGGREGATE(15, 3, (LY_12[Associate Name]=D293)/(LY_12[Associate Name]=D293)*ROW(LY_12[Associate Name]), B297) - 1</f>
        <v>3</v>
      </c>
      <c r="D297" s="43" cm="1">
        <f t="array" ref="D297">IFERROR(INDEX(LY_12[Vendor Name], C297), "")</f>
        <v>0</v>
      </c>
      <c r="E297" s="44">
        <f>SUMIFS(LY_12[Closed Sales Volume YTD], LY_12[Associate Name], D293, LY_12[Vendor Name], D297)</f>
        <v>0</v>
      </c>
      <c r="F297" s="45" t="e">
        <f>E297/E291</f>
        <v>#DIV/0!</v>
      </c>
      <c r="H297" s="3">
        <v>3</v>
      </c>
      <c r="I297" s="3" cm="1">
        <f t="array" ref="I297">_xlfn.AGGREGATE(15, 3, (LY_12[Associate Name]=J293)/(LY_12[Associate Name]=J293)*ROW(LY_12[Associate Name]), H297) - 1</f>
        <v>3</v>
      </c>
      <c r="J297" s="43" cm="1">
        <f t="array" ref="J297">IFERROR(INDEX(LY_12[Vendor Name], I297), "")</f>
        <v>0</v>
      </c>
      <c r="K297" s="44">
        <f>SUMIFS(LY_12[Closed Sales Volume YTD], LY_12[Associate Name], J293, LY_12[Vendor Name], J297)</f>
        <v>0</v>
      </c>
      <c r="L297" s="45" t="e">
        <f>K297/K291</f>
        <v>#DIV/0!</v>
      </c>
      <c r="N297" s="3">
        <v>3</v>
      </c>
      <c r="O297" s="3" cm="1">
        <f t="array" ref="O297">_xlfn.AGGREGATE(15, 3, (LY_12[Associate Name]=P293)/(LY_12[Associate Name]=P293)*ROW(LY_12[Associate Name]), N297) - 1</f>
        <v>3</v>
      </c>
      <c r="P297" s="43" cm="1">
        <f t="array" ref="P297">IFERROR(INDEX(LY_12[Vendor Name], O297), "")</f>
        <v>0</v>
      </c>
      <c r="Q297" s="44">
        <f>SUMIFS(LY_12[Closed Sales Volume YTD], LY_12[Associate Name], P293, LY_12[Vendor Name], P297)</f>
        <v>0</v>
      </c>
      <c r="R297" s="45" t="e">
        <f>Q297/Q291</f>
        <v>#DIV/0!</v>
      </c>
      <c r="T297" s="3">
        <v>3</v>
      </c>
      <c r="U297" s="3" cm="1">
        <f t="array" ref="U297">_xlfn.AGGREGATE(15, 3, (LY_12[Associate Name]=V293)/(LY_12[Associate Name]=V293)*ROW(LY_12[Associate Name]), T297) - 1</f>
        <v>3</v>
      </c>
      <c r="V297" s="43" cm="1">
        <f t="array" ref="V297">IFERROR(INDEX(LY_12[Vendor Name], U297), "")</f>
        <v>0</v>
      </c>
      <c r="W297" s="44">
        <f>SUMIFS(LY_12[Closed Sales Volume YTD], LY_12[Associate Name], V293, LY_12[Vendor Name], V297)</f>
        <v>0</v>
      </c>
      <c r="X297" s="45" t="e">
        <f>W297/W291</f>
        <v>#DIV/0!</v>
      </c>
      <c r="Z297" s="3">
        <v>3</v>
      </c>
      <c r="AA297" s="3" cm="1">
        <f t="array" ref="AA297">_xlfn.AGGREGATE(15, 3, (LY_12[Associate Name]=AB293)/(LY_12[Associate Name]=AB293)*ROW(LY_12[Associate Name]), Z297) - 1</f>
        <v>3</v>
      </c>
      <c r="AB297" s="43" cm="1">
        <f t="array" ref="AB297">IFERROR(INDEX(LY_12[Vendor Name], AA297), "")</f>
        <v>0</v>
      </c>
      <c r="AC297" s="44">
        <f>SUMIFS(LY_12[Closed Sales Volume YTD], LY_12[Associate Name], AB293, LY_12[Vendor Name], AB297)</f>
        <v>0</v>
      </c>
      <c r="AD297" s="45" t="e">
        <f>AC297/AC291</f>
        <v>#DIV/0!</v>
      </c>
    </row>
    <row r="298" spans="1:30" x14ac:dyDescent="0.2">
      <c r="B298" s="3">
        <v>4</v>
      </c>
      <c r="C298" s="3" cm="1">
        <f t="array" ref="C298">_xlfn.AGGREGATE(15, 3, (LY_12[Associate Name]=D293)/(LY_12[Associate Name]=D293)*ROW(LY_12[Associate Name]), B298) - 1</f>
        <v>4</v>
      </c>
      <c r="D298" s="43" cm="1">
        <f t="array" ref="D298">IFERROR(INDEX(LY_12[Vendor Name], C298), "")</f>
        <v>0</v>
      </c>
      <c r="E298" s="44">
        <f>SUMIFS(LY_12[Closed Sales Volume YTD], LY_12[Associate Name], D293, LY_12[Vendor Name], D298)</f>
        <v>0</v>
      </c>
      <c r="F298" s="45" t="e">
        <f>E298/E291</f>
        <v>#DIV/0!</v>
      </c>
      <c r="H298" s="3">
        <v>4</v>
      </c>
      <c r="I298" s="3" cm="1">
        <f t="array" ref="I298">_xlfn.AGGREGATE(15, 3, (LY_12[Associate Name]=J293)/(LY_12[Associate Name]=J293)*ROW(LY_12[Associate Name]), H298) - 1</f>
        <v>4</v>
      </c>
      <c r="J298" s="43" cm="1">
        <f t="array" ref="J298">IFERROR(INDEX(LY_12[Vendor Name], I298), "")</f>
        <v>0</v>
      </c>
      <c r="K298" s="44">
        <f>SUMIFS(LY_12[Closed Sales Volume YTD], LY_12[Associate Name], J293, LY_12[Vendor Name], J298)</f>
        <v>0</v>
      </c>
      <c r="L298" s="45" t="e">
        <f>K298/K291</f>
        <v>#DIV/0!</v>
      </c>
      <c r="N298" s="3">
        <v>4</v>
      </c>
      <c r="O298" s="3" cm="1">
        <f t="array" ref="O298">_xlfn.AGGREGATE(15, 3, (LY_12[Associate Name]=P293)/(LY_12[Associate Name]=P293)*ROW(LY_12[Associate Name]), N298) - 1</f>
        <v>4</v>
      </c>
      <c r="P298" s="43" cm="1">
        <f t="array" ref="P298">IFERROR(INDEX(LY_12[Vendor Name], O298), "")</f>
        <v>0</v>
      </c>
      <c r="Q298" s="44">
        <f>SUMIFS(LY_12[Closed Sales Volume YTD], LY_12[Associate Name], P293, LY_12[Vendor Name], P298)</f>
        <v>0</v>
      </c>
      <c r="R298" s="45" t="e">
        <f>Q298/Q291</f>
        <v>#DIV/0!</v>
      </c>
      <c r="T298" s="3">
        <v>4</v>
      </c>
      <c r="U298" s="3" cm="1">
        <f t="array" ref="U298">_xlfn.AGGREGATE(15, 3, (LY_12[Associate Name]=V293)/(LY_12[Associate Name]=V293)*ROW(LY_12[Associate Name]), T298) - 1</f>
        <v>4</v>
      </c>
      <c r="V298" s="43" cm="1">
        <f t="array" ref="V298">IFERROR(INDEX(LY_12[Vendor Name], U298), "")</f>
        <v>0</v>
      </c>
      <c r="W298" s="44">
        <f>SUMIFS(LY_12[Closed Sales Volume YTD], LY_12[Associate Name], V293, LY_12[Vendor Name], V298)</f>
        <v>0</v>
      </c>
      <c r="X298" s="45" t="e">
        <f>W298/W291</f>
        <v>#DIV/0!</v>
      </c>
      <c r="Z298" s="3">
        <v>4</v>
      </c>
      <c r="AA298" s="3" cm="1">
        <f t="array" ref="AA298">_xlfn.AGGREGATE(15, 3, (LY_12[Associate Name]=AB293)/(LY_12[Associate Name]=AB293)*ROW(LY_12[Associate Name]), Z298) - 1</f>
        <v>4</v>
      </c>
      <c r="AB298" s="43" cm="1">
        <f t="array" ref="AB298">IFERROR(INDEX(LY_12[Vendor Name], AA298), "")</f>
        <v>0</v>
      </c>
      <c r="AC298" s="44">
        <f>SUMIFS(LY_12[Closed Sales Volume YTD], LY_12[Associate Name], AB293, LY_12[Vendor Name], AB298)</f>
        <v>0</v>
      </c>
      <c r="AD298" s="45" t="e">
        <f>AC298/AC291</f>
        <v>#DIV/0!</v>
      </c>
    </row>
    <row r="299" spans="1:30" x14ac:dyDescent="0.2">
      <c r="B299" s="3">
        <v>5</v>
      </c>
      <c r="C299" s="3" cm="1">
        <f t="array" ref="C299">_xlfn.AGGREGATE(15, 3, (LY_12[Associate Name]=D293)/(LY_12[Associate Name]=D293)*ROW(LY_12[Associate Name]), B299) - 1</f>
        <v>5</v>
      </c>
      <c r="D299" s="43" cm="1">
        <f t="array" ref="D299">IFERROR(INDEX(LY_12[Vendor Name], C299), "")</f>
        <v>0</v>
      </c>
      <c r="E299" s="44">
        <f>SUMIFS(LY_12[Closed Sales Volume YTD], LY_12[Associate Name], D293, LY_12[Vendor Name], D299)</f>
        <v>0</v>
      </c>
      <c r="F299" s="45" t="e">
        <f>E299/E291</f>
        <v>#DIV/0!</v>
      </c>
      <c r="H299" s="3">
        <v>5</v>
      </c>
      <c r="I299" s="3" cm="1">
        <f t="array" ref="I299">_xlfn.AGGREGATE(15, 3, (LY_12[Associate Name]=J293)/(LY_12[Associate Name]=J293)*ROW(LY_12[Associate Name]), H299) - 1</f>
        <v>5</v>
      </c>
      <c r="J299" s="43" cm="1">
        <f t="array" ref="J299">IFERROR(INDEX(LY_12[Vendor Name], I299), "")</f>
        <v>0</v>
      </c>
      <c r="K299" s="44">
        <f>SUMIFS(LY_12[Closed Sales Volume YTD], LY_12[Associate Name], J293, LY_12[Vendor Name], J299)</f>
        <v>0</v>
      </c>
      <c r="L299" s="45" t="e">
        <f>K299/K291</f>
        <v>#DIV/0!</v>
      </c>
      <c r="N299" s="3">
        <v>5</v>
      </c>
      <c r="O299" s="3" cm="1">
        <f t="array" ref="O299">_xlfn.AGGREGATE(15, 3, (LY_12[Associate Name]=P293)/(LY_12[Associate Name]=P293)*ROW(LY_12[Associate Name]), N299) - 1</f>
        <v>5</v>
      </c>
      <c r="P299" s="43" cm="1">
        <f t="array" ref="P299">IFERROR(INDEX(LY_12[Vendor Name], O299), "")</f>
        <v>0</v>
      </c>
      <c r="Q299" s="44">
        <f>SUMIFS(LY_12[Closed Sales Volume YTD], LY_12[Associate Name], P293, LY_12[Vendor Name], P299)</f>
        <v>0</v>
      </c>
      <c r="R299" s="45" t="e">
        <f>Q299/Q291</f>
        <v>#DIV/0!</v>
      </c>
      <c r="T299" s="3">
        <v>5</v>
      </c>
      <c r="U299" s="3" cm="1">
        <f t="array" ref="U299">_xlfn.AGGREGATE(15, 3, (LY_12[Associate Name]=V293)/(LY_12[Associate Name]=V293)*ROW(LY_12[Associate Name]), T299) - 1</f>
        <v>5</v>
      </c>
      <c r="V299" s="43" cm="1">
        <f t="array" ref="V299">IFERROR(INDEX(LY_12[Vendor Name], U299), "")</f>
        <v>0</v>
      </c>
      <c r="W299" s="44">
        <f>SUMIFS(LY_12[Closed Sales Volume YTD], LY_12[Associate Name], V293, LY_12[Vendor Name], V299)</f>
        <v>0</v>
      </c>
      <c r="X299" s="45" t="e">
        <f>W299/W291</f>
        <v>#DIV/0!</v>
      </c>
      <c r="Z299" s="3">
        <v>5</v>
      </c>
      <c r="AA299" s="3" cm="1">
        <f t="array" ref="AA299">_xlfn.AGGREGATE(15, 3, (LY_12[Associate Name]=AB293)/(LY_12[Associate Name]=AB293)*ROW(LY_12[Associate Name]), Z299) - 1</f>
        <v>5</v>
      </c>
      <c r="AB299" s="43" cm="1">
        <f t="array" ref="AB299">IFERROR(INDEX(LY_12[Vendor Name], AA299), "")</f>
        <v>0</v>
      </c>
      <c r="AC299" s="44">
        <f>SUMIFS(LY_12[Closed Sales Volume YTD], LY_12[Associate Name], AB293, LY_12[Vendor Name], AB299)</f>
        <v>0</v>
      </c>
      <c r="AD299" s="45" t="e">
        <f>AC299/AC291</f>
        <v>#DIV/0!</v>
      </c>
    </row>
    <row r="300" spans="1:30" x14ac:dyDescent="0.2">
      <c r="B300" s="3">
        <v>6</v>
      </c>
      <c r="C300" s="3" cm="1">
        <f t="array" ref="C300">_xlfn.AGGREGATE(15, 3, (LY_12[Associate Name]=D293)/(LY_12[Associate Name]=D293)*ROW(LY_12[Associate Name]), B300) - 1</f>
        <v>6</v>
      </c>
      <c r="D300" s="43" cm="1">
        <f t="array" ref="D300">IFERROR(INDEX(LY_12[Vendor Name], C300), "")</f>
        <v>0</v>
      </c>
      <c r="E300" s="44">
        <f>SUMIFS(LY_12[Closed Sales Volume YTD], LY_12[Associate Name], D293, LY_12[Vendor Name], D300)</f>
        <v>0</v>
      </c>
      <c r="F300" s="45" t="e">
        <f>E300/E291</f>
        <v>#DIV/0!</v>
      </c>
      <c r="H300" s="3">
        <v>6</v>
      </c>
      <c r="I300" s="3" cm="1">
        <f t="array" ref="I300">_xlfn.AGGREGATE(15, 3, (LY_12[Associate Name]=J293)/(LY_12[Associate Name]=J293)*ROW(LY_12[Associate Name]), H300) - 1</f>
        <v>6</v>
      </c>
      <c r="J300" s="43" cm="1">
        <f t="array" ref="J300">IFERROR(INDEX(LY_12[Vendor Name], I300), "")</f>
        <v>0</v>
      </c>
      <c r="K300" s="44">
        <f>SUMIFS(LY_12[Closed Sales Volume YTD], LY_12[Associate Name], J293, LY_12[Vendor Name], J300)</f>
        <v>0</v>
      </c>
      <c r="L300" s="45" t="e">
        <f>K300/K291</f>
        <v>#DIV/0!</v>
      </c>
      <c r="N300" s="3">
        <v>6</v>
      </c>
      <c r="O300" s="3" cm="1">
        <f t="array" ref="O300">_xlfn.AGGREGATE(15, 3, (LY_12[Associate Name]=P293)/(LY_12[Associate Name]=P293)*ROW(LY_12[Associate Name]), N300) - 1</f>
        <v>6</v>
      </c>
      <c r="P300" s="43" cm="1">
        <f t="array" ref="P300">IFERROR(INDEX(LY_12[Vendor Name], O300), "")</f>
        <v>0</v>
      </c>
      <c r="Q300" s="44">
        <f>SUMIFS(LY_12[Closed Sales Volume YTD], LY_12[Associate Name], P293, LY_12[Vendor Name], P300)</f>
        <v>0</v>
      </c>
      <c r="R300" s="45" t="e">
        <f>Q300/Q291</f>
        <v>#DIV/0!</v>
      </c>
      <c r="T300" s="3">
        <v>6</v>
      </c>
      <c r="U300" s="3" cm="1">
        <f t="array" ref="U300">_xlfn.AGGREGATE(15, 3, (LY_12[Associate Name]=V293)/(LY_12[Associate Name]=V293)*ROW(LY_12[Associate Name]), T300) - 1</f>
        <v>6</v>
      </c>
      <c r="V300" s="43" cm="1">
        <f t="array" ref="V300">IFERROR(INDEX(LY_12[Vendor Name], U300), "")</f>
        <v>0</v>
      </c>
      <c r="W300" s="44">
        <f>SUMIFS(LY_12[Closed Sales Volume YTD], LY_12[Associate Name], V293, LY_12[Vendor Name], V300)</f>
        <v>0</v>
      </c>
      <c r="X300" s="45" t="e">
        <f>W300/W291</f>
        <v>#DIV/0!</v>
      </c>
      <c r="Z300" s="3">
        <v>6</v>
      </c>
      <c r="AA300" s="3" cm="1">
        <f t="array" ref="AA300">_xlfn.AGGREGATE(15, 3, (LY_12[Associate Name]=AB293)/(LY_12[Associate Name]=AB293)*ROW(LY_12[Associate Name]), Z300) - 1</f>
        <v>6</v>
      </c>
      <c r="AB300" s="43" cm="1">
        <f t="array" ref="AB300">IFERROR(INDEX(LY_12[Vendor Name], AA300), "")</f>
        <v>0</v>
      </c>
      <c r="AC300" s="44">
        <f>SUMIFS(LY_12[Closed Sales Volume YTD], LY_12[Associate Name], AB293, LY_12[Vendor Name], AB300)</f>
        <v>0</v>
      </c>
      <c r="AD300" s="45" t="e">
        <f>AC300/AC291</f>
        <v>#DIV/0!</v>
      </c>
    </row>
    <row r="301" spans="1:30" x14ac:dyDescent="0.2">
      <c r="B301" s="3">
        <v>7</v>
      </c>
      <c r="C301" s="3" cm="1">
        <f t="array" ref="C301">_xlfn.AGGREGATE(15, 3, (LY_12[Associate Name]=D293)/(LY_12[Associate Name]=D293)*ROW(LY_12[Associate Name]), B301) - 1</f>
        <v>7</v>
      </c>
      <c r="D301" s="43" cm="1">
        <f t="array" ref="D301">IFERROR(INDEX(LY_12[Vendor Name], C301), "")</f>
        <v>0</v>
      </c>
      <c r="E301" s="44">
        <f>SUMIFS(LY_12[Closed Sales Volume YTD], LY_12[Associate Name], D293, LY_12[Vendor Name], D301)</f>
        <v>0</v>
      </c>
      <c r="F301" s="45" t="e">
        <f>E301/E291</f>
        <v>#DIV/0!</v>
      </c>
      <c r="H301" s="3">
        <v>7</v>
      </c>
      <c r="I301" s="3" cm="1">
        <f t="array" ref="I301">_xlfn.AGGREGATE(15, 3, (LY_12[Associate Name]=J293)/(LY_12[Associate Name]=J293)*ROW(LY_12[Associate Name]), H301) - 1</f>
        <v>7</v>
      </c>
      <c r="J301" s="43" cm="1">
        <f t="array" ref="J301">IFERROR(INDEX(LY_12[Vendor Name], I301), "")</f>
        <v>0</v>
      </c>
      <c r="K301" s="44">
        <f>SUMIFS(LY_12[Closed Sales Volume YTD], LY_12[Associate Name], J293, LY_12[Vendor Name], J301)</f>
        <v>0</v>
      </c>
      <c r="L301" s="45" t="e">
        <f>K301/K291</f>
        <v>#DIV/0!</v>
      </c>
      <c r="N301" s="3">
        <v>7</v>
      </c>
      <c r="O301" s="3" cm="1">
        <f t="array" ref="O301">_xlfn.AGGREGATE(15, 3, (LY_12[Associate Name]=P293)/(LY_12[Associate Name]=P293)*ROW(LY_12[Associate Name]), N301) - 1</f>
        <v>7</v>
      </c>
      <c r="P301" s="43" cm="1">
        <f t="array" ref="P301">IFERROR(INDEX(LY_12[Vendor Name], O301), "")</f>
        <v>0</v>
      </c>
      <c r="Q301" s="44">
        <f>SUMIFS(LY_12[Closed Sales Volume YTD], LY_12[Associate Name], P293, LY_12[Vendor Name], P301)</f>
        <v>0</v>
      </c>
      <c r="R301" s="45" t="e">
        <f>Q301/Q291</f>
        <v>#DIV/0!</v>
      </c>
      <c r="T301" s="3">
        <v>7</v>
      </c>
      <c r="U301" s="3" cm="1">
        <f t="array" ref="U301">_xlfn.AGGREGATE(15, 3, (LY_12[Associate Name]=V293)/(LY_12[Associate Name]=V293)*ROW(LY_12[Associate Name]), T301) - 1</f>
        <v>7</v>
      </c>
      <c r="V301" s="43" cm="1">
        <f t="array" ref="V301">IFERROR(INDEX(LY_12[Vendor Name], U301), "")</f>
        <v>0</v>
      </c>
      <c r="W301" s="44">
        <f>SUMIFS(LY_12[Closed Sales Volume YTD], LY_12[Associate Name], V293, LY_12[Vendor Name], V301)</f>
        <v>0</v>
      </c>
      <c r="X301" s="45" t="e">
        <f>W301/W291</f>
        <v>#DIV/0!</v>
      </c>
      <c r="Z301" s="3">
        <v>7</v>
      </c>
      <c r="AA301" s="3" cm="1">
        <f t="array" ref="AA301">_xlfn.AGGREGATE(15, 3, (LY_12[Associate Name]=AB293)/(LY_12[Associate Name]=AB293)*ROW(LY_12[Associate Name]), Z301) - 1</f>
        <v>7</v>
      </c>
      <c r="AB301" s="43" cm="1">
        <f t="array" ref="AB301">IFERROR(INDEX(LY_12[Vendor Name], AA301), "")</f>
        <v>0</v>
      </c>
      <c r="AC301" s="44">
        <f>SUMIFS(LY_12[Closed Sales Volume YTD], LY_12[Associate Name], AB293, LY_12[Vendor Name], AB301)</f>
        <v>0</v>
      </c>
      <c r="AD301" s="45" t="e">
        <f>AC301/AC291</f>
        <v>#DIV/0!</v>
      </c>
    </row>
    <row r="302" spans="1:30" x14ac:dyDescent="0.2">
      <c r="B302" s="3">
        <v>8</v>
      </c>
      <c r="C302" s="3" cm="1">
        <f t="array" ref="C302">_xlfn.AGGREGATE(15, 3, (LY_12[Associate Name]=D293)/(LY_12[Associate Name]=D293)*ROW(LY_12[Associate Name]), B302) - 1</f>
        <v>8</v>
      </c>
      <c r="D302" s="43" cm="1">
        <f t="array" ref="D302">IFERROR(INDEX(LY_12[Vendor Name], C302), "")</f>
        <v>0</v>
      </c>
      <c r="E302" s="44">
        <f>SUMIFS(LY_12[Closed Sales Volume YTD], LY_12[Associate Name], D293, LY_12[Vendor Name], D302)</f>
        <v>0</v>
      </c>
      <c r="F302" s="45" t="e">
        <f>E302/E291</f>
        <v>#DIV/0!</v>
      </c>
      <c r="H302" s="3">
        <v>8</v>
      </c>
      <c r="I302" s="3" cm="1">
        <f t="array" ref="I302">_xlfn.AGGREGATE(15, 3, (LY_12[Associate Name]=J293)/(LY_12[Associate Name]=J293)*ROW(LY_12[Associate Name]), H302) - 1</f>
        <v>8</v>
      </c>
      <c r="J302" s="43" cm="1">
        <f t="array" ref="J302">IFERROR(INDEX(LY_12[Vendor Name], I302), "")</f>
        <v>0</v>
      </c>
      <c r="K302" s="44">
        <f>SUMIFS(LY_12[Closed Sales Volume YTD], LY_12[Associate Name], J293, LY_12[Vendor Name], J302)</f>
        <v>0</v>
      </c>
      <c r="L302" s="45" t="e">
        <f>K302/K291</f>
        <v>#DIV/0!</v>
      </c>
      <c r="N302" s="3">
        <v>8</v>
      </c>
      <c r="O302" s="3" cm="1">
        <f t="array" ref="O302">_xlfn.AGGREGATE(15, 3, (LY_12[Associate Name]=P293)/(LY_12[Associate Name]=P293)*ROW(LY_12[Associate Name]), N302) - 1</f>
        <v>8</v>
      </c>
      <c r="P302" s="43" cm="1">
        <f t="array" ref="P302">IFERROR(INDEX(LY_12[Vendor Name], O302), "")</f>
        <v>0</v>
      </c>
      <c r="Q302" s="44">
        <f>SUMIFS(LY_12[Closed Sales Volume YTD], LY_12[Associate Name], P293, LY_12[Vendor Name], P302)</f>
        <v>0</v>
      </c>
      <c r="R302" s="45" t="e">
        <f>Q302/Q291</f>
        <v>#DIV/0!</v>
      </c>
      <c r="T302" s="3">
        <v>8</v>
      </c>
      <c r="U302" s="3" cm="1">
        <f t="array" ref="U302">_xlfn.AGGREGATE(15, 3, (LY_12[Associate Name]=V293)/(LY_12[Associate Name]=V293)*ROW(LY_12[Associate Name]), T302) - 1</f>
        <v>8</v>
      </c>
      <c r="V302" s="43" cm="1">
        <f t="array" ref="V302">IFERROR(INDEX(LY_12[Vendor Name], U302), "")</f>
        <v>0</v>
      </c>
      <c r="W302" s="44">
        <f>SUMIFS(LY_12[Closed Sales Volume YTD], LY_12[Associate Name], V293, LY_12[Vendor Name], V302)</f>
        <v>0</v>
      </c>
      <c r="X302" s="45" t="e">
        <f>W302/W291</f>
        <v>#DIV/0!</v>
      </c>
      <c r="Z302" s="3">
        <v>8</v>
      </c>
      <c r="AA302" s="3" cm="1">
        <f t="array" ref="AA302">_xlfn.AGGREGATE(15, 3, (LY_12[Associate Name]=AB293)/(LY_12[Associate Name]=AB293)*ROW(LY_12[Associate Name]), Z302) - 1</f>
        <v>8</v>
      </c>
      <c r="AB302" s="43" cm="1">
        <f t="array" ref="AB302">IFERROR(INDEX(LY_12[Vendor Name], AA302), "")</f>
        <v>0</v>
      </c>
      <c r="AC302" s="44">
        <f>SUMIFS(LY_12[Closed Sales Volume YTD], LY_12[Associate Name], AB293, LY_12[Vendor Name], AB302)</f>
        <v>0</v>
      </c>
      <c r="AD302" s="45" t="e">
        <f>AC302/AC291</f>
        <v>#DIV/0!</v>
      </c>
    </row>
    <row r="303" spans="1:30" x14ac:dyDescent="0.2">
      <c r="B303" s="3">
        <v>9</v>
      </c>
      <c r="C303" s="3" cm="1">
        <f t="array" ref="C303">_xlfn.AGGREGATE(15, 3, (LY_12[Associate Name]=D293)/(LY_12[Associate Name]=D293)*ROW(LY_12[Associate Name]), B303) - 1</f>
        <v>9</v>
      </c>
      <c r="D303" s="43" cm="1">
        <f t="array" ref="D303">IFERROR(INDEX(LY_12[Vendor Name], C303), "")</f>
        <v>0</v>
      </c>
      <c r="E303" s="44">
        <f>SUMIFS(LY_12[Closed Sales Volume YTD], LY_12[Associate Name], D293, LY_12[Vendor Name], D303)</f>
        <v>0</v>
      </c>
      <c r="F303" s="45" t="e">
        <f>E303/E291</f>
        <v>#DIV/0!</v>
      </c>
      <c r="H303" s="3">
        <v>9</v>
      </c>
      <c r="I303" s="3" cm="1">
        <f t="array" ref="I303">_xlfn.AGGREGATE(15, 3, (LY_12[Associate Name]=J293)/(LY_12[Associate Name]=J293)*ROW(LY_12[Associate Name]), H303) - 1</f>
        <v>9</v>
      </c>
      <c r="J303" s="43" cm="1">
        <f t="array" ref="J303">IFERROR(INDEX(LY_12[Vendor Name], I303), "")</f>
        <v>0</v>
      </c>
      <c r="K303" s="44">
        <f>SUMIFS(LY_12[Closed Sales Volume YTD], LY_12[Associate Name], J293, LY_12[Vendor Name], J303)</f>
        <v>0</v>
      </c>
      <c r="L303" s="45" t="e">
        <f>K303/K291</f>
        <v>#DIV/0!</v>
      </c>
      <c r="N303" s="3">
        <v>9</v>
      </c>
      <c r="O303" s="3" cm="1">
        <f t="array" ref="O303">_xlfn.AGGREGATE(15, 3, (LY_12[Associate Name]=P293)/(LY_12[Associate Name]=P293)*ROW(LY_12[Associate Name]), N303) - 1</f>
        <v>9</v>
      </c>
      <c r="P303" s="43" cm="1">
        <f t="array" ref="P303">IFERROR(INDEX(LY_12[Vendor Name], O303), "")</f>
        <v>0</v>
      </c>
      <c r="Q303" s="44">
        <f>SUMIFS(LY_12[Closed Sales Volume YTD], LY_12[Associate Name], P293, LY_12[Vendor Name], P303)</f>
        <v>0</v>
      </c>
      <c r="R303" s="45" t="e">
        <f>Q303/Q291</f>
        <v>#DIV/0!</v>
      </c>
      <c r="T303" s="3">
        <v>9</v>
      </c>
      <c r="U303" s="3" cm="1">
        <f t="array" ref="U303">_xlfn.AGGREGATE(15, 3, (LY_12[Associate Name]=V293)/(LY_12[Associate Name]=V293)*ROW(LY_12[Associate Name]), T303) - 1</f>
        <v>9</v>
      </c>
      <c r="V303" s="43" cm="1">
        <f t="array" ref="V303">IFERROR(INDEX(LY_12[Vendor Name], U303), "")</f>
        <v>0</v>
      </c>
      <c r="W303" s="44">
        <f>SUMIFS(LY_12[Closed Sales Volume YTD], LY_12[Associate Name], V293, LY_12[Vendor Name], V303)</f>
        <v>0</v>
      </c>
      <c r="X303" s="45" t="e">
        <f>W303/W291</f>
        <v>#DIV/0!</v>
      </c>
      <c r="Z303" s="3">
        <v>9</v>
      </c>
      <c r="AA303" s="3" cm="1">
        <f t="array" ref="AA303">_xlfn.AGGREGATE(15, 3, (LY_12[Associate Name]=AB293)/(LY_12[Associate Name]=AB293)*ROW(LY_12[Associate Name]), Z303) - 1</f>
        <v>9</v>
      </c>
      <c r="AB303" s="43" cm="1">
        <f t="array" ref="AB303">IFERROR(INDEX(LY_12[Vendor Name], AA303), "")</f>
        <v>0</v>
      </c>
      <c r="AC303" s="44">
        <f>SUMIFS(LY_12[Closed Sales Volume YTD], LY_12[Associate Name], AB293, LY_12[Vendor Name], AB303)</f>
        <v>0</v>
      </c>
      <c r="AD303" s="45" t="e">
        <f>AC303/AC291</f>
        <v>#DIV/0!</v>
      </c>
    </row>
    <row r="304" spans="1:30" x14ac:dyDescent="0.2">
      <c r="B304" s="3">
        <v>10</v>
      </c>
      <c r="C304" s="3" cm="1">
        <f t="array" ref="C304">_xlfn.AGGREGATE(15, 3, (LY_12[Associate Name]=D293)/(LY_12[Associate Name]=D293)*ROW(LY_12[Associate Name]), B304) - 1</f>
        <v>10</v>
      </c>
      <c r="D304" s="43" cm="1">
        <f t="array" ref="D304">IFERROR(INDEX(LY_12[Vendor Name], C304), "")</f>
        <v>0</v>
      </c>
      <c r="E304" s="44">
        <f>SUMIFS(LY_12[Closed Sales Volume YTD], LY_12[Associate Name], D293, LY_12[Vendor Name], D304)</f>
        <v>0</v>
      </c>
      <c r="F304" s="45" t="e">
        <f>E304/E291</f>
        <v>#DIV/0!</v>
      </c>
      <c r="H304" s="3">
        <v>10</v>
      </c>
      <c r="I304" s="3" cm="1">
        <f t="array" ref="I304">_xlfn.AGGREGATE(15, 3, (LY_12[Associate Name]=J293)/(LY_12[Associate Name]=J293)*ROW(LY_12[Associate Name]), H304) - 1</f>
        <v>10</v>
      </c>
      <c r="J304" s="43" cm="1">
        <f t="array" ref="J304">IFERROR(INDEX(LY_12[Vendor Name], I304), "")</f>
        <v>0</v>
      </c>
      <c r="K304" s="44">
        <f>SUMIFS(LY_12[Closed Sales Volume YTD], LY_12[Associate Name], J293, LY_12[Vendor Name], J304)</f>
        <v>0</v>
      </c>
      <c r="L304" s="45" t="e">
        <f>K304/K291</f>
        <v>#DIV/0!</v>
      </c>
      <c r="N304" s="3">
        <v>10</v>
      </c>
      <c r="O304" s="3" cm="1">
        <f t="array" ref="O304">_xlfn.AGGREGATE(15, 3, (LY_12[Associate Name]=P293)/(LY_12[Associate Name]=P293)*ROW(LY_12[Associate Name]), N304) - 1</f>
        <v>10</v>
      </c>
      <c r="P304" s="43" cm="1">
        <f t="array" ref="P304">IFERROR(INDEX(LY_12[Vendor Name], O304), "")</f>
        <v>0</v>
      </c>
      <c r="Q304" s="44">
        <f>SUMIFS(LY_12[Closed Sales Volume YTD], LY_12[Associate Name], P293, LY_12[Vendor Name], P304)</f>
        <v>0</v>
      </c>
      <c r="R304" s="45" t="e">
        <f>Q304/Q291</f>
        <v>#DIV/0!</v>
      </c>
      <c r="T304" s="3">
        <v>10</v>
      </c>
      <c r="U304" s="3" cm="1">
        <f t="array" ref="U304">_xlfn.AGGREGATE(15, 3, (LY_12[Associate Name]=V293)/(LY_12[Associate Name]=V293)*ROW(LY_12[Associate Name]), T304) - 1</f>
        <v>10</v>
      </c>
      <c r="V304" s="43" cm="1">
        <f t="array" ref="V304">IFERROR(INDEX(LY_12[Vendor Name], U304), "")</f>
        <v>0</v>
      </c>
      <c r="W304" s="44">
        <f>SUMIFS(LY_12[Closed Sales Volume YTD], LY_12[Associate Name], V293, LY_12[Vendor Name], V304)</f>
        <v>0</v>
      </c>
      <c r="X304" s="45" t="e">
        <f>W304/W291</f>
        <v>#DIV/0!</v>
      </c>
      <c r="Z304" s="3">
        <v>10</v>
      </c>
      <c r="AA304" s="3" cm="1">
        <f t="array" ref="AA304">_xlfn.AGGREGATE(15, 3, (LY_12[Associate Name]=AB293)/(LY_12[Associate Name]=AB293)*ROW(LY_12[Associate Name]), Z304) - 1</f>
        <v>10</v>
      </c>
      <c r="AB304" s="43" cm="1">
        <f t="array" ref="AB304">IFERROR(INDEX(LY_12[Vendor Name], AA304), "")</f>
        <v>0</v>
      </c>
      <c r="AC304" s="44">
        <f>SUMIFS(LY_12[Closed Sales Volume YTD], LY_12[Associate Name], AB293, LY_12[Vendor Name], AB304)</f>
        <v>0</v>
      </c>
      <c r="AD304" s="45" t="e">
        <f>AC304/AC291</f>
        <v>#DIV/0!</v>
      </c>
    </row>
    <row r="306" spans="1:30" x14ac:dyDescent="0.2">
      <c r="A306" s="81">
        <f>A290+5</f>
        <v>96</v>
      </c>
      <c r="B306" s="3"/>
      <c r="C306" s="3"/>
      <c r="D306" s="76" t="str" cm="1">
        <f t="array" ref="D306">IFERROR(INDEX(LY_Associate[Associate Name], A306), "")</f>
        <v/>
      </c>
      <c r="E306" s="77"/>
      <c r="F306" s="78"/>
      <c r="G306" s="81">
        <f>G290+5</f>
        <v>97</v>
      </c>
      <c r="H306" s="3"/>
      <c r="I306" s="3"/>
      <c r="J306" s="76" t="str" cm="1">
        <f t="array" ref="J306">IFERROR(INDEX(LY_Associate[Associate Name], G306), "")</f>
        <v/>
      </c>
      <c r="K306" s="77"/>
      <c r="L306" s="78"/>
      <c r="M306" s="81">
        <f>M290+5</f>
        <v>98</v>
      </c>
      <c r="N306" s="3"/>
      <c r="O306" s="3"/>
      <c r="P306" s="76" t="str" cm="1">
        <f t="array" ref="P306">IFERROR(INDEX(LY_Associate[Associate Name], M306), "")</f>
        <v/>
      </c>
      <c r="Q306" s="77"/>
      <c r="R306" s="78"/>
      <c r="S306" s="81">
        <f>S290+5</f>
        <v>99</v>
      </c>
      <c r="T306" s="3"/>
      <c r="U306" s="3"/>
      <c r="V306" s="76" t="str" cm="1">
        <f t="array" ref="V306">IFERROR(INDEX(LY_Associate[Associate Name], S306), "")</f>
        <v/>
      </c>
      <c r="W306" s="77"/>
      <c r="X306" s="78"/>
      <c r="Y306" s="81">
        <f>Y290+5</f>
        <v>100</v>
      </c>
      <c r="Z306" s="3"/>
      <c r="AA306" s="3"/>
      <c r="AB306" s="76" t="str" cm="1">
        <f t="array" ref="AB306">IFERROR(INDEX(LY_Associate[Associate Name], Y306), "")</f>
        <v/>
      </c>
      <c r="AC306" s="77"/>
      <c r="AD306" s="78"/>
    </row>
    <row r="307" spans="1:30" x14ac:dyDescent="0.2">
      <c r="A307" s="81"/>
      <c r="B307" s="3"/>
      <c r="C307" s="3"/>
      <c r="D307" s="37" t="s">
        <v>36</v>
      </c>
      <c r="E307" s="79">
        <f>SUMIFS(LY_12[Closed Sales Volume YTD], LY_12[Associate Name], D306)</f>
        <v>0</v>
      </c>
      <c r="F307" s="80"/>
      <c r="G307" s="81"/>
      <c r="H307" s="3"/>
      <c r="I307" s="3"/>
      <c r="J307" s="37" t="s">
        <v>36</v>
      </c>
      <c r="K307" s="79">
        <f>SUMIFS(LY_12[Closed Sales Volume YTD], LY_12[Associate Name], J306)</f>
        <v>0</v>
      </c>
      <c r="L307" s="80"/>
      <c r="M307" s="81"/>
      <c r="N307" s="3"/>
      <c r="O307" s="3"/>
      <c r="P307" s="37" t="s">
        <v>36</v>
      </c>
      <c r="Q307" s="79">
        <f>SUMIFS(LY_12[Closed Sales Volume YTD], LY_12[Associate Name], P306)</f>
        <v>0</v>
      </c>
      <c r="R307" s="80"/>
      <c r="S307" s="81"/>
      <c r="T307" s="3"/>
      <c r="U307" s="3"/>
      <c r="V307" s="37" t="s">
        <v>36</v>
      </c>
      <c r="W307" s="79">
        <f>SUMIFS(LY_12[Closed Sales Volume YTD], LY_12[Associate Name], V306)</f>
        <v>0</v>
      </c>
      <c r="X307" s="80"/>
      <c r="Y307" s="81"/>
      <c r="Z307" s="3"/>
      <c r="AA307" s="3"/>
      <c r="AB307" s="37" t="s">
        <v>36</v>
      </c>
      <c r="AC307" s="79">
        <f>SUMIFS(LY_12[Closed Sales Volume YTD], LY_12[Associate Name], AB306)</f>
        <v>0</v>
      </c>
      <c r="AD307" s="80"/>
    </row>
    <row r="308" spans="1:30" x14ac:dyDescent="0.2">
      <c r="A308" s="81"/>
      <c r="B308" s="3"/>
      <c r="C308" s="3"/>
      <c r="D308" s="37" t="s">
        <v>37</v>
      </c>
      <c r="E308" s="72" t="e">
        <f>E307/LY_12[[#Totals],[Closed Sales Volume YTD]]</f>
        <v>#DIV/0!</v>
      </c>
      <c r="F308" s="73"/>
      <c r="G308" s="81"/>
      <c r="H308" s="3"/>
      <c r="I308" s="3"/>
      <c r="J308" s="37" t="s">
        <v>37</v>
      </c>
      <c r="K308" s="72" t="e">
        <f>K307/LY_12[[#Totals],[Closed Sales Volume YTD]]</f>
        <v>#DIV/0!</v>
      </c>
      <c r="L308" s="73"/>
      <c r="M308" s="81"/>
      <c r="N308" s="3"/>
      <c r="O308" s="3"/>
      <c r="P308" s="37" t="s">
        <v>37</v>
      </c>
      <c r="Q308" s="72" t="e">
        <f>Q307/LY_12[[#Totals],[Closed Sales Volume YTD]]</f>
        <v>#DIV/0!</v>
      </c>
      <c r="R308" s="73"/>
      <c r="S308" s="81"/>
      <c r="T308" s="3"/>
      <c r="U308" s="3"/>
      <c r="V308" s="37" t="s">
        <v>37</v>
      </c>
      <c r="W308" s="72" t="e">
        <f>W307/LY_12[[#Totals],[Closed Sales Volume YTD]]</f>
        <v>#DIV/0!</v>
      </c>
      <c r="X308" s="73"/>
      <c r="Y308" s="81"/>
      <c r="Z308" s="3"/>
      <c r="AA308" s="3"/>
      <c r="AB308" s="37" t="s">
        <v>37</v>
      </c>
      <c r="AC308" s="72" t="e">
        <f>AC307/LY_12[[#Totals],[Closed Sales Volume YTD]]</f>
        <v>#DIV/0!</v>
      </c>
      <c r="AD308" s="73"/>
    </row>
    <row r="309" spans="1:30" x14ac:dyDescent="0.2">
      <c r="B309" s="38" t="s">
        <v>38</v>
      </c>
      <c r="C309" s="39" t="s">
        <v>39</v>
      </c>
      <c r="D309" s="74" t="str">
        <f>D306</f>
        <v/>
      </c>
      <c r="E309" s="75"/>
      <c r="H309" s="38" t="s">
        <v>38</v>
      </c>
      <c r="I309" s="39" t="s">
        <v>39</v>
      </c>
      <c r="J309" s="74" t="str">
        <f>J306</f>
        <v/>
      </c>
      <c r="K309" s="75"/>
      <c r="N309" s="38" t="s">
        <v>38</v>
      </c>
      <c r="O309" s="39" t="s">
        <v>39</v>
      </c>
      <c r="P309" s="74" t="str">
        <f>P306</f>
        <v/>
      </c>
      <c r="Q309" s="75"/>
      <c r="T309" s="38" t="s">
        <v>38</v>
      </c>
      <c r="U309" s="39" t="s">
        <v>39</v>
      </c>
      <c r="V309" s="74" t="str">
        <f>V306</f>
        <v/>
      </c>
      <c r="W309" s="75"/>
      <c r="Z309" s="38" t="s">
        <v>38</v>
      </c>
      <c r="AA309" s="39" t="s">
        <v>39</v>
      </c>
      <c r="AB309" s="74" t="str">
        <f>AB306</f>
        <v/>
      </c>
      <c r="AC309" s="75"/>
    </row>
    <row r="310" spans="1:30" x14ac:dyDescent="0.2">
      <c r="B310" s="40"/>
      <c r="C310" s="40"/>
      <c r="D310" s="41" t="s">
        <v>40</v>
      </c>
      <c r="E310" s="41" t="s">
        <v>41</v>
      </c>
      <c r="F310" s="42" t="s">
        <v>42</v>
      </c>
      <c r="H310" s="40"/>
      <c r="I310" s="40"/>
      <c r="J310" s="41" t="s">
        <v>40</v>
      </c>
      <c r="K310" s="41" t="s">
        <v>41</v>
      </c>
      <c r="L310" s="42" t="s">
        <v>42</v>
      </c>
      <c r="N310" s="40"/>
      <c r="O310" s="40"/>
      <c r="P310" s="41" t="s">
        <v>40</v>
      </c>
      <c r="Q310" s="41" t="s">
        <v>41</v>
      </c>
      <c r="R310" s="42" t="s">
        <v>42</v>
      </c>
      <c r="T310" s="40"/>
      <c r="U310" s="40"/>
      <c r="V310" s="41" t="s">
        <v>40</v>
      </c>
      <c r="W310" s="41" t="s">
        <v>41</v>
      </c>
      <c r="X310" s="42" t="s">
        <v>42</v>
      </c>
      <c r="Z310" s="40"/>
      <c r="AA310" s="40"/>
      <c r="AB310" s="41" t="s">
        <v>40</v>
      </c>
      <c r="AC310" s="41" t="s">
        <v>41</v>
      </c>
      <c r="AD310" s="42" t="s">
        <v>42</v>
      </c>
    </row>
    <row r="311" spans="1:30" x14ac:dyDescent="0.2">
      <c r="B311" s="3">
        <v>1</v>
      </c>
      <c r="C311" s="3" cm="1">
        <f t="array" ref="C311">_xlfn.AGGREGATE(15, 3, (LY_12[Associate Name]=D309)/(LY_12[Associate Name]=D309)*ROW(LY_12[Associate Name]), B311) - 1</f>
        <v>1</v>
      </c>
      <c r="D311" s="43" cm="1">
        <f t="array" ref="D311">IFERROR(INDEX(LY_12[Vendor Name], C311), "")</f>
        <v>0</v>
      </c>
      <c r="E311" s="44">
        <f>SUMIFS(LY_12[Closed Sales Volume YTD], LY_12[Associate Name], D309, LY_12[Vendor Name], D311)</f>
        <v>0</v>
      </c>
      <c r="F311" s="46" t="e">
        <f>E311/E307</f>
        <v>#DIV/0!</v>
      </c>
      <c r="H311" s="3">
        <v>1</v>
      </c>
      <c r="I311" s="3" cm="1">
        <f t="array" ref="I311">_xlfn.AGGREGATE(15, 3, (LY_12[Associate Name]=J309)/(LY_12[Associate Name]=J309)*ROW(LY_12[Associate Name]), H311) - 1</f>
        <v>1</v>
      </c>
      <c r="J311" s="43" cm="1">
        <f t="array" ref="J311">IFERROR(INDEX(LY_12[Vendor Name], I311), "")</f>
        <v>0</v>
      </c>
      <c r="K311" s="44">
        <f>SUMIFS(LY_12[Closed Sales Volume YTD], LY_12[Associate Name], J309, LY_12[Vendor Name], J311)</f>
        <v>0</v>
      </c>
      <c r="L311" s="46" t="e">
        <f>K311/K307</f>
        <v>#DIV/0!</v>
      </c>
      <c r="N311" s="3">
        <v>1</v>
      </c>
      <c r="O311" s="3" cm="1">
        <f t="array" ref="O311">_xlfn.AGGREGATE(15, 3, (LY_12[Associate Name]=P309)/(LY_12[Associate Name]=P309)*ROW(LY_12[Associate Name]), N311) - 1</f>
        <v>1</v>
      </c>
      <c r="P311" s="43" cm="1">
        <f t="array" ref="P311">IFERROR(INDEX(LY_12[Vendor Name], O311), "")</f>
        <v>0</v>
      </c>
      <c r="Q311" s="44">
        <f>SUMIFS(LY_12[Closed Sales Volume YTD], LY_12[Associate Name], P309, LY_12[Vendor Name], P311)</f>
        <v>0</v>
      </c>
      <c r="R311" s="46" t="e">
        <f>Q311/Q307</f>
        <v>#DIV/0!</v>
      </c>
      <c r="T311" s="3">
        <v>1</v>
      </c>
      <c r="U311" s="3" cm="1">
        <f t="array" ref="U311">_xlfn.AGGREGATE(15, 3, (LY_12[Associate Name]=V309)/(LY_12[Associate Name]=V309)*ROW(LY_12[Associate Name]), T311) - 1</f>
        <v>1</v>
      </c>
      <c r="V311" s="43" cm="1">
        <f t="array" ref="V311">IFERROR(INDEX(LY_12[Vendor Name], U311), "")</f>
        <v>0</v>
      </c>
      <c r="W311" s="44">
        <f>SUMIFS(LY_12[Closed Sales Volume YTD], LY_12[Associate Name], V309, LY_12[Vendor Name], V311)</f>
        <v>0</v>
      </c>
      <c r="X311" s="46" t="e">
        <f>W311/W307</f>
        <v>#DIV/0!</v>
      </c>
      <c r="Z311" s="3">
        <v>1</v>
      </c>
      <c r="AA311" s="3" cm="1">
        <f t="array" ref="AA311">_xlfn.AGGREGATE(15, 3, (LY_12[Associate Name]=AB309)/(LY_12[Associate Name]=AB309)*ROW(LY_12[Associate Name]), Z311) - 1</f>
        <v>1</v>
      </c>
      <c r="AB311" s="43" cm="1">
        <f t="array" ref="AB311">IFERROR(INDEX(LY_12[Vendor Name], AA311), "")</f>
        <v>0</v>
      </c>
      <c r="AC311" s="44">
        <f>SUMIFS(LY_12[Closed Sales Volume YTD], LY_12[Associate Name], AB309, LY_12[Vendor Name], AB311)</f>
        <v>0</v>
      </c>
      <c r="AD311" s="46" t="e">
        <f>AC311/AC307</f>
        <v>#DIV/0!</v>
      </c>
    </row>
    <row r="312" spans="1:30" x14ac:dyDescent="0.2">
      <c r="B312" s="3">
        <v>2</v>
      </c>
      <c r="C312" s="3" cm="1">
        <f t="array" ref="C312">_xlfn.AGGREGATE(15, 3, (LY_12[Associate Name]=D309)/(LY_12[Associate Name]=D309)*ROW(LY_12[Associate Name]), B312) - 1</f>
        <v>2</v>
      </c>
      <c r="D312" s="43" cm="1">
        <f t="array" ref="D312">IFERROR(INDEX(LY_12[Vendor Name], C312), "")</f>
        <v>0</v>
      </c>
      <c r="E312" s="44">
        <f>SUMIFS(LY_12[Closed Sales Volume YTD], LY_12[Associate Name], D309, LY_12[Vendor Name], D312)</f>
        <v>0</v>
      </c>
      <c r="F312" s="46" t="e">
        <f>E312/E307</f>
        <v>#DIV/0!</v>
      </c>
      <c r="H312" s="3">
        <v>2</v>
      </c>
      <c r="I312" s="3" cm="1">
        <f t="array" ref="I312">_xlfn.AGGREGATE(15, 3, (LY_12[Associate Name]=J309)/(LY_12[Associate Name]=J309)*ROW(LY_12[Associate Name]), H312) - 1</f>
        <v>2</v>
      </c>
      <c r="J312" s="43" cm="1">
        <f t="array" ref="J312">IFERROR(INDEX(LY_12[Vendor Name], I312), "")</f>
        <v>0</v>
      </c>
      <c r="K312" s="44">
        <f>SUMIFS(LY_12[Closed Sales Volume YTD], LY_12[Associate Name], J309, LY_12[Vendor Name], J312)</f>
        <v>0</v>
      </c>
      <c r="L312" s="46" t="e">
        <f>K312/K307</f>
        <v>#DIV/0!</v>
      </c>
      <c r="N312" s="3">
        <v>2</v>
      </c>
      <c r="O312" s="3" cm="1">
        <f t="array" ref="O312">_xlfn.AGGREGATE(15, 3, (LY_12[Associate Name]=P309)/(LY_12[Associate Name]=P309)*ROW(LY_12[Associate Name]), N312) - 1</f>
        <v>2</v>
      </c>
      <c r="P312" s="43" cm="1">
        <f t="array" ref="P312">IFERROR(INDEX(LY_12[Vendor Name], O312), "")</f>
        <v>0</v>
      </c>
      <c r="Q312" s="44">
        <f>SUMIFS(LY_12[Closed Sales Volume YTD], LY_12[Associate Name], P309, LY_12[Vendor Name], P312)</f>
        <v>0</v>
      </c>
      <c r="R312" s="46" t="e">
        <f>Q312/Q307</f>
        <v>#DIV/0!</v>
      </c>
      <c r="T312" s="3">
        <v>2</v>
      </c>
      <c r="U312" s="3" cm="1">
        <f t="array" ref="U312">_xlfn.AGGREGATE(15, 3, (LY_12[Associate Name]=V309)/(LY_12[Associate Name]=V309)*ROW(LY_12[Associate Name]), T312) - 1</f>
        <v>2</v>
      </c>
      <c r="V312" s="43" cm="1">
        <f t="array" ref="V312">IFERROR(INDEX(LY_12[Vendor Name], U312), "")</f>
        <v>0</v>
      </c>
      <c r="W312" s="44">
        <f>SUMIFS(LY_12[Closed Sales Volume YTD], LY_12[Associate Name], V309, LY_12[Vendor Name], V312)</f>
        <v>0</v>
      </c>
      <c r="X312" s="46" t="e">
        <f>W312/W307</f>
        <v>#DIV/0!</v>
      </c>
      <c r="Z312" s="3">
        <v>2</v>
      </c>
      <c r="AA312" s="3" cm="1">
        <f t="array" ref="AA312">_xlfn.AGGREGATE(15, 3, (LY_12[Associate Name]=AB309)/(LY_12[Associate Name]=AB309)*ROW(LY_12[Associate Name]), Z312) - 1</f>
        <v>2</v>
      </c>
      <c r="AB312" s="43" cm="1">
        <f t="array" ref="AB312">IFERROR(INDEX(LY_12[Vendor Name], AA312), "")</f>
        <v>0</v>
      </c>
      <c r="AC312" s="44">
        <f>SUMIFS(LY_12[Closed Sales Volume YTD], LY_12[Associate Name], AB309, LY_12[Vendor Name], AB312)</f>
        <v>0</v>
      </c>
      <c r="AD312" s="46" t="e">
        <f>AC312/AC307</f>
        <v>#DIV/0!</v>
      </c>
    </row>
    <row r="313" spans="1:30" x14ac:dyDescent="0.2">
      <c r="B313" s="3">
        <v>3</v>
      </c>
      <c r="C313" s="3" cm="1">
        <f t="array" ref="C313">_xlfn.AGGREGATE(15, 3, (LY_12[Associate Name]=D309)/(LY_12[Associate Name]=D309)*ROW(LY_12[Associate Name]), B313) - 1</f>
        <v>3</v>
      </c>
      <c r="D313" s="43" cm="1">
        <f t="array" ref="D313">IFERROR(INDEX(LY_12[Vendor Name], C313), "")</f>
        <v>0</v>
      </c>
      <c r="E313" s="44">
        <f>SUMIFS(LY_12[Closed Sales Volume YTD], LY_12[Associate Name], D309, LY_12[Vendor Name], D313)</f>
        <v>0</v>
      </c>
      <c r="F313" s="45" t="e">
        <f>E313/E307</f>
        <v>#DIV/0!</v>
      </c>
      <c r="H313" s="3">
        <v>3</v>
      </c>
      <c r="I313" s="3" cm="1">
        <f t="array" ref="I313">_xlfn.AGGREGATE(15, 3, (LY_12[Associate Name]=J309)/(LY_12[Associate Name]=J309)*ROW(LY_12[Associate Name]), H313) - 1</f>
        <v>3</v>
      </c>
      <c r="J313" s="43" cm="1">
        <f t="array" ref="J313">IFERROR(INDEX(LY_12[Vendor Name], I313), "")</f>
        <v>0</v>
      </c>
      <c r="K313" s="44">
        <f>SUMIFS(LY_12[Closed Sales Volume YTD], LY_12[Associate Name], J309, LY_12[Vendor Name], J313)</f>
        <v>0</v>
      </c>
      <c r="L313" s="45" t="e">
        <f>K313/K307</f>
        <v>#DIV/0!</v>
      </c>
      <c r="N313" s="3">
        <v>3</v>
      </c>
      <c r="O313" s="3" cm="1">
        <f t="array" ref="O313">_xlfn.AGGREGATE(15, 3, (LY_12[Associate Name]=P309)/(LY_12[Associate Name]=P309)*ROW(LY_12[Associate Name]), N313) - 1</f>
        <v>3</v>
      </c>
      <c r="P313" s="43" cm="1">
        <f t="array" ref="P313">IFERROR(INDEX(LY_12[Vendor Name], O313), "")</f>
        <v>0</v>
      </c>
      <c r="Q313" s="44">
        <f>SUMIFS(LY_12[Closed Sales Volume YTD], LY_12[Associate Name], P309, LY_12[Vendor Name], P313)</f>
        <v>0</v>
      </c>
      <c r="R313" s="45" t="e">
        <f>Q313/Q307</f>
        <v>#DIV/0!</v>
      </c>
      <c r="T313" s="3">
        <v>3</v>
      </c>
      <c r="U313" s="3" cm="1">
        <f t="array" ref="U313">_xlfn.AGGREGATE(15, 3, (LY_12[Associate Name]=V309)/(LY_12[Associate Name]=V309)*ROW(LY_12[Associate Name]), T313) - 1</f>
        <v>3</v>
      </c>
      <c r="V313" s="43" cm="1">
        <f t="array" ref="V313">IFERROR(INDEX(LY_12[Vendor Name], U313), "")</f>
        <v>0</v>
      </c>
      <c r="W313" s="44">
        <f>SUMIFS(LY_12[Closed Sales Volume YTD], LY_12[Associate Name], V309, LY_12[Vendor Name], V313)</f>
        <v>0</v>
      </c>
      <c r="X313" s="45" t="e">
        <f>W313/W307</f>
        <v>#DIV/0!</v>
      </c>
      <c r="Z313" s="3">
        <v>3</v>
      </c>
      <c r="AA313" s="3" cm="1">
        <f t="array" ref="AA313">_xlfn.AGGREGATE(15, 3, (LY_12[Associate Name]=AB309)/(LY_12[Associate Name]=AB309)*ROW(LY_12[Associate Name]), Z313) - 1</f>
        <v>3</v>
      </c>
      <c r="AB313" s="43" cm="1">
        <f t="array" ref="AB313">IFERROR(INDEX(LY_12[Vendor Name], AA313), "")</f>
        <v>0</v>
      </c>
      <c r="AC313" s="44">
        <f>SUMIFS(LY_12[Closed Sales Volume YTD], LY_12[Associate Name], AB309, LY_12[Vendor Name], AB313)</f>
        <v>0</v>
      </c>
      <c r="AD313" s="45" t="e">
        <f>AC313/AC307</f>
        <v>#DIV/0!</v>
      </c>
    </row>
    <row r="314" spans="1:30" x14ac:dyDescent="0.2">
      <c r="B314" s="3">
        <v>4</v>
      </c>
      <c r="C314" s="3" cm="1">
        <f t="array" ref="C314">_xlfn.AGGREGATE(15, 3, (LY_12[Associate Name]=D309)/(LY_12[Associate Name]=D309)*ROW(LY_12[Associate Name]), B314) - 1</f>
        <v>4</v>
      </c>
      <c r="D314" s="43" cm="1">
        <f t="array" ref="D314">IFERROR(INDEX(LY_12[Vendor Name], C314), "")</f>
        <v>0</v>
      </c>
      <c r="E314" s="44">
        <f>SUMIFS(LY_12[Closed Sales Volume YTD], LY_12[Associate Name], D309, LY_12[Vendor Name], D314)</f>
        <v>0</v>
      </c>
      <c r="F314" s="45" t="e">
        <f>E314/E307</f>
        <v>#DIV/0!</v>
      </c>
      <c r="H314" s="3">
        <v>4</v>
      </c>
      <c r="I314" s="3" cm="1">
        <f t="array" ref="I314">_xlfn.AGGREGATE(15, 3, (LY_12[Associate Name]=J309)/(LY_12[Associate Name]=J309)*ROW(LY_12[Associate Name]), H314) - 1</f>
        <v>4</v>
      </c>
      <c r="J314" s="43" cm="1">
        <f t="array" ref="J314">IFERROR(INDEX(LY_12[Vendor Name], I314), "")</f>
        <v>0</v>
      </c>
      <c r="K314" s="44">
        <f>SUMIFS(LY_12[Closed Sales Volume YTD], LY_12[Associate Name], J309, LY_12[Vendor Name], J314)</f>
        <v>0</v>
      </c>
      <c r="L314" s="45" t="e">
        <f>K314/K307</f>
        <v>#DIV/0!</v>
      </c>
      <c r="N314" s="3">
        <v>4</v>
      </c>
      <c r="O314" s="3" cm="1">
        <f t="array" ref="O314">_xlfn.AGGREGATE(15, 3, (LY_12[Associate Name]=P309)/(LY_12[Associate Name]=P309)*ROW(LY_12[Associate Name]), N314) - 1</f>
        <v>4</v>
      </c>
      <c r="P314" s="43" cm="1">
        <f t="array" ref="P314">IFERROR(INDEX(LY_12[Vendor Name], O314), "")</f>
        <v>0</v>
      </c>
      <c r="Q314" s="44">
        <f>SUMIFS(LY_12[Closed Sales Volume YTD], LY_12[Associate Name], P309, LY_12[Vendor Name], P314)</f>
        <v>0</v>
      </c>
      <c r="R314" s="45" t="e">
        <f>Q314/Q307</f>
        <v>#DIV/0!</v>
      </c>
      <c r="T314" s="3">
        <v>4</v>
      </c>
      <c r="U314" s="3" cm="1">
        <f t="array" ref="U314">_xlfn.AGGREGATE(15, 3, (LY_12[Associate Name]=V309)/(LY_12[Associate Name]=V309)*ROW(LY_12[Associate Name]), T314) - 1</f>
        <v>4</v>
      </c>
      <c r="V314" s="43" cm="1">
        <f t="array" ref="V314">IFERROR(INDEX(LY_12[Vendor Name], U314), "")</f>
        <v>0</v>
      </c>
      <c r="W314" s="44">
        <f>SUMIFS(LY_12[Closed Sales Volume YTD], LY_12[Associate Name], V309, LY_12[Vendor Name], V314)</f>
        <v>0</v>
      </c>
      <c r="X314" s="45" t="e">
        <f>W314/W307</f>
        <v>#DIV/0!</v>
      </c>
      <c r="Z314" s="3">
        <v>4</v>
      </c>
      <c r="AA314" s="3" cm="1">
        <f t="array" ref="AA314">_xlfn.AGGREGATE(15, 3, (LY_12[Associate Name]=AB309)/(LY_12[Associate Name]=AB309)*ROW(LY_12[Associate Name]), Z314) - 1</f>
        <v>4</v>
      </c>
      <c r="AB314" s="43" cm="1">
        <f t="array" ref="AB314">IFERROR(INDEX(LY_12[Vendor Name], AA314), "")</f>
        <v>0</v>
      </c>
      <c r="AC314" s="44">
        <f>SUMIFS(LY_12[Closed Sales Volume YTD], LY_12[Associate Name], AB309, LY_12[Vendor Name], AB314)</f>
        <v>0</v>
      </c>
      <c r="AD314" s="45" t="e">
        <f>AC314/AC307</f>
        <v>#DIV/0!</v>
      </c>
    </row>
    <row r="315" spans="1:30" x14ac:dyDescent="0.2">
      <c r="B315" s="3">
        <v>5</v>
      </c>
      <c r="C315" s="3" cm="1">
        <f t="array" ref="C315">_xlfn.AGGREGATE(15, 3, (LY_12[Associate Name]=D309)/(LY_12[Associate Name]=D309)*ROW(LY_12[Associate Name]), B315) - 1</f>
        <v>5</v>
      </c>
      <c r="D315" s="43" cm="1">
        <f t="array" ref="D315">IFERROR(INDEX(LY_12[Vendor Name], C315), "")</f>
        <v>0</v>
      </c>
      <c r="E315" s="44">
        <f>SUMIFS(LY_12[Closed Sales Volume YTD], LY_12[Associate Name], D309, LY_12[Vendor Name], D315)</f>
        <v>0</v>
      </c>
      <c r="F315" s="45" t="e">
        <f>E315/E307</f>
        <v>#DIV/0!</v>
      </c>
      <c r="H315" s="3">
        <v>5</v>
      </c>
      <c r="I315" s="3" cm="1">
        <f t="array" ref="I315">_xlfn.AGGREGATE(15, 3, (LY_12[Associate Name]=J309)/(LY_12[Associate Name]=J309)*ROW(LY_12[Associate Name]), H315) - 1</f>
        <v>5</v>
      </c>
      <c r="J315" s="43" cm="1">
        <f t="array" ref="J315">IFERROR(INDEX(LY_12[Vendor Name], I315), "")</f>
        <v>0</v>
      </c>
      <c r="K315" s="44">
        <f>SUMIFS(LY_12[Closed Sales Volume YTD], LY_12[Associate Name], J309, LY_12[Vendor Name], J315)</f>
        <v>0</v>
      </c>
      <c r="L315" s="45" t="e">
        <f>K315/K307</f>
        <v>#DIV/0!</v>
      </c>
      <c r="N315" s="3">
        <v>5</v>
      </c>
      <c r="O315" s="3" cm="1">
        <f t="array" ref="O315">_xlfn.AGGREGATE(15, 3, (LY_12[Associate Name]=P309)/(LY_12[Associate Name]=P309)*ROW(LY_12[Associate Name]), N315) - 1</f>
        <v>5</v>
      </c>
      <c r="P315" s="43" cm="1">
        <f t="array" ref="P315">IFERROR(INDEX(LY_12[Vendor Name], O315), "")</f>
        <v>0</v>
      </c>
      <c r="Q315" s="44">
        <f>SUMIFS(LY_12[Closed Sales Volume YTD], LY_12[Associate Name], P309, LY_12[Vendor Name], P315)</f>
        <v>0</v>
      </c>
      <c r="R315" s="45" t="e">
        <f>Q315/Q307</f>
        <v>#DIV/0!</v>
      </c>
      <c r="T315" s="3">
        <v>5</v>
      </c>
      <c r="U315" s="3" cm="1">
        <f t="array" ref="U315">_xlfn.AGGREGATE(15, 3, (LY_12[Associate Name]=V309)/(LY_12[Associate Name]=V309)*ROW(LY_12[Associate Name]), T315) - 1</f>
        <v>5</v>
      </c>
      <c r="V315" s="43" cm="1">
        <f t="array" ref="V315">IFERROR(INDEX(LY_12[Vendor Name], U315), "")</f>
        <v>0</v>
      </c>
      <c r="W315" s="44">
        <f>SUMIFS(LY_12[Closed Sales Volume YTD], LY_12[Associate Name], V309, LY_12[Vendor Name], V315)</f>
        <v>0</v>
      </c>
      <c r="X315" s="45" t="e">
        <f>W315/W307</f>
        <v>#DIV/0!</v>
      </c>
      <c r="Z315" s="3">
        <v>5</v>
      </c>
      <c r="AA315" s="3" cm="1">
        <f t="array" ref="AA315">_xlfn.AGGREGATE(15, 3, (LY_12[Associate Name]=AB309)/(LY_12[Associate Name]=AB309)*ROW(LY_12[Associate Name]), Z315) - 1</f>
        <v>5</v>
      </c>
      <c r="AB315" s="43" cm="1">
        <f t="array" ref="AB315">IFERROR(INDEX(LY_12[Vendor Name], AA315), "")</f>
        <v>0</v>
      </c>
      <c r="AC315" s="44">
        <f>SUMIFS(LY_12[Closed Sales Volume YTD], LY_12[Associate Name], AB309, LY_12[Vendor Name], AB315)</f>
        <v>0</v>
      </c>
      <c r="AD315" s="45" t="e">
        <f>AC315/AC307</f>
        <v>#DIV/0!</v>
      </c>
    </row>
    <row r="316" spans="1:30" x14ac:dyDescent="0.2">
      <c r="B316" s="3">
        <v>6</v>
      </c>
      <c r="C316" s="3" cm="1">
        <f t="array" ref="C316">_xlfn.AGGREGATE(15, 3, (LY_12[Associate Name]=D309)/(LY_12[Associate Name]=D309)*ROW(LY_12[Associate Name]), B316) - 1</f>
        <v>6</v>
      </c>
      <c r="D316" s="43" cm="1">
        <f t="array" ref="D316">IFERROR(INDEX(LY_12[Vendor Name], C316), "")</f>
        <v>0</v>
      </c>
      <c r="E316" s="44">
        <f>SUMIFS(LY_12[Closed Sales Volume YTD], LY_12[Associate Name], D309, LY_12[Vendor Name], D316)</f>
        <v>0</v>
      </c>
      <c r="F316" s="45" t="e">
        <f>E316/E307</f>
        <v>#DIV/0!</v>
      </c>
      <c r="H316" s="3">
        <v>6</v>
      </c>
      <c r="I316" s="3" cm="1">
        <f t="array" ref="I316">_xlfn.AGGREGATE(15, 3, (LY_12[Associate Name]=J309)/(LY_12[Associate Name]=J309)*ROW(LY_12[Associate Name]), H316) - 1</f>
        <v>6</v>
      </c>
      <c r="J316" s="43" cm="1">
        <f t="array" ref="J316">IFERROR(INDEX(LY_12[Vendor Name], I316), "")</f>
        <v>0</v>
      </c>
      <c r="K316" s="44">
        <f>SUMIFS(LY_12[Closed Sales Volume YTD], LY_12[Associate Name], J309, LY_12[Vendor Name], J316)</f>
        <v>0</v>
      </c>
      <c r="L316" s="45" t="e">
        <f>K316/K307</f>
        <v>#DIV/0!</v>
      </c>
      <c r="N316" s="3">
        <v>6</v>
      </c>
      <c r="O316" s="3" cm="1">
        <f t="array" ref="O316">_xlfn.AGGREGATE(15, 3, (LY_12[Associate Name]=P309)/(LY_12[Associate Name]=P309)*ROW(LY_12[Associate Name]), N316) - 1</f>
        <v>6</v>
      </c>
      <c r="P316" s="43" cm="1">
        <f t="array" ref="P316">IFERROR(INDEX(LY_12[Vendor Name], O316), "")</f>
        <v>0</v>
      </c>
      <c r="Q316" s="44">
        <f>SUMIFS(LY_12[Closed Sales Volume YTD], LY_12[Associate Name], P309, LY_12[Vendor Name], P316)</f>
        <v>0</v>
      </c>
      <c r="R316" s="45" t="e">
        <f>Q316/Q307</f>
        <v>#DIV/0!</v>
      </c>
      <c r="T316" s="3">
        <v>6</v>
      </c>
      <c r="U316" s="3" cm="1">
        <f t="array" ref="U316">_xlfn.AGGREGATE(15, 3, (LY_12[Associate Name]=V309)/(LY_12[Associate Name]=V309)*ROW(LY_12[Associate Name]), T316) - 1</f>
        <v>6</v>
      </c>
      <c r="V316" s="43" cm="1">
        <f t="array" ref="V316">IFERROR(INDEX(LY_12[Vendor Name], U316), "")</f>
        <v>0</v>
      </c>
      <c r="W316" s="44">
        <f>SUMIFS(LY_12[Closed Sales Volume YTD], LY_12[Associate Name], V309, LY_12[Vendor Name], V316)</f>
        <v>0</v>
      </c>
      <c r="X316" s="45" t="e">
        <f>W316/W307</f>
        <v>#DIV/0!</v>
      </c>
      <c r="Z316" s="3">
        <v>6</v>
      </c>
      <c r="AA316" s="3" cm="1">
        <f t="array" ref="AA316">_xlfn.AGGREGATE(15, 3, (LY_12[Associate Name]=AB309)/(LY_12[Associate Name]=AB309)*ROW(LY_12[Associate Name]), Z316) - 1</f>
        <v>6</v>
      </c>
      <c r="AB316" s="43" cm="1">
        <f t="array" ref="AB316">IFERROR(INDEX(LY_12[Vendor Name], AA316), "")</f>
        <v>0</v>
      </c>
      <c r="AC316" s="44">
        <f>SUMIFS(LY_12[Closed Sales Volume YTD], LY_12[Associate Name], AB309, LY_12[Vendor Name], AB316)</f>
        <v>0</v>
      </c>
      <c r="AD316" s="45" t="e">
        <f>AC316/AC307</f>
        <v>#DIV/0!</v>
      </c>
    </row>
    <row r="317" spans="1:30" x14ac:dyDescent="0.2">
      <c r="B317" s="3">
        <v>7</v>
      </c>
      <c r="C317" s="3" cm="1">
        <f t="array" ref="C317">_xlfn.AGGREGATE(15, 3, (LY_12[Associate Name]=D309)/(LY_12[Associate Name]=D309)*ROW(LY_12[Associate Name]), B317) - 1</f>
        <v>7</v>
      </c>
      <c r="D317" s="43" cm="1">
        <f t="array" ref="D317">IFERROR(INDEX(LY_12[Vendor Name], C317), "")</f>
        <v>0</v>
      </c>
      <c r="E317" s="44">
        <f>SUMIFS(LY_12[Closed Sales Volume YTD], LY_12[Associate Name], D309, LY_12[Vendor Name], D317)</f>
        <v>0</v>
      </c>
      <c r="F317" s="45" t="e">
        <f>E317/E307</f>
        <v>#DIV/0!</v>
      </c>
      <c r="H317" s="3">
        <v>7</v>
      </c>
      <c r="I317" s="3" cm="1">
        <f t="array" ref="I317">_xlfn.AGGREGATE(15, 3, (LY_12[Associate Name]=J309)/(LY_12[Associate Name]=J309)*ROW(LY_12[Associate Name]), H317) - 1</f>
        <v>7</v>
      </c>
      <c r="J317" s="43" cm="1">
        <f t="array" ref="J317">IFERROR(INDEX(LY_12[Vendor Name], I317), "")</f>
        <v>0</v>
      </c>
      <c r="K317" s="44">
        <f>SUMIFS(LY_12[Closed Sales Volume YTD], LY_12[Associate Name], J309, LY_12[Vendor Name], J317)</f>
        <v>0</v>
      </c>
      <c r="L317" s="45" t="e">
        <f>K317/K307</f>
        <v>#DIV/0!</v>
      </c>
      <c r="N317" s="3">
        <v>7</v>
      </c>
      <c r="O317" s="3" cm="1">
        <f t="array" ref="O317">_xlfn.AGGREGATE(15, 3, (LY_12[Associate Name]=P309)/(LY_12[Associate Name]=P309)*ROW(LY_12[Associate Name]), N317) - 1</f>
        <v>7</v>
      </c>
      <c r="P317" s="43" cm="1">
        <f t="array" ref="P317">IFERROR(INDEX(LY_12[Vendor Name], O317), "")</f>
        <v>0</v>
      </c>
      <c r="Q317" s="44">
        <f>SUMIFS(LY_12[Closed Sales Volume YTD], LY_12[Associate Name], P309, LY_12[Vendor Name], P317)</f>
        <v>0</v>
      </c>
      <c r="R317" s="45" t="e">
        <f>Q317/Q307</f>
        <v>#DIV/0!</v>
      </c>
      <c r="T317" s="3">
        <v>7</v>
      </c>
      <c r="U317" s="3" cm="1">
        <f t="array" ref="U317">_xlfn.AGGREGATE(15, 3, (LY_12[Associate Name]=V309)/(LY_12[Associate Name]=V309)*ROW(LY_12[Associate Name]), T317) - 1</f>
        <v>7</v>
      </c>
      <c r="V317" s="43" cm="1">
        <f t="array" ref="V317">IFERROR(INDEX(LY_12[Vendor Name], U317), "")</f>
        <v>0</v>
      </c>
      <c r="W317" s="44">
        <f>SUMIFS(LY_12[Closed Sales Volume YTD], LY_12[Associate Name], V309, LY_12[Vendor Name], V317)</f>
        <v>0</v>
      </c>
      <c r="X317" s="45" t="e">
        <f>W317/W307</f>
        <v>#DIV/0!</v>
      </c>
      <c r="Z317" s="3">
        <v>7</v>
      </c>
      <c r="AA317" s="3" cm="1">
        <f t="array" ref="AA317">_xlfn.AGGREGATE(15, 3, (LY_12[Associate Name]=AB309)/(LY_12[Associate Name]=AB309)*ROW(LY_12[Associate Name]), Z317) - 1</f>
        <v>7</v>
      </c>
      <c r="AB317" s="43" cm="1">
        <f t="array" ref="AB317">IFERROR(INDEX(LY_12[Vendor Name], AA317), "")</f>
        <v>0</v>
      </c>
      <c r="AC317" s="44">
        <f>SUMIFS(LY_12[Closed Sales Volume YTD], LY_12[Associate Name], AB309, LY_12[Vendor Name], AB317)</f>
        <v>0</v>
      </c>
      <c r="AD317" s="45" t="e">
        <f>AC317/AC307</f>
        <v>#DIV/0!</v>
      </c>
    </row>
    <row r="318" spans="1:30" x14ac:dyDescent="0.2">
      <c r="B318" s="3">
        <v>8</v>
      </c>
      <c r="C318" s="3" cm="1">
        <f t="array" ref="C318">_xlfn.AGGREGATE(15, 3, (LY_12[Associate Name]=D309)/(LY_12[Associate Name]=D309)*ROW(LY_12[Associate Name]), B318) - 1</f>
        <v>8</v>
      </c>
      <c r="D318" s="43" cm="1">
        <f t="array" ref="D318">IFERROR(INDEX(LY_12[Vendor Name], C318), "")</f>
        <v>0</v>
      </c>
      <c r="E318" s="44">
        <f>SUMIFS(LY_12[Closed Sales Volume YTD], LY_12[Associate Name], D309, LY_12[Vendor Name], D318)</f>
        <v>0</v>
      </c>
      <c r="F318" s="45" t="e">
        <f>E318/E307</f>
        <v>#DIV/0!</v>
      </c>
      <c r="H318" s="3">
        <v>8</v>
      </c>
      <c r="I318" s="3" cm="1">
        <f t="array" ref="I318">_xlfn.AGGREGATE(15, 3, (LY_12[Associate Name]=J309)/(LY_12[Associate Name]=J309)*ROW(LY_12[Associate Name]), H318) - 1</f>
        <v>8</v>
      </c>
      <c r="J318" s="43" cm="1">
        <f t="array" ref="J318">IFERROR(INDEX(LY_12[Vendor Name], I318), "")</f>
        <v>0</v>
      </c>
      <c r="K318" s="44">
        <f>SUMIFS(LY_12[Closed Sales Volume YTD], LY_12[Associate Name], J309, LY_12[Vendor Name], J318)</f>
        <v>0</v>
      </c>
      <c r="L318" s="45" t="e">
        <f>K318/K307</f>
        <v>#DIV/0!</v>
      </c>
      <c r="N318" s="3">
        <v>8</v>
      </c>
      <c r="O318" s="3" cm="1">
        <f t="array" ref="O318">_xlfn.AGGREGATE(15, 3, (LY_12[Associate Name]=P309)/(LY_12[Associate Name]=P309)*ROW(LY_12[Associate Name]), N318) - 1</f>
        <v>8</v>
      </c>
      <c r="P318" s="43" cm="1">
        <f t="array" ref="P318">IFERROR(INDEX(LY_12[Vendor Name], O318), "")</f>
        <v>0</v>
      </c>
      <c r="Q318" s="44">
        <f>SUMIFS(LY_12[Closed Sales Volume YTD], LY_12[Associate Name], P309, LY_12[Vendor Name], P318)</f>
        <v>0</v>
      </c>
      <c r="R318" s="45" t="e">
        <f>Q318/Q307</f>
        <v>#DIV/0!</v>
      </c>
      <c r="T318" s="3">
        <v>8</v>
      </c>
      <c r="U318" s="3" cm="1">
        <f t="array" ref="U318">_xlfn.AGGREGATE(15, 3, (LY_12[Associate Name]=V309)/(LY_12[Associate Name]=V309)*ROW(LY_12[Associate Name]), T318) - 1</f>
        <v>8</v>
      </c>
      <c r="V318" s="43" cm="1">
        <f t="array" ref="V318">IFERROR(INDEX(LY_12[Vendor Name], U318), "")</f>
        <v>0</v>
      </c>
      <c r="W318" s="44">
        <f>SUMIFS(LY_12[Closed Sales Volume YTD], LY_12[Associate Name], V309, LY_12[Vendor Name], V318)</f>
        <v>0</v>
      </c>
      <c r="X318" s="45" t="e">
        <f>W318/W307</f>
        <v>#DIV/0!</v>
      </c>
      <c r="Z318" s="3">
        <v>8</v>
      </c>
      <c r="AA318" s="3" cm="1">
        <f t="array" ref="AA318">_xlfn.AGGREGATE(15, 3, (LY_12[Associate Name]=AB309)/(LY_12[Associate Name]=AB309)*ROW(LY_12[Associate Name]), Z318) - 1</f>
        <v>8</v>
      </c>
      <c r="AB318" s="43" cm="1">
        <f t="array" ref="AB318">IFERROR(INDEX(LY_12[Vendor Name], AA318), "")</f>
        <v>0</v>
      </c>
      <c r="AC318" s="44">
        <f>SUMIFS(LY_12[Closed Sales Volume YTD], LY_12[Associate Name], AB309, LY_12[Vendor Name], AB318)</f>
        <v>0</v>
      </c>
      <c r="AD318" s="45" t="e">
        <f>AC318/AC307</f>
        <v>#DIV/0!</v>
      </c>
    </row>
    <row r="319" spans="1:30" x14ac:dyDescent="0.2">
      <c r="B319" s="3">
        <v>9</v>
      </c>
      <c r="C319" s="3" cm="1">
        <f t="array" ref="C319">_xlfn.AGGREGATE(15, 3, (LY_12[Associate Name]=D309)/(LY_12[Associate Name]=D309)*ROW(LY_12[Associate Name]), B319) - 1</f>
        <v>9</v>
      </c>
      <c r="D319" s="43" cm="1">
        <f t="array" ref="D319">IFERROR(INDEX(LY_12[Vendor Name], C319), "")</f>
        <v>0</v>
      </c>
      <c r="E319" s="44">
        <f>SUMIFS(LY_12[Closed Sales Volume YTD], LY_12[Associate Name], D309, LY_12[Vendor Name], D319)</f>
        <v>0</v>
      </c>
      <c r="F319" s="45" t="e">
        <f>E319/E307</f>
        <v>#DIV/0!</v>
      </c>
      <c r="H319" s="3">
        <v>9</v>
      </c>
      <c r="I319" s="3" cm="1">
        <f t="array" ref="I319">_xlfn.AGGREGATE(15, 3, (LY_12[Associate Name]=J309)/(LY_12[Associate Name]=J309)*ROW(LY_12[Associate Name]), H319) - 1</f>
        <v>9</v>
      </c>
      <c r="J319" s="43" cm="1">
        <f t="array" ref="J319">IFERROR(INDEX(LY_12[Vendor Name], I319), "")</f>
        <v>0</v>
      </c>
      <c r="K319" s="44">
        <f>SUMIFS(LY_12[Closed Sales Volume YTD], LY_12[Associate Name], J309, LY_12[Vendor Name], J319)</f>
        <v>0</v>
      </c>
      <c r="L319" s="45" t="e">
        <f>K319/K307</f>
        <v>#DIV/0!</v>
      </c>
      <c r="N319" s="3">
        <v>9</v>
      </c>
      <c r="O319" s="3" cm="1">
        <f t="array" ref="O319">_xlfn.AGGREGATE(15, 3, (LY_12[Associate Name]=P309)/(LY_12[Associate Name]=P309)*ROW(LY_12[Associate Name]), N319) - 1</f>
        <v>9</v>
      </c>
      <c r="P319" s="43" cm="1">
        <f t="array" ref="P319">IFERROR(INDEX(LY_12[Vendor Name], O319), "")</f>
        <v>0</v>
      </c>
      <c r="Q319" s="44">
        <f>SUMIFS(LY_12[Closed Sales Volume YTD], LY_12[Associate Name], P309, LY_12[Vendor Name], P319)</f>
        <v>0</v>
      </c>
      <c r="R319" s="45" t="e">
        <f>Q319/Q307</f>
        <v>#DIV/0!</v>
      </c>
      <c r="T319" s="3">
        <v>9</v>
      </c>
      <c r="U319" s="3" cm="1">
        <f t="array" ref="U319">_xlfn.AGGREGATE(15, 3, (LY_12[Associate Name]=V309)/(LY_12[Associate Name]=V309)*ROW(LY_12[Associate Name]), T319) - 1</f>
        <v>9</v>
      </c>
      <c r="V319" s="43" cm="1">
        <f t="array" ref="V319">IFERROR(INDEX(LY_12[Vendor Name], U319), "")</f>
        <v>0</v>
      </c>
      <c r="W319" s="44">
        <f>SUMIFS(LY_12[Closed Sales Volume YTD], LY_12[Associate Name], V309, LY_12[Vendor Name], V319)</f>
        <v>0</v>
      </c>
      <c r="X319" s="45" t="e">
        <f>W319/W307</f>
        <v>#DIV/0!</v>
      </c>
      <c r="Z319" s="3">
        <v>9</v>
      </c>
      <c r="AA319" s="3" cm="1">
        <f t="array" ref="AA319">_xlfn.AGGREGATE(15, 3, (LY_12[Associate Name]=AB309)/(LY_12[Associate Name]=AB309)*ROW(LY_12[Associate Name]), Z319) - 1</f>
        <v>9</v>
      </c>
      <c r="AB319" s="43" cm="1">
        <f t="array" ref="AB319">IFERROR(INDEX(LY_12[Vendor Name], AA319), "")</f>
        <v>0</v>
      </c>
      <c r="AC319" s="44">
        <f>SUMIFS(LY_12[Closed Sales Volume YTD], LY_12[Associate Name], AB309, LY_12[Vendor Name], AB319)</f>
        <v>0</v>
      </c>
      <c r="AD319" s="45" t="e">
        <f>AC319/AC307</f>
        <v>#DIV/0!</v>
      </c>
    </row>
    <row r="320" spans="1:30" x14ac:dyDescent="0.2">
      <c r="B320" s="3">
        <v>10</v>
      </c>
      <c r="C320" s="3" cm="1">
        <f t="array" ref="C320">_xlfn.AGGREGATE(15, 3, (LY_12[Associate Name]=D309)/(LY_12[Associate Name]=D309)*ROW(LY_12[Associate Name]), B320) - 1</f>
        <v>10</v>
      </c>
      <c r="D320" s="43" cm="1">
        <f t="array" ref="D320">IFERROR(INDEX(LY_12[Vendor Name], C320), "")</f>
        <v>0</v>
      </c>
      <c r="E320" s="44">
        <f>SUMIFS(LY_12[Closed Sales Volume YTD], LY_12[Associate Name], D309, LY_12[Vendor Name], D320)</f>
        <v>0</v>
      </c>
      <c r="F320" s="45" t="e">
        <f>E320/E307</f>
        <v>#DIV/0!</v>
      </c>
      <c r="H320" s="3">
        <v>10</v>
      </c>
      <c r="I320" s="3" cm="1">
        <f t="array" ref="I320">_xlfn.AGGREGATE(15, 3, (LY_12[Associate Name]=J309)/(LY_12[Associate Name]=J309)*ROW(LY_12[Associate Name]), H320) - 1</f>
        <v>10</v>
      </c>
      <c r="J320" s="43" cm="1">
        <f t="array" ref="J320">IFERROR(INDEX(LY_12[Vendor Name], I320), "")</f>
        <v>0</v>
      </c>
      <c r="K320" s="44">
        <f>SUMIFS(LY_12[Closed Sales Volume YTD], LY_12[Associate Name], J309, LY_12[Vendor Name], J320)</f>
        <v>0</v>
      </c>
      <c r="L320" s="45" t="e">
        <f>K320/K307</f>
        <v>#DIV/0!</v>
      </c>
      <c r="N320" s="3">
        <v>10</v>
      </c>
      <c r="O320" s="3" cm="1">
        <f t="array" ref="O320">_xlfn.AGGREGATE(15, 3, (LY_12[Associate Name]=P309)/(LY_12[Associate Name]=P309)*ROW(LY_12[Associate Name]), N320) - 1</f>
        <v>10</v>
      </c>
      <c r="P320" s="43" cm="1">
        <f t="array" ref="P320">IFERROR(INDEX(LY_12[Vendor Name], O320), "")</f>
        <v>0</v>
      </c>
      <c r="Q320" s="44">
        <f>SUMIFS(LY_12[Closed Sales Volume YTD], LY_12[Associate Name], P309, LY_12[Vendor Name], P320)</f>
        <v>0</v>
      </c>
      <c r="R320" s="45" t="e">
        <f>Q320/Q307</f>
        <v>#DIV/0!</v>
      </c>
      <c r="T320" s="3">
        <v>10</v>
      </c>
      <c r="U320" s="3" cm="1">
        <f t="array" ref="U320">_xlfn.AGGREGATE(15, 3, (LY_12[Associate Name]=V309)/(LY_12[Associate Name]=V309)*ROW(LY_12[Associate Name]), T320) - 1</f>
        <v>10</v>
      </c>
      <c r="V320" s="43" cm="1">
        <f t="array" ref="V320">IFERROR(INDEX(LY_12[Vendor Name], U320), "")</f>
        <v>0</v>
      </c>
      <c r="W320" s="44">
        <f>SUMIFS(LY_12[Closed Sales Volume YTD], LY_12[Associate Name], V309, LY_12[Vendor Name], V320)</f>
        <v>0</v>
      </c>
      <c r="X320" s="45" t="e">
        <f>W320/W307</f>
        <v>#DIV/0!</v>
      </c>
      <c r="Z320" s="3">
        <v>10</v>
      </c>
      <c r="AA320" s="3" cm="1">
        <f t="array" ref="AA320">_xlfn.AGGREGATE(15, 3, (LY_12[Associate Name]=AB309)/(LY_12[Associate Name]=AB309)*ROW(LY_12[Associate Name]), Z320) - 1</f>
        <v>10</v>
      </c>
      <c r="AB320" s="43" cm="1">
        <f t="array" ref="AB320">IFERROR(INDEX(LY_12[Vendor Name], AA320), "")</f>
        <v>0</v>
      </c>
      <c r="AC320" s="44">
        <f>SUMIFS(LY_12[Closed Sales Volume YTD], LY_12[Associate Name], AB309, LY_12[Vendor Name], AB320)</f>
        <v>0</v>
      </c>
      <c r="AD320" s="45" t="e">
        <f>AC320/AC307</f>
        <v>#DIV/0!</v>
      </c>
    </row>
  </sheetData>
  <mergeCells count="500">
    <mergeCell ref="AC4:AD4"/>
    <mergeCell ref="D5:E5"/>
    <mergeCell ref="J5:K5"/>
    <mergeCell ref="P5:Q5"/>
    <mergeCell ref="V5:W5"/>
    <mergeCell ref="AB5:AC5"/>
    <mergeCell ref="D2:F2"/>
    <mergeCell ref="J2:L2"/>
    <mergeCell ref="P2:R2"/>
    <mergeCell ref="V2:X2"/>
    <mergeCell ref="AB2:AD2"/>
    <mergeCell ref="E3:F3"/>
    <mergeCell ref="K3:L3"/>
    <mergeCell ref="Q3:R3"/>
    <mergeCell ref="W3:X3"/>
    <mergeCell ref="AC3:AD3"/>
    <mergeCell ref="AC20:AD20"/>
    <mergeCell ref="D21:E21"/>
    <mergeCell ref="J21:K21"/>
    <mergeCell ref="P21:Q21"/>
    <mergeCell ref="V21:W21"/>
    <mergeCell ref="AB21:AC21"/>
    <mergeCell ref="D18:F18"/>
    <mergeCell ref="J18:L18"/>
    <mergeCell ref="P18:R18"/>
    <mergeCell ref="V18:X18"/>
    <mergeCell ref="AB18:AD18"/>
    <mergeCell ref="E19:F19"/>
    <mergeCell ref="K19:L19"/>
    <mergeCell ref="Q19:R19"/>
    <mergeCell ref="W19:X19"/>
    <mergeCell ref="AC19:AD19"/>
    <mergeCell ref="S18:S20"/>
    <mergeCell ref="Y18:Y20"/>
    <mergeCell ref="AC36:AD36"/>
    <mergeCell ref="D37:E37"/>
    <mergeCell ref="J37:K37"/>
    <mergeCell ref="P37:Q37"/>
    <mergeCell ref="V37:W37"/>
    <mergeCell ref="AB37:AC37"/>
    <mergeCell ref="D34:F34"/>
    <mergeCell ref="J34:L34"/>
    <mergeCell ref="P34:R34"/>
    <mergeCell ref="V34:X34"/>
    <mergeCell ref="AB34:AD34"/>
    <mergeCell ref="E35:F35"/>
    <mergeCell ref="K35:L35"/>
    <mergeCell ref="Q35:R35"/>
    <mergeCell ref="W35:X35"/>
    <mergeCell ref="AC35:AD35"/>
    <mergeCell ref="AC52:AD52"/>
    <mergeCell ref="D53:E53"/>
    <mergeCell ref="J53:K53"/>
    <mergeCell ref="P53:Q53"/>
    <mergeCell ref="V53:W53"/>
    <mergeCell ref="AB53:AC53"/>
    <mergeCell ref="D50:F50"/>
    <mergeCell ref="J50:L50"/>
    <mergeCell ref="P50:R50"/>
    <mergeCell ref="V50:X50"/>
    <mergeCell ref="AB50:AD50"/>
    <mergeCell ref="E51:F51"/>
    <mergeCell ref="K51:L51"/>
    <mergeCell ref="Q51:R51"/>
    <mergeCell ref="W51:X51"/>
    <mergeCell ref="AC51:AD51"/>
    <mergeCell ref="A2:A4"/>
    <mergeCell ref="G2:G4"/>
    <mergeCell ref="M2:M4"/>
    <mergeCell ref="S2:S4"/>
    <mergeCell ref="Y2:Y4"/>
    <mergeCell ref="E52:F52"/>
    <mergeCell ref="K52:L52"/>
    <mergeCell ref="Q52:R52"/>
    <mergeCell ref="W52:X52"/>
    <mergeCell ref="E36:F36"/>
    <mergeCell ref="K36:L36"/>
    <mergeCell ref="Q36:R36"/>
    <mergeCell ref="W36:X36"/>
    <mergeCell ref="E20:F20"/>
    <mergeCell ref="K20:L20"/>
    <mergeCell ref="Q20:R20"/>
    <mergeCell ref="W20:X20"/>
    <mergeCell ref="E4:F4"/>
    <mergeCell ref="K4:L4"/>
    <mergeCell ref="Q4:R4"/>
    <mergeCell ref="W4:X4"/>
    <mergeCell ref="A18:A20"/>
    <mergeCell ref="G18:G20"/>
    <mergeCell ref="M18:M20"/>
    <mergeCell ref="A34:A36"/>
    <mergeCell ref="G34:G36"/>
    <mergeCell ref="M34:M36"/>
    <mergeCell ref="S34:S36"/>
    <mergeCell ref="Y34:Y36"/>
    <mergeCell ref="A50:A52"/>
    <mergeCell ref="G50:G52"/>
    <mergeCell ref="M50:M52"/>
    <mergeCell ref="S50:S52"/>
    <mergeCell ref="Y50:Y52"/>
    <mergeCell ref="W68:X68"/>
    <mergeCell ref="AC68:AD68"/>
    <mergeCell ref="D69:E69"/>
    <mergeCell ref="J69:K69"/>
    <mergeCell ref="P69:Q69"/>
    <mergeCell ref="V69:W69"/>
    <mergeCell ref="AB69:AC69"/>
    <mergeCell ref="P66:R66"/>
    <mergeCell ref="S66:S68"/>
    <mergeCell ref="V66:X66"/>
    <mergeCell ref="Y66:Y68"/>
    <mergeCell ref="AB66:AD66"/>
    <mergeCell ref="E67:F67"/>
    <mergeCell ref="K67:L67"/>
    <mergeCell ref="Q67:R67"/>
    <mergeCell ref="W67:X67"/>
    <mergeCell ref="AC67:AD67"/>
    <mergeCell ref="A82:A84"/>
    <mergeCell ref="D82:F82"/>
    <mergeCell ref="G82:G84"/>
    <mergeCell ref="J82:L82"/>
    <mergeCell ref="M82:M84"/>
    <mergeCell ref="P82:R82"/>
    <mergeCell ref="K84:L84"/>
    <mergeCell ref="Q84:R84"/>
    <mergeCell ref="E68:F68"/>
    <mergeCell ref="K68:L68"/>
    <mergeCell ref="Q68:R68"/>
    <mergeCell ref="A66:A68"/>
    <mergeCell ref="D66:F66"/>
    <mergeCell ref="G66:G68"/>
    <mergeCell ref="J66:L66"/>
    <mergeCell ref="M66:M68"/>
    <mergeCell ref="W84:X84"/>
    <mergeCell ref="AC84:AD84"/>
    <mergeCell ref="D85:E85"/>
    <mergeCell ref="J85:K85"/>
    <mergeCell ref="P85:Q85"/>
    <mergeCell ref="V85:W85"/>
    <mergeCell ref="AB85:AC85"/>
    <mergeCell ref="S82:S84"/>
    <mergeCell ref="V82:X82"/>
    <mergeCell ref="Y82:Y84"/>
    <mergeCell ref="AB82:AD82"/>
    <mergeCell ref="E83:F83"/>
    <mergeCell ref="K83:L83"/>
    <mergeCell ref="Q83:R83"/>
    <mergeCell ref="W83:X83"/>
    <mergeCell ref="AC83:AD83"/>
    <mergeCell ref="E84:F84"/>
    <mergeCell ref="A98:A100"/>
    <mergeCell ref="D98:F98"/>
    <mergeCell ref="G98:G100"/>
    <mergeCell ref="J98:L98"/>
    <mergeCell ref="M98:M100"/>
    <mergeCell ref="P98:R98"/>
    <mergeCell ref="S98:S100"/>
    <mergeCell ref="V98:X98"/>
    <mergeCell ref="Y98:Y100"/>
    <mergeCell ref="AB98:AD98"/>
    <mergeCell ref="E99:F99"/>
    <mergeCell ref="K99:L99"/>
    <mergeCell ref="Q99:R99"/>
    <mergeCell ref="W99:X99"/>
    <mergeCell ref="AC99:AD99"/>
    <mergeCell ref="E100:F100"/>
    <mergeCell ref="K100:L100"/>
    <mergeCell ref="Q100:R100"/>
    <mergeCell ref="W100:X100"/>
    <mergeCell ref="AC100:AD100"/>
    <mergeCell ref="D101:E101"/>
    <mergeCell ref="J101:K101"/>
    <mergeCell ref="P101:Q101"/>
    <mergeCell ref="V101:W101"/>
    <mergeCell ref="AB101:AC101"/>
    <mergeCell ref="A114:A116"/>
    <mergeCell ref="D114:F114"/>
    <mergeCell ref="G114:G116"/>
    <mergeCell ref="J114:L114"/>
    <mergeCell ref="M114:M116"/>
    <mergeCell ref="P114:R114"/>
    <mergeCell ref="S114:S116"/>
    <mergeCell ref="V114:X114"/>
    <mergeCell ref="Y114:Y116"/>
    <mergeCell ref="AB114:AD114"/>
    <mergeCell ref="E115:F115"/>
    <mergeCell ref="K115:L115"/>
    <mergeCell ref="Q115:R115"/>
    <mergeCell ref="W115:X115"/>
    <mergeCell ref="AC115:AD115"/>
    <mergeCell ref="E116:F116"/>
    <mergeCell ref="K116:L116"/>
    <mergeCell ref="Q116:R116"/>
    <mergeCell ref="W116:X116"/>
    <mergeCell ref="AC116:AD116"/>
    <mergeCell ref="D117:E117"/>
    <mergeCell ref="J117:K117"/>
    <mergeCell ref="P117:Q117"/>
    <mergeCell ref="V117:W117"/>
    <mergeCell ref="AB117:AC117"/>
    <mergeCell ref="A130:A132"/>
    <mergeCell ref="D130:F130"/>
    <mergeCell ref="G130:G132"/>
    <mergeCell ref="J130:L130"/>
    <mergeCell ref="M130:M132"/>
    <mergeCell ref="P130:R130"/>
    <mergeCell ref="S130:S132"/>
    <mergeCell ref="V130:X130"/>
    <mergeCell ref="Y130:Y132"/>
    <mergeCell ref="AB130:AD130"/>
    <mergeCell ref="E131:F131"/>
    <mergeCell ref="K131:L131"/>
    <mergeCell ref="Q131:R131"/>
    <mergeCell ref="W131:X131"/>
    <mergeCell ref="AC131:AD131"/>
    <mergeCell ref="E132:F132"/>
    <mergeCell ref="K132:L132"/>
    <mergeCell ref="Q132:R132"/>
    <mergeCell ref="W132:X132"/>
    <mergeCell ref="AC132:AD132"/>
    <mergeCell ref="D133:E133"/>
    <mergeCell ref="J133:K133"/>
    <mergeCell ref="P133:Q133"/>
    <mergeCell ref="V133:W133"/>
    <mergeCell ref="AB133:AC133"/>
    <mergeCell ref="A146:A148"/>
    <mergeCell ref="D146:F146"/>
    <mergeCell ref="G146:G148"/>
    <mergeCell ref="J146:L146"/>
    <mergeCell ref="M146:M148"/>
    <mergeCell ref="P146:R146"/>
    <mergeCell ref="S146:S148"/>
    <mergeCell ref="V146:X146"/>
    <mergeCell ref="Y146:Y148"/>
    <mergeCell ref="AB146:AD146"/>
    <mergeCell ref="E147:F147"/>
    <mergeCell ref="K147:L147"/>
    <mergeCell ref="Q147:R147"/>
    <mergeCell ref="W147:X147"/>
    <mergeCell ref="AC147:AD147"/>
    <mergeCell ref="E148:F148"/>
    <mergeCell ref="K148:L148"/>
    <mergeCell ref="AB165:AC165"/>
    <mergeCell ref="AB181:AC181"/>
    <mergeCell ref="Q148:R148"/>
    <mergeCell ref="W148:X148"/>
    <mergeCell ref="AC148:AD148"/>
    <mergeCell ref="D149:E149"/>
    <mergeCell ref="J149:K149"/>
    <mergeCell ref="P149:Q149"/>
    <mergeCell ref="V149:W149"/>
    <mergeCell ref="AB149:AC149"/>
    <mergeCell ref="E164:F164"/>
    <mergeCell ref="K164:L164"/>
    <mergeCell ref="Q164:R164"/>
    <mergeCell ref="W164:X164"/>
    <mergeCell ref="AC164:AD164"/>
    <mergeCell ref="AB162:AD162"/>
    <mergeCell ref="E163:F163"/>
    <mergeCell ref="K163:L163"/>
    <mergeCell ref="Q163:R163"/>
    <mergeCell ref="W163:X163"/>
    <mergeCell ref="AC163:AD163"/>
    <mergeCell ref="V162:X162"/>
    <mergeCell ref="Y162:Y164"/>
    <mergeCell ref="Y178:Y180"/>
    <mergeCell ref="A178:A180"/>
    <mergeCell ref="D178:F178"/>
    <mergeCell ref="D181:E181"/>
    <mergeCell ref="J181:K181"/>
    <mergeCell ref="P181:Q181"/>
    <mergeCell ref="V181:W181"/>
    <mergeCell ref="J165:K165"/>
    <mergeCell ref="P165:Q165"/>
    <mergeCell ref="V165:W165"/>
    <mergeCell ref="E180:F180"/>
    <mergeCell ref="K180:L180"/>
    <mergeCell ref="Q180:R180"/>
    <mergeCell ref="W180:X180"/>
    <mergeCell ref="E179:F179"/>
    <mergeCell ref="D165:E165"/>
    <mergeCell ref="G178:G180"/>
    <mergeCell ref="J178:L178"/>
    <mergeCell ref="M178:M180"/>
    <mergeCell ref="P178:R178"/>
    <mergeCell ref="S178:S180"/>
    <mergeCell ref="V178:X178"/>
    <mergeCell ref="AB178:AD178"/>
    <mergeCell ref="V194:X194"/>
    <mergeCell ref="Y194:Y196"/>
    <mergeCell ref="AB194:AD194"/>
    <mergeCell ref="W195:X195"/>
    <mergeCell ref="V213:W213"/>
    <mergeCell ref="AB213:AC213"/>
    <mergeCell ref="AB226:AD226"/>
    <mergeCell ref="AC227:AD227"/>
    <mergeCell ref="W179:X179"/>
    <mergeCell ref="AC179:AD179"/>
    <mergeCell ref="W196:X196"/>
    <mergeCell ref="AC196:AD196"/>
    <mergeCell ref="AC180:AD180"/>
    <mergeCell ref="AC195:AD195"/>
    <mergeCell ref="V197:W197"/>
    <mergeCell ref="AB197:AC197"/>
    <mergeCell ref="AB210:AD210"/>
    <mergeCell ref="AC211:AD211"/>
    <mergeCell ref="V245:W245"/>
    <mergeCell ref="AB245:AC245"/>
    <mergeCell ref="E244:F244"/>
    <mergeCell ref="K244:L244"/>
    <mergeCell ref="Q244:R244"/>
    <mergeCell ref="W244:X244"/>
    <mergeCell ref="AC244:AD244"/>
    <mergeCell ref="AC228:AD228"/>
    <mergeCell ref="E212:F212"/>
    <mergeCell ref="K212:L212"/>
    <mergeCell ref="Q212:R212"/>
    <mergeCell ref="W212:X212"/>
    <mergeCell ref="AC212:AD212"/>
    <mergeCell ref="J226:L226"/>
    <mergeCell ref="M226:M228"/>
    <mergeCell ref="P226:R226"/>
    <mergeCell ref="S226:S228"/>
    <mergeCell ref="V226:X226"/>
    <mergeCell ref="Y226:Y228"/>
    <mergeCell ref="E227:F227"/>
    <mergeCell ref="K227:L227"/>
    <mergeCell ref="Q227:R227"/>
    <mergeCell ref="W227:X227"/>
    <mergeCell ref="E228:F228"/>
    <mergeCell ref="W259:X259"/>
    <mergeCell ref="AC259:AD259"/>
    <mergeCell ref="A258:A260"/>
    <mergeCell ref="D258:F258"/>
    <mergeCell ref="D261:E261"/>
    <mergeCell ref="J261:K261"/>
    <mergeCell ref="P261:Q261"/>
    <mergeCell ref="V261:W261"/>
    <mergeCell ref="Q260:R260"/>
    <mergeCell ref="W260:X260"/>
    <mergeCell ref="AC260:AD260"/>
    <mergeCell ref="G258:G260"/>
    <mergeCell ref="J258:L258"/>
    <mergeCell ref="M258:M260"/>
    <mergeCell ref="P258:R258"/>
    <mergeCell ref="S258:S260"/>
    <mergeCell ref="V258:X258"/>
    <mergeCell ref="Y258:Y260"/>
    <mergeCell ref="AB258:AD258"/>
    <mergeCell ref="AB261:AC261"/>
    <mergeCell ref="E260:F260"/>
    <mergeCell ref="K260:L260"/>
    <mergeCell ref="A194:A196"/>
    <mergeCell ref="D194:F194"/>
    <mergeCell ref="G194:G196"/>
    <mergeCell ref="J194:L194"/>
    <mergeCell ref="M194:M196"/>
    <mergeCell ref="P194:R194"/>
    <mergeCell ref="S194:S196"/>
    <mergeCell ref="E196:F196"/>
    <mergeCell ref="K196:L196"/>
    <mergeCell ref="Q196:R196"/>
    <mergeCell ref="A162:A164"/>
    <mergeCell ref="D162:F162"/>
    <mergeCell ref="G162:G164"/>
    <mergeCell ref="J162:L162"/>
    <mergeCell ref="M162:M164"/>
    <mergeCell ref="P162:R162"/>
    <mergeCell ref="S162:S164"/>
    <mergeCell ref="E259:F259"/>
    <mergeCell ref="K259:L259"/>
    <mergeCell ref="Q259:R259"/>
    <mergeCell ref="D245:E245"/>
    <mergeCell ref="J245:K245"/>
    <mergeCell ref="P245:Q245"/>
    <mergeCell ref="K179:L179"/>
    <mergeCell ref="Q179:R179"/>
    <mergeCell ref="E195:F195"/>
    <mergeCell ref="K195:L195"/>
    <mergeCell ref="Q195:R195"/>
    <mergeCell ref="D197:E197"/>
    <mergeCell ref="J197:K197"/>
    <mergeCell ref="P197:Q197"/>
    <mergeCell ref="A226:A228"/>
    <mergeCell ref="D226:F226"/>
    <mergeCell ref="G226:G228"/>
    <mergeCell ref="A210:A212"/>
    <mergeCell ref="D210:F210"/>
    <mergeCell ref="G210:G212"/>
    <mergeCell ref="J210:L210"/>
    <mergeCell ref="M210:M212"/>
    <mergeCell ref="P210:R210"/>
    <mergeCell ref="S210:S212"/>
    <mergeCell ref="V210:X210"/>
    <mergeCell ref="Y210:Y212"/>
    <mergeCell ref="E211:F211"/>
    <mergeCell ref="K211:L211"/>
    <mergeCell ref="Q211:R211"/>
    <mergeCell ref="W211:X211"/>
    <mergeCell ref="K228:L228"/>
    <mergeCell ref="Q228:R228"/>
    <mergeCell ref="W228:X228"/>
    <mergeCell ref="D213:E213"/>
    <mergeCell ref="J213:K213"/>
    <mergeCell ref="P213:Q213"/>
    <mergeCell ref="D229:E229"/>
    <mergeCell ref="J229:K229"/>
    <mergeCell ref="P229:Q229"/>
    <mergeCell ref="V229:W229"/>
    <mergeCell ref="AB229:AC229"/>
    <mergeCell ref="A242:A244"/>
    <mergeCell ref="D242:F242"/>
    <mergeCell ref="G242:G244"/>
    <mergeCell ref="J242:L242"/>
    <mergeCell ref="M242:M244"/>
    <mergeCell ref="P242:R242"/>
    <mergeCell ref="S242:S244"/>
    <mergeCell ref="V242:X242"/>
    <mergeCell ref="Y242:Y244"/>
    <mergeCell ref="AB242:AD242"/>
    <mergeCell ref="E243:F243"/>
    <mergeCell ref="K243:L243"/>
    <mergeCell ref="Q243:R243"/>
    <mergeCell ref="W243:X243"/>
    <mergeCell ref="AC243:AD243"/>
    <mergeCell ref="A274:A276"/>
    <mergeCell ref="D274:F274"/>
    <mergeCell ref="G274:G276"/>
    <mergeCell ref="J274:L274"/>
    <mergeCell ref="M274:M276"/>
    <mergeCell ref="P274:R274"/>
    <mergeCell ref="S274:S276"/>
    <mergeCell ref="V274:X274"/>
    <mergeCell ref="Y274:Y276"/>
    <mergeCell ref="E276:F276"/>
    <mergeCell ref="K276:L276"/>
    <mergeCell ref="Q276:R276"/>
    <mergeCell ref="W276:X276"/>
    <mergeCell ref="Y290:Y292"/>
    <mergeCell ref="AB274:AD274"/>
    <mergeCell ref="E275:F275"/>
    <mergeCell ref="K275:L275"/>
    <mergeCell ref="Q275:R275"/>
    <mergeCell ref="W275:X275"/>
    <mergeCell ref="AC275:AD275"/>
    <mergeCell ref="D277:E277"/>
    <mergeCell ref="J277:K277"/>
    <mergeCell ref="P277:Q277"/>
    <mergeCell ref="V277:W277"/>
    <mergeCell ref="AB277:AC277"/>
    <mergeCell ref="AC276:AD276"/>
    <mergeCell ref="E292:F292"/>
    <mergeCell ref="K292:L292"/>
    <mergeCell ref="Q292:R292"/>
    <mergeCell ref="W292:X292"/>
    <mergeCell ref="AC292:AD292"/>
    <mergeCell ref="AB290:AD290"/>
    <mergeCell ref="E291:F291"/>
    <mergeCell ref="K291:L291"/>
    <mergeCell ref="Q291:R291"/>
    <mergeCell ref="W291:X291"/>
    <mergeCell ref="AC291:AD291"/>
    <mergeCell ref="A290:A292"/>
    <mergeCell ref="D290:F290"/>
    <mergeCell ref="G290:G292"/>
    <mergeCell ref="J290:L290"/>
    <mergeCell ref="M290:M292"/>
    <mergeCell ref="P290:R290"/>
    <mergeCell ref="S290:S292"/>
    <mergeCell ref="V290:X290"/>
    <mergeCell ref="D309:E309"/>
    <mergeCell ref="J309:K309"/>
    <mergeCell ref="P309:Q309"/>
    <mergeCell ref="V309:W309"/>
    <mergeCell ref="A306:A308"/>
    <mergeCell ref="D306:F306"/>
    <mergeCell ref="G306:G308"/>
    <mergeCell ref="J306:L306"/>
    <mergeCell ref="M306:M308"/>
    <mergeCell ref="P306:R306"/>
    <mergeCell ref="S306:S308"/>
    <mergeCell ref="V306:X306"/>
    <mergeCell ref="E307:F307"/>
    <mergeCell ref="K307:L307"/>
    <mergeCell ref="Q307:R307"/>
    <mergeCell ref="W307:X307"/>
    <mergeCell ref="AB309:AC309"/>
    <mergeCell ref="D293:E293"/>
    <mergeCell ref="J293:K293"/>
    <mergeCell ref="P293:Q293"/>
    <mergeCell ref="V293:W293"/>
    <mergeCell ref="AB293:AC293"/>
    <mergeCell ref="AB306:AD306"/>
    <mergeCell ref="AC307:AD307"/>
    <mergeCell ref="E308:F308"/>
    <mergeCell ref="K308:L308"/>
    <mergeCell ref="Q308:R308"/>
    <mergeCell ref="W308:X308"/>
    <mergeCell ref="AC308:AD308"/>
    <mergeCell ref="Y306:Y308"/>
  </mergeCells>
  <conditionalFormatting sqref="D7:F16">
    <cfRule type="expression" dxfId="67" priority="68">
      <formula>$D7="Supreme Lending"</formula>
    </cfRule>
  </conditionalFormatting>
  <conditionalFormatting sqref="D23:F32 D39:F48 D55:F64 D71:F80 D87:F96">
    <cfRule type="expression" dxfId="66" priority="67">
      <formula>$D23="Supreme Lending"</formula>
    </cfRule>
  </conditionalFormatting>
  <conditionalFormatting sqref="D103:F112">
    <cfRule type="expression" dxfId="65" priority="54">
      <formula>$D103="Supreme Lending"</formula>
    </cfRule>
  </conditionalFormatting>
  <conditionalFormatting sqref="D119:F128">
    <cfRule type="expression" dxfId="64" priority="49">
      <formula>$D119="Supreme Lending"</formula>
    </cfRule>
  </conditionalFormatting>
  <conditionalFormatting sqref="D135:F144">
    <cfRule type="expression" dxfId="63" priority="44">
      <formula>$D135="Supreme Lending"</formula>
    </cfRule>
  </conditionalFormatting>
  <conditionalFormatting sqref="D151:F160">
    <cfRule type="expression" dxfId="62" priority="39">
      <formula>$D151="Supreme Lending"</formula>
    </cfRule>
  </conditionalFormatting>
  <conditionalFormatting sqref="D167:F176">
    <cfRule type="expression" dxfId="61" priority="34">
      <formula>$D167="Supreme Lending"</formula>
    </cfRule>
  </conditionalFormatting>
  <conditionalFormatting sqref="D183:F192 D199:F208 D215:F224 D231:F240 D247:F256">
    <cfRule type="expression" dxfId="60" priority="33">
      <formula>$D183="Supreme Lending"</formula>
    </cfRule>
  </conditionalFormatting>
  <conditionalFormatting sqref="D263:F272">
    <cfRule type="expression" dxfId="59" priority="20">
      <formula>$D263="Supreme Lending"</formula>
    </cfRule>
  </conditionalFormatting>
  <conditionalFormatting sqref="D279:F288">
    <cfRule type="expression" dxfId="58" priority="15">
      <formula>$D279="Supreme Lending"</formula>
    </cfRule>
  </conditionalFormatting>
  <conditionalFormatting sqref="D295:F304">
    <cfRule type="expression" dxfId="57" priority="10">
      <formula>$D295="Supreme Lending"</formula>
    </cfRule>
  </conditionalFormatting>
  <conditionalFormatting sqref="D311:F320">
    <cfRule type="expression" dxfId="56" priority="5">
      <formula>$D311="Supreme Lending"</formula>
    </cfRule>
  </conditionalFormatting>
  <conditionalFormatting sqref="J7:L16">
    <cfRule type="expression" dxfId="55" priority="66">
      <formula>$J7="Supreme Lending"</formula>
    </cfRule>
  </conditionalFormatting>
  <conditionalFormatting sqref="J23:L32 J39:L48 J55:L64 J71:L80 J87:L96">
    <cfRule type="expression" dxfId="54" priority="65">
      <formula>$J23="Supreme Lending"</formula>
    </cfRule>
  </conditionalFormatting>
  <conditionalFormatting sqref="J103:L112">
    <cfRule type="expression" dxfId="53" priority="53">
      <formula>$J103="Supreme Lending"</formula>
    </cfRule>
  </conditionalFormatting>
  <conditionalFormatting sqref="J119:L128">
    <cfRule type="expression" dxfId="52" priority="48">
      <formula>$J119="Supreme Lending"</formula>
    </cfRule>
  </conditionalFormatting>
  <conditionalFormatting sqref="J135:L144">
    <cfRule type="expression" dxfId="51" priority="43">
      <formula>$J135="Supreme Lending"</formula>
    </cfRule>
  </conditionalFormatting>
  <conditionalFormatting sqref="J151:L160">
    <cfRule type="expression" dxfId="50" priority="38">
      <formula>$J151="Supreme Lending"</formula>
    </cfRule>
  </conditionalFormatting>
  <conditionalFormatting sqref="J167:L176">
    <cfRule type="expression" dxfId="49" priority="32">
      <formula>$J167="Supreme Lending"</formula>
    </cfRule>
  </conditionalFormatting>
  <conditionalFormatting sqref="J183:L192 J199:L208 J215:L224 J231:L240 J247:L256">
    <cfRule type="expression" dxfId="48" priority="31">
      <formula>$J183="Supreme Lending"</formula>
    </cfRule>
  </conditionalFormatting>
  <conditionalFormatting sqref="J263:L272">
    <cfRule type="expression" dxfId="47" priority="19">
      <formula>$J263="Supreme Lending"</formula>
    </cfRule>
  </conditionalFormatting>
  <conditionalFormatting sqref="J279:L288">
    <cfRule type="expression" dxfId="46" priority="14">
      <formula>$J279="Supreme Lending"</formula>
    </cfRule>
  </conditionalFormatting>
  <conditionalFormatting sqref="J295:L304">
    <cfRule type="expression" dxfId="45" priority="9">
      <formula>$J295="Supreme Lending"</formula>
    </cfRule>
  </conditionalFormatting>
  <conditionalFormatting sqref="J311:L320">
    <cfRule type="expression" dxfId="44" priority="4">
      <formula>$J311="Supreme Lending"</formula>
    </cfRule>
  </conditionalFormatting>
  <conditionalFormatting sqref="P7:R16">
    <cfRule type="expression" dxfId="43" priority="64">
      <formula>$P7="Supreme Lending"</formula>
    </cfRule>
  </conditionalFormatting>
  <conditionalFormatting sqref="P23:R32 P39:R49 P55:R64 P71:R80 P87:R96">
    <cfRule type="expression" dxfId="42" priority="63">
      <formula>$P23="Supreme Lending"</formula>
    </cfRule>
  </conditionalFormatting>
  <conditionalFormatting sqref="P103:R112">
    <cfRule type="expression" dxfId="41" priority="52">
      <formula>$P103="Supreme Lending"</formula>
    </cfRule>
  </conditionalFormatting>
  <conditionalFormatting sqref="P119:R128">
    <cfRule type="expression" dxfId="40" priority="47">
      <formula>$P119="Supreme Lending"</formula>
    </cfRule>
  </conditionalFormatting>
  <conditionalFormatting sqref="P135:R144">
    <cfRule type="expression" dxfId="39" priority="42">
      <formula>$P135="Supreme Lending"</formula>
    </cfRule>
  </conditionalFormatting>
  <conditionalFormatting sqref="P151:R160">
    <cfRule type="expression" dxfId="38" priority="37">
      <formula>$P151="Supreme Lending"</formula>
    </cfRule>
  </conditionalFormatting>
  <conditionalFormatting sqref="P167:R176">
    <cfRule type="expression" dxfId="37" priority="30">
      <formula>$P167="Supreme Lending"</formula>
    </cfRule>
  </conditionalFormatting>
  <conditionalFormatting sqref="P183:R192 P199:R209 P215:R224 P231:R240 P247:R256">
    <cfRule type="expression" dxfId="36" priority="29">
      <formula>$P183="Supreme Lending"</formula>
    </cfRule>
  </conditionalFormatting>
  <conditionalFormatting sqref="P263:R272">
    <cfRule type="expression" dxfId="35" priority="18">
      <formula>$P263="Supreme Lending"</formula>
    </cfRule>
  </conditionalFormatting>
  <conditionalFormatting sqref="P279:R288">
    <cfRule type="expression" dxfId="34" priority="13">
      <formula>$P279="Supreme Lending"</formula>
    </cfRule>
  </conditionalFormatting>
  <conditionalFormatting sqref="P295:R304">
    <cfRule type="expression" dxfId="33" priority="8">
      <formula>$P295="Supreme Lending"</formula>
    </cfRule>
  </conditionalFormatting>
  <conditionalFormatting sqref="P311:R320">
    <cfRule type="expression" dxfId="32" priority="3">
      <formula>$P311="Supreme Lending"</formula>
    </cfRule>
  </conditionalFormatting>
  <conditionalFormatting sqref="V7:X16">
    <cfRule type="expression" dxfId="31" priority="62">
      <formula>$V7="Supreme Lending"</formula>
    </cfRule>
  </conditionalFormatting>
  <conditionalFormatting sqref="V23:X32 V39:X48 V55:X64 V71:X80 V87:X96">
    <cfRule type="expression" dxfId="30" priority="61">
      <formula>$V23="Supreme Lending"</formula>
    </cfRule>
  </conditionalFormatting>
  <conditionalFormatting sqref="V103:X112">
    <cfRule type="expression" dxfId="29" priority="51">
      <formula>$V103="Supreme Lending"</formula>
    </cfRule>
  </conditionalFormatting>
  <conditionalFormatting sqref="V119:X128">
    <cfRule type="expression" dxfId="28" priority="46">
      <formula>$V119="Supreme Lending"</formula>
    </cfRule>
  </conditionalFormatting>
  <conditionalFormatting sqref="V135:X144">
    <cfRule type="expression" dxfId="27" priority="41">
      <formula>$V135="Supreme Lending"</formula>
    </cfRule>
  </conditionalFormatting>
  <conditionalFormatting sqref="V151:X160">
    <cfRule type="expression" dxfId="26" priority="36">
      <formula>$V151="Supreme Lending"</formula>
    </cfRule>
  </conditionalFormatting>
  <conditionalFormatting sqref="V167:X176">
    <cfRule type="expression" dxfId="25" priority="28">
      <formula>$V167="Supreme Lending"</formula>
    </cfRule>
  </conditionalFormatting>
  <conditionalFormatting sqref="V183:X192 V199:X208 V215:X224 V231:X240 V247:X256">
    <cfRule type="expression" dxfId="24" priority="27">
      <formula>$V183="Supreme Lending"</formula>
    </cfRule>
  </conditionalFormatting>
  <conditionalFormatting sqref="V263:X272">
    <cfRule type="expression" dxfId="23" priority="17">
      <formula>$V263="Supreme Lending"</formula>
    </cfRule>
  </conditionalFormatting>
  <conditionalFormatting sqref="V279:X288">
    <cfRule type="expression" dxfId="22" priority="12">
      <formula>$V279="Supreme Lending"</formula>
    </cfRule>
  </conditionalFormatting>
  <conditionalFormatting sqref="V295:X304">
    <cfRule type="expression" dxfId="21" priority="7">
      <formula>$V295="Supreme Lending"</formula>
    </cfRule>
  </conditionalFormatting>
  <conditionalFormatting sqref="V311:X320">
    <cfRule type="expression" dxfId="20" priority="2">
      <formula>$V311="Supreme Lending"</formula>
    </cfRule>
  </conditionalFormatting>
  <conditionalFormatting sqref="AB7:AD16">
    <cfRule type="expression" dxfId="19" priority="60">
      <formula>$AB7="Supreme Lending"</formula>
    </cfRule>
  </conditionalFormatting>
  <conditionalFormatting sqref="AB23:AD32">
    <cfRule type="expression" dxfId="18" priority="59">
      <formula>$AB23="Supreme Lending"</formula>
    </cfRule>
  </conditionalFormatting>
  <conditionalFormatting sqref="AB39:AD48">
    <cfRule type="expression" dxfId="17" priority="58">
      <formula>$AB39="Supreme Lending"</formula>
    </cfRule>
  </conditionalFormatting>
  <conditionalFormatting sqref="AB55:AD64">
    <cfRule type="expression" dxfId="16" priority="57">
      <formula>$AB55="Supreme Lending"</formula>
    </cfRule>
  </conditionalFormatting>
  <conditionalFormatting sqref="AB71:AD80">
    <cfRule type="expression" dxfId="15" priority="56">
      <formula>$AB71="Supreme Lending"</formula>
    </cfRule>
  </conditionalFormatting>
  <conditionalFormatting sqref="AB87:AD96">
    <cfRule type="expression" dxfId="14" priority="55">
      <formula>$AB87="Supreme Lending"</formula>
    </cfRule>
  </conditionalFormatting>
  <conditionalFormatting sqref="AB103:AD112">
    <cfRule type="expression" dxfId="13" priority="50">
      <formula>$AB103="Supreme Lending"</formula>
    </cfRule>
  </conditionalFormatting>
  <conditionalFormatting sqref="AB119:AD128">
    <cfRule type="expression" dxfId="12" priority="45">
      <formula>$AB119="Supreme Lending"</formula>
    </cfRule>
  </conditionalFormatting>
  <conditionalFormatting sqref="AB135:AD144">
    <cfRule type="expression" dxfId="11" priority="40">
      <formula>$AB135="Supreme Lending"</formula>
    </cfRule>
  </conditionalFormatting>
  <conditionalFormatting sqref="AB151:AD160">
    <cfRule type="expression" dxfId="10" priority="35">
      <formula>$AB151="Supreme Lending"</formula>
    </cfRule>
  </conditionalFormatting>
  <conditionalFormatting sqref="AB167:AD176">
    <cfRule type="expression" dxfId="9" priority="26">
      <formula>$AB167="Supreme Lending"</formula>
    </cfRule>
  </conditionalFormatting>
  <conditionalFormatting sqref="AB183:AD192">
    <cfRule type="expression" dxfId="8" priority="25">
      <formula>$AB183="Supreme Lending"</formula>
    </cfRule>
  </conditionalFormatting>
  <conditionalFormatting sqref="AB199:AD208">
    <cfRule type="expression" dxfId="7" priority="24">
      <formula>$AB199="Supreme Lending"</formula>
    </cfRule>
  </conditionalFormatting>
  <conditionalFormatting sqref="AB215:AD224">
    <cfRule type="expression" dxfId="6" priority="23">
      <formula>$AB215="Supreme Lending"</formula>
    </cfRule>
  </conditionalFormatting>
  <conditionalFormatting sqref="AB231:AD240">
    <cfRule type="expression" dxfId="5" priority="22">
      <formula>$AB231="Supreme Lending"</formula>
    </cfRule>
  </conditionalFormatting>
  <conditionalFormatting sqref="AB247:AD256">
    <cfRule type="expression" dxfId="4" priority="21">
      <formula>$AB247="Supreme Lending"</formula>
    </cfRule>
  </conditionalFormatting>
  <conditionalFormatting sqref="AB263:AD272">
    <cfRule type="expression" dxfId="3" priority="16">
      <formula>$AB263="Supreme Lending"</formula>
    </cfRule>
  </conditionalFormatting>
  <conditionalFormatting sqref="AB279:AD288">
    <cfRule type="expression" dxfId="2" priority="11">
      <formula>$AB279="Supreme Lending"</formula>
    </cfRule>
  </conditionalFormatting>
  <conditionalFormatting sqref="AB295:AD304">
    <cfRule type="expression" dxfId="1" priority="6">
      <formula>$AB295="Supreme Lending"</formula>
    </cfRule>
  </conditionalFormatting>
  <conditionalFormatting sqref="AB311:AD320">
    <cfRule type="expression" dxfId="0" priority="1">
      <formula>$AB311="Supreme Lending"</formula>
    </cfRule>
  </conditionalFormatting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7FE205-2385-464F-8E61-BCCACCB14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Scratch</vt:lpstr>
      <vt:lpstr>YTD12</vt:lpstr>
      <vt:lpstr>LY12</vt:lpstr>
      <vt:lpstr>Lender Report</vt:lpstr>
      <vt:lpstr>Associate Report</vt:lpstr>
      <vt:lpstr>Associate Cards Based on 2023</vt:lpstr>
      <vt:lpstr>Associate Cards Based on 2022</vt:lpstr>
      <vt:lpstr>'Associate Cards Based on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Jakob Bellamy</cp:lastModifiedBy>
  <cp:lastPrinted>2022-04-06T17:18:42Z</cp:lastPrinted>
  <dcterms:created xsi:type="dcterms:W3CDTF">2021-06-08T20:26:15Z</dcterms:created>
  <dcterms:modified xsi:type="dcterms:W3CDTF">2024-02-01T20:31:16Z</dcterms:modified>
</cp:coreProperties>
</file>