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0490" windowHeight="8910" activeTab="8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9" r:id="rId7"/>
    <sheet name="2018" sheetId="10" r:id="rId8"/>
    <sheet name="2019" sheetId="11" r:id="rId9"/>
    <sheet name="2020" sheetId="13" r:id="rId10"/>
    <sheet name="Sheet1" sheetId="12" r:id="rId11"/>
  </sheets>
  <definedNames>
    <definedName name="_xlnm.Print_Area" localSheetId="0">'2011'!$A$1:$N$30</definedName>
    <definedName name="_xlnm.Print_Area" localSheetId="3">'2014'!$A$1:$N$35</definedName>
    <definedName name="_xlnm.Print_Area" localSheetId="5">'2016'!$A$1:$N$36</definedName>
    <definedName name="_xlnm.Print_Area" localSheetId="6">'2017'!$A$1:$N$36</definedName>
    <definedName name="_xlnm.Print_Area" localSheetId="7">'2018'!$A$1:$N$36</definedName>
    <definedName name="_xlnm.Print_Area" localSheetId="8">'2019'!$A$1:$N$36</definedName>
  </definedNames>
  <calcPr calcId="162913"/>
</workbook>
</file>

<file path=xl/calcChain.xml><?xml version="1.0" encoding="utf-8"?>
<calcChain xmlns="http://schemas.openxmlformats.org/spreadsheetml/2006/main">
  <c r="O8" i="11" l="1"/>
  <c r="N26" i="11" l="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0" i="11"/>
  <c r="N9" i="11"/>
  <c r="N7" i="11"/>
  <c r="N6" i="11"/>
  <c r="N5" i="11"/>
  <c r="N4" i="11"/>
  <c r="N3" i="11"/>
  <c r="N30" i="13" l="1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O8" i="13"/>
  <c r="N7" i="13"/>
  <c r="N6" i="13"/>
  <c r="N5" i="13"/>
  <c r="N4" i="13"/>
  <c r="N3" i="13"/>
  <c r="N2" i="13"/>
  <c r="N30" i="11" l="1"/>
  <c r="N29" i="11"/>
  <c r="N28" i="11"/>
  <c r="N27" i="11"/>
  <c r="N25" i="11" l="1"/>
  <c r="N30" i="10" l="1"/>
  <c r="N29" i="10"/>
  <c r="N28" i="10"/>
  <c r="N27" i="10"/>
  <c r="N26" i="10" l="1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0" i="10"/>
  <c r="N9" i="10"/>
  <c r="N4" i="10"/>
  <c r="N5" i="10"/>
  <c r="N6" i="10"/>
  <c r="N7" i="10"/>
  <c r="N3" i="10"/>
  <c r="N25" i="10" l="1"/>
  <c r="N11" i="10"/>
  <c r="O8" i="10"/>
  <c r="N2" i="10"/>
  <c r="N11" i="11" l="1"/>
  <c r="N2" i="11"/>
  <c r="N30" i="9" l="1"/>
  <c r="O27" i="9"/>
  <c r="N26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0" i="9"/>
  <c r="N9" i="9"/>
  <c r="O8" i="9"/>
  <c r="N7" i="9"/>
  <c r="N6" i="9"/>
  <c r="N5" i="9"/>
  <c r="N4" i="9"/>
  <c r="N3" i="9"/>
  <c r="O29" i="9"/>
  <c r="O28" i="9"/>
  <c r="N25" i="9" l="1"/>
  <c r="N11" i="9"/>
  <c r="N2" i="9" l="1"/>
  <c r="N30" i="6" l="1"/>
  <c r="N29" i="6"/>
  <c r="N28" i="6"/>
  <c r="N25" i="6" l="1"/>
  <c r="N11" i="6"/>
  <c r="N2" i="6"/>
  <c r="N26" i="6" l="1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0" i="6"/>
  <c r="N9" i="6"/>
  <c r="N8" i="6"/>
  <c r="N7" i="6"/>
  <c r="N6" i="6"/>
  <c r="N5" i="6"/>
  <c r="N4" i="6"/>
  <c r="N3" i="6"/>
  <c r="N24" i="5" l="1"/>
  <c r="N16" i="5"/>
  <c r="N26" i="5"/>
  <c r="N23" i="5"/>
  <c r="N22" i="5"/>
  <c r="N21" i="5"/>
  <c r="N20" i="5"/>
  <c r="N19" i="5"/>
  <c r="N18" i="5"/>
  <c r="N17" i="5"/>
  <c r="N15" i="5"/>
  <c r="N14" i="5"/>
  <c r="N13" i="5"/>
  <c r="N10" i="5"/>
  <c r="N9" i="5"/>
  <c r="N8" i="5"/>
  <c r="N7" i="5"/>
  <c r="N6" i="5"/>
  <c r="N5" i="5"/>
  <c r="N4" i="5"/>
  <c r="N3" i="5"/>
  <c r="N11" i="5"/>
  <c r="N25" i="5"/>
  <c r="N26" i="4" l="1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0" i="4"/>
  <c r="N9" i="4"/>
  <c r="N8" i="4"/>
  <c r="N7" i="4"/>
  <c r="N6" i="4"/>
  <c r="N5" i="4"/>
  <c r="N4" i="4"/>
  <c r="N3" i="4"/>
  <c r="N2" i="5"/>
  <c r="N21" i="3"/>
  <c r="N20" i="3"/>
  <c r="N19" i="3"/>
  <c r="N18" i="3"/>
  <c r="N17" i="3"/>
  <c r="N16" i="3"/>
  <c r="N15" i="3"/>
  <c r="N14" i="3"/>
  <c r="N13" i="3"/>
  <c r="N12" i="3"/>
  <c r="N11" i="3"/>
  <c r="N8" i="3"/>
  <c r="N7" i="3"/>
  <c r="N6" i="3"/>
  <c r="N5" i="3"/>
  <c r="N4" i="3"/>
  <c r="N2" i="4"/>
  <c r="B21" i="2"/>
  <c r="N21" i="2" s="1"/>
  <c r="B20" i="2"/>
  <c r="N20" i="2" s="1"/>
  <c r="N19" i="2"/>
  <c r="N18" i="2"/>
  <c r="N17" i="2"/>
  <c r="N16" i="2"/>
  <c r="N15" i="2"/>
  <c r="N14" i="2"/>
  <c r="N13" i="2"/>
  <c r="N12" i="2"/>
  <c r="N11" i="2"/>
  <c r="N8" i="2"/>
  <c r="N7" i="2"/>
  <c r="N6" i="2"/>
  <c r="N5" i="2"/>
  <c r="N4" i="2"/>
  <c r="N3" i="2"/>
  <c r="N2" i="2"/>
  <c r="N23" i="1"/>
  <c r="N22" i="1"/>
  <c r="N21" i="1"/>
  <c r="N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N17" i="1"/>
  <c r="N16" i="1"/>
  <c r="N15" i="1"/>
  <c r="N14" i="1"/>
  <c r="N13" i="1"/>
  <c r="N12" i="1"/>
  <c r="K11" i="1"/>
  <c r="J11" i="1"/>
  <c r="I11" i="1"/>
  <c r="H11" i="1"/>
  <c r="G11" i="1"/>
  <c r="F11" i="1"/>
  <c r="E11" i="1"/>
  <c r="N10" i="1"/>
  <c r="N9" i="1"/>
  <c r="N8" i="1"/>
  <c r="N7" i="1"/>
  <c r="N6" i="1"/>
  <c r="N5" i="1"/>
  <c r="N4" i="1"/>
  <c r="N3" i="1"/>
  <c r="N2" i="1"/>
  <c r="N11" i="1" l="1"/>
  <c r="N19" i="1"/>
  <c r="N18" i="1"/>
  <c r="N2" i="3"/>
</calcChain>
</file>

<file path=xl/sharedStrings.xml><?xml version="1.0" encoding="utf-8"?>
<sst xmlns="http://schemas.openxmlformats.org/spreadsheetml/2006/main" count="966" uniqueCount="375">
  <si>
    <t>Month</t>
  </si>
  <si>
    <t>Total Closings</t>
  </si>
  <si>
    <t>Loan to Value</t>
  </si>
  <si>
    <t>Credit Score</t>
  </si>
  <si>
    <t>Qualifying Ratio Top</t>
  </si>
  <si>
    <t>Qualifying Ratio Bottom</t>
  </si>
  <si>
    <t>Application to Closing</t>
  </si>
  <si>
    <t>Process To CTC</t>
  </si>
  <si>
    <t>Process To Closing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</si>
  <si>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</si>
  <si>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</si>
  <si>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</si>
  <si>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</si>
  <si>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</si>
  <si>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</si>
  <si>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</si>
  <si>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</si>
  <si>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</si>
  <si>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</si>
  <si>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</si>
  <si>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</si>
  <si>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</si>
  <si>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Satisfaction -Top Box</t>
  </si>
  <si>
    <t>Satisfaction -Top Two Boxes</t>
  </si>
  <si>
    <t>Fund On-Time</t>
  </si>
  <si>
    <t>Close On-Time</t>
  </si>
  <si>
    <t>Process To Decision</t>
  </si>
  <si>
    <t>Process To Submission</t>
  </si>
  <si>
    <t>CTC To Closing</t>
  </si>
  <si>
    <t>Application To CTC</t>
  </si>
  <si>
    <t>Conventional ($)</t>
  </si>
  <si>
    <t>Government ($)</t>
  </si>
  <si>
    <t>Application Date to Processing</t>
  </si>
  <si>
    <t>Underwriting Turntime  (Submission to Decision)</t>
  </si>
  <si>
    <t>Purchase ($)</t>
  </si>
  <si>
    <t>Refinance ($)</t>
  </si>
  <si>
    <t>97%</t>
  </si>
  <si>
    <t>93%</t>
  </si>
  <si>
    <t>22%</t>
  </si>
  <si>
    <t>35%</t>
  </si>
  <si>
    <t>Operations - Top Box</t>
  </si>
  <si>
    <t>Operation - Top Two Boxes</t>
  </si>
  <si>
    <t>Sales - Top Box</t>
  </si>
  <si>
    <t>Sales - Top Two Boxes</t>
  </si>
  <si>
    <t xml:space="preserve">Close/Fund Survey Capture Rate </t>
  </si>
  <si>
    <t>Process To Closing - 50%</t>
  </si>
  <si>
    <t>Process To Closing - 90%</t>
  </si>
  <si>
    <t>78%</t>
  </si>
  <si>
    <t>97.7%</t>
  </si>
  <si>
    <t>86.5%</t>
  </si>
  <si>
    <t>98.5%</t>
  </si>
  <si>
    <t>87.3%</t>
  </si>
  <si>
    <t>98%</t>
  </si>
  <si>
    <t>95%</t>
  </si>
  <si>
    <t>90%</t>
  </si>
  <si>
    <t>89%</t>
  </si>
  <si>
    <t>80%</t>
  </si>
  <si>
    <t>91.5%</t>
  </si>
  <si>
    <t>95.7</t>
  </si>
  <si>
    <t>95.0%</t>
  </si>
  <si>
    <t>89.4%</t>
  </si>
  <si>
    <t>82%</t>
  </si>
  <si>
    <t>81%</t>
  </si>
  <si>
    <t>96%</t>
  </si>
  <si>
    <t>86%</t>
  </si>
  <si>
    <t>23%</t>
  </si>
  <si>
    <t>21%</t>
  </si>
  <si>
    <t>33%</t>
  </si>
  <si>
    <t>34%</t>
  </si>
  <si>
    <t>91%</t>
  </si>
  <si>
    <t>94.15%</t>
  </si>
  <si>
    <t>95.35%</t>
  </si>
  <si>
    <t>78.57%</t>
  </si>
  <si>
    <t>83.12%</t>
  </si>
  <si>
    <t>95.46%</t>
  </si>
  <si>
    <t>36%</t>
  </si>
  <si>
    <t>72%</t>
  </si>
  <si>
    <t>92%</t>
  </si>
  <si>
    <t>85%</t>
  </si>
  <si>
    <t>95.22%</t>
  </si>
  <si>
    <t>98.08%</t>
  </si>
  <si>
    <t>94.26%</t>
  </si>
  <si>
    <t>-</t>
  </si>
  <si>
    <t>Purchase</t>
  </si>
  <si>
    <t>Refinance</t>
  </si>
  <si>
    <t>9.10</t>
  </si>
  <si>
    <t>37%</t>
  </si>
  <si>
    <t>67%</t>
  </si>
  <si>
    <t>57%</t>
  </si>
  <si>
    <t>69%</t>
  </si>
  <si>
    <t>51%</t>
  </si>
  <si>
    <t>83%</t>
  </si>
  <si>
    <t>100%</t>
  </si>
  <si>
    <t>99%</t>
  </si>
  <si>
    <t>94%</t>
  </si>
  <si>
    <t>84%</t>
  </si>
  <si>
    <t>92.27%</t>
  </si>
  <si>
    <t>76.36%</t>
  </si>
  <si>
    <t>93.63%</t>
  </si>
  <si>
    <t>80.45%</t>
  </si>
  <si>
    <t>24%</t>
  </si>
  <si>
    <t>75%</t>
  </si>
  <si>
    <t>91.47%</t>
  </si>
  <si>
    <t>83.54%</t>
  </si>
  <si>
    <t>93.91%</t>
  </si>
  <si>
    <t>84.15%</t>
  </si>
  <si>
    <t>93.3%</t>
  </si>
  <si>
    <t>97.52%</t>
  </si>
  <si>
    <t>75.78%</t>
  </si>
  <si>
    <t>95.03%</t>
  </si>
  <si>
    <t>83.23%</t>
  </si>
  <si>
    <t>96.89%</t>
  </si>
  <si>
    <t>96.65%</t>
  </si>
  <si>
    <t>81.82%</t>
  </si>
  <si>
    <t>97.13%</t>
  </si>
  <si>
    <t>88.52%</t>
  </si>
  <si>
    <t>97.13</t>
  </si>
  <si>
    <t>95.21%</t>
  </si>
  <si>
    <t>76.6%</t>
  </si>
  <si>
    <t>94.69%</t>
  </si>
  <si>
    <t>83.51%</t>
  </si>
  <si>
    <t>88%</t>
  </si>
  <si>
    <t>89.40%</t>
  </si>
  <si>
    <t>99.34%</t>
  </si>
  <si>
    <t>99.33%</t>
  </si>
  <si>
    <t>91.39%</t>
  </si>
  <si>
    <t>84.35%</t>
  </si>
  <si>
    <t>95.23%</t>
  </si>
  <si>
    <t>87.07%</t>
  </si>
  <si>
    <t>97.27%</t>
  </si>
  <si>
    <t>82.12%</t>
  </si>
  <si>
    <t>95.81%</t>
  </si>
  <si>
    <t>86.17%</t>
  </si>
  <si>
    <t>96.40%</t>
  </si>
  <si>
    <t>97.28%</t>
  </si>
  <si>
    <t>95.20%</t>
  </si>
  <si>
    <t>96.23%</t>
  </si>
  <si>
    <t>93.71%</t>
  </si>
  <si>
    <t>77.17%</t>
  </si>
  <si>
    <t>96.07%</t>
  </si>
  <si>
    <t>87.69%</t>
  </si>
  <si>
    <t>95.91%</t>
  </si>
  <si>
    <t>98.7%</t>
  </si>
  <si>
    <t>98.69%</t>
  </si>
  <si>
    <t>88.89%</t>
  </si>
  <si>
    <t>84.97%</t>
  </si>
  <si>
    <t>86.27%</t>
  </si>
  <si>
    <t>88.71%</t>
  </si>
  <si>
    <t>97.85%</t>
  </si>
  <si>
    <t>85.19%</t>
  </si>
  <si>
    <t>97.23%</t>
  </si>
  <si>
    <t>97.69%</t>
  </si>
  <si>
    <t>96.59%</t>
  </si>
  <si>
    <t>93.5%</t>
  </si>
  <si>
    <t>84.61%</t>
  </si>
  <si>
    <t>97.32</t>
  </si>
  <si>
    <t>84.98</t>
  </si>
  <si>
    <t>97.65</t>
  </si>
  <si>
    <t>93.31%</t>
  </si>
  <si>
    <t>88.09%</t>
  </si>
  <si>
    <t>95.29%</t>
  </si>
  <si>
    <t>81.94%</t>
  </si>
  <si>
    <t>97.32%</t>
  </si>
  <si>
    <t>88.96%</t>
  </si>
  <si>
    <t>97.66%</t>
  </si>
  <si>
    <t>Number of Underwrites</t>
  </si>
  <si>
    <t>86.07%</t>
  </si>
  <si>
    <t>94.9%</t>
  </si>
  <si>
    <t>93.95%</t>
  </si>
  <si>
    <t>77.12%</t>
  </si>
  <si>
    <t>99.08%</t>
  </si>
  <si>
    <t>77.45%</t>
  </si>
  <si>
    <t>93.46%</t>
  </si>
  <si>
    <t>91.64%</t>
  </si>
  <si>
    <t>93.81%</t>
  </si>
  <si>
    <t>94.79%</t>
  </si>
  <si>
    <t>79.37%</t>
  </si>
  <si>
    <t>91.55%</t>
  </si>
  <si>
    <t>95.96%</t>
  </si>
  <si>
    <t>96.32%</t>
  </si>
  <si>
    <t>95.80%</t>
  </si>
  <si>
    <t>76.92%</t>
  </si>
  <si>
    <t>95.10%</t>
  </si>
  <si>
    <t>85.66%</t>
  </si>
  <si>
    <t>94.45%</t>
  </si>
  <si>
    <t>81.03%</t>
  </si>
  <si>
    <t>95.69%</t>
  </si>
  <si>
    <t>81.09%</t>
  </si>
  <si>
    <t>84.65%</t>
  </si>
  <si>
    <t>Set Up To CTC</t>
  </si>
  <si>
    <t>Set Up To CTC - 90%</t>
  </si>
  <si>
    <t>Set Up To CTC - 50%</t>
  </si>
  <si>
    <t>Set Up To Closing</t>
  </si>
  <si>
    <t>Set Up To Closing - 90%</t>
  </si>
  <si>
    <t>Set Up To Closing - 50%</t>
  </si>
  <si>
    <t>Appraisals Orders Completed</t>
  </si>
  <si>
    <t>Appraisal Turn-Time</t>
  </si>
  <si>
    <t>3.11</t>
  </si>
  <si>
    <t>245</t>
  </si>
  <si>
    <t>84.86%</t>
  </si>
  <si>
    <t>96.98%</t>
  </si>
  <si>
    <t>96.64%</t>
  </si>
  <si>
    <t>84.14%</t>
  </si>
  <si>
    <t>96.21%</t>
  </si>
  <si>
    <t>85.17%</t>
  </si>
  <si>
    <t>95.52</t>
  </si>
  <si>
    <t>86.90%</t>
  </si>
  <si>
    <t>94.14%</t>
  </si>
  <si>
    <t>89.29%</t>
  </si>
  <si>
    <t>95.13%</t>
  </si>
  <si>
    <t>95.26%</t>
  </si>
  <si>
    <t>3.63</t>
  </si>
  <si>
    <t>3.37</t>
  </si>
  <si>
    <t>96.96%</t>
  </si>
  <si>
    <t>90.55%</t>
  </si>
  <si>
    <t>96.09%</t>
  </si>
  <si>
    <t>84.43%</t>
  </si>
  <si>
    <t>95.58%</t>
  </si>
  <si>
    <t>3.67</t>
  </si>
  <si>
    <t>92.58%</t>
  </si>
  <si>
    <t>96.86%</t>
  </si>
  <si>
    <t>95.47%</t>
  </si>
  <si>
    <t>85.25%</t>
  </si>
  <si>
    <t>97.15%</t>
  </si>
  <si>
    <t>98.92%</t>
  </si>
  <si>
    <t>Application Date to Set Up</t>
  </si>
  <si>
    <t>Closed and Funded On-Time</t>
  </si>
  <si>
    <t>292</t>
  </si>
  <si>
    <t>CSS  - Top Box</t>
  </si>
  <si>
    <t>CSS - Top Two Boxes</t>
  </si>
  <si>
    <t>3.6</t>
  </si>
  <si>
    <t>4.17</t>
  </si>
  <si>
    <t>217</t>
  </si>
  <si>
    <t>279</t>
  </si>
  <si>
    <t>88.12%</t>
  </si>
  <si>
    <t>90.42%</t>
  </si>
  <si>
    <t>97.70%</t>
  </si>
  <si>
    <t>96.91%</t>
  </si>
  <si>
    <t>95.99%</t>
  </si>
  <si>
    <t>88.27%</t>
  </si>
  <si>
    <t>95.06%</t>
  </si>
  <si>
    <t>4.27</t>
  </si>
  <si>
    <t>94.13%</t>
  </si>
  <si>
    <t>79.85%</t>
  </si>
  <si>
    <t>93.62%</t>
  </si>
  <si>
    <t>82.14%</t>
  </si>
  <si>
    <t>92.86%</t>
  </si>
  <si>
    <t>4.5</t>
  </si>
  <si>
    <t>3.95</t>
  </si>
  <si>
    <t>97.44%</t>
  </si>
  <si>
    <t>76.76%</t>
  </si>
  <si>
    <t>78.32%</t>
  </si>
  <si>
    <t>79.58%</t>
  </si>
  <si>
    <t>93.66%</t>
  </si>
  <si>
    <t>82.39%</t>
  </si>
  <si>
    <t>94.37%</t>
  </si>
  <si>
    <t>Set Up To Submission</t>
  </si>
  <si>
    <t>Set Up To Decision</t>
  </si>
  <si>
    <t>94.25%</t>
  </si>
  <si>
    <t>93.39%</t>
  </si>
  <si>
    <t>94.24%</t>
  </si>
  <si>
    <t>91.68%</t>
  </si>
  <si>
    <t>79.23%</t>
  </si>
  <si>
    <t>97.34%</t>
  </si>
  <si>
    <t>78.74%</t>
  </si>
  <si>
    <t>95.41%</t>
  </si>
  <si>
    <t>84.30%</t>
  </si>
  <si>
    <t>96.38%</t>
  </si>
  <si>
    <t>97.07%</t>
  </si>
  <si>
    <t>96.85%</t>
  </si>
  <si>
    <t>95.27%</t>
  </si>
  <si>
    <t>97.25%</t>
  </si>
  <si>
    <t>78.50%</t>
  </si>
  <si>
    <t>77.50%</t>
  </si>
  <si>
    <t>96.00%</t>
  </si>
  <si>
    <t>82.50%</t>
  </si>
  <si>
    <t>98.00%</t>
  </si>
  <si>
    <t>95.88%</t>
  </si>
  <si>
    <t>96.10%</t>
  </si>
  <si>
    <t>93.93%</t>
  </si>
  <si>
    <t>95.30%</t>
  </si>
  <si>
    <t>79.21%</t>
  </si>
  <si>
    <t>94.31%</t>
  </si>
  <si>
    <t>95.79%</t>
  </si>
  <si>
    <t>2,47</t>
  </si>
  <si>
    <t>96.69%</t>
  </si>
  <si>
    <t>95.8%</t>
  </si>
  <si>
    <t>93.96%</t>
  </si>
  <si>
    <t>81.60%</t>
  </si>
  <si>
    <t>94.96</t>
  </si>
  <si>
    <t>80.42%</t>
  </si>
  <si>
    <t>94.66%</t>
  </si>
  <si>
    <t>85.76%</t>
  </si>
  <si>
    <t>95.55%</t>
  </si>
  <si>
    <t>98.74%</t>
  </si>
  <si>
    <t>95.92%</t>
  </si>
  <si>
    <t>96.94%</t>
  </si>
  <si>
    <t>93.88%</t>
  </si>
  <si>
    <t>81.31%</t>
  </si>
  <si>
    <t>96.26%</t>
  </si>
  <si>
    <t>82.87%</t>
  </si>
  <si>
    <t>95.64%</t>
  </si>
  <si>
    <t>87.23%</t>
  </si>
  <si>
    <t>97.20%</t>
  </si>
  <si>
    <t>94.52</t>
  </si>
  <si>
    <t>95.21</t>
  </si>
  <si>
    <t>90.4%</t>
  </si>
  <si>
    <t>92.12%</t>
  </si>
  <si>
    <t>80.36%</t>
  </si>
  <si>
    <t>82.50</t>
  </si>
  <si>
    <t>84.29%</t>
  </si>
  <si>
    <t>96.71%</t>
  </si>
  <si>
    <t>95.24%</t>
  </si>
  <si>
    <t>93.65%</t>
  </si>
  <si>
    <t>96.15%</t>
  </si>
  <si>
    <t>77.55%</t>
  </si>
  <si>
    <t>96.43%</t>
  </si>
  <si>
    <t>78.83%</t>
  </si>
  <si>
    <t>82.40%</t>
  </si>
  <si>
    <t>96.68%</t>
  </si>
  <si>
    <t>YTD       Average</t>
  </si>
  <si>
    <t>95.59%</t>
  </si>
  <si>
    <t>80.17%</t>
  </si>
  <si>
    <t>85.12%</t>
  </si>
  <si>
    <t>96.06%</t>
  </si>
  <si>
    <t>83.15%</t>
  </si>
  <si>
    <t>85.78%</t>
  </si>
  <si>
    <t>81.84%</t>
  </si>
  <si>
    <t>79.53%</t>
  </si>
  <si>
    <t>95.32%</t>
  </si>
  <si>
    <t>82.07%</t>
  </si>
  <si>
    <t>85.96%</t>
  </si>
  <si>
    <t>80.32%</t>
  </si>
  <si>
    <t>96.77%</t>
  </si>
  <si>
    <t>79.03%</t>
  </si>
  <si>
    <t>82.26%</t>
  </si>
  <si>
    <t>82.54%</t>
  </si>
  <si>
    <t>85.49%</t>
  </si>
  <si>
    <t>97.51%</t>
  </si>
  <si>
    <t>83.90%</t>
  </si>
  <si>
    <t>97.05%</t>
  </si>
  <si>
    <t>85.31%</t>
  </si>
  <si>
    <t>96.27%</t>
  </si>
  <si>
    <t>86.25%</t>
  </si>
  <si>
    <t>88.34%</t>
  </si>
  <si>
    <t>96.74%</t>
  </si>
  <si>
    <t>85.93%</t>
  </si>
  <si>
    <t>97.74%</t>
  </si>
  <si>
    <t>85.18%</t>
  </si>
  <si>
    <t>96.73%</t>
  </si>
  <si>
    <t>96.50%</t>
  </si>
  <si>
    <t>89.45%</t>
  </si>
  <si>
    <t>97.99%</t>
  </si>
  <si>
    <t>96.45%</t>
  </si>
  <si>
    <t>81.36%</t>
  </si>
  <si>
    <t>84.32%</t>
  </si>
  <si>
    <t>96.75%</t>
  </si>
  <si>
    <t>95.95%</t>
  </si>
  <si>
    <t>82.28%</t>
  </si>
  <si>
    <t>82.78%</t>
  </si>
  <si>
    <t>96.20%</t>
  </si>
  <si>
    <t>96.29%</t>
  </si>
  <si>
    <t>82.92%</t>
  </si>
  <si>
    <t>96.18%</t>
  </si>
  <si>
    <t>88.81%</t>
  </si>
  <si>
    <t>96.79%</t>
  </si>
  <si>
    <t>2,65</t>
  </si>
  <si>
    <t>3,74</t>
  </si>
  <si>
    <t>11.00</t>
  </si>
  <si>
    <t>728</t>
  </si>
  <si>
    <t>98.19%</t>
  </si>
  <si>
    <t>90.97%</t>
  </si>
  <si>
    <t>98.20%</t>
  </si>
  <si>
    <t xml:space="preserve">YTD       </t>
  </si>
  <si>
    <t>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</si>
</sst>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7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quotePrefix="1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quotePrefix="1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9" fontId="4" fillId="2" borderId="1" xfId="0" applyNumberFormat="1" applyFont="1" applyFill="1" applyBorder="1" applyAlignment="1">
      <alignment vertical="center"/>
    </xf>
    <xf numFmtId="10" fontId="4" fillId="2" borderId="1" xfId="0" applyNumberFormat="1" applyFont="1" applyFill="1" applyBorder="1" applyAlignment="1">
      <alignment vertical="center"/>
    </xf>
    <xf numFmtId="43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quotePrefix="1" applyFont="1" applyFill="1" applyBorder="1" applyAlignment="1">
      <alignment vertic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9" fontId="4" fillId="2" borderId="5" xfId="0" applyNumberFormat="1" applyFont="1" applyFill="1" applyBorder="1" applyAlignment="1">
      <alignment vertical="center"/>
    </xf>
    <xf numFmtId="9" fontId="0" fillId="0" borderId="6" xfId="0" applyNumberFormat="1" applyBorder="1" applyAlignment="1">
      <alignment horizontal="center" vertical="center"/>
    </xf>
    <xf numFmtId="10" fontId="4" fillId="2" borderId="5" xfId="0" applyNumberFormat="1" applyFont="1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9" fontId="0" fillId="0" borderId="7" xfId="0" applyNumberFormat="1" applyBorder="1" applyAlignment="1">
      <alignment horizontal="center"/>
    </xf>
    <xf numFmtId="4" fontId="0" fillId="2" borderId="1" xfId="0" applyNumberFormat="1" applyFill="1" applyBorder="1" applyAlignment="1">
      <alignment horizontal="center" vertical="center"/>
    </xf>
    <xf numFmtId="10" fontId="0" fillId="2" borderId="1" xfId="0" quotePrefix="1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quotePrefix="1" applyNumberFormat="1" applyFill="1" applyBorder="1" applyAlignment="1">
      <alignment horizontal="center" vertical="center"/>
    </xf>
    <xf numFmtId="0" fontId="0" fillId="2" borderId="1" xfId="0" quotePrefix="1" applyNumberFormat="1" applyFill="1" applyBorder="1" applyAlignment="1">
      <alignment horizontal="center" vertical="center"/>
    </xf>
    <xf numFmtId="10" fontId="0" fillId="0" borderId="1" xfId="0" quotePrefix="1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1" xfId="0" quotePrefix="1" applyNumberFormat="1" applyBorder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41" fontId="0" fillId="0" borderId="1" xfId="0" quotePrefix="1" applyNumberFormat="1" applyBorder="1" applyAlignment="1">
      <alignment vertical="center"/>
    </xf>
    <xf numFmtId="164" fontId="0" fillId="0" borderId="1" xfId="0" quotePrefix="1" applyNumberFormat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left" vertical="center"/>
    </xf>
    <xf numFmtId="39" fontId="0" fillId="2" borderId="1" xfId="0" quotePrefix="1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41" fontId="0" fillId="2" borderId="1" xfId="0" quotePrefix="1" applyNumberFormat="1" applyFill="1" applyBorder="1" applyAlignment="1">
      <alignment horizontal="center" vertical="center"/>
    </xf>
    <xf numFmtId="41" fontId="0" fillId="2" borderId="1" xfId="0" quotePrefix="1" applyNumberFormat="1" applyFill="1" applyBorder="1" applyAlignment="1">
      <alignment horizontal="left" vertical="center" indent="1"/>
    </xf>
    <xf numFmtId="41" fontId="0" fillId="2" borderId="1" xfId="0" quotePrefix="1" applyNumberFormat="1" applyFill="1" applyBorder="1" applyAlignment="1">
      <alignment vertical="center"/>
    </xf>
    <xf numFmtId="41" fontId="0" fillId="2" borderId="1" xfId="0" applyNumberFormat="1" applyFill="1" applyBorder="1" applyAlignment="1">
      <alignment horizontal="center" vertical="center"/>
    </xf>
    <xf numFmtId="37" fontId="0" fillId="2" borderId="1" xfId="0" quotePrefix="1" applyNumberFormat="1" applyFill="1" applyBorder="1" applyAlignment="1">
      <alignment horizontal="center" vertical="center"/>
    </xf>
    <xf numFmtId="41" fontId="0" fillId="2" borderId="1" xfId="0" applyNumberFormat="1" applyFill="1" applyBorder="1" applyAlignment="1">
      <alignment vertical="center"/>
    </xf>
    <xf numFmtId="2" fontId="0" fillId="2" borderId="1" xfId="0" quotePrefix="1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37" fontId="0" fillId="0" borderId="1" xfId="0" quotePrefix="1" applyNumberFormat="1" applyBorder="1" applyAlignment="1">
      <alignment horizontal="center" vertical="center"/>
    </xf>
    <xf numFmtId="4" fontId="0" fillId="2" borderId="1" xfId="0" quotePrefix="1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4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9" sqref="H9"/>
    </sheetView>
  </sheetViews>
  <sheetFormatPr defaultRowHeight="15" x14ac:dyDescent="0.25"/>
  <cols>
    <col min="1" max="1" width="28" style="3" customWidth="1"/>
    <col min="2" max="14" width="7.7109375" style="6" customWidth="1"/>
    <col min="15" max="16384" width="9.140625" style="1"/>
  </cols>
  <sheetData>
    <row r="1" spans="1:14" s="2" customFormat="1" ht="25.5" customHeight="1" x14ac:dyDescent="0.25">
      <c r="A1" s="33" t="s">
        <v>0</v>
      </c>
      <c r="B1" s="34" t="s">
        <v>9</v>
      </c>
      <c r="C1" s="34" t="s">
        <v>10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4" t="s">
        <v>20</v>
      </c>
      <c r="N1" s="35" t="s">
        <v>21</v>
      </c>
    </row>
    <row r="2" spans="1:14" s="4" customFormat="1" ht="15.95" customHeight="1" x14ac:dyDescent="0.25">
      <c r="A2" s="36" t="s">
        <v>1</v>
      </c>
      <c r="B2" s="5" t="s">
        <v>82</v>
      </c>
      <c r="C2" s="8" t="s">
        <v>82</v>
      </c>
      <c r="D2" s="5" t="s">
        <v>82</v>
      </c>
      <c r="E2" s="5">
        <v>21</v>
      </c>
      <c r="F2" s="5">
        <v>39</v>
      </c>
      <c r="G2" s="5">
        <v>66</v>
      </c>
      <c r="H2" s="5">
        <v>64</v>
      </c>
      <c r="I2" s="5">
        <v>59</v>
      </c>
      <c r="J2" s="5">
        <v>54</v>
      </c>
      <c r="K2" s="5">
        <v>70</v>
      </c>
      <c r="L2" s="5">
        <v>57</v>
      </c>
      <c r="M2" s="5">
        <v>74</v>
      </c>
      <c r="N2" s="37">
        <f>SUM(B2:M2)</f>
        <v>504</v>
      </c>
    </row>
    <row r="3" spans="1:14" s="9" customFormat="1" ht="15.95" customHeight="1" x14ac:dyDescent="0.25">
      <c r="A3" s="38" t="s">
        <v>30</v>
      </c>
      <c r="B3" s="5" t="s">
        <v>82</v>
      </c>
      <c r="C3" s="8" t="s">
        <v>82</v>
      </c>
      <c r="D3" s="5" t="s">
        <v>82</v>
      </c>
      <c r="E3" s="8">
        <v>0.5</v>
      </c>
      <c r="F3" s="8">
        <v>0.48</v>
      </c>
      <c r="G3" s="8">
        <v>0.52</v>
      </c>
      <c r="H3" s="8">
        <v>0.74</v>
      </c>
      <c r="I3" s="8">
        <v>0.63</v>
      </c>
      <c r="J3" s="8">
        <v>0.69</v>
      </c>
      <c r="K3" s="8">
        <v>0.67</v>
      </c>
      <c r="L3" s="8">
        <v>0.67</v>
      </c>
      <c r="M3" s="8">
        <v>0.75</v>
      </c>
      <c r="N3" s="39">
        <f t="shared" ref="N3:N19" si="0">SUM(B3:M3)/9</f>
        <v>0.62777777777777777</v>
      </c>
    </row>
    <row r="4" spans="1:14" s="9" customFormat="1" ht="15.95" customHeight="1" x14ac:dyDescent="0.25">
      <c r="A4" s="38" t="s">
        <v>31</v>
      </c>
      <c r="B4" s="5" t="s">
        <v>82</v>
      </c>
      <c r="C4" s="8" t="s">
        <v>82</v>
      </c>
      <c r="D4" s="5" t="s">
        <v>82</v>
      </c>
      <c r="E4" s="8">
        <v>0.5</v>
      </c>
      <c r="F4" s="8">
        <v>0.52</v>
      </c>
      <c r="G4" s="8">
        <v>0.48</v>
      </c>
      <c r="H4" s="8">
        <v>0.26</v>
      </c>
      <c r="I4" s="8">
        <v>0.37</v>
      </c>
      <c r="J4" s="8">
        <v>0.31</v>
      </c>
      <c r="K4" s="8">
        <v>0.33</v>
      </c>
      <c r="L4" s="8">
        <v>0.33</v>
      </c>
      <c r="M4" s="8">
        <v>0.25</v>
      </c>
      <c r="N4" s="39">
        <f t="shared" si="0"/>
        <v>0.37222222222222223</v>
      </c>
    </row>
    <row r="5" spans="1:14" s="9" customFormat="1" ht="15.95" customHeight="1" x14ac:dyDescent="0.25">
      <c r="A5" s="38" t="s">
        <v>83</v>
      </c>
      <c r="B5" s="5" t="s">
        <v>82</v>
      </c>
      <c r="C5" s="8" t="s">
        <v>82</v>
      </c>
      <c r="D5" s="5" t="s">
        <v>82</v>
      </c>
      <c r="E5" s="8">
        <v>0.96</v>
      </c>
      <c r="F5" s="8">
        <v>0.97</v>
      </c>
      <c r="G5" s="8">
        <v>0.99</v>
      </c>
      <c r="H5" s="8">
        <v>0.86</v>
      </c>
      <c r="I5" s="8">
        <v>0.84</v>
      </c>
      <c r="J5" s="8">
        <v>0.66</v>
      </c>
      <c r="K5" s="8">
        <v>0.59</v>
      </c>
      <c r="L5" s="8">
        <v>0.59</v>
      </c>
      <c r="M5" s="8">
        <v>0.74</v>
      </c>
      <c r="N5" s="39">
        <f t="shared" si="0"/>
        <v>0.8</v>
      </c>
    </row>
    <row r="6" spans="1:14" s="9" customFormat="1" ht="15.95" customHeight="1" x14ac:dyDescent="0.25">
      <c r="A6" s="38" t="s">
        <v>84</v>
      </c>
      <c r="B6" s="5" t="s">
        <v>82</v>
      </c>
      <c r="C6" s="8" t="s">
        <v>82</v>
      </c>
      <c r="D6" s="5" t="s">
        <v>82</v>
      </c>
      <c r="E6" s="8">
        <v>0.04</v>
      </c>
      <c r="F6" s="8">
        <v>0.03</v>
      </c>
      <c r="G6" s="8">
        <v>0.01</v>
      </c>
      <c r="H6" s="8">
        <v>0.14000000000000001</v>
      </c>
      <c r="I6" s="8">
        <v>0.16</v>
      </c>
      <c r="J6" s="8">
        <v>0.34</v>
      </c>
      <c r="K6" s="8">
        <v>0.41</v>
      </c>
      <c r="L6" s="8">
        <v>0.41</v>
      </c>
      <c r="M6" s="8">
        <v>0.26</v>
      </c>
      <c r="N6" s="39">
        <f t="shared" si="0"/>
        <v>0.19999999999999998</v>
      </c>
    </row>
    <row r="7" spans="1:14" s="7" customFormat="1" ht="15.95" customHeight="1" x14ac:dyDescent="0.25">
      <c r="A7" s="40" t="s">
        <v>2</v>
      </c>
      <c r="B7" s="41" t="s">
        <v>82</v>
      </c>
      <c r="C7" s="41" t="s">
        <v>82</v>
      </c>
      <c r="D7" s="41" t="s">
        <v>82</v>
      </c>
      <c r="E7" s="8">
        <v>0.88</v>
      </c>
      <c r="F7" s="8">
        <v>0.85799999999999998</v>
      </c>
      <c r="G7" s="8">
        <v>0.89290000000000003</v>
      </c>
      <c r="H7" s="8">
        <v>0.84689999999999999</v>
      </c>
      <c r="I7" s="8">
        <v>0.86250000000000004</v>
      </c>
      <c r="J7" s="8">
        <v>0.82809999999999995</v>
      </c>
      <c r="K7" s="8">
        <v>0.77739999999999998</v>
      </c>
      <c r="L7" s="8">
        <v>0.86560000000000004</v>
      </c>
      <c r="M7" s="8">
        <v>0.83260000000000001</v>
      </c>
      <c r="N7" s="39">
        <f t="shared" si="0"/>
        <v>0.84933333333333338</v>
      </c>
    </row>
    <row r="8" spans="1:14" s="4" customFormat="1" ht="15.95" customHeight="1" x14ac:dyDescent="0.25">
      <c r="A8" s="36" t="s">
        <v>3</v>
      </c>
      <c r="B8" s="41" t="s">
        <v>82</v>
      </c>
      <c r="C8" s="41" t="s">
        <v>82</v>
      </c>
      <c r="D8" s="41" t="s">
        <v>82</v>
      </c>
      <c r="E8" s="5">
        <v>736</v>
      </c>
      <c r="F8" s="5">
        <v>738</v>
      </c>
      <c r="G8" s="5">
        <v>730</v>
      </c>
      <c r="H8" s="5">
        <v>742</v>
      </c>
      <c r="I8" s="5">
        <v>742</v>
      </c>
      <c r="J8" s="5">
        <v>747</v>
      </c>
      <c r="K8" s="5">
        <v>728</v>
      </c>
      <c r="L8" s="5">
        <v>745</v>
      </c>
      <c r="M8" s="5">
        <v>739</v>
      </c>
      <c r="N8" s="42">
        <f t="shared" si="0"/>
        <v>738.55555555555554</v>
      </c>
    </row>
    <row r="9" spans="1:14" s="7" customFormat="1" ht="15.95" customHeight="1" x14ac:dyDescent="0.25">
      <c r="A9" s="40" t="s">
        <v>4</v>
      </c>
      <c r="B9" s="41" t="s">
        <v>82</v>
      </c>
      <c r="C9" s="41" t="s">
        <v>82</v>
      </c>
      <c r="D9" s="41" t="s">
        <v>82</v>
      </c>
      <c r="E9" s="8">
        <v>0.20480000000000001</v>
      </c>
      <c r="F9" s="8">
        <v>0.25290000000000001</v>
      </c>
      <c r="G9" s="8">
        <v>0.25340000000000001</v>
      </c>
      <c r="H9" s="8">
        <v>0.22639999999999999</v>
      </c>
      <c r="I9" s="8">
        <v>0.21640000000000001</v>
      </c>
      <c r="J9" s="8">
        <v>0.22409999999999999</v>
      </c>
      <c r="K9" s="8">
        <v>0.2165</v>
      </c>
      <c r="L9" s="8">
        <v>0.21890000000000001</v>
      </c>
      <c r="M9" s="8">
        <v>0.22489999999999999</v>
      </c>
      <c r="N9" s="39">
        <f t="shared" si="0"/>
        <v>0.22647777777777778</v>
      </c>
    </row>
    <row r="10" spans="1:14" s="7" customFormat="1" ht="15.95" customHeight="1" x14ac:dyDescent="0.25">
      <c r="A10" s="40" t="s">
        <v>5</v>
      </c>
      <c r="B10" s="41" t="s">
        <v>82</v>
      </c>
      <c r="C10" s="41" t="s">
        <v>82</v>
      </c>
      <c r="D10" s="41" t="s">
        <v>82</v>
      </c>
      <c r="E10" s="8">
        <v>0.32250000000000001</v>
      </c>
      <c r="F10" s="8">
        <v>0.36799999999999999</v>
      </c>
      <c r="G10" s="8">
        <v>0.37569999999999998</v>
      </c>
      <c r="H10" s="8">
        <v>0.3503</v>
      </c>
      <c r="I10" s="8">
        <v>0.34520000000000001</v>
      </c>
      <c r="J10" s="8">
        <v>0.35720000000000002</v>
      </c>
      <c r="K10" s="8">
        <v>0.3201</v>
      </c>
      <c r="L10" s="8">
        <v>0.35449999999999998</v>
      </c>
      <c r="M10" s="8">
        <v>0.35570000000000002</v>
      </c>
      <c r="N10" s="39">
        <f t="shared" si="0"/>
        <v>0.34991111111111112</v>
      </c>
    </row>
    <row r="11" spans="1:14" s="4" customFormat="1" ht="15.95" customHeight="1" x14ac:dyDescent="0.25">
      <c r="A11" s="36" t="s">
        <v>32</v>
      </c>
      <c r="B11" s="41" t="s">
        <v>82</v>
      </c>
      <c r="C11" s="41" t="s">
        <v>82</v>
      </c>
      <c r="D11" s="41" t="s">
        <v>82</v>
      </c>
      <c r="E11" s="5">
        <f t="shared" ref="E11:K11" si="1">SUM(E12-E16)</f>
        <v>3.7199999999999989</v>
      </c>
      <c r="F11" s="5">
        <f t="shared" si="1"/>
        <v>4.3299999999999983</v>
      </c>
      <c r="G11" s="5">
        <f t="shared" si="1"/>
        <v>2.8699999999999974</v>
      </c>
      <c r="H11" s="5">
        <f t="shared" si="1"/>
        <v>4.93</v>
      </c>
      <c r="I11" s="5">
        <f t="shared" si="1"/>
        <v>5.52</v>
      </c>
      <c r="J11" s="5">
        <f t="shared" si="1"/>
        <v>3.9599999999999991</v>
      </c>
      <c r="K11" s="5">
        <f t="shared" si="1"/>
        <v>6.48</v>
      </c>
      <c r="L11" s="5">
        <v>4.96</v>
      </c>
      <c r="M11" s="5">
        <v>5.42</v>
      </c>
      <c r="N11" s="43">
        <f t="shared" si="0"/>
        <v>4.6877777777777769</v>
      </c>
    </row>
    <row r="12" spans="1:14" s="4" customFormat="1" ht="15.95" customHeight="1" x14ac:dyDescent="0.25">
      <c r="A12" s="36" t="s">
        <v>29</v>
      </c>
      <c r="B12" s="41" t="s">
        <v>82</v>
      </c>
      <c r="C12" s="41" t="s">
        <v>82</v>
      </c>
      <c r="D12" s="41" t="s">
        <v>82</v>
      </c>
      <c r="E12" s="12">
        <v>20.239999999999998</v>
      </c>
      <c r="F12" s="12">
        <v>23.83</v>
      </c>
      <c r="G12" s="12">
        <v>22.79</v>
      </c>
      <c r="H12" s="12">
        <v>25.69</v>
      </c>
      <c r="I12" s="12">
        <v>25.88</v>
      </c>
      <c r="J12" s="12">
        <v>19.829999999999998</v>
      </c>
      <c r="K12" s="5">
        <v>24.07</v>
      </c>
      <c r="L12" s="12">
        <v>21.23</v>
      </c>
      <c r="M12" s="12">
        <v>20.78</v>
      </c>
      <c r="N12" s="44">
        <f t="shared" si="0"/>
        <v>22.704444444444441</v>
      </c>
    </row>
    <row r="13" spans="1:14" s="4" customFormat="1" ht="15.95" customHeight="1" x14ac:dyDescent="0.25">
      <c r="A13" s="36" t="s">
        <v>6</v>
      </c>
      <c r="B13" s="41" t="s">
        <v>82</v>
      </c>
      <c r="C13" s="41" t="s">
        <v>82</v>
      </c>
      <c r="D13" s="41" t="s">
        <v>82</v>
      </c>
      <c r="E13" s="12">
        <v>22.52</v>
      </c>
      <c r="F13" s="12">
        <v>27.21</v>
      </c>
      <c r="G13" s="12">
        <v>26.44</v>
      </c>
      <c r="H13" s="12">
        <v>29.67</v>
      </c>
      <c r="I13" s="12">
        <v>29.66</v>
      </c>
      <c r="J13" s="12">
        <v>24.21</v>
      </c>
      <c r="K13" s="12">
        <v>27.54</v>
      </c>
      <c r="L13" s="12">
        <v>23.82</v>
      </c>
      <c r="M13" s="12">
        <v>24.5</v>
      </c>
      <c r="N13" s="44">
        <f t="shared" si="0"/>
        <v>26.174444444444443</v>
      </c>
    </row>
    <row r="14" spans="1:14" s="4" customFormat="1" ht="15.95" customHeight="1" x14ac:dyDescent="0.25">
      <c r="A14" s="36" t="s">
        <v>27</v>
      </c>
      <c r="B14" s="41" t="s">
        <v>82</v>
      </c>
      <c r="C14" s="41" t="s">
        <v>82</v>
      </c>
      <c r="D14" s="41" t="s">
        <v>82</v>
      </c>
      <c r="E14" s="12">
        <v>8.2899999999999991</v>
      </c>
      <c r="F14" s="12">
        <v>8.19</v>
      </c>
      <c r="G14" s="12">
        <v>8.1199999999999992</v>
      </c>
      <c r="H14" s="12">
        <v>7.32</v>
      </c>
      <c r="I14" s="12">
        <v>6.88</v>
      </c>
      <c r="J14" s="12">
        <v>6.72</v>
      </c>
      <c r="K14" s="12">
        <v>6.94</v>
      </c>
      <c r="L14" s="12">
        <v>8.6300000000000008</v>
      </c>
      <c r="M14" s="12">
        <v>7.88</v>
      </c>
      <c r="N14" s="44">
        <f t="shared" si="0"/>
        <v>7.6633333333333331</v>
      </c>
    </row>
    <row r="15" spans="1:14" s="4" customFormat="1" ht="15.95" customHeight="1" x14ac:dyDescent="0.25">
      <c r="A15" s="36" t="s">
        <v>26</v>
      </c>
      <c r="B15" s="41" t="s">
        <v>82</v>
      </c>
      <c r="C15" s="41" t="s">
        <v>82</v>
      </c>
      <c r="D15" s="41" t="s">
        <v>82</v>
      </c>
      <c r="E15" s="12">
        <v>9.6199999999999992</v>
      </c>
      <c r="F15" s="12">
        <v>9.74</v>
      </c>
      <c r="G15" s="12">
        <v>9.94</v>
      </c>
      <c r="H15" s="45" t="s">
        <v>85</v>
      </c>
      <c r="I15" s="12">
        <v>9.15</v>
      </c>
      <c r="J15" s="12">
        <v>9.43</v>
      </c>
      <c r="K15" s="12">
        <v>9.35</v>
      </c>
      <c r="L15" s="12">
        <v>10.11</v>
      </c>
      <c r="M15" s="12">
        <v>9.39</v>
      </c>
      <c r="N15" s="44">
        <f t="shared" si="0"/>
        <v>8.525555555555556</v>
      </c>
    </row>
    <row r="16" spans="1:14" s="4" customFormat="1" ht="15.95" customHeight="1" x14ac:dyDescent="0.25">
      <c r="A16" s="36" t="s">
        <v>7</v>
      </c>
      <c r="B16" s="41" t="s">
        <v>82</v>
      </c>
      <c r="C16" s="41" t="s">
        <v>82</v>
      </c>
      <c r="D16" s="41" t="s">
        <v>82</v>
      </c>
      <c r="E16" s="12">
        <v>16.52</v>
      </c>
      <c r="F16" s="12">
        <v>19.5</v>
      </c>
      <c r="G16" s="45">
        <v>19.920000000000002</v>
      </c>
      <c r="H16" s="12">
        <v>20.76</v>
      </c>
      <c r="I16" s="12">
        <v>20.36</v>
      </c>
      <c r="J16" s="12">
        <v>15.87</v>
      </c>
      <c r="K16" s="12">
        <v>17.59</v>
      </c>
      <c r="L16" s="12">
        <v>15.73</v>
      </c>
      <c r="M16" s="12">
        <v>15.36</v>
      </c>
      <c r="N16" s="44">
        <f t="shared" si="0"/>
        <v>17.956666666666667</v>
      </c>
    </row>
    <row r="17" spans="1:14" s="4" customFormat="1" ht="15.95" customHeight="1" x14ac:dyDescent="0.25">
      <c r="A17" s="36" t="s">
        <v>8</v>
      </c>
      <c r="B17" s="41" t="s">
        <v>82</v>
      </c>
      <c r="C17" s="41" t="s">
        <v>82</v>
      </c>
      <c r="D17" s="41" t="s">
        <v>82</v>
      </c>
      <c r="E17" s="12">
        <v>18.809999999999999</v>
      </c>
      <c r="F17" s="12">
        <v>22.88</v>
      </c>
      <c r="G17" s="45">
        <v>23.58</v>
      </c>
      <c r="H17" s="12">
        <v>24.74</v>
      </c>
      <c r="I17" s="12">
        <v>24.19</v>
      </c>
      <c r="J17" s="12">
        <v>20.25</v>
      </c>
      <c r="K17" s="12">
        <v>21</v>
      </c>
      <c r="L17" s="12">
        <v>19.39</v>
      </c>
      <c r="M17" s="12">
        <v>19.079999999999998</v>
      </c>
      <c r="N17" s="44">
        <f t="shared" si="0"/>
        <v>21.546666666666663</v>
      </c>
    </row>
    <row r="18" spans="1:14" s="30" customFormat="1" ht="15.95" customHeight="1" x14ac:dyDescent="0.25">
      <c r="A18" s="36" t="s">
        <v>28</v>
      </c>
      <c r="B18" s="41" t="s">
        <v>82</v>
      </c>
      <c r="C18" s="41" t="s">
        <v>82</v>
      </c>
      <c r="D18" s="41" t="s">
        <v>82</v>
      </c>
      <c r="E18" s="12">
        <f t="shared" ref="E18:K18" si="2">SUM(E17-E16)</f>
        <v>2.2899999999999991</v>
      </c>
      <c r="F18" s="12">
        <f t="shared" si="2"/>
        <v>3.379999999999999</v>
      </c>
      <c r="G18" s="12">
        <f t="shared" si="2"/>
        <v>3.6599999999999966</v>
      </c>
      <c r="H18" s="12">
        <f t="shared" si="2"/>
        <v>3.9799999999999969</v>
      </c>
      <c r="I18" s="12">
        <f t="shared" si="2"/>
        <v>3.8300000000000018</v>
      </c>
      <c r="J18" s="12">
        <f t="shared" si="2"/>
        <v>4.3800000000000008</v>
      </c>
      <c r="K18" s="12">
        <f t="shared" si="2"/>
        <v>3.41</v>
      </c>
      <c r="L18" s="12">
        <v>3.13</v>
      </c>
      <c r="M18" s="12">
        <v>3.72</v>
      </c>
      <c r="N18" s="44">
        <f t="shared" si="0"/>
        <v>3.5311111111111106</v>
      </c>
    </row>
    <row r="19" spans="1:14" s="30" customFormat="1" ht="15.95" customHeight="1" x14ac:dyDescent="0.25">
      <c r="A19" s="46" t="s">
        <v>33</v>
      </c>
      <c r="B19" s="41" t="s">
        <v>82</v>
      </c>
      <c r="C19" s="41" t="s">
        <v>82</v>
      </c>
      <c r="D19" s="41" t="s">
        <v>82</v>
      </c>
      <c r="E19" s="11">
        <f t="shared" ref="E19:K19" si="3">SUM(E15-E14)</f>
        <v>1.33</v>
      </c>
      <c r="F19" s="11">
        <f t="shared" si="3"/>
        <v>1.5500000000000007</v>
      </c>
      <c r="G19" s="11">
        <f t="shared" si="3"/>
        <v>1.8200000000000003</v>
      </c>
      <c r="H19" s="11">
        <f t="shared" si="3"/>
        <v>1.7799999999999994</v>
      </c>
      <c r="I19" s="11">
        <f t="shared" si="3"/>
        <v>2.2700000000000005</v>
      </c>
      <c r="J19" s="11">
        <f t="shared" si="3"/>
        <v>2.71</v>
      </c>
      <c r="K19" s="11">
        <f t="shared" si="3"/>
        <v>2.4099999999999993</v>
      </c>
      <c r="L19" s="11">
        <v>1.2</v>
      </c>
      <c r="M19" s="11">
        <v>1.42</v>
      </c>
      <c r="N19" s="44">
        <f t="shared" si="0"/>
        <v>1.8322222222222224</v>
      </c>
    </row>
    <row r="20" spans="1:14" s="4" customFormat="1" ht="15.95" customHeight="1" x14ac:dyDescent="0.25">
      <c r="A20" s="36" t="s">
        <v>25</v>
      </c>
      <c r="B20" s="41" t="s">
        <v>82</v>
      </c>
      <c r="C20" s="41" t="s">
        <v>82</v>
      </c>
      <c r="D20" s="41" t="s">
        <v>82</v>
      </c>
      <c r="E20" s="5" t="s">
        <v>82</v>
      </c>
      <c r="F20" s="5" t="s">
        <v>82</v>
      </c>
      <c r="G20" s="8">
        <v>0.68</v>
      </c>
      <c r="H20" s="8">
        <v>0.83</v>
      </c>
      <c r="I20" s="8">
        <v>0.95</v>
      </c>
      <c r="J20" s="8">
        <v>0.93</v>
      </c>
      <c r="K20" s="8">
        <v>0.86</v>
      </c>
      <c r="L20" s="8">
        <v>0.94</v>
      </c>
      <c r="M20" s="8">
        <v>1</v>
      </c>
      <c r="N20" s="39">
        <f>SUM(B20:M20)/7</f>
        <v>0.88428571428571423</v>
      </c>
    </row>
    <row r="21" spans="1:14" s="4" customFormat="1" ht="15.95" customHeight="1" x14ac:dyDescent="0.25">
      <c r="A21" s="36" t="s">
        <v>24</v>
      </c>
      <c r="B21" s="41" t="s">
        <v>82</v>
      </c>
      <c r="C21" s="41" t="s">
        <v>82</v>
      </c>
      <c r="D21" s="41" t="s">
        <v>82</v>
      </c>
      <c r="E21" s="5" t="s">
        <v>82</v>
      </c>
      <c r="F21" s="5" t="s">
        <v>82</v>
      </c>
      <c r="G21" s="8">
        <v>0.61</v>
      </c>
      <c r="H21" s="8">
        <v>0.57999999999999996</v>
      </c>
      <c r="I21" s="8">
        <v>0.92</v>
      </c>
      <c r="J21" s="8">
        <v>0.85</v>
      </c>
      <c r="K21" s="8">
        <v>0.9</v>
      </c>
      <c r="L21" s="8">
        <v>0.89</v>
      </c>
      <c r="M21" s="8">
        <v>0.98</v>
      </c>
      <c r="N21" s="39">
        <f>SUM(B21:M21)/7</f>
        <v>0.81857142857142862</v>
      </c>
    </row>
    <row r="22" spans="1:14" s="4" customFormat="1" ht="15.95" customHeight="1" x14ac:dyDescent="0.25">
      <c r="A22" s="38" t="s">
        <v>22</v>
      </c>
      <c r="B22" s="41" t="s">
        <v>82</v>
      </c>
      <c r="C22" s="41" t="s">
        <v>82</v>
      </c>
      <c r="D22" s="41" t="s">
        <v>82</v>
      </c>
      <c r="E22" s="5" t="s">
        <v>82</v>
      </c>
      <c r="F22" s="5" t="s">
        <v>82</v>
      </c>
      <c r="G22" s="8" t="s">
        <v>82</v>
      </c>
      <c r="H22" s="8" t="s">
        <v>82</v>
      </c>
      <c r="I22" s="8">
        <v>0.89</v>
      </c>
      <c r="J22" s="8">
        <v>0.76</v>
      </c>
      <c r="K22" s="8">
        <v>0.92</v>
      </c>
      <c r="L22" s="8">
        <v>0.84</v>
      </c>
      <c r="M22" s="8">
        <v>0.92</v>
      </c>
      <c r="N22" s="39">
        <f>SUM(B22:M22)/5</f>
        <v>0.86599999999999999</v>
      </c>
    </row>
    <row r="23" spans="1:14" s="4" customFormat="1" ht="15.95" customHeight="1" thickBot="1" x14ac:dyDescent="0.3">
      <c r="A23" s="38" t="s">
        <v>23</v>
      </c>
      <c r="B23" s="41" t="s">
        <v>82</v>
      </c>
      <c r="C23" s="41" t="s">
        <v>82</v>
      </c>
      <c r="D23" s="41" t="s">
        <v>82</v>
      </c>
      <c r="E23" s="5" t="s">
        <v>82</v>
      </c>
      <c r="F23" s="5" t="s">
        <v>82</v>
      </c>
      <c r="G23" s="47" t="s">
        <v>82</v>
      </c>
      <c r="H23" s="47" t="s">
        <v>82</v>
      </c>
      <c r="I23" s="47">
        <v>1</v>
      </c>
      <c r="J23" s="47">
        <v>1</v>
      </c>
      <c r="K23" s="47">
        <v>0.97219999999999995</v>
      </c>
      <c r="L23" s="47">
        <v>0.98</v>
      </c>
      <c r="M23" s="47">
        <v>0.97</v>
      </c>
      <c r="N23" s="39">
        <f>SUM(B23:M23)/5</f>
        <v>0.98443999999999998</v>
      </c>
    </row>
    <row r="24" spans="1:14" s="4" customFormat="1" ht="15.95" customHeight="1" x14ac:dyDescent="0.25">
      <c r="A24" s="20"/>
      <c r="B24" s="15"/>
      <c r="C24" s="15"/>
      <c r="D24" s="15"/>
      <c r="E24" s="18"/>
      <c r="F24" s="18"/>
      <c r="G24" s="8"/>
      <c r="H24" s="8"/>
      <c r="I24" s="8"/>
      <c r="J24" s="8"/>
      <c r="K24" s="8"/>
      <c r="L24" s="8"/>
      <c r="M24" s="8"/>
      <c r="N24" s="13"/>
    </row>
    <row r="25" spans="1:14" s="9" customFormat="1" ht="15.95" customHeight="1" x14ac:dyDescent="0.25">
      <c r="A25" s="21"/>
      <c r="B25" s="15"/>
      <c r="C25" s="15"/>
      <c r="D25" s="15"/>
      <c r="E25" s="13"/>
      <c r="F25" s="13"/>
      <c r="G25" s="8"/>
      <c r="H25" s="8"/>
      <c r="I25" s="8"/>
      <c r="J25" s="13"/>
      <c r="K25" s="13"/>
      <c r="L25" s="8"/>
      <c r="M25" s="8"/>
      <c r="N25" s="15"/>
    </row>
    <row r="26" spans="1:14" s="10" customFormat="1" ht="15.95" customHeight="1" x14ac:dyDescent="0.25">
      <c r="A26" s="21"/>
      <c r="B26" s="16"/>
      <c r="C26" s="16"/>
      <c r="D26" s="16"/>
      <c r="E26" s="16"/>
      <c r="F26" s="16"/>
      <c r="G26" s="26"/>
      <c r="H26" s="26"/>
      <c r="I26" s="26"/>
      <c r="J26" s="26"/>
      <c r="K26" s="26"/>
      <c r="L26" s="8"/>
      <c r="M26" s="27"/>
      <c r="N26" s="16"/>
    </row>
    <row r="27" spans="1:14" ht="15.95" customHeight="1" x14ac:dyDescent="0.25">
      <c r="B27" s="31"/>
      <c r="C27" s="31"/>
      <c r="D27" s="31"/>
      <c r="E27" s="31"/>
      <c r="F27" s="31"/>
      <c r="L27" s="8"/>
      <c r="N27" s="31"/>
    </row>
    <row r="28" spans="1:14" ht="15.95" customHeight="1" x14ac:dyDescent="0.25">
      <c r="B28" s="31"/>
      <c r="C28" s="31"/>
      <c r="D28" s="31"/>
      <c r="E28" s="31"/>
      <c r="F28" s="31"/>
      <c r="L28" s="8"/>
      <c r="N28" s="31"/>
    </row>
    <row r="29" spans="1:14" ht="15.95" customHeight="1" x14ac:dyDescent="0.25">
      <c r="B29" s="31"/>
      <c r="C29" s="31"/>
      <c r="D29" s="31"/>
      <c r="E29" s="31"/>
      <c r="F29" s="32"/>
      <c r="L29" s="8"/>
      <c r="N29" s="31"/>
    </row>
    <row r="30" spans="1:14" ht="15.95" customHeight="1" x14ac:dyDescent="0.25">
      <c r="B30" s="31"/>
      <c r="C30" s="31"/>
      <c r="D30" s="31"/>
      <c r="E30" s="31"/>
      <c r="F30" s="31"/>
      <c r="L30" s="8"/>
      <c r="N30" s="31"/>
    </row>
  </sheetData>
  <pageMargins left="0.7" right="0.7" top="0.75" bottom="0.75" header="0.3" footer="0.3"/>
  <pageSetup scale="93" orientation="landscape" r:id="rId1"/>
  <headerFooter>
    <oddHeader>&amp;C&amp;"-,Bold"2011OPERATIONS SCORECARD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V22" sqref="V22"/>
    </sheetView>
  </sheetViews>
  <sheetFormatPr defaultRowHeight="15" x14ac:dyDescent="0.25"/>
  <cols>
    <col min="1" max="1" width="28" style="3" customWidth="1"/>
    <col min="2" max="2" width="8" style="6" customWidth="1"/>
    <col min="3" max="11" width="7.7109375" style="6" customWidth="1"/>
    <col min="12" max="12" width="8.140625" style="6" customWidth="1"/>
    <col min="13" max="13" width="7.7109375" style="6" customWidth="1"/>
    <col min="14" max="14" width="8.85546875" style="6" customWidth="1"/>
    <col min="15" max="16384" width="9.140625" style="1"/>
  </cols>
  <sheetData>
    <row r="1" spans="1:15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76" t="s">
        <v>373</v>
      </c>
    </row>
    <row r="2" spans="1:15" s="4" customFormat="1" ht="15.95" customHeight="1" x14ac:dyDescent="0.25">
      <c r="A2" s="20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>
        <f>SUM(B2:M2)</f>
        <v>0</v>
      </c>
    </row>
    <row r="3" spans="1:15" s="9" customFormat="1" ht="15.95" customHeight="1" x14ac:dyDescent="0.25">
      <c r="A3" s="21" t="s">
        <v>30</v>
      </c>
      <c r="B3" s="1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>
        <f>SUM(B3:M3)/11</f>
        <v>0</v>
      </c>
    </row>
    <row r="4" spans="1:15" s="9" customFormat="1" ht="15.95" customHeight="1" x14ac:dyDescent="0.25">
      <c r="A4" s="21" t="s">
        <v>31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f>SUM(B4:M4)/11</f>
        <v>0</v>
      </c>
    </row>
    <row r="5" spans="1:15" s="9" customFormat="1" ht="15.95" customHeight="1" x14ac:dyDescent="0.25">
      <c r="A5" s="21" t="s">
        <v>34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>
        <f>SUM(B5:M5)/11</f>
        <v>0</v>
      </c>
    </row>
    <row r="6" spans="1:15" s="9" customFormat="1" ht="15.95" customHeight="1" x14ac:dyDescent="0.25">
      <c r="A6" s="21" t="s">
        <v>35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f>SUM(B6:M6)/11</f>
        <v>0</v>
      </c>
    </row>
    <row r="7" spans="1:15" s="7" customFormat="1" ht="15.95" customHeight="1" x14ac:dyDescent="0.25">
      <c r="A7" s="22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f>SUM(B7:M7)/11</f>
        <v>0</v>
      </c>
    </row>
    <row r="8" spans="1:15" s="4" customFormat="1" ht="15.95" customHeight="1" x14ac:dyDescent="0.25">
      <c r="A8" s="20" t="s">
        <v>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3" t="s">
        <v>374</v>
      </c>
      <c r="O8" s="4">
        <f>SUM(B8:M8)/11</f>
        <v>0</v>
      </c>
    </row>
    <row r="9" spans="1:15" s="7" customFormat="1" ht="15.95" customHeight="1" x14ac:dyDescent="0.25">
      <c r="A9" s="22" t="s">
        <v>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8">
        <f>SUM(B9:M9)/11</f>
        <v>0</v>
      </c>
    </row>
    <row r="10" spans="1:15" s="7" customFormat="1" ht="15.95" customHeight="1" x14ac:dyDescent="0.25">
      <c r="A10" s="22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8">
        <f>SUM(B10:M10)/11</f>
        <v>0</v>
      </c>
    </row>
    <row r="11" spans="1:15" s="68" customFormat="1" ht="15.95" customHeight="1" x14ac:dyDescent="0.25">
      <c r="A11" s="77" t="s">
        <v>195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N11" s="69">
        <f>SUM(B11:M11)</f>
        <v>0</v>
      </c>
    </row>
    <row r="12" spans="1:15" s="72" customFormat="1" ht="15.95" customHeight="1" x14ac:dyDescent="0.25">
      <c r="A12" s="22" t="s">
        <v>196</v>
      </c>
      <c r="B12" s="75"/>
      <c r="C12" s="75"/>
      <c r="D12" s="75"/>
      <c r="E12" s="75"/>
      <c r="F12" s="71"/>
      <c r="G12" s="71"/>
      <c r="H12" s="71"/>
      <c r="I12" s="71"/>
      <c r="J12" s="71"/>
      <c r="K12" s="71"/>
      <c r="L12" s="71"/>
      <c r="M12" s="71"/>
      <c r="N12" s="63">
        <f t="shared" ref="N12:N24" si="0">SUM(B12:M12)/11</f>
        <v>0</v>
      </c>
    </row>
    <row r="13" spans="1:15" s="30" customFormat="1" ht="15.95" customHeight="1" x14ac:dyDescent="0.25">
      <c r="A13" s="20" t="s">
        <v>225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63">
        <f t="shared" si="0"/>
        <v>0</v>
      </c>
    </row>
    <row r="14" spans="1:15" s="30" customFormat="1" ht="15.95" customHeight="1" x14ac:dyDescent="0.25">
      <c r="A14" s="20" t="s">
        <v>29</v>
      </c>
      <c r="B14" s="28"/>
      <c r="C14" s="28"/>
      <c r="D14" s="28"/>
      <c r="E14" s="28"/>
      <c r="F14" s="28"/>
      <c r="G14" s="28"/>
      <c r="H14" s="28"/>
      <c r="I14" s="28"/>
      <c r="J14" s="28"/>
      <c r="K14" s="73"/>
      <c r="L14" s="28"/>
      <c r="M14" s="28"/>
      <c r="N14" s="63">
        <f t="shared" si="0"/>
        <v>0</v>
      </c>
    </row>
    <row r="15" spans="1:15" s="30" customFormat="1" ht="15.95" customHeight="1" x14ac:dyDescent="0.25">
      <c r="A15" s="20" t="s">
        <v>6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63">
        <f t="shared" si="0"/>
        <v>0</v>
      </c>
    </row>
    <row r="16" spans="1:15" s="30" customFormat="1" ht="15.95" customHeight="1" x14ac:dyDescent="0.25">
      <c r="A16" s="20" t="s">
        <v>256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63">
        <f t="shared" si="0"/>
        <v>0</v>
      </c>
    </row>
    <row r="17" spans="1:15" s="30" customFormat="1" ht="15.95" customHeight="1" x14ac:dyDescent="0.25">
      <c r="A17" s="20" t="s">
        <v>257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63">
        <f t="shared" si="0"/>
        <v>0</v>
      </c>
    </row>
    <row r="18" spans="1:15" s="30" customFormat="1" ht="15.95" customHeight="1" x14ac:dyDescent="0.25">
      <c r="A18" s="20" t="s">
        <v>189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63">
        <f t="shared" si="0"/>
        <v>0</v>
      </c>
    </row>
    <row r="19" spans="1:15" s="30" customFormat="1" ht="15.95" customHeight="1" x14ac:dyDescent="0.25">
      <c r="A19" s="20" t="s">
        <v>190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63">
        <f t="shared" si="0"/>
        <v>0</v>
      </c>
    </row>
    <row r="20" spans="1:15" s="30" customFormat="1" ht="15.95" customHeight="1" x14ac:dyDescent="0.25">
      <c r="A20" s="20" t="s">
        <v>191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63">
        <f t="shared" si="0"/>
        <v>0</v>
      </c>
    </row>
    <row r="21" spans="1:15" s="30" customFormat="1" ht="15.95" customHeight="1" x14ac:dyDescent="0.25">
      <c r="A21" s="20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63">
        <f t="shared" si="0"/>
        <v>0</v>
      </c>
    </row>
    <row r="22" spans="1:15" s="30" customFormat="1" ht="15.95" customHeight="1" x14ac:dyDescent="0.25">
      <c r="A22" s="20" t="s">
        <v>193</v>
      </c>
      <c r="B22" s="28"/>
      <c r="C22" s="28"/>
      <c r="D22" s="28"/>
      <c r="E22" s="28"/>
      <c r="F22" s="28"/>
      <c r="G22" s="28"/>
      <c r="H22" s="53"/>
      <c r="I22" s="28"/>
      <c r="J22" s="28"/>
      <c r="K22" s="28"/>
      <c r="L22" s="28"/>
      <c r="M22" s="28"/>
      <c r="N22" s="63">
        <f t="shared" si="0"/>
        <v>0</v>
      </c>
    </row>
    <row r="23" spans="1:15" s="30" customFormat="1" ht="15.95" customHeight="1" x14ac:dyDescent="0.25">
      <c r="A23" s="20" t="s">
        <v>194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63">
        <f t="shared" si="0"/>
        <v>0</v>
      </c>
    </row>
    <row r="24" spans="1:15" s="30" customFormat="1" ht="15.95" customHeight="1" x14ac:dyDescent="0.25">
      <c r="A24" s="20" t="s">
        <v>28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63">
        <f t="shared" si="0"/>
        <v>0</v>
      </c>
    </row>
    <row r="25" spans="1:15" s="4" customFormat="1" ht="15.95" customHeight="1" x14ac:dyDescent="0.25">
      <c r="A25" s="20" t="s">
        <v>165</v>
      </c>
      <c r="B25" s="1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9">
        <f>SUM(B25:M25)</f>
        <v>0</v>
      </c>
    </row>
    <row r="26" spans="1:15" s="4" customFormat="1" ht="15" customHeight="1" x14ac:dyDescent="0.25">
      <c r="A26" s="24" t="s">
        <v>33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63">
        <f>SUM(B26:M26)/11</f>
        <v>0</v>
      </c>
    </row>
    <row r="27" spans="1:15" s="30" customFormat="1" ht="15.95" customHeight="1" x14ac:dyDescent="0.25">
      <c r="A27" s="25" t="s">
        <v>44</v>
      </c>
      <c r="B27" s="64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72">
        <f>SUM(A27:L27)/11</f>
        <v>0</v>
      </c>
      <c r="O27" s="72"/>
    </row>
    <row r="28" spans="1:15" s="30" customFormat="1" ht="15.95" customHeight="1" x14ac:dyDescent="0.25">
      <c r="A28" s="20" t="s">
        <v>25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72">
        <f>SUM(A28:L28)/11</f>
        <v>0</v>
      </c>
      <c r="O28" s="72"/>
    </row>
    <row r="29" spans="1:15" s="30" customFormat="1" ht="15.95" customHeight="1" x14ac:dyDescent="0.25">
      <c r="A29" s="20" t="s">
        <v>24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72">
        <f>SUM(A29:L29)/11</f>
        <v>0</v>
      </c>
      <c r="O29" s="72"/>
    </row>
    <row r="30" spans="1:15" s="30" customFormat="1" ht="15.95" customHeight="1" x14ac:dyDescent="0.25">
      <c r="A30" s="20" t="s">
        <v>226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72">
        <f>SUM(A30:L30)/11</f>
        <v>0</v>
      </c>
      <c r="O30" s="72"/>
    </row>
    <row r="31" spans="1:15" s="9" customFormat="1" ht="15.95" customHeight="1" x14ac:dyDescent="0.25">
      <c r="A31" s="21" t="s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>
        <v>0.87949999999999995</v>
      </c>
      <c r="O31" s="72"/>
    </row>
    <row r="32" spans="1:15" s="10" customFormat="1" ht="15.95" customHeight="1" x14ac:dyDescent="0.25">
      <c r="A32" s="21" t="s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  <c r="N32" s="15">
        <v>0.98229999999999995</v>
      </c>
      <c r="O32" s="72"/>
    </row>
    <row r="33" spans="1:15" ht="15.95" customHeight="1" x14ac:dyDescent="0.25">
      <c r="A33" s="3" t="s">
        <v>228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  <c r="N33" s="15">
        <v>0.88690000000000002</v>
      </c>
      <c r="O33" s="72"/>
    </row>
    <row r="34" spans="1:15" ht="15.95" customHeight="1" x14ac:dyDescent="0.25">
      <c r="A34" s="3" t="s">
        <v>229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  <c r="N34" s="15">
        <v>0.98260000000000003</v>
      </c>
      <c r="O34" s="72"/>
    </row>
    <row r="35" spans="1:15" ht="15.95" customHeight="1" x14ac:dyDescent="0.25">
      <c r="A35" s="3" t="s">
        <v>42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  <c r="N35" s="15">
        <v>0.90400000000000003</v>
      </c>
      <c r="O35" s="72"/>
    </row>
    <row r="36" spans="1:15" ht="15.95" customHeight="1" x14ac:dyDescent="0.25">
      <c r="A36" s="3" t="s">
        <v>43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/>
      <c r="N36" s="15">
        <v>0.98609999999999998</v>
      </c>
      <c r="O36" s="72"/>
    </row>
  </sheetData>
  <pageMargins left="0.7" right="0.7" top="0.75" bottom="0.75" header="0.3" footer="0.3"/>
  <pageSetup scale="8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G5" sqref="G5"/>
    </sheetView>
  </sheetViews>
  <sheetFormatPr defaultRowHeight="15" x14ac:dyDescent="0.25"/>
  <cols>
    <col min="1" max="1" width="28.140625" customWidth="1"/>
  </cols>
  <sheetData>
    <row r="1" spans="1:14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25">
      <c r="A2" s="20" t="s">
        <v>1</v>
      </c>
      <c r="B2" s="5">
        <v>67</v>
      </c>
      <c r="C2" s="5">
        <v>58</v>
      </c>
      <c r="D2" s="5">
        <v>103</v>
      </c>
      <c r="E2" s="5">
        <v>96</v>
      </c>
      <c r="F2" s="5">
        <v>123</v>
      </c>
      <c r="G2" s="5">
        <v>158</v>
      </c>
      <c r="H2" s="5">
        <v>155</v>
      </c>
      <c r="I2" s="5">
        <v>201</v>
      </c>
      <c r="J2" s="5">
        <v>141</v>
      </c>
      <c r="K2" s="5">
        <v>212</v>
      </c>
      <c r="L2" s="5">
        <v>166</v>
      </c>
      <c r="M2" s="5">
        <v>206</v>
      </c>
      <c r="N2" s="5">
        <f>SUM(B2:M2)</f>
        <v>1686</v>
      </c>
    </row>
    <row r="3" spans="1:14" x14ac:dyDescent="0.25">
      <c r="A3" s="21" t="s">
        <v>30</v>
      </c>
      <c r="B3" s="13">
        <v>0.67</v>
      </c>
      <c r="C3" s="8">
        <v>0.78</v>
      </c>
      <c r="D3" s="8">
        <v>0.63</v>
      </c>
      <c r="E3" s="8">
        <v>0.7</v>
      </c>
      <c r="F3" s="8">
        <v>0.68</v>
      </c>
      <c r="G3" s="8">
        <v>0.59</v>
      </c>
      <c r="H3" s="8">
        <v>0.6</v>
      </c>
      <c r="I3" s="8">
        <v>0.73</v>
      </c>
      <c r="J3" s="8">
        <v>0.65</v>
      </c>
      <c r="K3" s="8">
        <v>0.66</v>
      </c>
      <c r="L3" s="8">
        <v>0.73</v>
      </c>
      <c r="M3" s="8">
        <v>0.67</v>
      </c>
      <c r="N3" s="8">
        <f t="shared" ref="N3:N8" si="0">SUM(B3:M3)/12</f>
        <v>0.6741666666666668</v>
      </c>
    </row>
    <row r="4" spans="1:14" x14ac:dyDescent="0.25">
      <c r="A4" s="21" t="s">
        <v>31</v>
      </c>
      <c r="B4" s="13">
        <v>0.33</v>
      </c>
      <c r="C4" s="8">
        <v>0.22</v>
      </c>
      <c r="D4" s="8">
        <v>0.37</v>
      </c>
      <c r="E4" s="8">
        <v>0.3</v>
      </c>
      <c r="F4" s="8">
        <v>0.32</v>
      </c>
      <c r="G4" s="8">
        <v>0.41</v>
      </c>
      <c r="H4" s="8">
        <v>0.4</v>
      </c>
      <c r="I4" s="8">
        <v>0.27</v>
      </c>
      <c r="J4" s="8">
        <v>0.35</v>
      </c>
      <c r="K4" s="8">
        <v>0.34</v>
      </c>
      <c r="L4" s="8">
        <v>0.27</v>
      </c>
      <c r="M4" s="8">
        <v>0.33</v>
      </c>
      <c r="N4" s="8">
        <f t="shared" si="0"/>
        <v>0.32583333333333336</v>
      </c>
    </row>
    <row r="5" spans="1:14" x14ac:dyDescent="0.25">
      <c r="A5" s="21" t="s">
        <v>34</v>
      </c>
      <c r="B5" s="13">
        <v>0.71</v>
      </c>
      <c r="C5" s="8">
        <v>0.74</v>
      </c>
      <c r="D5" s="8">
        <v>0.91</v>
      </c>
      <c r="E5" s="8">
        <v>0.92</v>
      </c>
      <c r="F5" s="8">
        <v>0.72</v>
      </c>
      <c r="G5" s="8">
        <v>0.86</v>
      </c>
      <c r="H5" s="8">
        <v>0.79</v>
      </c>
      <c r="I5" s="8">
        <v>0.72</v>
      </c>
      <c r="J5" s="8">
        <v>0.82</v>
      </c>
      <c r="K5" s="8">
        <v>0.71</v>
      </c>
      <c r="L5" s="8">
        <v>0.74</v>
      </c>
      <c r="M5" s="8">
        <v>0.75</v>
      </c>
      <c r="N5" s="8">
        <f t="shared" si="0"/>
        <v>0.78250000000000008</v>
      </c>
    </row>
    <row r="6" spans="1:14" x14ac:dyDescent="0.25">
      <c r="A6" s="21" t="s">
        <v>35</v>
      </c>
      <c r="B6" s="13">
        <v>0.28999999999999998</v>
      </c>
      <c r="C6" s="8">
        <v>0.26</v>
      </c>
      <c r="D6" s="8">
        <v>0.09</v>
      </c>
      <c r="E6" s="8">
        <v>0.08</v>
      </c>
      <c r="F6" s="8">
        <v>0.28000000000000003</v>
      </c>
      <c r="G6" s="8">
        <v>0.14000000000000001</v>
      </c>
      <c r="H6" s="8">
        <v>0.21</v>
      </c>
      <c r="I6" s="8">
        <v>0.28000000000000003</v>
      </c>
      <c r="J6" s="8">
        <v>0.18</v>
      </c>
      <c r="K6" s="8">
        <v>0.28999999999999998</v>
      </c>
      <c r="L6" s="8">
        <v>0.26</v>
      </c>
      <c r="M6" s="8">
        <v>0.25</v>
      </c>
      <c r="N6" s="8">
        <f t="shared" si="0"/>
        <v>0.21750000000000003</v>
      </c>
    </row>
    <row r="7" spans="1:14" x14ac:dyDescent="0.25">
      <c r="A7" s="22" t="s">
        <v>2</v>
      </c>
      <c r="B7" s="8">
        <v>0.84</v>
      </c>
      <c r="C7" s="8">
        <v>0.85</v>
      </c>
      <c r="D7" s="8">
        <v>0.86</v>
      </c>
      <c r="E7" s="8">
        <v>0.85</v>
      </c>
      <c r="F7" s="8">
        <v>0.84</v>
      </c>
      <c r="G7" s="8">
        <v>0.87</v>
      </c>
      <c r="H7" s="8">
        <v>0.85</v>
      </c>
      <c r="I7" s="8">
        <v>0.83</v>
      </c>
      <c r="J7" s="8">
        <v>0.85</v>
      </c>
      <c r="K7" s="8">
        <v>0.85</v>
      </c>
      <c r="L7" s="8">
        <v>0.81</v>
      </c>
      <c r="M7" s="8">
        <v>0.83</v>
      </c>
      <c r="N7" s="8">
        <f t="shared" si="0"/>
        <v>0.84416666666666673</v>
      </c>
    </row>
    <row r="8" spans="1:14" x14ac:dyDescent="0.25">
      <c r="A8" s="20" t="s">
        <v>3</v>
      </c>
      <c r="B8" s="14">
        <v>744</v>
      </c>
      <c r="C8" s="14">
        <v>750</v>
      </c>
      <c r="D8" s="14">
        <v>735</v>
      </c>
      <c r="E8" s="14">
        <v>728</v>
      </c>
      <c r="F8" s="14">
        <v>735</v>
      </c>
      <c r="G8" s="14">
        <v>733</v>
      </c>
      <c r="H8" s="14">
        <v>728</v>
      </c>
      <c r="I8" s="14">
        <v>734</v>
      </c>
      <c r="J8" s="14">
        <v>739</v>
      </c>
      <c r="K8" s="14">
        <v>734</v>
      </c>
      <c r="L8" s="14">
        <v>739</v>
      </c>
      <c r="M8" s="14">
        <v>742</v>
      </c>
      <c r="N8" s="14">
        <f t="shared" si="0"/>
        <v>736.75</v>
      </c>
    </row>
    <row r="9" spans="1:14" x14ac:dyDescent="0.25">
      <c r="A9" s="22" t="s">
        <v>4</v>
      </c>
      <c r="B9" s="13">
        <v>0.24</v>
      </c>
      <c r="C9" s="13">
        <v>0.24</v>
      </c>
      <c r="D9" s="17" t="s">
        <v>65</v>
      </c>
      <c r="E9" s="17" t="s">
        <v>38</v>
      </c>
      <c r="F9" s="17" t="s">
        <v>66</v>
      </c>
      <c r="G9" s="17" t="s">
        <v>38</v>
      </c>
      <c r="H9" s="17" t="s">
        <v>66</v>
      </c>
      <c r="I9" s="17" t="s">
        <v>38</v>
      </c>
      <c r="J9" s="17" t="s">
        <v>38</v>
      </c>
      <c r="K9" s="17" t="s">
        <v>38</v>
      </c>
      <c r="L9" s="17" t="s">
        <v>38</v>
      </c>
      <c r="M9" s="14">
        <v>22</v>
      </c>
      <c r="N9" s="13" t="s">
        <v>38</v>
      </c>
    </row>
    <row r="10" spans="1:14" x14ac:dyDescent="0.25">
      <c r="A10" s="22" t="s">
        <v>5</v>
      </c>
      <c r="B10" s="13">
        <v>0.34</v>
      </c>
      <c r="C10" s="13">
        <v>0.36</v>
      </c>
      <c r="D10" s="17" t="s">
        <v>75</v>
      </c>
      <c r="E10" s="17" t="s">
        <v>68</v>
      </c>
      <c r="F10" s="17" t="s">
        <v>67</v>
      </c>
      <c r="G10" s="17" t="s">
        <v>68</v>
      </c>
      <c r="H10" s="17" t="s">
        <v>86</v>
      </c>
      <c r="I10" s="17" t="s">
        <v>68</v>
      </c>
      <c r="J10" s="17" t="s">
        <v>68</v>
      </c>
      <c r="K10" s="17" t="s">
        <v>67</v>
      </c>
      <c r="L10" s="17" t="s">
        <v>86</v>
      </c>
      <c r="M10" s="14">
        <v>33</v>
      </c>
      <c r="N10" s="13" t="s">
        <v>39</v>
      </c>
    </row>
    <row r="11" spans="1:14" x14ac:dyDescent="0.25">
      <c r="A11" s="20" t="s">
        <v>32</v>
      </c>
      <c r="B11" s="5">
        <v>5.5</v>
      </c>
      <c r="C11" s="5">
        <v>5.4</v>
      </c>
      <c r="D11" s="5">
        <v>5.3</v>
      </c>
      <c r="E11" s="5">
        <v>5.6</v>
      </c>
      <c r="F11" s="5">
        <v>5.93</v>
      </c>
      <c r="G11" s="5">
        <v>5.4</v>
      </c>
      <c r="H11" s="5">
        <v>4.3</v>
      </c>
      <c r="I11" s="5">
        <v>4.5999999999999996</v>
      </c>
      <c r="J11" s="5">
        <v>4.8</v>
      </c>
      <c r="K11" s="5">
        <v>4.93</v>
      </c>
      <c r="L11" s="5">
        <v>5.22</v>
      </c>
      <c r="M11" s="5">
        <v>4.93</v>
      </c>
      <c r="N11" s="11">
        <f t="shared" ref="N11:N17" si="1">SUM(B11:M11)/12</f>
        <v>5.1591666666666658</v>
      </c>
    </row>
    <row r="12" spans="1:14" x14ac:dyDescent="0.25">
      <c r="A12" s="20" t="s">
        <v>29</v>
      </c>
      <c r="B12" s="12">
        <v>22.48</v>
      </c>
      <c r="C12" s="12">
        <v>22.52</v>
      </c>
      <c r="D12" s="12">
        <v>24.73</v>
      </c>
      <c r="E12" s="12">
        <v>24.26</v>
      </c>
      <c r="F12" s="12">
        <v>25.52</v>
      </c>
      <c r="G12" s="12">
        <v>25.56</v>
      </c>
      <c r="H12" s="12">
        <v>25.33</v>
      </c>
      <c r="I12" s="12">
        <v>25.06</v>
      </c>
      <c r="J12" s="12">
        <v>25.71</v>
      </c>
      <c r="K12" s="5">
        <v>27.14</v>
      </c>
      <c r="L12" s="12">
        <v>25.1</v>
      </c>
      <c r="M12" s="12">
        <v>26.56</v>
      </c>
      <c r="N12" s="23">
        <f t="shared" si="1"/>
        <v>24.997500000000002</v>
      </c>
    </row>
    <row r="13" spans="1:14" x14ac:dyDescent="0.25">
      <c r="A13" s="20" t="s">
        <v>6</v>
      </c>
      <c r="B13" s="12">
        <v>26.27</v>
      </c>
      <c r="C13" s="12">
        <v>25.04</v>
      </c>
      <c r="D13" s="12">
        <v>27.61</v>
      </c>
      <c r="E13" s="12">
        <v>27.56</v>
      </c>
      <c r="F13" s="12">
        <v>28.35</v>
      </c>
      <c r="G13" s="12">
        <v>27.8</v>
      </c>
      <c r="H13" s="12">
        <v>27.18</v>
      </c>
      <c r="I13" s="12">
        <v>27.18</v>
      </c>
      <c r="J13" s="12">
        <v>28.04</v>
      </c>
      <c r="K13" s="12">
        <v>29</v>
      </c>
      <c r="L13" s="12">
        <v>27.38</v>
      </c>
      <c r="M13" s="12">
        <v>28.66</v>
      </c>
      <c r="N13" s="23">
        <f t="shared" si="1"/>
        <v>27.505833333333339</v>
      </c>
    </row>
    <row r="14" spans="1:14" x14ac:dyDescent="0.25">
      <c r="A14" s="20" t="s">
        <v>27</v>
      </c>
      <c r="B14" s="12">
        <v>7.35</v>
      </c>
      <c r="C14" s="12">
        <v>6.72</v>
      </c>
      <c r="D14" s="12">
        <v>7.75</v>
      </c>
      <c r="E14" s="12">
        <v>8.27</v>
      </c>
      <c r="F14" s="12">
        <v>10.36</v>
      </c>
      <c r="G14" s="12">
        <v>10.78</v>
      </c>
      <c r="H14" s="12">
        <v>12.38</v>
      </c>
      <c r="I14" s="12">
        <v>11.01</v>
      </c>
      <c r="J14" s="12">
        <v>11.67</v>
      </c>
      <c r="K14" s="12">
        <v>12.14</v>
      </c>
      <c r="L14" s="12">
        <v>10.35</v>
      </c>
      <c r="M14" s="12">
        <v>10.73</v>
      </c>
      <c r="N14" s="23">
        <f t="shared" si="1"/>
        <v>9.9591666666666665</v>
      </c>
    </row>
    <row r="15" spans="1:14" x14ac:dyDescent="0.25">
      <c r="A15" s="20" t="s">
        <v>26</v>
      </c>
      <c r="B15" s="12">
        <v>8.5399999999999991</v>
      </c>
      <c r="C15" s="12">
        <v>8.14</v>
      </c>
      <c r="D15" s="12">
        <v>9.64</v>
      </c>
      <c r="E15" s="12">
        <v>10.38</v>
      </c>
      <c r="F15" s="12">
        <v>12.45</v>
      </c>
      <c r="G15" s="12">
        <v>12.42</v>
      </c>
      <c r="H15" s="12">
        <v>14.1</v>
      </c>
      <c r="I15" s="12">
        <v>13.04</v>
      </c>
      <c r="J15" s="12">
        <v>13.72</v>
      </c>
      <c r="K15" s="12">
        <v>14.88</v>
      </c>
      <c r="L15" s="12">
        <v>12.96</v>
      </c>
      <c r="M15" s="12">
        <v>13.02</v>
      </c>
      <c r="N15" s="23">
        <f t="shared" si="1"/>
        <v>11.940833333333336</v>
      </c>
    </row>
    <row r="16" spans="1:14" x14ac:dyDescent="0.25">
      <c r="A16" s="20" t="s">
        <v>7</v>
      </c>
      <c r="B16" s="12">
        <v>16.98</v>
      </c>
      <c r="C16" s="12">
        <v>17.13</v>
      </c>
      <c r="D16" s="12">
        <v>20.12</v>
      </c>
      <c r="E16" s="12">
        <v>18.68</v>
      </c>
      <c r="F16" s="12">
        <v>20.21</v>
      </c>
      <c r="G16" s="12">
        <v>20.16</v>
      </c>
      <c r="H16" s="12">
        <v>21.05</v>
      </c>
      <c r="I16" s="12">
        <v>20.57</v>
      </c>
      <c r="J16" s="12">
        <v>20.91</v>
      </c>
      <c r="K16" s="12">
        <v>22.4</v>
      </c>
      <c r="L16" s="12">
        <v>19.89</v>
      </c>
      <c r="M16" s="12">
        <v>21.84</v>
      </c>
      <c r="N16" s="23">
        <f t="shared" si="1"/>
        <v>19.995000000000001</v>
      </c>
    </row>
    <row r="17" spans="1:14" x14ac:dyDescent="0.25">
      <c r="A17" s="20" t="s">
        <v>8</v>
      </c>
      <c r="B17" s="12">
        <v>20.78</v>
      </c>
      <c r="C17" s="12">
        <v>19.64</v>
      </c>
      <c r="D17" s="12">
        <v>22.98</v>
      </c>
      <c r="E17" s="12">
        <v>21.97</v>
      </c>
      <c r="F17" s="12">
        <v>22.42</v>
      </c>
      <c r="G17" s="12">
        <v>22.4</v>
      </c>
      <c r="H17" s="12">
        <v>22.97</v>
      </c>
      <c r="I17" s="12">
        <v>22.7</v>
      </c>
      <c r="J17" s="12">
        <v>23.23</v>
      </c>
      <c r="K17" s="12">
        <v>24.25</v>
      </c>
      <c r="L17" s="12">
        <v>22.15</v>
      </c>
      <c r="M17" s="12">
        <v>23.94</v>
      </c>
      <c r="N17" s="23">
        <f t="shared" si="1"/>
        <v>22.452500000000001</v>
      </c>
    </row>
    <row r="18" spans="1:14" x14ac:dyDescent="0.25">
      <c r="A18" s="20" t="s">
        <v>46</v>
      </c>
      <c r="B18" s="28"/>
      <c r="C18" s="28">
        <v>16.96</v>
      </c>
      <c r="D18" s="28">
        <v>20.14</v>
      </c>
      <c r="E18" s="28">
        <v>19.75</v>
      </c>
      <c r="F18" s="28">
        <v>17.399999999999999</v>
      </c>
      <c r="G18" s="28"/>
      <c r="H18" s="28">
        <v>19.329999999999998</v>
      </c>
      <c r="I18" s="28">
        <v>19.98</v>
      </c>
      <c r="J18" s="28">
        <v>19.899999999999999</v>
      </c>
      <c r="K18" s="28">
        <v>20.02</v>
      </c>
      <c r="L18" s="28">
        <v>18.920000000000002</v>
      </c>
      <c r="M18" s="28">
        <v>19.14</v>
      </c>
      <c r="N18" s="29">
        <f>SUM(B18:M18)/10</f>
        <v>19.154000000000003</v>
      </c>
    </row>
    <row r="19" spans="1:14" x14ac:dyDescent="0.25">
      <c r="A19" s="20" t="s">
        <v>45</v>
      </c>
      <c r="B19" s="28"/>
      <c r="C19" s="28">
        <v>13.18</v>
      </c>
      <c r="D19" s="28">
        <v>15.71</v>
      </c>
      <c r="E19" s="28">
        <v>15</v>
      </c>
      <c r="F19" s="28">
        <v>12.23</v>
      </c>
      <c r="G19" s="28"/>
      <c r="H19" s="28">
        <v>14.47</v>
      </c>
      <c r="I19" s="28">
        <v>14.56</v>
      </c>
      <c r="J19" s="28">
        <v>15</v>
      </c>
      <c r="K19" s="28">
        <v>15.33</v>
      </c>
      <c r="L19" s="28">
        <v>13.52</v>
      </c>
      <c r="M19" s="28">
        <v>14.16</v>
      </c>
      <c r="N19" s="29">
        <f>SUM(B19:M19)/10</f>
        <v>14.315999999999999</v>
      </c>
    </row>
    <row r="20" spans="1:14" x14ac:dyDescent="0.25">
      <c r="A20" s="20" t="s">
        <v>28</v>
      </c>
      <c r="B20" s="28">
        <f t="shared" ref="B20" si="2">SUM(B17-B16)</f>
        <v>3.8000000000000007</v>
      </c>
      <c r="C20" s="28">
        <v>2.92</v>
      </c>
      <c r="D20" s="28">
        <v>2.88</v>
      </c>
      <c r="E20" s="28">
        <v>3.29</v>
      </c>
      <c r="F20" s="28">
        <v>2.2000000000000002</v>
      </c>
      <c r="G20" s="28">
        <v>2.2400000000000002</v>
      </c>
      <c r="H20" s="28">
        <v>1.92</v>
      </c>
      <c r="I20" s="28">
        <v>2.14</v>
      </c>
      <c r="J20" s="28">
        <v>2.33</v>
      </c>
      <c r="K20" s="28">
        <v>1.86</v>
      </c>
      <c r="L20" s="28">
        <v>2.27</v>
      </c>
      <c r="M20" s="28">
        <v>2.09</v>
      </c>
      <c r="N20" s="29">
        <f t="shared" ref="N20:N21" si="3">SUM(B20:M20)/11</f>
        <v>2.7218181818181817</v>
      </c>
    </row>
    <row r="21" spans="1:14" ht="33" customHeight="1" x14ac:dyDescent="0.25">
      <c r="A21" s="24" t="s">
        <v>33</v>
      </c>
      <c r="B21" s="48">
        <f t="shared" ref="B21" si="4">SUM(B15-B14)</f>
        <v>1.1899999999999995</v>
      </c>
      <c r="C21" s="48">
        <v>1.22</v>
      </c>
      <c r="D21" s="48">
        <v>2.16</v>
      </c>
      <c r="E21" s="48">
        <v>1.7</v>
      </c>
      <c r="F21" s="48">
        <v>1.97</v>
      </c>
      <c r="G21" s="48">
        <v>1.87</v>
      </c>
      <c r="H21" s="48">
        <v>1.72</v>
      </c>
      <c r="I21" s="48">
        <v>1.98</v>
      </c>
      <c r="J21" s="48">
        <v>2.46</v>
      </c>
      <c r="K21" s="48">
        <v>2.74</v>
      </c>
      <c r="L21" s="48">
        <v>1.8</v>
      </c>
      <c r="M21" s="48">
        <v>1.93</v>
      </c>
      <c r="N21" s="29">
        <f t="shared" si="3"/>
        <v>2.0672727272727269</v>
      </c>
    </row>
    <row r="22" spans="1:14" x14ac:dyDescent="0.25">
      <c r="A22" s="25" t="s">
        <v>44</v>
      </c>
      <c r="B22" s="49" t="s">
        <v>87</v>
      </c>
      <c r="C22" s="49" t="s">
        <v>88</v>
      </c>
      <c r="D22" s="49" t="s">
        <v>89</v>
      </c>
      <c r="E22" s="50" t="s">
        <v>90</v>
      </c>
      <c r="F22" s="51">
        <v>0.63</v>
      </c>
      <c r="G22" s="51">
        <v>0.66</v>
      </c>
      <c r="H22" s="51">
        <v>0.66</v>
      </c>
      <c r="I22" s="51">
        <v>0.87</v>
      </c>
      <c r="J22" s="51">
        <v>0.84</v>
      </c>
      <c r="K22" s="51">
        <v>0.85</v>
      </c>
      <c r="L22" s="51">
        <v>0.78</v>
      </c>
      <c r="M22" s="51">
        <v>0.79</v>
      </c>
      <c r="N22" s="52">
        <v>0.7</v>
      </c>
    </row>
    <row r="23" spans="1:14" x14ac:dyDescent="0.25">
      <c r="A23" s="20" t="s">
        <v>25</v>
      </c>
      <c r="B23" s="15" t="s">
        <v>36</v>
      </c>
      <c r="C23" s="15" t="s">
        <v>52</v>
      </c>
      <c r="D23" s="15" t="s">
        <v>63</v>
      </c>
      <c r="E23" s="18" t="s">
        <v>54</v>
      </c>
      <c r="F23" s="18" t="s">
        <v>36</v>
      </c>
      <c r="G23" s="8">
        <v>0.95</v>
      </c>
      <c r="H23" s="8">
        <v>0.89</v>
      </c>
      <c r="I23" s="8">
        <v>0.89</v>
      </c>
      <c r="J23" s="8">
        <v>0.91</v>
      </c>
      <c r="K23" s="8">
        <v>0.9</v>
      </c>
      <c r="L23" s="8">
        <v>0.95</v>
      </c>
      <c r="M23" s="8">
        <v>0.93</v>
      </c>
      <c r="N23" s="13" t="s">
        <v>37</v>
      </c>
    </row>
    <row r="24" spans="1:14" x14ac:dyDescent="0.25">
      <c r="A24" s="20" t="s">
        <v>24</v>
      </c>
      <c r="B24" s="15" t="s">
        <v>36</v>
      </c>
      <c r="C24" s="15" t="s">
        <v>53</v>
      </c>
      <c r="D24" s="15" t="s">
        <v>91</v>
      </c>
      <c r="E24" s="18" t="s">
        <v>54</v>
      </c>
      <c r="F24" s="18" t="s">
        <v>63</v>
      </c>
      <c r="G24" s="8">
        <v>0.84</v>
      </c>
      <c r="H24" s="8">
        <v>0.93</v>
      </c>
      <c r="I24" s="8">
        <v>0.99</v>
      </c>
      <c r="J24" s="8">
        <v>0.86</v>
      </c>
      <c r="K24" s="8">
        <v>0.91</v>
      </c>
      <c r="L24" s="8">
        <v>0.93</v>
      </c>
      <c r="M24" s="8">
        <v>0.97</v>
      </c>
      <c r="N24" s="13">
        <v>0.92</v>
      </c>
    </row>
    <row r="25" spans="1:14" x14ac:dyDescent="0.25">
      <c r="A25" s="21" t="s">
        <v>22</v>
      </c>
      <c r="B25" s="15" t="s">
        <v>69</v>
      </c>
      <c r="C25" s="15" t="s">
        <v>69</v>
      </c>
      <c r="D25" s="15" t="s">
        <v>37</v>
      </c>
      <c r="E25" s="18" t="s">
        <v>61</v>
      </c>
      <c r="F25" s="8">
        <v>0.84</v>
      </c>
      <c r="G25" s="8">
        <v>0.72</v>
      </c>
      <c r="H25" s="8">
        <v>0.81</v>
      </c>
      <c r="I25" s="8">
        <v>0.8</v>
      </c>
      <c r="J25" s="13" t="s">
        <v>62</v>
      </c>
      <c r="K25" s="13" t="s">
        <v>61</v>
      </c>
      <c r="L25" s="8">
        <v>0.83</v>
      </c>
      <c r="M25" s="8">
        <v>0.79</v>
      </c>
      <c r="N25" s="13" t="s">
        <v>91</v>
      </c>
    </row>
    <row r="26" spans="1:14" x14ac:dyDescent="0.25">
      <c r="A26" s="21" t="s">
        <v>23</v>
      </c>
      <c r="B26" s="16" t="s">
        <v>92</v>
      </c>
      <c r="C26" s="16" t="s">
        <v>52</v>
      </c>
      <c r="D26" s="16" t="s">
        <v>93</v>
      </c>
      <c r="E26" s="16" t="s">
        <v>94</v>
      </c>
      <c r="F26" s="16" t="s">
        <v>93</v>
      </c>
      <c r="G26" s="26" t="s">
        <v>63</v>
      </c>
      <c r="H26" s="26" t="s">
        <v>36</v>
      </c>
      <c r="I26" s="26" t="s">
        <v>94</v>
      </c>
      <c r="J26" s="26" t="s">
        <v>77</v>
      </c>
      <c r="K26" s="26" t="s">
        <v>63</v>
      </c>
      <c r="L26" s="8">
        <v>0.99</v>
      </c>
      <c r="M26" s="26" t="s">
        <v>63</v>
      </c>
      <c r="N26" s="13" t="s">
        <v>36</v>
      </c>
    </row>
    <row r="27" spans="1:14" x14ac:dyDescent="0.25">
      <c r="A27" s="3" t="s">
        <v>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8">
        <v>0.88</v>
      </c>
      <c r="M27" s="31" t="s">
        <v>95</v>
      </c>
      <c r="N27" s="6"/>
    </row>
    <row r="28" spans="1:14" x14ac:dyDescent="0.25">
      <c r="A28" s="3" t="s">
        <v>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8">
        <v>0.96</v>
      </c>
      <c r="M28" s="31" t="s">
        <v>63</v>
      </c>
      <c r="N28" s="6"/>
    </row>
    <row r="29" spans="1:14" x14ac:dyDescent="0.25">
      <c r="A29" s="3" t="s">
        <v>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8">
        <v>0.91</v>
      </c>
      <c r="M29" s="31" t="s">
        <v>55</v>
      </c>
      <c r="N29" s="6"/>
    </row>
    <row r="30" spans="1:14" x14ac:dyDescent="0.25">
      <c r="A30" s="3" t="s">
        <v>43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8">
        <v>0.99</v>
      </c>
      <c r="M30" s="31" t="s">
        <v>52</v>
      </c>
      <c r="N30" s="6"/>
    </row>
  </sheetData>
  <pageMargins left="0.7" right="0.7" top="0.75" bottom="0.75" header="0.3" footer="0.3"/>
  <pageSetup scale="83" orientation="landscape" r:id="rId1"/>
  <headerFooter>
    <oddHeader>&amp;C2012 OPERATIONS SCORECARD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E1" sqref="E1"/>
    </sheetView>
  </sheetViews>
  <sheetFormatPr defaultRowHeight="15" x14ac:dyDescent="0.25"/>
  <cols>
    <col min="1" max="1" width="28" style="3" customWidth="1"/>
    <col min="2" max="14" width="7.7109375" style="6" customWidth="1"/>
    <col min="15" max="16384" width="9.140625" style="1"/>
  </cols>
  <sheetData>
    <row r="1" spans="1:14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s="4" customFormat="1" ht="15.95" customHeight="1" x14ac:dyDescent="0.25">
      <c r="A2" s="20" t="s">
        <v>1</v>
      </c>
      <c r="B2" s="5">
        <v>151</v>
      </c>
      <c r="C2" s="5">
        <v>170</v>
      </c>
      <c r="D2" s="5">
        <v>246</v>
      </c>
      <c r="E2" s="5">
        <v>260</v>
      </c>
      <c r="F2" s="5">
        <v>252</v>
      </c>
      <c r="G2" s="5">
        <v>269</v>
      </c>
      <c r="H2" s="5">
        <v>250</v>
      </c>
      <c r="I2" s="5">
        <v>278</v>
      </c>
      <c r="J2" s="5">
        <v>223</v>
      </c>
      <c r="K2" s="5">
        <v>211</v>
      </c>
      <c r="L2" s="5">
        <v>186</v>
      </c>
      <c r="M2" s="5">
        <v>210</v>
      </c>
      <c r="N2" s="5">
        <f>SUM(B2:M2)</f>
        <v>2706</v>
      </c>
    </row>
    <row r="3" spans="1:14" s="9" customFormat="1" ht="15.95" customHeight="1" x14ac:dyDescent="0.25">
      <c r="A3" s="21" t="s">
        <v>30</v>
      </c>
      <c r="B3" s="13">
        <v>0.71</v>
      </c>
      <c r="C3" s="8">
        <v>0.71</v>
      </c>
      <c r="D3" s="8">
        <v>0.77</v>
      </c>
      <c r="E3" s="8">
        <v>0.76</v>
      </c>
      <c r="F3" s="8">
        <v>0.67</v>
      </c>
      <c r="G3" s="8">
        <v>0.69</v>
      </c>
      <c r="H3" s="8">
        <v>0.71</v>
      </c>
      <c r="I3" s="8">
        <v>0.76</v>
      </c>
      <c r="J3" s="8">
        <v>0.72</v>
      </c>
      <c r="K3" s="8">
        <v>0.73</v>
      </c>
      <c r="L3" s="8">
        <v>0.71</v>
      </c>
      <c r="M3" s="8">
        <v>0.73</v>
      </c>
      <c r="N3" s="13" t="s">
        <v>76</v>
      </c>
    </row>
    <row r="4" spans="1:14" s="9" customFormat="1" ht="15.95" customHeight="1" x14ac:dyDescent="0.25">
      <c r="A4" s="21" t="s">
        <v>31</v>
      </c>
      <c r="B4" s="13">
        <v>0.28999999999999998</v>
      </c>
      <c r="C4" s="8">
        <v>0.28999999999999998</v>
      </c>
      <c r="D4" s="8">
        <v>0.23</v>
      </c>
      <c r="E4" s="8">
        <v>0.24</v>
      </c>
      <c r="F4" s="8">
        <v>0.33</v>
      </c>
      <c r="G4" s="8">
        <v>0.31</v>
      </c>
      <c r="H4" s="8">
        <v>0.28999999999999998</v>
      </c>
      <c r="I4" s="8">
        <v>0.24</v>
      </c>
      <c r="J4" s="8">
        <v>0.28000000000000003</v>
      </c>
      <c r="K4" s="8">
        <v>0.27</v>
      </c>
      <c r="L4" s="8">
        <v>0.28999999999999998</v>
      </c>
      <c r="M4" s="8">
        <v>0.27</v>
      </c>
      <c r="N4" s="8">
        <f>SUM(B4:M4)/12</f>
        <v>0.27750000000000002</v>
      </c>
    </row>
    <row r="5" spans="1:14" s="9" customFormat="1" ht="15.95" customHeight="1" x14ac:dyDescent="0.25">
      <c r="A5" s="21" t="s">
        <v>34</v>
      </c>
      <c r="B5" s="13">
        <v>0.71</v>
      </c>
      <c r="C5" s="8">
        <v>0.75</v>
      </c>
      <c r="D5" s="8">
        <v>0.8</v>
      </c>
      <c r="E5" s="8">
        <v>0.88</v>
      </c>
      <c r="F5" s="8">
        <v>0.89</v>
      </c>
      <c r="G5" s="8">
        <v>0.92</v>
      </c>
      <c r="H5" s="8">
        <v>0.93</v>
      </c>
      <c r="I5" s="8">
        <v>0.94</v>
      </c>
      <c r="J5" s="8">
        <v>0.93</v>
      </c>
      <c r="K5" s="8">
        <v>0.94</v>
      </c>
      <c r="L5" s="8">
        <v>0.93</v>
      </c>
      <c r="M5" s="8">
        <v>0.95</v>
      </c>
      <c r="N5" s="8">
        <f>SUM(B5:M5)/12</f>
        <v>0.88083333333333302</v>
      </c>
    </row>
    <row r="6" spans="1:14" s="9" customFormat="1" ht="15.95" customHeight="1" x14ac:dyDescent="0.25">
      <c r="A6" s="21" t="s">
        <v>35</v>
      </c>
      <c r="B6" s="13">
        <v>0.28999999999999998</v>
      </c>
      <c r="C6" s="8">
        <v>0.25</v>
      </c>
      <c r="D6" s="8">
        <v>0.2</v>
      </c>
      <c r="E6" s="8">
        <v>0.12</v>
      </c>
      <c r="F6" s="8">
        <v>0.11</v>
      </c>
      <c r="G6" s="8">
        <v>0.08</v>
      </c>
      <c r="H6" s="8">
        <v>7.0000000000000007E-2</v>
      </c>
      <c r="I6" s="8">
        <v>0.06</v>
      </c>
      <c r="J6" s="8">
        <v>7.0000000000000007E-2</v>
      </c>
      <c r="K6" s="8">
        <v>0.06</v>
      </c>
      <c r="L6" s="8">
        <v>7.0000000000000007E-2</v>
      </c>
      <c r="M6" s="8">
        <v>0.05</v>
      </c>
      <c r="N6" s="8">
        <f>SUM(B6:M6)/12</f>
        <v>0.1191666666666667</v>
      </c>
    </row>
    <row r="7" spans="1:14" s="7" customFormat="1" ht="15.95" customHeight="1" x14ac:dyDescent="0.25">
      <c r="A7" s="22" t="s">
        <v>2</v>
      </c>
      <c r="B7" s="8">
        <v>0.85</v>
      </c>
      <c r="C7" s="8">
        <v>0.84</v>
      </c>
      <c r="D7" s="8">
        <v>0.84</v>
      </c>
      <c r="E7" s="8">
        <v>0.85</v>
      </c>
      <c r="F7" s="8">
        <v>0.86</v>
      </c>
      <c r="G7" s="8">
        <v>0.85</v>
      </c>
      <c r="H7" s="8">
        <v>0.85</v>
      </c>
      <c r="I7" s="8">
        <v>0.83</v>
      </c>
      <c r="J7" s="8">
        <v>0.86</v>
      </c>
      <c r="K7" s="8">
        <v>0.85</v>
      </c>
      <c r="L7" s="8">
        <v>0.85</v>
      </c>
      <c r="M7" s="8">
        <v>0.86</v>
      </c>
      <c r="N7" s="8">
        <f>SUM(B7:M7)/12</f>
        <v>0.84916666666666663</v>
      </c>
    </row>
    <row r="8" spans="1:14" s="4" customFormat="1" ht="15.95" customHeight="1" x14ac:dyDescent="0.25">
      <c r="A8" s="20" t="s">
        <v>3</v>
      </c>
      <c r="B8" s="14">
        <v>734</v>
      </c>
      <c r="C8" s="14">
        <v>739</v>
      </c>
      <c r="D8" s="14">
        <v>736</v>
      </c>
      <c r="E8" s="14">
        <v>738</v>
      </c>
      <c r="F8" s="14">
        <v>732</v>
      </c>
      <c r="G8" s="14">
        <v>730</v>
      </c>
      <c r="H8" s="14">
        <v>719</v>
      </c>
      <c r="I8" s="14">
        <v>734</v>
      </c>
      <c r="J8" s="14">
        <v>726</v>
      </c>
      <c r="K8" s="14">
        <v>728</v>
      </c>
      <c r="L8" s="14">
        <v>725</v>
      </c>
      <c r="M8" s="14">
        <v>731</v>
      </c>
      <c r="N8" s="14">
        <f>SUM(B8:M8)/12</f>
        <v>731</v>
      </c>
    </row>
    <row r="9" spans="1:14" s="7" customFormat="1" ht="15.95" customHeight="1" x14ac:dyDescent="0.25">
      <c r="A9" s="22" t="s">
        <v>4</v>
      </c>
      <c r="B9" s="13">
        <v>0.22</v>
      </c>
      <c r="C9" s="13">
        <v>0.22</v>
      </c>
      <c r="D9" s="17" t="s">
        <v>65</v>
      </c>
      <c r="E9" s="17" t="s">
        <v>66</v>
      </c>
      <c r="F9" s="17" t="s">
        <v>38</v>
      </c>
      <c r="G9" s="17" t="s">
        <v>38</v>
      </c>
      <c r="H9" s="17" t="s">
        <v>100</v>
      </c>
      <c r="I9" s="17" t="s">
        <v>65</v>
      </c>
      <c r="J9" s="17" t="s">
        <v>100</v>
      </c>
      <c r="K9" s="17" t="s">
        <v>38</v>
      </c>
      <c r="L9" s="17" t="s">
        <v>100</v>
      </c>
      <c r="M9" s="17" t="s">
        <v>65</v>
      </c>
      <c r="N9" s="13" t="s">
        <v>38</v>
      </c>
    </row>
    <row r="10" spans="1:14" s="7" customFormat="1" ht="15.95" customHeight="1" x14ac:dyDescent="0.25">
      <c r="A10" s="22" t="s">
        <v>5</v>
      </c>
      <c r="B10" s="13">
        <v>0.35</v>
      </c>
      <c r="C10" s="13">
        <v>0.34</v>
      </c>
      <c r="D10" s="17" t="s">
        <v>39</v>
      </c>
      <c r="E10" s="17" t="s">
        <v>67</v>
      </c>
      <c r="F10" s="17" t="s">
        <v>75</v>
      </c>
      <c r="G10" s="17" t="s">
        <v>68</v>
      </c>
      <c r="H10" s="17" t="s">
        <v>75</v>
      </c>
      <c r="I10" s="17" t="s">
        <v>39</v>
      </c>
      <c r="J10" s="17" t="s">
        <v>75</v>
      </c>
      <c r="K10" s="17" t="s">
        <v>75</v>
      </c>
      <c r="L10" s="17" t="s">
        <v>75</v>
      </c>
      <c r="M10" s="17" t="s">
        <v>75</v>
      </c>
      <c r="N10" s="13" t="s">
        <v>39</v>
      </c>
    </row>
    <row r="11" spans="1:14" s="4" customFormat="1" ht="15.95" customHeight="1" x14ac:dyDescent="0.25">
      <c r="A11" s="20" t="s">
        <v>32</v>
      </c>
      <c r="B11" s="5">
        <v>5.48</v>
      </c>
      <c r="C11" s="5">
        <v>5.28</v>
      </c>
      <c r="D11" s="5">
        <v>3.92</v>
      </c>
      <c r="E11" s="5">
        <v>4.3600000000000003</v>
      </c>
      <c r="F11" s="5">
        <v>4.29</v>
      </c>
      <c r="G11" s="5">
        <v>4.54</v>
      </c>
      <c r="H11" s="5">
        <v>4.63</v>
      </c>
      <c r="I11" s="5">
        <v>4.67</v>
      </c>
      <c r="J11" s="5">
        <v>3.95</v>
      </c>
      <c r="K11" s="5">
        <v>4.5599999999999996</v>
      </c>
      <c r="L11" s="5">
        <v>3.68</v>
      </c>
      <c r="M11" s="5">
        <v>3.3</v>
      </c>
      <c r="N11" s="11">
        <f t="shared" ref="N11:N21" si="0">SUM(B11:M11)/12</f>
        <v>4.3883333333333336</v>
      </c>
    </row>
    <row r="12" spans="1:14" s="4" customFormat="1" ht="15.95" customHeight="1" x14ac:dyDescent="0.25">
      <c r="A12" s="20" t="s">
        <v>29</v>
      </c>
      <c r="B12" s="12">
        <v>28.14</v>
      </c>
      <c r="C12" s="12">
        <v>24.28</v>
      </c>
      <c r="D12" s="12">
        <v>24.31</v>
      </c>
      <c r="E12" s="12">
        <v>26.79</v>
      </c>
      <c r="F12" s="12">
        <v>27.11</v>
      </c>
      <c r="G12" s="12">
        <v>29.06</v>
      </c>
      <c r="H12" s="12">
        <v>27.68</v>
      </c>
      <c r="I12" s="12">
        <v>26.99</v>
      </c>
      <c r="J12" s="12">
        <v>27.65</v>
      </c>
      <c r="K12" s="5">
        <v>27.79</v>
      </c>
      <c r="L12" s="12">
        <v>24.1</v>
      </c>
      <c r="M12" s="12">
        <v>24.5</v>
      </c>
      <c r="N12" s="23">
        <f t="shared" si="0"/>
        <v>26.533333333333335</v>
      </c>
    </row>
    <row r="13" spans="1:14" s="4" customFormat="1" ht="15.95" customHeight="1" x14ac:dyDescent="0.25">
      <c r="A13" s="20" t="s">
        <v>6</v>
      </c>
      <c r="B13" s="12">
        <v>30.22</v>
      </c>
      <c r="C13" s="12">
        <v>26.97</v>
      </c>
      <c r="D13" s="12">
        <v>26.95</v>
      </c>
      <c r="E13" s="12">
        <v>29.1</v>
      </c>
      <c r="F13" s="12">
        <v>29.34</v>
      </c>
      <c r="G13" s="12">
        <v>30.79</v>
      </c>
      <c r="H13" s="12">
        <v>29.54</v>
      </c>
      <c r="I13" s="12">
        <v>29.46</v>
      </c>
      <c r="J13" s="12">
        <v>30.11</v>
      </c>
      <c r="K13" s="12">
        <v>30.37</v>
      </c>
      <c r="L13" s="12">
        <v>27.07</v>
      </c>
      <c r="M13" s="12">
        <v>26.67</v>
      </c>
      <c r="N13" s="23">
        <f t="shared" si="0"/>
        <v>28.882500000000004</v>
      </c>
    </row>
    <row r="14" spans="1:14" s="4" customFormat="1" ht="15.95" customHeight="1" x14ac:dyDescent="0.25">
      <c r="A14" s="20" t="s">
        <v>27</v>
      </c>
      <c r="B14" s="12">
        <v>11.83</v>
      </c>
      <c r="C14" s="12">
        <v>9.11</v>
      </c>
      <c r="D14" s="12">
        <v>11.79</v>
      </c>
      <c r="E14" s="12">
        <v>13.36</v>
      </c>
      <c r="F14" s="12">
        <v>13.48</v>
      </c>
      <c r="G14" s="12">
        <v>14.22</v>
      </c>
      <c r="H14" s="12">
        <v>12.96</v>
      </c>
      <c r="I14" s="12">
        <v>12.18</v>
      </c>
      <c r="J14" s="12">
        <v>12.92</v>
      </c>
      <c r="K14" s="12">
        <v>10.43</v>
      </c>
      <c r="L14" s="12">
        <v>8.51</v>
      </c>
      <c r="M14" s="12">
        <v>9.4</v>
      </c>
      <c r="N14" s="23">
        <f t="shared" si="0"/>
        <v>11.682499999999999</v>
      </c>
    </row>
    <row r="15" spans="1:14" s="4" customFormat="1" ht="15.95" customHeight="1" x14ac:dyDescent="0.25">
      <c r="A15" s="20" t="s">
        <v>26</v>
      </c>
      <c r="B15" s="12">
        <v>13.55</v>
      </c>
      <c r="C15" s="12">
        <v>10.59</v>
      </c>
      <c r="D15" s="12">
        <v>13.31</v>
      </c>
      <c r="E15" s="12">
        <v>15.48</v>
      </c>
      <c r="F15" s="12">
        <v>15.69</v>
      </c>
      <c r="G15" s="12">
        <v>17.2</v>
      </c>
      <c r="H15" s="12">
        <v>15.35</v>
      </c>
      <c r="I15" s="12">
        <v>14.09</v>
      </c>
      <c r="J15" s="12">
        <v>14.8</v>
      </c>
      <c r="K15" s="12">
        <v>12.17</v>
      </c>
      <c r="L15" s="12">
        <v>10.02</v>
      </c>
      <c r="M15" s="12">
        <v>10.84</v>
      </c>
      <c r="N15" s="23">
        <f t="shared" si="0"/>
        <v>13.590833333333334</v>
      </c>
    </row>
    <row r="16" spans="1:14" s="4" customFormat="1" ht="15.95" customHeight="1" x14ac:dyDescent="0.25">
      <c r="A16" s="20" t="s">
        <v>7</v>
      </c>
      <c r="B16" s="12">
        <v>22.66</v>
      </c>
      <c r="C16" s="12">
        <v>19.25</v>
      </c>
      <c r="D16" s="12">
        <v>20.62</v>
      </c>
      <c r="E16" s="12">
        <v>22.43</v>
      </c>
      <c r="F16" s="12">
        <v>22.82</v>
      </c>
      <c r="G16" s="12">
        <v>24.52</v>
      </c>
      <c r="H16" s="12">
        <v>23.05</v>
      </c>
      <c r="I16" s="12">
        <v>23.32</v>
      </c>
      <c r="J16" s="12">
        <v>23.7</v>
      </c>
      <c r="K16" s="12">
        <v>23.22</v>
      </c>
      <c r="L16" s="12">
        <v>20.420000000000002</v>
      </c>
      <c r="M16" s="12">
        <v>21.31</v>
      </c>
      <c r="N16" s="23">
        <f t="shared" si="0"/>
        <v>22.276666666666667</v>
      </c>
    </row>
    <row r="17" spans="1:14" s="4" customFormat="1" ht="15.95" customHeight="1" x14ac:dyDescent="0.25">
      <c r="A17" s="20" t="s">
        <v>8</v>
      </c>
      <c r="B17" s="12">
        <v>26.2</v>
      </c>
      <c r="C17" s="12">
        <v>21.88</v>
      </c>
      <c r="D17" s="12">
        <v>22.56</v>
      </c>
      <c r="E17" s="12">
        <v>24.74</v>
      </c>
      <c r="F17" s="12">
        <v>25.05</v>
      </c>
      <c r="G17" s="12">
        <v>26.26</v>
      </c>
      <c r="H17" s="12">
        <v>25.02</v>
      </c>
      <c r="I17" s="12">
        <v>24.79</v>
      </c>
      <c r="J17" s="12">
        <v>26.17</v>
      </c>
      <c r="K17" s="12">
        <v>25.81</v>
      </c>
      <c r="L17" s="12">
        <v>23.39</v>
      </c>
      <c r="M17" s="12">
        <v>23.46</v>
      </c>
      <c r="N17" s="23">
        <f t="shared" si="0"/>
        <v>24.610833333333332</v>
      </c>
    </row>
    <row r="18" spans="1:14" s="30" customFormat="1" ht="15.95" customHeight="1" x14ac:dyDescent="0.25">
      <c r="A18" s="20" t="s">
        <v>46</v>
      </c>
      <c r="B18" s="28">
        <v>20.71</v>
      </c>
      <c r="C18" s="28">
        <v>18.100000000000001</v>
      </c>
      <c r="D18" s="28">
        <v>18.809999999999999</v>
      </c>
      <c r="E18" s="28">
        <v>21.74</v>
      </c>
      <c r="F18" s="28">
        <v>21.95</v>
      </c>
      <c r="G18" s="28">
        <v>21.65</v>
      </c>
      <c r="H18" s="53">
        <v>20.98</v>
      </c>
      <c r="I18" s="28">
        <v>20.07</v>
      </c>
      <c r="J18" s="28">
        <v>19.84</v>
      </c>
      <c r="K18" s="28">
        <v>20.420000000000002</v>
      </c>
      <c r="L18" s="28">
        <v>18.579999999999998</v>
      </c>
      <c r="M18" s="28">
        <v>18.04</v>
      </c>
      <c r="N18" s="29">
        <f t="shared" si="0"/>
        <v>20.074166666666663</v>
      </c>
    </row>
    <row r="19" spans="1:14" s="30" customFormat="1" ht="15.95" customHeight="1" x14ac:dyDescent="0.25">
      <c r="A19" s="20" t="s">
        <v>45</v>
      </c>
      <c r="B19" s="28">
        <v>14.22</v>
      </c>
      <c r="C19" s="28">
        <v>13.58</v>
      </c>
      <c r="D19" s="28">
        <v>14.24</v>
      </c>
      <c r="E19" s="28">
        <v>16.48</v>
      </c>
      <c r="F19" s="28">
        <v>15.95</v>
      </c>
      <c r="G19" s="28">
        <v>15.49</v>
      </c>
      <c r="H19" s="28">
        <v>15.81</v>
      </c>
      <c r="I19" s="28">
        <v>14.47</v>
      </c>
      <c r="J19" s="28">
        <v>14.65</v>
      </c>
      <c r="K19" s="28">
        <v>15.01</v>
      </c>
      <c r="L19" s="28">
        <v>13.71</v>
      </c>
      <c r="M19" s="28">
        <v>12.5</v>
      </c>
      <c r="N19" s="29">
        <f t="shared" si="0"/>
        <v>14.675833333333332</v>
      </c>
    </row>
    <row r="20" spans="1:14" s="4" customFormat="1" ht="15.95" customHeight="1" x14ac:dyDescent="0.25">
      <c r="A20" s="20" t="s">
        <v>28</v>
      </c>
      <c r="B20" s="12">
        <v>2.09</v>
      </c>
      <c r="C20" s="12">
        <v>2.66</v>
      </c>
      <c r="D20" s="12">
        <v>2.63</v>
      </c>
      <c r="E20" s="12">
        <v>2.31</v>
      </c>
      <c r="F20" s="12">
        <v>2.23</v>
      </c>
      <c r="G20" s="12">
        <v>1.74</v>
      </c>
      <c r="H20" s="12">
        <v>1.88</v>
      </c>
      <c r="I20" s="12">
        <v>2.4700000000000002</v>
      </c>
      <c r="J20" s="12">
        <v>2.46</v>
      </c>
      <c r="K20" s="12">
        <v>2.59</v>
      </c>
      <c r="L20" s="12">
        <v>2.97</v>
      </c>
      <c r="M20" s="12">
        <v>2.14</v>
      </c>
      <c r="N20" s="23">
        <f t="shared" si="0"/>
        <v>2.3474999999999997</v>
      </c>
    </row>
    <row r="21" spans="1:14" s="4" customFormat="1" ht="15.95" customHeight="1" x14ac:dyDescent="0.25">
      <c r="A21" s="24" t="s">
        <v>33</v>
      </c>
      <c r="B21" s="11">
        <v>1.85</v>
      </c>
      <c r="C21" s="11">
        <v>1.78</v>
      </c>
      <c r="D21" s="11">
        <v>1.81</v>
      </c>
      <c r="E21" s="11">
        <v>1.9</v>
      </c>
      <c r="F21" s="11">
        <v>2.46</v>
      </c>
      <c r="G21" s="11">
        <v>2.73</v>
      </c>
      <c r="H21" s="11">
        <v>2.16</v>
      </c>
      <c r="I21" s="11">
        <v>1.96</v>
      </c>
      <c r="J21" s="11">
        <v>1.91</v>
      </c>
      <c r="K21" s="11">
        <v>1.59</v>
      </c>
      <c r="L21" s="11">
        <v>1.23</v>
      </c>
      <c r="M21" s="11">
        <v>1.61</v>
      </c>
      <c r="N21" s="23">
        <f t="shared" si="0"/>
        <v>1.9158333333333335</v>
      </c>
    </row>
    <row r="22" spans="1:14" s="4" customFormat="1" ht="15.95" customHeight="1" x14ac:dyDescent="0.25">
      <c r="A22" s="25" t="s">
        <v>44</v>
      </c>
      <c r="B22" s="15" t="s">
        <v>47</v>
      </c>
      <c r="C22" s="15" t="s">
        <v>54</v>
      </c>
      <c r="D22" s="15" t="s">
        <v>55</v>
      </c>
      <c r="E22" s="18" t="s">
        <v>69</v>
      </c>
      <c r="F22" s="8">
        <v>0.86</v>
      </c>
      <c r="G22" s="8">
        <v>0.87</v>
      </c>
      <c r="H22" s="8">
        <v>0.84</v>
      </c>
      <c r="I22" s="8">
        <v>0.86</v>
      </c>
      <c r="J22" s="13" t="s">
        <v>69</v>
      </c>
      <c r="K22" s="8">
        <v>0.91</v>
      </c>
      <c r="L22" s="8">
        <v>0.86</v>
      </c>
      <c r="M22" s="8">
        <v>0.91</v>
      </c>
      <c r="N22" s="13">
        <v>0.88</v>
      </c>
    </row>
    <row r="23" spans="1:14" s="4" customFormat="1" ht="15.95" customHeight="1" x14ac:dyDescent="0.25">
      <c r="A23" s="20" t="s">
        <v>25</v>
      </c>
      <c r="B23" s="15" t="s">
        <v>36</v>
      </c>
      <c r="C23" s="15" t="s">
        <v>52</v>
      </c>
      <c r="D23" s="15">
        <v>0.995</v>
      </c>
      <c r="E23" s="18" t="s">
        <v>54</v>
      </c>
      <c r="F23" s="18" t="s">
        <v>77</v>
      </c>
      <c r="G23" s="8">
        <v>0.94</v>
      </c>
      <c r="H23" s="8">
        <v>0.95</v>
      </c>
      <c r="I23" s="8">
        <v>0.99</v>
      </c>
      <c r="J23" s="8">
        <v>0.98</v>
      </c>
      <c r="K23" s="8">
        <v>0.99</v>
      </c>
      <c r="L23" s="8">
        <v>0.99</v>
      </c>
      <c r="M23" s="8">
        <v>0.98</v>
      </c>
      <c r="N23" s="13" t="s">
        <v>36</v>
      </c>
    </row>
    <row r="24" spans="1:14" s="4" customFormat="1" ht="15.95" customHeight="1" x14ac:dyDescent="0.25">
      <c r="A24" s="20" t="s">
        <v>24</v>
      </c>
      <c r="B24" s="15" t="s">
        <v>37</v>
      </c>
      <c r="C24" s="15" t="s">
        <v>36</v>
      </c>
      <c r="D24" s="15" t="s">
        <v>53</v>
      </c>
      <c r="E24" s="18" t="s">
        <v>64</v>
      </c>
      <c r="F24" s="18" t="s">
        <v>77</v>
      </c>
      <c r="G24" s="8">
        <v>0.9</v>
      </c>
      <c r="H24" s="8">
        <v>0.96</v>
      </c>
      <c r="I24" s="8">
        <v>0.97</v>
      </c>
      <c r="J24" s="8">
        <v>0.99</v>
      </c>
      <c r="K24" s="8">
        <v>0.94</v>
      </c>
      <c r="L24" s="8">
        <v>0.96</v>
      </c>
      <c r="M24" s="8">
        <v>0.96</v>
      </c>
      <c r="N24" s="13">
        <v>0.94</v>
      </c>
    </row>
    <row r="25" spans="1:14" s="9" customFormat="1" ht="15.95" customHeight="1" x14ac:dyDescent="0.25">
      <c r="A25" s="21" t="s">
        <v>22</v>
      </c>
      <c r="B25" s="15" t="s">
        <v>62</v>
      </c>
      <c r="C25" s="15" t="s">
        <v>56</v>
      </c>
      <c r="D25" s="15" t="s">
        <v>61</v>
      </c>
      <c r="E25" s="13">
        <v>0.78</v>
      </c>
      <c r="F25" s="13" t="s">
        <v>62</v>
      </c>
      <c r="G25" s="13" t="s">
        <v>101</v>
      </c>
      <c r="H25" s="13" t="s">
        <v>61</v>
      </c>
      <c r="I25" s="8">
        <v>0.78</v>
      </c>
      <c r="J25" s="13">
        <v>0.86</v>
      </c>
      <c r="K25" s="13">
        <v>0.81</v>
      </c>
      <c r="L25" s="13" t="s">
        <v>121</v>
      </c>
      <c r="M25" s="8">
        <v>0.82310000000000005</v>
      </c>
      <c r="N25" s="15" t="s">
        <v>56</v>
      </c>
    </row>
    <row r="26" spans="1:14" s="10" customFormat="1" ht="15.95" customHeight="1" x14ac:dyDescent="0.25">
      <c r="A26" s="21" t="s">
        <v>23</v>
      </c>
      <c r="B26" s="16" t="s">
        <v>48</v>
      </c>
      <c r="C26" s="16" t="s">
        <v>57</v>
      </c>
      <c r="D26" s="16" t="s">
        <v>53</v>
      </c>
      <c r="E26" s="16" t="s">
        <v>70</v>
      </c>
      <c r="F26" s="16" t="s">
        <v>81</v>
      </c>
      <c r="G26" s="26" t="s">
        <v>96</v>
      </c>
      <c r="H26" s="26" t="s">
        <v>102</v>
      </c>
      <c r="I26" s="26" t="s">
        <v>107</v>
      </c>
      <c r="J26" s="26" t="s">
        <v>112</v>
      </c>
      <c r="K26" s="26" t="s">
        <v>117</v>
      </c>
      <c r="L26" s="13" t="s">
        <v>123</v>
      </c>
      <c r="M26" s="26" t="s">
        <v>134</v>
      </c>
      <c r="N26" s="16" t="s">
        <v>135</v>
      </c>
    </row>
    <row r="27" spans="1:14" ht="15.95" customHeight="1" x14ac:dyDescent="0.25">
      <c r="A27" s="3" t="s">
        <v>40</v>
      </c>
      <c r="B27" s="31" t="s">
        <v>49</v>
      </c>
      <c r="C27" s="31" t="s">
        <v>49</v>
      </c>
      <c r="D27" s="31" t="s">
        <v>62</v>
      </c>
      <c r="E27" s="31" t="s">
        <v>72</v>
      </c>
      <c r="F27" s="31" t="s">
        <v>78</v>
      </c>
      <c r="G27" s="31" t="s">
        <v>97</v>
      </c>
      <c r="H27" s="31" t="s">
        <v>103</v>
      </c>
      <c r="I27" s="31" t="s">
        <v>108</v>
      </c>
      <c r="J27" s="31" t="s">
        <v>113</v>
      </c>
      <c r="K27" s="54" t="s">
        <v>118</v>
      </c>
      <c r="L27" s="13" t="s">
        <v>122</v>
      </c>
      <c r="M27" s="55" t="s">
        <v>126</v>
      </c>
      <c r="N27" s="31" t="s">
        <v>130</v>
      </c>
    </row>
    <row r="28" spans="1:14" ht="15.95" customHeight="1" x14ac:dyDescent="0.25">
      <c r="A28" s="3" t="s">
        <v>41</v>
      </c>
      <c r="B28" s="31" t="s">
        <v>50</v>
      </c>
      <c r="C28" s="31" t="s">
        <v>58</v>
      </c>
      <c r="D28" s="31" t="s">
        <v>63</v>
      </c>
      <c r="E28" s="31" t="s">
        <v>71</v>
      </c>
      <c r="F28" s="31" t="s">
        <v>79</v>
      </c>
      <c r="G28" s="31" t="s">
        <v>98</v>
      </c>
      <c r="H28" s="31" t="s">
        <v>104</v>
      </c>
      <c r="I28" s="31" t="s">
        <v>109</v>
      </c>
      <c r="J28" s="31" t="s">
        <v>114</v>
      </c>
      <c r="K28" s="31" t="s">
        <v>119</v>
      </c>
      <c r="L28" s="13" t="s">
        <v>124</v>
      </c>
      <c r="M28" s="55" t="s">
        <v>127</v>
      </c>
      <c r="N28" s="31" t="s">
        <v>131</v>
      </c>
    </row>
    <row r="29" spans="1:14" ht="15.95" customHeight="1" x14ac:dyDescent="0.25">
      <c r="A29" s="3" t="s">
        <v>42</v>
      </c>
      <c r="B29" s="31" t="s">
        <v>51</v>
      </c>
      <c r="C29" s="31" t="s">
        <v>60</v>
      </c>
      <c r="D29" s="31" t="s">
        <v>64</v>
      </c>
      <c r="E29" s="31" t="s">
        <v>73</v>
      </c>
      <c r="F29" s="32">
        <v>0.89949999999999997</v>
      </c>
      <c r="G29" s="31" t="s">
        <v>99</v>
      </c>
      <c r="H29" s="31" t="s">
        <v>105</v>
      </c>
      <c r="I29" s="31" t="s">
        <v>110</v>
      </c>
      <c r="J29" s="31" t="s">
        <v>115</v>
      </c>
      <c r="K29" s="31" t="s">
        <v>120</v>
      </c>
      <c r="L29" s="13" t="s">
        <v>125</v>
      </c>
      <c r="M29" s="55" t="s">
        <v>128</v>
      </c>
      <c r="N29" s="31" t="s">
        <v>132</v>
      </c>
    </row>
    <row r="30" spans="1:14" ht="15.95" customHeight="1" x14ac:dyDescent="0.25">
      <c r="A30" s="3" t="s">
        <v>43</v>
      </c>
      <c r="B30" s="31" t="s">
        <v>50</v>
      </c>
      <c r="C30" s="31" t="s">
        <v>59</v>
      </c>
      <c r="D30" s="31" t="s">
        <v>52</v>
      </c>
      <c r="E30" s="31" t="s">
        <v>74</v>
      </c>
      <c r="F30" s="31" t="s">
        <v>80</v>
      </c>
      <c r="G30" s="31" t="s">
        <v>98</v>
      </c>
      <c r="H30" s="31" t="s">
        <v>106</v>
      </c>
      <c r="I30" s="31" t="s">
        <v>111</v>
      </c>
      <c r="J30" s="31" t="s">
        <v>116</v>
      </c>
      <c r="K30" s="31" t="s">
        <v>70</v>
      </c>
      <c r="L30" s="13" t="s">
        <v>123</v>
      </c>
      <c r="M30" s="55" t="s">
        <v>129</v>
      </c>
      <c r="N30" s="31" t="s">
        <v>133</v>
      </c>
    </row>
  </sheetData>
  <pageMargins left="0.7" right="0.7" top="0.75" bottom="0.75" header="0.3" footer="0.3"/>
  <pageSetup scale="95" orientation="landscape" r:id="rId1"/>
  <headerFooter>
    <oddHeader>&amp;C2013 SCORECARD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M36" sqref="M36"/>
    </sheetView>
  </sheetViews>
  <sheetFormatPr defaultRowHeight="15" x14ac:dyDescent="0.25"/>
  <cols>
    <col min="1" max="1" width="28" style="3" customWidth="1"/>
    <col min="2" max="13" width="7.7109375" style="6" customWidth="1"/>
    <col min="14" max="14" width="8.85546875" style="6" customWidth="1"/>
    <col min="15" max="16384" width="9.140625" style="1"/>
  </cols>
  <sheetData>
    <row r="1" spans="1:14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s="4" customFormat="1" ht="15.95" customHeight="1" x14ac:dyDescent="0.25">
      <c r="A2" s="20" t="s">
        <v>1</v>
      </c>
      <c r="B2" s="5">
        <v>178</v>
      </c>
      <c r="C2" s="5">
        <v>195</v>
      </c>
      <c r="D2" s="5">
        <v>236</v>
      </c>
      <c r="E2" s="5">
        <v>267</v>
      </c>
      <c r="F2" s="5">
        <v>367</v>
      </c>
      <c r="G2" s="5">
        <v>366</v>
      </c>
      <c r="H2" s="5">
        <v>362</v>
      </c>
      <c r="I2" s="5">
        <v>340</v>
      </c>
      <c r="J2" s="5">
        <v>297</v>
      </c>
      <c r="K2" s="5">
        <v>356</v>
      </c>
      <c r="L2" s="5">
        <v>259</v>
      </c>
      <c r="M2" s="5">
        <v>324</v>
      </c>
      <c r="N2" s="5">
        <f>SUM(B2:M2)</f>
        <v>3547</v>
      </c>
    </row>
    <row r="3" spans="1:14" s="9" customFormat="1" ht="15.95" customHeight="1" x14ac:dyDescent="0.25">
      <c r="A3" s="21" t="s">
        <v>30</v>
      </c>
      <c r="B3" s="13">
        <v>0.71</v>
      </c>
      <c r="C3" s="8">
        <v>0.77</v>
      </c>
      <c r="D3" s="8">
        <v>0.7</v>
      </c>
      <c r="E3" s="8">
        <v>0.7</v>
      </c>
      <c r="F3" s="8">
        <v>0.72</v>
      </c>
      <c r="G3" s="8">
        <v>0.73</v>
      </c>
      <c r="H3" s="8">
        <v>0.67</v>
      </c>
      <c r="I3" s="8">
        <v>0.71</v>
      </c>
      <c r="J3" s="8">
        <v>0.7</v>
      </c>
      <c r="K3" s="8">
        <v>0.7</v>
      </c>
      <c r="L3" s="8">
        <v>0.77</v>
      </c>
      <c r="M3" s="8">
        <v>0.71</v>
      </c>
      <c r="N3" s="8">
        <f t="shared" ref="N3:N10" si="0">SUM(B3:M3)/12</f>
        <v>0.71583333333333332</v>
      </c>
    </row>
    <row r="4" spans="1:14" s="9" customFormat="1" ht="15.95" customHeight="1" x14ac:dyDescent="0.25">
      <c r="A4" s="21" t="s">
        <v>31</v>
      </c>
      <c r="B4" s="13">
        <v>0.28999999999999998</v>
      </c>
      <c r="C4" s="8">
        <v>0.23</v>
      </c>
      <c r="D4" s="8">
        <v>0.3</v>
      </c>
      <c r="E4" s="8">
        <v>0.3</v>
      </c>
      <c r="F4" s="8">
        <v>0.28000000000000003</v>
      </c>
      <c r="G4" s="8">
        <v>0.27</v>
      </c>
      <c r="H4" s="8">
        <v>0.33</v>
      </c>
      <c r="I4" s="8">
        <v>0.28999999999999998</v>
      </c>
      <c r="J4" s="8">
        <v>0.3</v>
      </c>
      <c r="K4" s="8">
        <v>0.3</v>
      </c>
      <c r="L4" s="8">
        <v>0.23</v>
      </c>
      <c r="M4" s="8">
        <v>0.28999999999999998</v>
      </c>
      <c r="N4" s="8">
        <f t="shared" si="0"/>
        <v>0.28416666666666662</v>
      </c>
    </row>
    <row r="5" spans="1:14" s="9" customFormat="1" ht="15.95" customHeight="1" x14ac:dyDescent="0.25">
      <c r="A5" s="21" t="s">
        <v>34</v>
      </c>
      <c r="B5" s="13">
        <v>0.91</v>
      </c>
      <c r="C5" s="8">
        <v>0.95</v>
      </c>
      <c r="D5" s="8">
        <v>0.94</v>
      </c>
      <c r="E5" s="8">
        <v>0.94</v>
      </c>
      <c r="F5" s="8">
        <v>0.96</v>
      </c>
      <c r="G5" s="8">
        <v>0.97</v>
      </c>
      <c r="H5" s="8">
        <v>0.94</v>
      </c>
      <c r="I5" s="8">
        <v>0.93</v>
      </c>
      <c r="J5" s="8">
        <v>0.94</v>
      </c>
      <c r="K5" s="8">
        <v>0.92</v>
      </c>
      <c r="L5" s="8">
        <v>0.86</v>
      </c>
      <c r="M5" s="8">
        <v>0.93</v>
      </c>
      <c r="N5" s="8">
        <f t="shared" si="0"/>
        <v>0.93249999999999977</v>
      </c>
    </row>
    <row r="6" spans="1:14" s="9" customFormat="1" ht="15.95" customHeight="1" x14ac:dyDescent="0.25">
      <c r="A6" s="21" t="s">
        <v>35</v>
      </c>
      <c r="B6" s="13">
        <v>0.09</v>
      </c>
      <c r="C6" s="8">
        <v>0.05</v>
      </c>
      <c r="D6" s="8">
        <v>0.06</v>
      </c>
      <c r="E6" s="8">
        <v>0.06</v>
      </c>
      <c r="F6" s="8">
        <v>0.04</v>
      </c>
      <c r="G6" s="8">
        <v>0.03</v>
      </c>
      <c r="H6" s="8">
        <v>0.06</v>
      </c>
      <c r="I6" s="8">
        <v>7.0000000000000007E-2</v>
      </c>
      <c r="J6" s="8">
        <v>0.06</v>
      </c>
      <c r="K6" s="8">
        <v>0.08</v>
      </c>
      <c r="L6" s="8">
        <v>0.14000000000000001</v>
      </c>
      <c r="M6" s="8">
        <v>7.0000000000000007E-2</v>
      </c>
      <c r="N6" s="8">
        <f t="shared" si="0"/>
        <v>6.7500000000000004E-2</v>
      </c>
    </row>
    <row r="7" spans="1:14" s="7" customFormat="1" ht="15.95" customHeight="1" x14ac:dyDescent="0.25">
      <c r="A7" s="22" t="s">
        <v>2</v>
      </c>
      <c r="B7" s="8">
        <v>0.83</v>
      </c>
      <c r="C7" s="8">
        <v>0.84</v>
      </c>
      <c r="D7" s="8">
        <v>0.85</v>
      </c>
      <c r="E7" s="8">
        <v>0.84</v>
      </c>
      <c r="F7" s="8">
        <v>0.84</v>
      </c>
      <c r="G7" s="8">
        <v>0.86</v>
      </c>
      <c r="H7" s="8">
        <v>0.84</v>
      </c>
      <c r="I7" s="8">
        <v>0.85</v>
      </c>
      <c r="J7" s="8">
        <v>0.85</v>
      </c>
      <c r="K7" s="8">
        <v>0.83</v>
      </c>
      <c r="L7" s="8">
        <v>0.84</v>
      </c>
      <c r="M7" s="8">
        <v>0.82</v>
      </c>
      <c r="N7" s="8">
        <f t="shared" si="0"/>
        <v>0.84083333333333332</v>
      </c>
    </row>
    <row r="8" spans="1:14" s="4" customFormat="1" ht="15.95" customHeight="1" x14ac:dyDescent="0.25">
      <c r="A8" s="20" t="s">
        <v>3</v>
      </c>
      <c r="B8" s="14">
        <v>729</v>
      </c>
      <c r="C8" s="14">
        <v>723</v>
      </c>
      <c r="D8" s="14">
        <v>719</v>
      </c>
      <c r="E8" s="14">
        <v>727</v>
      </c>
      <c r="F8" s="14">
        <v>724</v>
      </c>
      <c r="G8" s="14">
        <v>724</v>
      </c>
      <c r="H8" s="14">
        <v>726</v>
      </c>
      <c r="I8" s="14">
        <v>726</v>
      </c>
      <c r="J8" s="14">
        <v>720</v>
      </c>
      <c r="K8" s="14">
        <v>723</v>
      </c>
      <c r="L8" s="14">
        <v>723</v>
      </c>
      <c r="M8" s="14">
        <v>719</v>
      </c>
      <c r="N8" s="14">
        <f t="shared" si="0"/>
        <v>723.58333333333337</v>
      </c>
    </row>
    <row r="9" spans="1:14" s="7" customFormat="1" ht="15.95" customHeight="1" x14ac:dyDescent="0.25">
      <c r="A9" s="22" t="s">
        <v>4</v>
      </c>
      <c r="B9" s="13">
        <v>0.24</v>
      </c>
      <c r="C9" s="13">
        <v>0.23</v>
      </c>
      <c r="D9" s="13">
        <v>0.25</v>
      </c>
      <c r="E9" s="13">
        <v>0.24</v>
      </c>
      <c r="F9" s="13">
        <v>0.22</v>
      </c>
      <c r="G9" s="13">
        <v>0.23</v>
      </c>
      <c r="H9" s="13">
        <v>0.24</v>
      </c>
      <c r="I9" s="13">
        <v>0.24</v>
      </c>
      <c r="J9" s="13">
        <v>0.25</v>
      </c>
      <c r="K9" s="13">
        <v>0.23</v>
      </c>
      <c r="L9" s="13">
        <v>0.25</v>
      </c>
      <c r="M9" s="13">
        <v>0.25</v>
      </c>
      <c r="N9" s="13">
        <f t="shared" si="0"/>
        <v>0.23916666666666664</v>
      </c>
    </row>
    <row r="10" spans="1:14" s="7" customFormat="1" ht="15.95" customHeight="1" x14ac:dyDescent="0.25">
      <c r="A10" s="22" t="s">
        <v>5</v>
      </c>
      <c r="B10" s="13">
        <v>0.36</v>
      </c>
      <c r="C10" s="13">
        <v>0.35</v>
      </c>
      <c r="D10" s="13">
        <v>0.36</v>
      </c>
      <c r="E10" s="13">
        <v>0.36</v>
      </c>
      <c r="F10" s="13">
        <v>0.36</v>
      </c>
      <c r="G10" s="13">
        <v>0.36</v>
      </c>
      <c r="H10" s="13">
        <v>0.35</v>
      </c>
      <c r="I10" s="13">
        <v>0.37</v>
      </c>
      <c r="J10" s="13">
        <v>0.37</v>
      </c>
      <c r="K10" s="13">
        <v>0.36</v>
      </c>
      <c r="L10" s="13">
        <v>0.36</v>
      </c>
      <c r="M10" s="13">
        <v>0.38</v>
      </c>
      <c r="N10" s="13">
        <f t="shared" si="0"/>
        <v>0.36166666666666664</v>
      </c>
    </row>
    <row r="11" spans="1:14" s="59" customFormat="1" ht="15.95" customHeight="1" x14ac:dyDescent="0.25">
      <c r="A11" s="62" t="s">
        <v>195</v>
      </c>
      <c r="B11" s="58"/>
      <c r="C11" s="58"/>
      <c r="D11" s="58"/>
      <c r="E11" s="58"/>
      <c r="F11" s="58"/>
      <c r="G11" s="58"/>
      <c r="H11" s="58"/>
      <c r="I11" s="58"/>
      <c r="J11" s="58"/>
      <c r="K11" s="58" t="s">
        <v>198</v>
      </c>
      <c r="L11" s="60">
        <v>208</v>
      </c>
      <c r="M11" s="57">
        <v>207</v>
      </c>
      <c r="N11" s="61">
        <v>453</v>
      </c>
    </row>
    <row r="12" spans="1:14" s="7" customFormat="1" ht="15.95" customHeight="1" x14ac:dyDescent="0.25">
      <c r="A12" s="22" t="s">
        <v>196</v>
      </c>
      <c r="B12" s="13"/>
      <c r="C12" s="13"/>
      <c r="D12" s="13"/>
      <c r="E12" s="13"/>
      <c r="F12" s="17"/>
      <c r="G12" s="17"/>
      <c r="H12" s="17"/>
      <c r="I12" s="17"/>
      <c r="J12" s="17"/>
      <c r="K12" s="17" t="s">
        <v>197</v>
      </c>
      <c r="L12" s="17" t="s">
        <v>211</v>
      </c>
      <c r="M12" s="17" t="s">
        <v>218</v>
      </c>
      <c r="N12" s="13" t="s">
        <v>212</v>
      </c>
    </row>
    <row r="13" spans="1:14" s="4" customFormat="1" ht="15.95" customHeight="1" x14ac:dyDescent="0.25">
      <c r="A13" s="20" t="s">
        <v>32</v>
      </c>
      <c r="B13" s="5">
        <v>3.67</v>
      </c>
      <c r="C13" s="5">
        <v>3.3</v>
      </c>
      <c r="D13" s="5">
        <v>3.82</v>
      </c>
      <c r="E13" s="5">
        <v>3.88</v>
      </c>
      <c r="F13" s="5">
        <v>3.67</v>
      </c>
      <c r="G13" s="5">
        <v>3.61</v>
      </c>
      <c r="H13" s="5">
        <v>3.64</v>
      </c>
      <c r="I13" s="5">
        <v>3.5</v>
      </c>
      <c r="J13" s="5">
        <v>2.8</v>
      </c>
      <c r="K13" s="5">
        <v>3.85</v>
      </c>
      <c r="L13" s="5">
        <v>2.84</v>
      </c>
      <c r="M13" s="5">
        <v>2.54</v>
      </c>
      <c r="N13" s="11">
        <f t="shared" ref="N13:N26" si="1">SUM(B13:M13)/12</f>
        <v>3.4266666666666663</v>
      </c>
    </row>
    <row r="14" spans="1:14" s="4" customFormat="1" ht="15.95" customHeight="1" x14ac:dyDescent="0.25">
      <c r="A14" s="20" t="s">
        <v>29</v>
      </c>
      <c r="B14" s="12">
        <v>24.81</v>
      </c>
      <c r="C14" s="12">
        <v>24.81</v>
      </c>
      <c r="D14" s="12">
        <v>24.01</v>
      </c>
      <c r="E14" s="12">
        <v>23.73</v>
      </c>
      <c r="F14" s="12">
        <v>24.46</v>
      </c>
      <c r="G14" s="12">
        <v>24.58</v>
      </c>
      <c r="H14" s="12">
        <v>24.89</v>
      </c>
      <c r="I14" s="12">
        <v>21.84</v>
      </c>
      <c r="J14" s="12">
        <v>23.47</v>
      </c>
      <c r="K14" s="5">
        <v>23.81</v>
      </c>
      <c r="L14" s="12">
        <v>22.42</v>
      </c>
      <c r="M14" s="12">
        <v>21.98</v>
      </c>
      <c r="N14" s="11">
        <f t="shared" si="1"/>
        <v>23.734166666666667</v>
      </c>
    </row>
    <row r="15" spans="1:14" s="4" customFormat="1" ht="15.95" customHeight="1" x14ac:dyDescent="0.25">
      <c r="A15" s="20" t="s">
        <v>6</v>
      </c>
      <c r="B15" s="12">
        <v>27.09</v>
      </c>
      <c r="C15" s="12">
        <v>27.36</v>
      </c>
      <c r="D15" s="12">
        <v>26.28</v>
      </c>
      <c r="E15" s="12">
        <v>26.15</v>
      </c>
      <c r="F15" s="12">
        <v>26.85</v>
      </c>
      <c r="G15" s="12">
        <v>26.28</v>
      </c>
      <c r="H15" s="12">
        <v>26.19</v>
      </c>
      <c r="I15" s="12">
        <v>26.46</v>
      </c>
      <c r="J15" s="12">
        <v>25.43</v>
      </c>
      <c r="K15" s="12">
        <v>25.87</v>
      </c>
      <c r="L15" s="12">
        <v>24.74</v>
      </c>
      <c r="M15" s="12">
        <v>24.28</v>
      </c>
      <c r="N15" s="11">
        <f t="shared" si="1"/>
        <v>26.081666666666667</v>
      </c>
    </row>
    <row r="16" spans="1:14" s="4" customFormat="1" ht="15.95" customHeight="1" x14ac:dyDescent="0.25">
      <c r="A16" s="20" t="s">
        <v>27</v>
      </c>
      <c r="B16" s="12">
        <v>7.62</v>
      </c>
      <c r="C16" s="12">
        <v>9.16</v>
      </c>
      <c r="D16" s="12">
        <v>9.07</v>
      </c>
      <c r="E16" s="12">
        <v>9.77</v>
      </c>
      <c r="F16" s="12">
        <v>9.44</v>
      </c>
      <c r="G16" s="12">
        <v>10.37</v>
      </c>
      <c r="H16" s="12">
        <v>10.49</v>
      </c>
      <c r="I16" s="12">
        <v>10.24</v>
      </c>
      <c r="J16" s="12">
        <v>10.08</v>
      </c>
      <c r="K16" s="12">
        <v>10.11</v>
      </c>
      <c r="L16" s="12">
        <v>9.44</v>
      </c>
      <c r="M16" s="12">
        <v>8.4700000000000006</v>
      </c>
      <c r="N16" s="11">
        <f t="shared" si="1"/>
        <v>9.5216666666666665</v>
      </c>
    </row>
    <row r="17" spans="1:14" s="4" customFormat="1" ht="15.95" customHeight="1" x14ac:dyDescent="0.25">
      <c r="A17" s="20" t="s">
        <v>26</v>
      </c>
      <c r="B17" s="12">
        <v>8.89</v>
      </c>
      <c r="C17" s="12">
        <v>10.28</v>
      </c>
      <c r="D17" s="12">
        <v>10.46</v>
      </c>
      <c r="E17" s="12">
        <v>11.1</v>
      </c>
      <c r="F17" s="12">
        <v>10.76</v>
      </c>
      <c r="G17" s="12">
        <v>11.74</v>
      </c>
      <c r="H17" s="12">
        <v>11.93</v>
      </c>
      <c r="I17" s="12">
        <v>11.51</v>
      </c>
      <c r="J17" s="12">
        <v>11.2</v>
      </c>
      <c r="K17" s="12">
        <v>11.3</v>
      </c>
      <c r="L17" s="12">
        <v>10.93</v>
      </c>
      <c r="M17" s="12">
        <v>9.4600000000000009</v>
      </c>
      <c r="N17" s="11">
        <f t="shared" si="1"/>
        <v>10.796666666666667</v>
      </c>
    </row>
    <row r="18" spans="1:14" s="4" customFormat="1" ht="15.95" customHeight="1" x14ac:dyDescent="0.25">
      <c r="A18" s="20" t="s">
        <v>189</v>
      </c>
      <c r="B18" s="12">
        <v>21.14</v>
      </c>
      <c r="C18" s="12">
        <v>21.51</v>
      </c>
      <c r="D18" s="12">
        <v>20.190000000000001</v>
      </c>
      <c r="E18" s="12">
        <v>20.21</v>
      </c>
      <c r="F18" s="12">
        <v>20.86</v>
      </c>
      <c r="G18" s="12">
        <v>20.97</v>
      </c>
      <c r="H18" s="12">
        <v>21.25</v>
      </c>
      <c r="I18" s="12">
        <v>21.34</v>
      </c>
      <c r="J18" s="12">
        <v>20.67</v>
      </c>
      <c r="K18" s="12">
        <v>19.96</v>
      </c>
      <c r="L18" s="12">
        <v>19.579999999999998</v>
      </c>
      <c r="M18" s="12">
        <v>19.440000000000001</v>
      </c>
      <c r="N18" s="11">
        <f t="shared" si="1"/>
        <v>20.593333333333334</v>
      </c>
    </row>
    <row r="19" spans="1:14" s="4" customFormat="1" ht="15.95" customHeight="1" x14ac:dyDescent="0.25">
      <c r="A19" s="20" t="s">
        <v>190</v>
      </c>
      <c r="B19" s="12">
        <v>16.329999999999998</v>
      </c>
      <c r="C19" s="12">
        <v>16.61</v>
      </c>
      <c r="D19" s="12">
        <v>15.82</v>
      </c>
      <c r="E19" s="12">
        <v>16.329999999999998</v>
      </c>
      <c r="F19" s="12">
        <v>17.420000000000002</v>
      </c>
      <c r="G19" s="12">
        <v>17.09</v>
      </c>
      <c r="H19" s="12">
        <v>17.309999999999999</v>
      </c>
      <c r="I19" s="12">
        <v>17.37</v>
      </c>
      <c r="J19" s="12">
        <v>16.61</v>
      </c>
      <c r="K19" s="12">
        <v>16.11</v>
      </c>
      <c r="L19" s="12">
        <v>15.44</v>
      </c>
      <c r="M19" s="12">
        <v>15.5</v>
      </c>
      <c r="N19" s="11">
        <f t="shared" si="1"/>
        <v>16.495000000000001</v>
      </c>
    </row>
    <row r="20" spans="1:14" s="4" customFormat="1" ht="15.95" customHeight="1" x14ac:dyDescent="0.25">
      <c r="A20" s="20" t="s">
        <v>191</v>
      </c>
      <c r="B20" s="12">
        <v>10.93</v>
      </c>
      <c r="C20" s="12">
        <v>12.19</v>
      </c>
      <c r="D20" s="12">
        <v>11.59</v>
      </c>
      <c r="E20" s="12">
        <v>12.25</v>
      </c>
      <c r="F20" s="12">
        <v>12.8</v>
      </c>
      <c r="G20" s="12">
        <v>12.11</v>
      </c>
      <c r="H20" s="12">
        <v>12.9</v>
      </c>
      <c r="I20" s="12">
        <v>12.46</v>
      </c>
      <c r="J20" s="12">
        <v>12.42</v>
      </c>
      <c r="K20" s="12">
        <v>11.97</v>
      </c>
      <c r="L20" s="12">
        <v>11.06</v>
      </c>
      <c r="M20" s="12">
        <v>11.2</v>
      </c>
      <c r="N20" s="11">
        <f t="shared" si="1"/>
        <v>11.989999999999997</v>
      </c>
    </row>
    <row r="21" spans="1:14" s="4" customFormat="1" ht="15.95" customHeight="1" x14ac:dyDescent="0.25">
      <c r="A21" s="20" t="s">
        <v>192</v>
      </c>
      <c r="B21" s="12">
        <v>23.42</v>
      </c>
      <c r="C21" s="12">
        <v>24.06</v>
      </c>
      <c r="D21" s="12">
        <v>22.46</v>
      </c>
      <c r="E21" s="12">
        <v>22.63</v>
      </c>
      <c r="F21" s="12">
        <v>23.28</v>
      </c>
      <c r="G21" s="12">
        <v>22.66</v>
      </c>
      <c r="H21" s="12">
        <v>22.55</v>
      </c>
      <c r="I21" s="12">
        <v>22.96</v>
      </c>
      <c r="J21" s="12">
        <v>22.63</v>
      </c>
      <c r="K21" s="12">
        <v>22.02</v>
      </c>
      <c r="L21" s="12">
        <v>21.83</v>
      </c>
      <c r="M21" s="12">
        <v>21.74</v>
      </c>
      <c r="N21" s="11">
        <f t="shared" si="1"/>
        <v>22.686666666666667</v>
      </c>
    </row>
    <row r="22" spans="1:14" s="30" customFormat="1" ht="15.95" customHeight="1" x14ac:dyDescent="0.25">
      <c r="A22" s="20" t="s">
        <v>193</v>
      </c>
      <c r="B22" s="28">
        <v>18.59</v>
      </c>
      <c r="C22" s="28">
        <v>19</v>
      </c>
      <c r="D22" s="28">
        <v>18.09</v>
      </c>
      <c r="E22" s="28">
        <v>18.940000000000001</v>
      </c>
      <c r="F22" s="28">
        <v>19.93</v>
      </c>
      <c r="G22" s="28">
        <v>18.73</v>
      </c>
      <c r="H22" s="53">
        <v>18.579999999999998</v>
      </c>
      <c r="I22" s="28">
        <v>19</v>
      </c>
      <c r="J22" s="28">
        <v>18.510000000000002</v>
      </c>
      <c r="K22" s="28">
        <v>18.09</v>
      </c>
      <c r="L22" s="28">
        <v>17.64</v>
      </c>
      <c r="M22" s="28">
        <v>17.850000000000001</v>
      </c>
      <c r="N22" s="11">
        <f t="shared" si="1"/>
        <v>18.579166666666669</v>
      </c>
    </row>
    <row r="23" spans="1:14" s="30" customFormat="1" ht="15.95" customHeight="1" x14ac:dyDescent="0.25">
      <c r="A23" s="20" t="s">
        <v>194</v>
      </c>
      <c r="B23" s="28">
        <v>13.27</v>
      </c>
      <c r="C23" s="28">
        <v>14.44</v>
      </c>
      <c r="D23" s="28">
        <v>13.58</v>
      </c>
      <c r="E23" s="28">
        <v>14.54</v>
      </c>
      <c r="F23" s="28">
        <v>14.7</v>
      </c>
      <c r="G23" s="28">
        <v>13.48</v>
      </c>
      <c r="H23" s="28">
        <v>13.97</v>
      </c>
      <c r="I23" s="28">
        <v>13.89</v>
      </c>
      <c r="J23" s="28">
        <v>13.93</v>
      </c>
      <c r="K23" s="28">
        <v>13.13</v>
      </c>
      <c r="L23" s="28">
        <v>12.58</v>
      </c>
      <c r="M23" s="28">
        <v>13.22</v>
      </c>
      <c r="N23" s="11">
        <f t="shared" si="1"/>
        <v>13.727500000000001</v>
      </c>
    </row>
    <row r="24" spans="1:14" s="4" customFormat="1" ht="15.95" customHeight="1" x14ac:dyDescent="0.25">
      <c r="A24" s="20" t="s">
        <v>28</v>
      </c>
      <c r="B24" s="12">
        <v>2.2799999999999998</v>
      </c>
      <c r="C24" s="12">
        <v>2.31</v>
      </c>
      <c r="D24" s="12">
        <v>2.27</v>
      </c>
      <c r="E24" s="12">
        <v>2.42</v>
      </c>
      <c r="F24" s="12">
        <v>2.42</v>
      </c>
      <c r="G24" s="12">
        <v>1.69</v>
      </c>
      <c r="H24" s="12">
        <v>1.3</v>
      </c>
      <c r="I24" s="12">
        <v>1.62</v>
      </c>
      <c r="J24" s="12">
        <v>1.96</v>
      </c>
      <c r="K24" s="12">
        <v>2.06</v>
      </c>
      <c r="L24" s="12">
        <v>2.25</v>
      </c>
      <c r="M24" s="12">
        <v>2.2999999999999998</v>
      </c>
      <c r="N24" s="11">
        <f t="shared" si="1"/>
        <v>2.0733333333333333</v>
      </c>
    </row>
    <row r="25" spans="1:14" s="4" customFormat="1" ht="15.95" customHeight="1" x14ac:dyDescent="0.25">
      <c r="A25" s="20" t="s">
        <v>165</v>
      </c>
      <c r="B25" s="12">
        <v>196</v>
      </c>
      <c r="C25" s="12">
        <v>234</v>
      </c>
      <c r="D25" s="12">
        <v>274</v>
      </c>
      <c r="E25" s="12">
        <v>319</v>
      </c>
      <c r="F25" s="12">
        <v>358</v>
      </c>
      <c r="G25" s="12">
        <v>382</v>
      </c>
      <c r="H25" s="12">
        <v>434</v>
      </c>
      <c r="I25" s="12">
        <v>362</v>
      </c>
      <c r="J25" s="12">
        <v>319</v>
      </c>
      <c r="K25" s="12">
        <v>381</v>
      </c>
      <c r="L25" s="12">
        <v>302</v>
      </c>
      <c r="M25" s="12">
        <v>296</v>
      </c>
      <c r="N25" s="11">
        <f t="shared" si="1"/>
        <v>321.41666666666669</v>
      </c>
    </row>
    <row r="26" spans="1:14" s="4" customFormat="1" ht="15.95" customHeight="1" x14ac:dyDescent="0.25">
      <c r="A26" s="24" t="s">
        <v>33</v>
      </c>
      <c r="B26" s="11">
        <v>1.22</v>
      </c>
      <c r="C26" s="11">
        <v>1.05</v>
      </c>
      <c r="D26" s="11">
        <v>1.54</v>
      </c>
      <c r="E26" s="11">
        <v>1.32</v>
      </c>
      <c r="F26" s="11">
        <v>1.36</v>
      </c>
      <c r="G26" s="11">
        <v>1.39</v>
      </c>
      <c r="H26" s="11">
        <v>1.34</v>
      </c>
      <c r="I26" s="11">
        <v>1.21</v>
      </c>
      <c r="J26" s="11">
        <v>1.18</v>
      </c>
      <c r="K26" s="11">
        <v>1.25</v>
      </c>
      <c r="L26" s="11">
        <v>1.03</v>
      </c>
      <c r="M26" s="11">
        <v>1.01</v>
      </c>
      <c r="N26" s="11">
        <f t="shared" si="1"/>
        <v>1.2416666666666665</v>
      </c>
    </row>
    <row r="27" spans="1:14" s="4" customFormat="1" ht="15.95" customHeight="1" x14ac:dyDescent="0.25">
      <c r="A27" s="25" t="s">
        <v>44</v>
      </c>
      <c r="B27" s="15">
        <v>0.89</v>
      </c>
      <c r="C27" s="15" t="s">
        <v>140</v>
      </c>
      <c r="D27" s="15">
        <v>0.91100000000000003</v>
      </c>
      <c r="E27" s="15">
        <v>0.87639999999999996</v>
      </c>
      <c r="F27" s="13" t="s">
        <v>159</v>
      </c>
      <c r="G27" s="13" t="s">
        <v>160</v>
      </c>
      <c r="H27" s="13" t="s">
        <v>166</v>
      </c>
      <c r="I27" s="13" t="s">
        <v>173</v>
      </c>
      <c r="J27" s="13" t="s">
        <v>177</v>
      </c>
      <c r="K27" s="13" t="s">
        <v>199</v>
      </c>
      <c r="L27" s="13" t="s">
        <v>214</v>
      </c>
      <c r="M27" s="13" t="s">
        <v>219</v>
      </c>
      <c r="N27" s="15" t="s">
        <v>208</v>
      </c>
    </row>
    <row r="28" spans="1:14" s="4" customFormat="1" ht="15.95" customHeight="1" x14ac:dyDescent="0.25">
      <c r="A28" s="20" t="s">
        <v>25</v>
      </c>
      <c r="B28" s="15" t="s">
        <v>136</v>
      </c>
      <c r="C28" s="15" t="s">
        <v>92</v>
      </c>
      <c r="D28" s="15">
        <v>0.98140000000000005</v>
      </c>
      <c r="E28" s="15">
        <v>0.99560000000000004</v>
      </c>
      <c r="F28" s="18" t="s">
        <v>152</v>
      </c>
      <c r="G28" s="13" t="s">
        <v>158</v>
      </c>
      <c r="H28" s="13" t="s">
        <v>167</v>
      </c>
      <c r="I28" s="13" t="s">
        <v>175</v>
      </c>
      <c r="J28" s="13" t="s">
        <v>178</v>
      </c>
      <c r="K28" s="13" t="s">
        <v>200</v>
      </c>
      <c r="L28" s="13" t="s">
        <v>213</v>
      </c>
      <c r="M28" s="13" t="s">
        <v>220</v>
      </c>
      <c r="N28" s="56" t="s">
        <v>112</v>
      </c>
    </row>
    <row r="29" spans="1:14" s="4" customFormat="1" ht="15.95" customHeight="1" x14ac:dyDescent="0.25">
      <c r="A29" s="20" t="s">
        <v>24</v>
      </c>
      <c r="B29" s="15" t="s">
        <v>137</v>
      </c>
      <c r="C29" s="15" t="s">
        <v>141</v>
      </c>
      <c r="D29" s="15">
        <v>0.96740000000000004</v>
      </c>
      <c r="E29" s="15">
        <v>0.97360000000000002</v>
      </c>
      <c r="F29" s="18" t="s">
        <v>153</v>
      </c>
      <c r="G29" s="13" t="s">
        <v>158</v>
      </c>
      <c r="H29" s="13" t="s">
        <v>168</v>
      </c>
      <c r="I29" s="13" t="s">
        <v>174</v>
      </c>
      <c r="J29" s="13" t="s">
        <v>179</v>
      </c>
      <c r="K29" s="13" t="s">
        <v>201</v>
      </c>
      <c r="L29" s="13" t="s">
        <v>215</v>
      </c>
      <c r="M29" s="13" t="s">
        <v>221</v>
      </c>
      <c r="N29" s="56" t="s">
        <v>209</v>
      </c>
    </row>
    <row r="30" spans="1:14" s="9" customFormat="1" ht="15.95" customHeight="1" x14ac:dyDescent="0.25">
      <c r="A30" s="21" t="s">
        <v>22</v>
      </c>
      <c r="B30" s="15" t="s">
        <v>138</v>
      </c>
      <c r="C30" s="15" t="s">
        <v>146</v>
      </c>
      <c r="D30" s="15" t="s">
        <v>147</v>
      </c>
      <c r="E30" s="13" t="s">
        <v>154</v>
      </c>
      <c r="F30" s="13" t="s">
        <v>156</v>
      </c>
      <c r="G30" s="13" t="s">
        <v>161</v>
      </c>
      <c r="H30" s="13" t="s">
        <v>169</v>
      </c>
      <c r="I30" s="13" t="s">
        <v>176</v>
      </c>
      <c r="J30" s="13" t="s">
        <v>185</v>
      </c>
      <c r="K30" s="13" t="s">
        <v>202</v>
      </c>
      <c r="L30" s="15" t="s">
        <v>216</v>
      </c>
      <c r="M30" s="13" t="s">
        <v>222</v>
      </c>
      <c r="N30" s="15">
        <v>0.82789999999999997</v>
      </c>
    </row>
    <row r="31" spans="1:14" s="10" customFormat="1" ht="15.95" customHeight="1" x14ac:dyDescent="0.25">
      <c r="A31" s="21" t="s">
        <v>23</v>
      </c>
      <c r="B31" s="16" t="s">
        <v>139</v>
      </c>
      <c r="C31" s="16" t="s">
        <v>123</v>
      </c>
      <c r="D31" s="16" t="s">
        <v>148</v>
      </c>
      <c r="E31" s="16" t="s">
        <v>155</v>
      </c>
      <c r="F31" s="16" t="s">
        <v>157</v>
      </c>
      <c r="G31" s="26" t="s">
        <v>162</v>
      </c>
      <c r="H31" s="26" t="s">
        <v>170</v>
      </c>
      <c r="I31" s="26" t="s">
        <v>180</v>
      </c>
      <c r="J31" s="13" t="s">
        <v>186</v>
      </c>
      <c r="K31" s="26" t="s">
        <v>203</v>
      </c>
      <c r="L31" s="16" t="s">
        <v>217</v>
      </c>
      <c r="M31" s="26" t="s">
        <v>224</v>
      </c>
      <c r="N31" s="16" t="s">
        <v>223</v>
      </c>
    </row>
    <row r="32" spans="1:14" ht="15.95" customHeight="1" x14ac:dyDescent="0.25">
      <c r="A32" s="3" t="s">
        <v>40</v>
      </c>
      <c r="B32" s="54">
        <v>0.77170000000000005</v>
      </c>
      <c r="C32" s="31" t="s">
        <v>145</v>
      </c>
      <c r="D32" s="31" t="s">
        <v>149</v>
      </c>
      <c r="E32" s="54">
        <v>0.83520000000000005</v>
      </c>
      <c r="F32" s="54">
        <v>0.8387</v>
      </c>
      <c r="G32" s="13" t="s">
        <v>161</v>
      </c>
      <c r="H32" s="31" t="s">
        <v>171</v>
      </c>
      <c r="I32" s="26" t="s">
        <v>181</v>
      </c>
      <c r="J32" s="13" t="s">
        <v>187</v>
      </c>
      <c r="K32" s="54" t="s">
        <v>204</v>
      </c>
      <c r="L32" s="54">
        <v>0.83960000000000001</v>
      </c>
      <c r="M32" s="32">
        <v>0.84530000000000005</v>
      </c>
      <c r="N32" s="54">
        <v>0.82147999999999999</v>
      </c>
    </row>
    <row r="33" spans="1:14" ht="15.95" customHeight="1" x14ac:dyDescent="0.25">
      <c r="A33" s="3" t="s">
        <v>41</v>
      </c>
      <c r="B33" s="54">
        <v>0.95279999999999998</v>
      </c>
      <c r="C33" s="31" t="s">
        <v>142</v>
      </c>
      <c r="D33" s="31" t="s">
        <v>150</v>
      </c>
      <c r="E33" s="54">
        <v>0.96440000000000003</v>
      </c>
      <c r="F33" s="54">
        <v>0.97119999999999995</v>
      </c>
      <c r="G33" s="26" t="s">
        <v>162</v>
      </c>
      <c r="H33" s="31" t="s">
        <v>172</v>
      </c>
      <c r="I33" s="26" t="s">
        <v>182</v>
      </c>
      <c r="J33" s="13" t="s">
        <v>186</v>
      </c>
      <c r="K33" s="31" t="s">
        <v>205</v>
      </c>
      <c r="L33" s="54">
        <v>0.98580000000000001</v>
      </c>
      <c r="M33" s="32">
        <v>0.97119999999999995</v>
      </c>
      <c r="N33" s="54">
        <v>0.96389999999999998</v>
      </c>
    </row>
    <row r="34" spans="1:14" ht="15.95" customHeight="1" x14ac:dyDescent="0.25">
      <c r="A34" s="3" t="s">
        <v>42</v>
      </c>
      <c r="B34" s="54">
        <v>0.81100000000000005</v>
      </c>
      <c r="C34" s="31" t="s">
        <v>144</v>
      </c>
      <c r="D34" s="31" t="s">
        <v>144</v>
      </c>
      <c r="E34" s="54">
        <v>0.88529999999999998</v>
      </c>
      <c r="F34" s="32">
        <v>0.88770000000000004</v>
      </c>
      <c r="G34" s="31" t="s">
        <v>163</v>
      </c>
      <c r="H34" s="31" t="s">
        <v>183</v>
      </c>
      <c r="I34" s="26" t="s">
        <v>183</v>
      </c>
      <c r="J34" s="13" t="s">
        <v>188</v>
      </c>
      <c r="K34" s="31" t="s">
        <v>206</v>
      </c>
      <c r="L34" s="54">
        <v>0.87739999999999996</v>
      </c>
      <c r="M34" s="32">
        <v>0.90649999999999997</v>
      </c>
      <c r="N34" s="32">
        <v>0.88748000000000005</v>
      </c>
    </row>
    <row r="35" spans="1:14" ht="15.95" customHeight="1" x14ac:dyDescent="0.25">
      <c r="A35" s="3" t="s">
        <v>43</v>
      </c>
      <c r="B35" s="54">
        <v>0.95269999999999999</v>
      </c>
      <c r="C35" s="31" t="s">
        <v>143</v>
      </c>
      <c r="D35" s="31" t="s">
        <v>151</v>
      </c>
      <c r="E35" s="54">
        <v>0.97840000000000005</v>
      </c>
      <c r="F35" s="54">
        <v>0.97460000000000002</v>
      </c>
      <c r="G35" s="31" t="s">
        <v>164</v>
      </c>
      <c r="H35" s="31" t="s">
        <v>184</v>
      </c>
      <c r="I35" s="26" t="s">
        <v>184</v>
      </c>
      <c r="J35" s="13" t="s">
        <v>210</v>
      </c>
      <c r="K35" s="31" t="s">
        <v>207</v>
      </c>
      <c r="L35" s="54">
        <v>0.97170000000000001</v>
      </c>
      <c r="M35" s="32">
        <v>0.97119999999999995</v>
      </c>
      <c r="N35" s="54">
        <v>0.95709999999999995</v>
      </c>
    </row>
  </sheetData>
  <pageMargins left="0.7" right="0.7" top="0.75" bottom="0.75" header="0.3" footer="0.3"/>
  <pageSetup scale="91" orientation="landscape" r:id="rId1"/>
  <headerFooter>
    <oddHeader>&amp;C2014 ScoreCard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" sqref="N1:N1048576"/>
    </sheetView>
  </sheetViews>
  <sheetFormatPr defaultRowHeight="15" x14ac:dyDescent="0.25"/>
  <cols>
    <col min="1" max="1" width="28" style="3" customWidth="1"/>
    <col min="2" max="13" width="7.7109375" style="6" customWidth="1"/>
    <col min="14" max="14" width="8.85546875" style="6" customWidth="1"/>
    <col min="15" max="16384" width="9.140625" style="1"/>
  </cols>
  <sheetData>
    <row r="1" spans="1:14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s="4" customFormat="1" ht="15.95" customHeight="1" x14ac:dyDescent="0.25">
      <c r="A2" s="20" t="s">
        <v>1</v>
      </c>
      <c r="B2" s="5">
        <v>217</v>
      </c>
      <c r="C2" s="5">
        <v>300</v>
      </c>
      <c r="D2" s="5">
        <v>412</v>
      </c>
      <c r="E2" s="5">
        <v>472</v>
      </c>
      <c r="F2" s="5">
        <v>482</v>
      </c>
      <c r="G2" s="5">
        <v>500</v>
      </c>
      <c r="H2" s="5">
        <v>470</v>
      </c>
      <c r="I2" s="5">
        <v>473</v>
      </c>
      <c r="J2" s="5">
        <v>397</v>
      </c>
      <c r="K2" s="5">
        <v>396</v>
      </c>
      <c r="L2" s="5">
        <v>329</v>
      </c>
      <c r="M2" s="5">
        <v>462</v>
      </c>
      <c r="N2" s="14">
        <f>SUM(B2:M2)</f>
        <v>4910</v>
      </c>
    </row>
    <row r="3" spans="1:14" s="9" customFormat="1" ht="15.95" customHeight="1" x14ac:dyDescent="0.25">
      <c r="A3" s="21" t="s">
        <v>30</v>
      </c>
      <c r="B3" s="13">
        <v>0.68</v>
      </c>
      <c r="C3" s="8">
        <v>0.73</v>
      </c>
      <c r="D3" s="8">
        <v>0.75</v>
      </c>
      <c r="E3" s="8">
        <v>0.69</v>
      </c>
      <c r="F3" s="8">
        <v>0.72</v>
      </c>
      <c r="G3" s="8">
        <v>0.66</v>
      </c>
      <c r="H3" s="8">
        <v>0.62</v>
      </c>
      <c r="I3" s="8">
        <v>0.62</v>
      </c>
      <c r="J3" s="8">
        <v>0.67</v>
      </c>
      <c r="K3" s="8">
        <v>0.76</v>
      </c>
      <c r="L3" s="8">
        <v>0.71</v>
      </c>
      <c r="M3" s="8">
        <v>0.7</v>
      </c>
      <c r="N3" s="8">
        <f t="shared" ref="N3:N10" si="0">SUM(B3:M3)/12</f>
        <v>0.6925</v>
      </c>
    </row>
    <row r="4" spans="1:14" s="9" customFormat="1" ht="15.95" customHeight="1" x14ac:dyDescent="0.25">
      <c r="A4" s="21" t="s">
        <v>31</v>
      </c>
      <c r="B4" s="13">
        <v>0.32</v>
      </c>
      <c r="C4" s="8">
        <v>0.27</v>
      </c>
      <c r="D4" s="8">
        <v>0.25</v>
      </c>
      <c r="E4" s="8">
        <v>0.31</v>
      </c>
      <c r="F4" s="8">
        <v>0.28000000000000003</v>
      </c>
      <c r="G4" s="8">
        <v>0.34</v>
      </c>
      <c r="H4" s="8">
        <v>0.38</v>
      </c>
      <c r="I4" s="8">
        <v>0.38</v>
      </c>
      <c r="J4" s="8">
        <v>0.33</v>
      </c>
      <c r="K4" s="8">
        <v>0.24</v>
      </c>
      <c r="L4" s="8">
        <v>0.28999999999999998</v>
      </c>
      <c r="M4" s="8">
        <v>0.3</v>
      </c>
      <c r="N4" s="8">
        <f t="shared" si="0"/>
        <v>0.30750000000000005</v>
      </c>
    </row>
    <row r="5" spans="1:14" s="9" customFormat="1" ht="15.95" customHeight="1" x14ac:dyDescent="0.25">
      <c r="A5" s="21" t="s">
        <v>34</v>
      </c>
      <c r="B5" s="13">
        <v>0.9</v>
      </c>
      <c r="C5" s="8">
        <v>0.85</v>
      </c>
      <c r="D5" s="8">
        <v>0.88</v>
      </c>
      <c r="E5" s="8">
        <v>0.89</v>
      </c>
      <c r="F5" s="8">
        <v>0.92</v>
      </c>
      <c r="G5" s="8">
        <v>0.92</v>
      </c>
      <c r="H5" s="8">
        <v>0.95</v>
      </c>
      <c r="I5" s="8">
        <v>0.94</v>
      </c>
      <c r="J5" s="8">
        <v>0.92</v>
      </c>
      <c r="K5" s="8">
        <v>0.91</v>
      </c>
      <c r="L5" s="8">
        <v>0.93</v>
      </c>
      <c r="M5" s="8">
        <v>0.88</v>
      </c>
      <c r="N5" s="8">
        <f t="shared" si="0"/>
        <v>0.90750000000000008</v>
      </c>
    </row>
    <row r="6" spans="1:14" s="9" customFormat="1" ht="15.95" customHeight="1" x14ac:dyDescent="0.25">
      <c r="A6" s="21" t="s">
        <v>35</v>
      </c>
      <c r="B6" s="13">
        <v>0.1</v>
      </c>
      <c r="C6" s="8">
        <v>0.15</v>
      </c>
      <c r="D6" s="8">
        <v>0.12</v>
      </c>
      <c r="E6" s="8">
        <v>0.11</v>
      </c>
      <c r="F6" s="8">
        <v>0.08</v>
      </c>
      <c r="G6" s="8">
        <v>0.08</v>
      </c>
      <c r="H6" s="8">
        <v>0.05</v>
      </c>
      <c r="I6" s="8">
        <v>0.06</v>
      </c>
      <c r="J6" s="8">
        <v>0.08</v>
      </c>
      <c r="K6" s="8">
        <v>0.09</v>
      </c>
      <c r="L6" s="8">
        <v>7.0000000000000007E-2</v>
      </c>
      <c r="M6" s="8">
        <v>0.12</v>
      </c>
      <c r="N6" s="8">
        <f t="shared" si="0"/>
        <v>9.2499999999999985E-2</v>
      </c>
    </row>
    <row r="7" spans="1:14" s="7" customFormat="1" ht="15.95" customHeight="1" x14ac:dyDescent="0.25">
      <c r="A7" s="22" t="s">
        <v>2</v>
      </c>
      <c r="B7" s="8">
        <v>0.85</v>
      </c>
      <c r="C7" s="8">
        <v>0.85</v>
      </c>
      <c r="D7" s="8">
        <v>0.82</v>
      </c>
      <c r="E7" s="8">
        <v>0.84</v>
      </c>
      <c r="F7" s="8">
        <v>0.84</v>
      </c>
      <c r="G7" s="8">
        <v>0.84</v>
      </c>
      <c r="H7" s="8">
        <v>0.85</v>
      </c>
      <c r="I7" s="8">
        <v>0.86</v>
      </c>
      <c r="J7" s="8">
        <v>0.86</v>
      </c>
      <c r="K7" s="8">
        <v>0.85</v>
      </c>
      <c r="L7" s="8">
        <v>0.85</v>
      </c>
      <c r="M7" s="8">
        <v>0.84</v>
      </c>
      <c r="N7" s="8">
        <f t="shared" si="0"/>
        <v>0.84583333333333333</v>
      </c>
    </row>
    <row r="8" spans="1:14" s="4" customFormat="1" ht="15.95" customHeight="1" x14ac:dyDescent="0.25">
      <c r="A8" s="20" t="s">
        <v>3</v>
      </c>
      <c r="B8" s="14">
        <v>727</v>
      </c>
      <c r="C8" s="14">
        <v>727</v>
      </c>
      <c r="D8" s="14">
        <v>726</v>
      </c>
      <c r="E8" s="14">
        <v>724</v>
      </c>
      <c r="F8" s="14">
        <v>726</v>
      </c>
      <c r="G8" s="14">
        <v>723</v>
      </c>
      <c r="H8" s="14">
        <v>721</v>
      </c>
      <c r="I8" s="14">
        <v>720</v>
      </c>
      <c r="J8" s="14">
        <v>726</v>
      </c>
      <c r="K8" s="14">
        <v>720</v>
      </c>
      <c r="L8" s="14">
        <v>724</v>
      </c>
      <c r="M8" s="14">
        <v>725</v>
      </c>
      <c r="N8" s="14">
        <f t="shared" si="0"/>
        <v>724.08333333333337</v>
      </c>
    </row>
    <row r="9" spans="1:14" s="7" customFormat="1" ht="15.95" customHeight="1" x14ac:dyDescent="0.25">
      <c r="A9" s="22" t="s">
        <v>4</v>
      </c>
      <c r="B9" s="13">
        <v>0.24</v>
      </c>
      <c r="C9" s="13">
        <v>0.23</v>
      </c>
      <c r="D9" s="13">
        <v>0.23</v>
      </c>
      <c r="E9" s="13">
        <v>0.23</v>
      </c>
      <c r="F9" s="13">
        <v>0.23530000000000001</v>
      </c>
      <c r="G9" s="13">
        <v>0.24</v>
      </c>
      <c r="H9" s="13">
        <v>0.24</v>
      </c>
      <c r="I9" s="13">
        <v>0.24</v>
      </c>
      <c r="J9" s="13">
        <v>0.24</v>
      </c>
      <c r="K9" s="13">
        <v>0.24</v>
      </c>
      <c r="L9" s="13">
        <v>0.23</v>
      </c>
      <c r="M9" s="13">
        <v>0.26</v>
      </c>
      <c r="N9" s="13">
        <f t="shared" si="0"/>
        <v>0.23794166666666672</v>
      </c>
    </row>
    <row r="10" spans="1:14" s="7" customFormat="1" ht="15.95" customHeight="1" x14ac:dyDescent="0.25">
      <c r="A10" s="22" t="s">
        <v>5</v>
      </c>
      <c r="B10" s="13">
        <v>0.36</v>
      </c>
      <c r="C10" s="13">
        <v>0.34</v>
      </c>
      <c r="D10" s="13">
        <v>0.35</v>
      </c>
      <c r="E10" s="13">
        <v>0.35</v>
      </c>
      <c r="F10" s="13">
        <v>0.35270000000000001</v>
      </c>
      <c r="G10" s="13">
        <v>0.36</v>
      </c>
      <c r="H10" s="13">
        <v>0.36</v>
      </c>
      <c r="I10" s="13">
        <v>0.37</v>
      </c>
      <c r="J10" s="13">
        <v>0.36</v>
      </c>
      <c r="K10" s="13">
        <v>0.36</v>
      </c>
      <c r="L10" s="13">
        <v>0.36</v>
      </c>
      <c r="M10" s="13">
        <v>0.37</v>
      </c>
      <c r="N10" s="13">
        <f t="shared" si="0"/>
        <v>0.3577249999999999</v>
      </c>
    </row>
    <row r="11" spans="1:14" s="70" customFormat="1" ht="15.95" customHeight="1" x14ac:dyDescent="0.25">
      <c r="A11" s="62" t="s">
        <v>195</v>
      </c>
      <c r="B11" s="65" t="s">
        <v>232</v>
      </c>
      <c r="C11" s="66" t="s">
        <v>233</v>
      </c>
      <c r="D11" s="67">
        <v>395</v>
      </c>
      <c r="E11" s="67">
        <v>371</v>
      </c>
      <c r="F11" s="67">
        <v>362</v>
      </c>
      <c r="G11" s="67">
        <v>375</v>
      </c>
      <c r="H11" s="67">
        <v>404</v>
      </c>
      <c r="I11" s="65">
        <v>312</v>
      </c>
      <c r="J11" s="65">
        <v>319</v>
      </c>
      <c r="K11" s="65">
        <v>284</v>
      </c>
      <c r="L11" s="67">
        <v>289</v>
      </c>
      <c r="M11" s="68">
        <v>296</v>
      </c>
      <c r="N11" s="69">
        <f>SUM(B11:M11)</f>
        <v>3407</v>
      </c>
    </row>
    <row r="12" spans="1:14" s="72" customFormat="1" ht="15.95" customHeight="1" x14ac:dyDescent="0.25">
      <c r="A12" s="22" t="s">
        <v>196</v>
      </c>
      <c r="B12" s="52" t="s">
        <v>230</v>
      </c>
      <c r="C12" s="52" t="s">
        <v>231</v>
      </c>
      <c r="D12" s="52" t="s">
        <v>241</v>
      </c>
      <c r="E12" s="71" t="s">
        <v>247</v>
      </c>
      <c r="F12" s="71" t="s">
        <v>248</v>
      </c>
      <c r="G12" s="71">
        <v>3.8</v>
      </c>
      <c r="H12" s="71">
        <v>3.67</v>
      </c>
      <c r="I12" s="71">
        <v>3.39</v>
      </c>
      <c r="J12" s="71">
        <v>3.83</v>
      </c>
      <c r="K12" s="71">
        <v>3.65</v>
      </c>
      <c r="L12" s="71">
        <v>3.77</v>
      </c>
      <c r="M12" s="71">
        <v>3.71</v>
      </c>
      <c r="N12" s="63">
        <v>3.87</v>
      </c>
    </row>
    <row r="13" spans="1:14" s="30" customFormat="1" ht="15.95" customHeight="1" x14ac:dyDescent="0.25">
      <c r="A13" s="20" t="s">
        <v>225</v>
      </c>
      <c r="B13" s="73">
        <v>2.44</v>
      </c>
      <c r="C13" s="73">
        <v>2.59</v>
      </c>
      <c r="D13" s="73">
        <v>2.82</v>
      </c>
      <c r="E13" s="73">
        <v>3.19</v>
      </c>
      <c r="F13" s="73">
        <v>3.1</v>
      </c>
      <c r="G13" s="73">
        <v>3.13</v>
      </c>
      <c r="H13" s="73">
        <v>2.73</v>
      </c>
      <c r="I13" s="73">
        <v>2.69</v>
      </c>
      <c r="J13" s="73" t="s">
        <v>284</v>
      </c>
      <c r="K13" s="73">
        <v>2.5299999999999998</v>
      </c>
      <c r="L13" s="73">
        <v>2.64</v>
      </c>
      <c r="M13" s="73">
        <v>2.2000000000000002</v>
      </c>
      <c r="N13" s="48">
        <f t="shared" ref="N13:N24" si="1">SUM(B13:M13)/12</f>
        <v>2.5050000000000003</v>
      </c>
    </row>
    <row r="14" spans="1:14" s="30" customFormat="1" ht="15.95" customHeight="1" x14ac:dyDescent="0.25">
      <c r="A14" s="20" t="s">
        <v>29</v>
      </c>
      <c r="B14" s="28">
        <v>19.510000000000002</v>
      </c>
      <c r="C14" s="28">
        <v>20.8</v>
      </c>
      <c r="D14" s="28">
        <v>23.58</v>
      </c>
      <c r="E14" s="28">
        <v>25.14</v>
      </c>
      <c r="F14" s="28">
        <v>24.4</v>
      </c>
      <c r="G14" s="28">
        <v>24.89</v>
      </c>
      <c r="H14" s="28">
        <v>23.19</v>
      </c>
      <c r="I14" s="28">
        <v>23.78</v>
      </c>
      <c r="J14" s="28">
        <v>22.92</v>
      </c>
      <c r="K14" s="73">
        <v>24.15</v>
      </c>
      <c r="L14" s="28">
        <v>21.18</v>
      </c>
      <c r="M14" s="28">
        <v>22.84</v>
      </c>
      <c r="N14" s="48">
        <f t="shared" si="1"/>
        <v>23.031666666666666</v>
      </c>
    </row>
    <row r="15" spans="1:14" s="30" customFormat="1" ht="15.95" customHeight="1" x14ac:dyDescent="0.25">
      <c r="A15" s="20" t="s">
        <v>6</v>
      </c>
      <c r="B15" s="28">
        <v>21.9</v>
      </c>
      <c r="C15" s="28">
        <v>23.29</v>
      </c>
      <c r="D15" s="28">
        <v>25.72</v>
      </c>
      <c r="E15" s="28">
        <v>26.97</v>
      </c>
      <c r="F15" s="28">
        <v>26.16</v>
      </c>
      <c r="G15" s="28">
        <v>26.59</v>
      </c>
      <c r="H15" s="28">
        <v>25.07</v>
      </c>
      <c r="I15" s="28">
        <v>25.82</v>
      </c>
      <c r="J15" s="28">
        <v>25.4</v>
      </c>
      <c r="K15" s="28">
        <v>27.2</v>
      </c>
      <c r="L15" s="28">
        <v>24.13</v>
      </c>
      <c r="M15" s="28">
        <v>25.23</v>
      </c>
      <c r="N15" s="48">
        <f t="shared" si="1"/>
        <v>25.290000000000003</v>
      </c>
    </row>
    <row r="16" spans="1:14" s="30" customFormat="1" ht="15.95" customHeight="1" x14ac:dyDescent="0.25">
      <c r="A16" s="20" t="s">
        <v>256</v>
      </c>
      <c r="B16" s="28">
        <v>7.99</v>
      </c>
      <c r="C16" s="28">
        <v>7.64</v>
      </c>
      <c r="D16" s="28">
        <v>8.83</v>
      </c>
      <c r="E16" s="28">
        <v>10.38</v>
      </c>
      <c r="F16" s="28">
        <v>11.54</v>
      </c>
      <c r="G16" s="28">
        <v>12.05</v>
      </c>
      <c r="H16" s="28">
        <v>10.54</v>
      </c>
      <c r="I16" s="28">
        <v>10.67</v>
      </c>
      <c r="J16" s="28">
        <v>10.02</v>
      </c>
      <c r="K16" s="28">
        <v>9.98</v>
      </c>
      <c r="L16" s="28">
        <v>7.94</v>
      </c>
      <c r="M16" s="28">
        <v>9.3699999999999992</v>
      </c>
      <c r="N16" s="48">
        <f t="shared" si="1"/>
        <v>9.7458333333333336</v>
      </c>
    </row>
    <row r="17" spans="1:14" s="30" customFormat="1" ht="15.95" customHeight="1" x14ac:dyDescent="0.25">
      <c r="A17" s="20" t="s">
        <v>257</v>
      </c>
      <c r="B17" s="28">
        <v>8.9499999999999993</v>
      </c>
      <c r="C17" s="28">
        <v>8.5</v>
      </c>
      <c r="D17" s="28">
        <v>10.01</v>
      </c>
      <c r="E17" s="28">
        <v>11.87</v>
      </c>
      <c r="F17" s="28">
        <v>13.04</v>
      </c>
      <c r="G17" s="28">
        <v>13.67</v>
      </c>
      <c r="H17" s="28">
        <v>11.67</v>
      </c>
      <c r="I17" s="28">
        <v>11.96</v>
      </c>
      <c r="J17" s="28">
        <v>11.03</v>
      </c>
      <c r="K17" s="28">
        <v>11.01</v>
      </c>
      <c r="L17" s="28">
        <v>8.92</v>
      </c>
      <c r="M17" s="28">
        <v>10.27</v>
      </c>
      <c r="N17" s="48">
        <f t="shared" si="1"/>
        <v>10.908333333333333</v>
      </c>
    </row>
    <row r="18" spans="1:14" s="30" customFormat="1" ht="15.95" customHeight="1" x14ac:dyDescent="0.25">
      <c r="A18" s="20" t="s">
        <v>189</v>
      </c>
      <c r="B18" s="28">
        <v>17.07</v>
      </c>
      <c r="C18" s="28">
        <v>18.22</v>
      </c>
      <c r="D18" s="28">
        <v>20.63</v>
      </c>
      <c r="E18" s="28">
        <v>21.95</v>
      </c>
      <c r="F18" s="28">
        <v>21.29</v>
      </c>
      <c r="G18" s="28">
        <v>21.76</v>
      </c>
      <c r="H18" s="28">
        <v>20.45</v>
      </c>
      <c r="I18" s="28">
        <v>21.14</v>
      </c>
      <c r="J18" s="28">
        <v>20.45</v>
      </c>
      <c r="K18" s="28">
        <v>21.62</v>
      </c>
      <c r="L18" s="28">
        <v>18.54</v>
      </c>
      <c r="M18" s="28">
        <v>20.69</v>
      </c>
      <c r="N18" s="48">
        <f t="shared" si="1"/>
        <v>20.317499999999999</v>
      </c>
    </row>
    <row r="19" spans="1:14" s="30" customFormat="1" ht="15.95" customHeight="1" x14ac:dyDescent="0.25">
      <c r="A19" s="20" t="s">
        <v>190</v>
      </c>
      <c r="B19" s="28">
        <v>14.68</v>
      </c>
      <c r="C19" s="28">
        <v>15.06</v>
      </c>
      <c r="D19" s="28">
        <v>17.440000000000001</v>
      </c>
      <c r="E19" s="28">
        <v>18.07</v>
      </c>
      <c r="F19" s="28">
        <v>18.239999999999998</v>
      </c>
      <c r="G19" s="28">
        <v>18.309999999999999</v>
      </c>
      <c r="H19" s="28">
        <v>17.11</v>
      </c>
      <c r="I19" s="28">
        <v>17.98</v>
      </c>
      <c r="J19" s="28">
        <v>16.88</v>
      </c>
      <c r="K19" s="28">
        <v>17.649999999999999</v>
      </c>
      <c r="L19" s="28">
        <v>15.66</v>
      </c>
      <c r="M19" s="28">
        <v>16.829999999999998</v>
      </c>
      <c r="N19" s="48">
        <f t="shared" si="1"/>
        <v>16.992499999999996</v>
      </c>
    </row>
    <row r="20" spans="1:14" s="30" customFormat="1" ht="15.95" customHeight="1" x14ac:dyDescent="0.25">
      <c r="A20" s="20" t="s">
        <v>191</v>
      </c>
      <c r="B20" s="28">
        <v>10.68</v>
      </c>
      <c r="C20" s="28">
        <v>10.93</v>
      </c>
      <c r="D20" s="28">
        <v>12.99</v>
      </c>
      <c r="E20" s="28">
        <v>13.46</v>
      </c>
      <c r="F20" s="28">
        <v>13.69</v>
      </c>
      <c r="G20" s="28">
        <v>13.88</v>
      </c>
      <c r="H20" s="28">
        <v>13.05</v>
      </c>
      <c r="I20" s="28">
        <v>13.47</v>
      </c>
      <c r="J20" s="28">
        <v>12.49</v>
      </c>
      <c r="K20" s="28">
        <v>12.97</v>
      </c>
      <c r="L20" s="28">
        <v>12.1</v>
      </c>
      <c r="M20" s="28">
        <v>12.63</v>
      </c>
      <c r="N20" s="48">
        <f t="shared" si="1"/>
        <v>12.694999999999999</v>
      </c>
    </row>
    <row r="21" spans="1:14" s="30" customFormat="1" ht="15.95" customHeight="1" x14ac:dyDescent="0.25">
      <c r="A21" s="20" t="s">
        <v>192</v>
      </c>
      <c r="B21" s="28">
        <v>19.46</v>
      </c>
      <c r="C21" s="28">
        <v>20.7</v>
      </c>
      <c r="D21" s="28">
        <v>22.76</v>
      </c>
      <c r="E21" s="28">
        <v>23.78</v>
      </c>
      <c r="F21" s="28">
        <v>23.05</v>
      </c>
      <c r="G21" s="28">
        <v>23.46</v>
      </c>
      <c r="H21" s="28">
        <v>22.34</v>
      </c>
      <c r="I21" s="28">
        <v>23.18</v>
      </c>
      <c r="J21" s="28">
        <v>22.94</v>
      </c>
      <c r="K21" s="28">
        <v>24.67</v>
      </c>
      <c r="L21" s="28">
        <v>21.49</v>
      </c>
      <c r="M21" s="28">
        <v>23.08</v>
      </c>
      <c r="N21" s="48">
        <f t="shared" si="1"/>
        <v>22.575833333333335</v>
      </c>
    </row>
    <row r="22" spans="1:14" s="30" customFormat="1" ht="15.95" customHeight="1" x14ac:dyDescent="0.25">
      <c r="A22" s="20" t="s">
        <v>193</v>
      </c>
      <c r="B22" s="28">
        <v>16.96</v>
      </c>
      <c r="C22" s="28">
        <v>17.39</v>
      </c>
      <c r="D22" s="28">
        <v>19.64</v>
      </c>
      <c r="E22" s="28">
        <v>19.899999999999999</v>
      </c>
      <c r="F22" s="28">
        <v>20.03</v>
      </c>
      <c r="G22" s="28">
        <v>19.989999999999998</v>
      </c>
      <c r="H22" s="53">
        <v>18.989999999999998</v>
      </c>
      <c r="I22" s="28">
        <v>20.03</v>
      </c>
      <c r="J22" s="28">
        <v>19.350000000000001</v>
      </c>
      <c r="K22" s="28">
        <v>20.38</v>
      </c>
      <c r="L22" s="28">
        <v>18.52</v>
      </c>
      <c r="M22" s="28">
        <v>19.3</v>
      </c>
      <c r="N22" s="48">
        <f t="shared" si="1"/>
        <v>19.206666666666667</v>
      </c>
    </row>
    <row r="23" spans="1:14" s="30" customFormat="1" ht="15.95" customHeight="1" x14ac:dyDescent="0.25">
      <c r="A23" s="20" t="s">
        <v>194</v>
      </c>
      <c r="B23" s="28">
        <v>12.77</v>
      </c>
      <c r="C23" s="28">
        <v>12.9</v>
      </c>
      <c r="D23" s="28">
        <v>15.01</v>
      </c>
      <c r="E23" s="28">
        <v>15.38</v>
      </c>
      <c r="F23" s="28">
        <v>15.09</v>
      </c>
      <c r="G23" s="28">
        <v>15.32</v>
      </c>
      <c r="H23" s="28">
        <v>14.71</v>
      </c>
      <c r="I23" s="28">
        <v>15.58</v>
      </c>
      <c r="J23" s="28">
        <v>14.58</v>
      </c>
      <c r="K23" s="28">
        <v>15.1</v>
      </c>
      <c r="L23" s="28">
        <v>14.79</v>
      </c>
      <c r="M23" s="28">
        <v>15.23</v>
      </c>
      <c r="N23" s="48">
        <f t="shared" si="1"/>
        <v>14.704999999999998</v>
      </c>
    </row>
    <row r="24" spans="1:14" s="30" customFormat="1" ht="15.95" customHeight="1" x14ac:dyDescent="0.25">
      <c r="A24" s="20" t="s">
        <v>28</v>
      </c>
      <c r="B24" s="28">
        <v>2.39</v>
      </c>
      <c r="C24" s="28">
        <v>2.4900000000000002</v>
      </c>
      <c r="D24" s="28">
        <v>2.13</v>
      </c>
      <c r="E24" s="28">
        <v>1.83</v>
      </c>
      <c r="F24" s="28">
        <v>1.76</v>
      </c>
      <c r="G24" s="28">
        <v>1.7</v>
      </c>
      <c r="H24" s="28">
        <v>1.88</v>
      </c>
      <c r="I24" s="28">
        <v>2.0499999999999998</v>
      </c>
      <c r="J24" s="28">
        <v>2.4900000000000002</v>
      </c>
      <c r="K24" s="28">
        <v>3.05</v>
      </c>
      <c r="L24" s="28">
        <v>2.96</v>
      </c>
      <c r="M24" s="28">
        <v>2.39</v>
      </c>
      <c r="N24" s="48">
        <f t="shared" si="1"/>
        <v>2.2600000000000002</v>
      </c>
    </row>
    <row r="25" spans="1:14" s="4" customFormat="1" ht="15.95" customHeight="1" x14ac:dyDescent="0.25">
      <c r="A25" s="20" t="s">
        <v>165</v>
      </c>
      <c r="B25" s="15" t="s">
        <v>227</v>
      </c>
      <c r="C25" s="12">
        <v>376</v>
      </c>
      <c r="D25" s="12">
        <v>454</v>
      </c>
      <c r="E25" s="12">
        <v>481</v>
      </c>
      <c r="F25" s="12">
        <v>515</v>
      </c>
      <c r="G25" s="12">
        <v>540</v>
      </c>
      <c r="H25" s="12">
        <v>546</v>
      </c>
      <c r="I25" s="12">
        <v>485</v>
      </c>
      <c r="J25" s="12">
        <v>453</v>
      </c>
      <c r="K25" s="12">
        <v>414</v>
      </c>
      <c r="L25" s="12">
        <v>381</v>
      </c>
      <c r="M25" s="12">
        <v>410</v>
      </c>
      <c r="N25" s="14">
        <f>SUM(B25:M25)</f>
        <v>5055</v>
      </c>
    </row>
    <row r="26" spans="1:14" s="4" customFormat="1" ht="15" customHeight="1" x14ac:dyDescent="0.25">
      <c r="A26" s="24" t="s">
        <v>33</v>
      </c>
      <c r="B26" s="11">
        <v>0.93</v>
      </c>
      <c r="C26" s="11">
        <v>0.89</v>
      </c>
      <c r="D26" s="11">
        <v>1.32</v>
      </c>
      <c r="E26" s="11">
        <v>1.66</v>
      </c>
      <c r="F26" s="11">
        <v>1.6</v>
      </c>
      <c r="G26" s="11">
        <v>1.56</v>
      </c>
      <c r="H26" s="11">
        <v>1.01</v>
      </c>
      <c r="I26" s="11">
        <v>1.2</v>
      </c>
      <c r="J26" s="11">
        <v>1.01</v>
      </c>
      <c r="K26" s="11">
        <v>1</v>
      </c>
      <c r="L26" s="11">
        <v>0.94</v>
      </c>
      <c r="M26" s="11">
        <v>0.84</v>
      </c>
      <c r="N26" s="11">
        <f>SUM(B26:M26)/12</f>
        <v>1.1633333333333333</v>
      </c>
    </row>
    <row r="27" spans="1:14" s="30" customFormat="1" ht="15.95" customHeight="1" x14ac:dyDescent="0.25">
      <c r="A27" s="25" t="s">
        <v>44</v>
      </c>
      <c r="B27" s="64">
        <v>0.94389999999999996</v>
      </c>
      <c r="C27" s="49">
        <v>0.98309999999999997</v>
      </c>
      <c r="D27" s="49">
        <v>0.99750000000000005</v>
      </c>
      <c r="E27" s="49">
        <v>0.99570000000000003</v>
      </c>
      <c r="F27" s="52" t="s">
        <v>249</v>
      </c>
      <c r="G27" s="52" t="s">
        <v>258</v>
      </c>
      <c r="H27" s="52" t="s">
        <v>139</v>
      </c>
      <c r="I27" s="52" t="s">
        <v>164</v>
      </c>
      <c r="J27" s="52" t="s">
        <v>285</v>
      </c>
      <c r="K27" s="52" t="s">
        <v>294</v>
      </c>
      <c r="L27" s="52" t="s">
        <v>306</v>
      </c>
      <c r="M27" s="52" t="s">
        <v>311</v>
      </c>
      <c r="N27" s="64">
        <v>0.9667</v>
      </c>
    </row>
    <row r="28" spans="1:14" s="30" customFormat="1" ht="15.95" customHeight="1" x14ac:dyDescent="0.25">
      <c r="A28" s="20" t="s">
        <v>25</v>
      </c>
      <c r="B28" s="49">
        <v>0.97030000000000005</v>
      </c>
      <c r="C28" s="49">
        <v>0.97160000000000002</v>
      </c>
      <c r="D28" s="49">
        <v>0.92290000000000005</v>
      </c>
      <c r="E28" s="49">
        <v>0.95730000000000004</v>
      </c>
      <c r="F28" s="49">
        <v>0.92559999999999998</v>
      </c>
      <c r="G28" s="52" t="s">
        <v>259</v>
      </c>
      <c r="H28" s="52" t="s">
        <v>268</v>
      </c>
      <c r="I28" s="52" t="s">
        <v>277</v>
      </c>
      <c r="J28" s="52" t="s">
        <v>152</v>
      </c>
      <c r="K28" s="52" t="s">
        <v>295</v>
      </c>
      <c r="L28" s="52" t="s">
        <v>304</v>
      </c>
      <c r="M28" s="52" t="s">
        <v>314</v>
      </c>
      <c r="N28" s="49">
        <v>0.9536</v>
      </c>
    </row>
    <row r="29" spans="1:14" s="30" customFormat="1" ht="15.95" customHeight="1" x14ac:dyDescent="0.25">
      <c r="A29" s="20" t="s">
        <v>24</v>
      </c>
      <c r="B29" s="49">
        <v>0.98019999999999996</v>
      </c>
      <c r="C29" s="49">
        <v>0.96450000000000002</v>
      </c>
      <c r="D29" s="49">
        <v>0.98031000000000001</v>
      </c>
      <c r="E29" s="49">
        <v>0.96579999999999999</v>
      </c>
      <c r="F29" s="49">
        <v>0.94530000000000003</v>
      </c>
      <c r="G29" s="52" t="s">
        <v>260</v>
      </c>
      <c r="H29" s="52" t="s">
        <v>269</v>
      </c>
      <c r="I29" s="52" t="s">
        <v>278</v>
      </c>
      <c r="J29" s="52" t="s">
        <v>286</v>
      </c>
      <c r="K29" s="52" t="s">
        <v>296</v>
      </c>
      <c r="L29" s="52" t="s">
        <v>305</v>
      </c>
      <c r="M29" s="52" t="s">
        <v>312</v>
      </c>
      <c r="N29" s="49">
        <v>0.9617</v>
      </c>
    </row>
    <row r="30" spans="1:14" s="30" customFormat="1" ht="15.95" customHeight="1" x14ac:dyDescent="0.25">
      <c r="A30" s="20" t="s">
        <v>226</v>
      </c>
      <c r="B30" s="49">
        <v>0.96530000000000005</v>
      </c>
      <c r="C30" s="49">
        <v>0.94679999999999997</v>
      </c>
      <c r="D30" s="49">
        <v>0.96309999999999996</v>
      </c>
      <c r="E30" s="49">
        <v>0.93410000000000004</v>
      </c>
      <c r="F30" s="49">
        <v>0.90590000000000004</v>
      </c>
      <c r="G30" s="52" t="s">
        <v>261</v>
      </c>
      <c r="H30" s="52" t="s">
        <v>270</v>
      </c>
      <c r="I30" s="52" t="s">
        <v>279</v>
      </c>
      <c r="J30" s="52" t="s">
        <v>287</v>
      </c>
      <c r="K30" s="52" t="s">
        <v>297</v>
      </c>
      <c r="L30" s="52" t="s">
        <v>307</v>
      </c>
      <c r="M30" s="52" t="s">
        <v>313</v>
      </c>
      <c r="N30" s="49">
        <v>0.93830000000000002</v>
      </c>
    </row>
    <row r="31" spans="1:14" s="9" customFormat="1" ht="15.95" customHeight="1" x14ac:dyDescent="0.25">
      <c r="A31" s="21" t="s">
        <v>22</v>
      </c>
      <c r="B31" s="15">
        <v>0.80200000000000005</v>
      </c>
      <c r="C31" s="15">
        <v>0.88119999999999998</v>
      </c>
      <c r="D31" s="15">
        <v>0.83020000000000005</v>
      </c>
      <c r="E31" s="13" t="s">
        <v>251</v>
      </c>
      <c r="F31" s="13" t="s">
        <v>250</v>
      </c>
      <c r="G31" s="13" t="s">
        <v>262</v>
      </c>
      <c r="H31" s="13" t="s">
        <v>272</v>
      </c>
      <c r="I31" s="13" t="s">
        <v>99</v>
      </c>
      <c r="J31" s="13" t="s">
        <v>288</v>
      </c>
      <c r="K31" s="13" t="s">
        <v>298</v>
      </c>
      <c r="L31" s="15" t="s">
        <v>308</v>
      </c>
      <c r="M31" s="13" t="s">
        <v>315</v>
      </c>
      <c r="N31" s="15">
        <v>0.80030000000000001</v>
      </c>
    </row>
    <row r="32" spans="1:14" s="10" customFormat="1" ht="15.95" customHeight="1" x14ac:dyDescent="0.25">
      <c r="A32" s="21" t="s">
        <v>23</v>
      </c>
      <c r="B32" s="15">
        <v>0.95430000000000004</v>
      </c>
      <c r="C32" s="16" t="s">
        <v>80</v>
      </c>
      <c r="D32" s="16" t="s">
        <v>237</v>
      </c>
      <c r="E32" s="16" t="s">
        <v>242</v>
      </c>
      <c r="F32" s="16" t="s">
        <v>158</v>
      </c>
      <c r="G32" s="26" t="s">
        <v>263</v>
      </c>
      <c r="H32" s="13" t="s">
        <v>271</v>
      </c>
      <c r="I32" s="26" t="s">
        <v>280</v>
      </c>
      <c r="J32" s="13" t="s">
        <v>289</v>
      </c>
      <c r="K32" s="26" t="s">
        <v>299</v>
      </c>
      <c r="L32" s="16" t="s">
        <v>139</v>
      </c>
      <c r="M32" s="13" t="s">
        <v>316</v>
      </c>
      <c r="N32" s="15">
        <v>0.95950000000000002</v>
      </c>
    </row>
    <row r="33" spans="1:14" ht="15.95" customHeight="1" x14ac:dyDescent="0.25">
      <c r="A33" s="3" t="s">
        <v>228</v>
      </c>
      <c r="B33" s="15">
        <v>0.77659999999999996</v>
      </c>
      <c r="C33" s="31" t="s">
        <v>234</v>
      </c>
      <c r="D33" s="31" t="s">
        <v>149</v>
      </c>
      <c r="E33" s="16" t="s">
        <v>243</v>
      </c>
      <c r="F33" s="54" t="s">
        <v>252</v>
      </c>
      <c r="G33" s="13" t="s">
        <v>264</v>
      </c>
      <c r="H33" s="13" t="s">
        <v>273</v>
      </c>
      <c r="I33" s="26" t="s">
        <v>281</v>
      </c>
      <c r="J33" s="13" t="s">
        <v>290</v>
      </c>
      <c r="K33" s="54" t="s">
        <v>300</v>
      </c>
      <c r="L33" s="54" t="s">
        <v>309</v>
      </c>
      <c r="M33" s="13" t="s">
        <v>317</v>
      </c>
      <c r="N33" s="15">
        <v>0.80489999999999995</v>
      </c>
    </row>
    <row r="34" spans="1:14" ht="15.95" customHeight="1" x14ac:dyDescent="0.25">
      <c r="A34" s="3" t="s">
        <v>229</v>
      </c>
      <c r="B34" s="15">
        <v>0.95940000000000003</v>
      </c>
      <c r="C34" s="31" t="s">
        <v>80</v>
      </c>
      <c r="D34" s="31" t="s">
        <v>238</v>
      </c>
      <c r="E34" s="16" t="s">
        <v>244</v>
      </c>
      <c r="F34" s="54" t="s">
        <v>253</v>
      </c>
      <c r="G34" s="26" t="s">
        <v>265</v>
      </c>
      <c r="H34" s="13" t="s">
        <v>274</v>
      </c>
      <c r="I34" s="26" t="s">
        <v>282</v>
      </c>
      <c r="J34" s="13" t="s">
        <v>291</v>
      </c>
      <c r="K34" s="31" t="s">
        <v>301</v>
      </c>
      <c r="L34" s="54">
        <v>0.94640000000000002</v>
      </c>
      <c r="M34" s="13" t="s">
        <v>265</v>
      </c>
      <c r="N34" s="15">
        <v>0.95099999999999996</v>
      </c>
    </row>
    <row r="35" spans="1:14" ht="15.95" customHeight="1" x14ac:dyDescent="0.25">
      <c r="A35" s="3" t="s">
        <v>42</v>
      </c>
      <c r="B35" s="15">
        <v>0.82740000000000002</v>
      </c>
      <c r="C35" s="31" t="s">
        <v>235</v>
      </c>
      <c r="D35" s="31" t="s">
        <v>239</v>
      </c>
      <c r="E35" s="16" t="s">
        <v>245</v>
      </c>
      <c r="F35" s="54" t="s">
        <v>254</v>
      </c>
      <c r="G35" s="31" t="s">
        <v>266</v>
      </c>
      <c r="H35" s="13" t="s">
        <v>275</v>
      </c>
      <c r="I35" s="26" t="s">
        <v>188</v>
      </c>
      <c r="J35" s="13" t="s">
        <v>292</v>
      </c>
      <c r="K35" s="31" t="s">
        <v>302</v>
      </c>
      <c r="L35" s="54" t="s">
        <v>310</v>
      </c>
      <c r="M35" s="13" t="s">
        <v>318</v>
      </c>
      <c r="N35" s="15">
        <v>0.84540000000000004</v>
      </c>
    </row>
    <row r="36" spans="1:14" ht="15.95" customHeight="1" x14ac:dyDescent="0.25">
      <c r="A36" s="3" t="s">
        <v>43</v>
      </c>
      <c r="B36" s="15">
        <v>0.94420000000000004</v>
      </c>
      <c r="C36" s="31" t="s">
        <v>236</v>
      </c>
      <c r="D36" s="31" t="s">
        <v>240</v>
      </c>
      <c r="E36" s="16" t="s">
        <v>246</v>
      </c>
      <c r="F36" s="54" t="s">
        <v>255</v>
      </c>
      <c r="G36" s="31" t="s">
        <v>267</v>
      </c>
      <c r="H36" s="13" t="s">
        <v>276</v>
      </c>
      <c r="I36" s="26" t="s">
        <v>283</v>
      </c>
      <c r="J36" s="13" t="s">
        <v>293</v>
      </c>
      <c r="K36" s="31" t="s">
        <v>303</v>
      </c>
      <c r="L36" s="54" t="s">
        <v>139</v>
      </c>
      <c r="M36" s="13" t="s">
        <v>319</v>
      </c>
      <c r="N36" s="15">
        <v>0.96340000000000003</v>
      </c>
    </row>
  </sheetData>
  <pageMargins left="0.7" right="0.7" top="0.75" bottom="0.75" header="0.3" footer="0.3"/>
  <pageSetup scale="89" orientation="landscape" r:id="rId1"/>
  <headerFooter>
    <oddHeader>&amp;C2015 ScoreCard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sqref="A1:XFD1048576"/>
    </sheetView>
  </sheetViews>
  <sheetFormatPr defaultRowHeight="15" x14ac:dyDescent="0.25"/>
  <cols>
    <col min="1" max="1" width="28" style="3" customWidth="1"/>
    <col min="2" max="13" width="7.7109375" style="6" customWidth="1"/>
    <col min="14" max="14" width="8.85546875" style="6" customWidth="1"/>
    <col min="15" max="16384" width="9.140625" style="1"/>
  </cols>
  <sheetData>
    <row r="1" spans="1:14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76" t="s">
        <v>320</v>
      </c>
    </row>
    <row r="2" spans="1:14" s="4" customFormat="1" ht="15.95" customHeight="1" x14ac:dyDescent="0.25">
      <c r="A2" s="20" t="s">
        <v>1</v>
      </c>
      <c r="B2" s="5">
        <v>254</v>
      </c>
      <c r="C2" s="5">
        <v>368</v>
      </c>
      <c r="D2" s="5">
        <v>465</v>
      </c>
      <c r="E2" s="5">
        <v>453</v>
      </c>
      <c r="F2" s="5">
        <v>524</v>
      </c>
      <c r="G2" s="5">
        <v>594</v>
      </c>
      <c r="H2" s="5">
        <v>504</v>
      </c>
      <c r="I2" s="5">
        <v>530</v>
      </c>
      <c r="J2" s="5">
        <v>496</v>
      </c>
      <c r="K2" s="5">
        <v>463</v>
      </c>
      <c r="L2" s="5">
        <v>447</v>
      </c>
      <c r="M2" s="5">
        <v>474</v>
      </c>
      <c r="N2" s="14">
        <f>SUM(B2:M2)</f>
        <v>5572</v>
      </c>
    </row>
    <row r="3" spans="1:14" s="9" customFormat="1" ht="15.95" customHeight="1" x14ac:dyDescent="0.25">
      <c r="A3" s="21" t="s">
        <v>30</v>
      </c>
      <c r="B3" s="13">
        <v>0.68</v>
      </c>
      <c r="C3" s="8">
        <v>0.66</v>
      </c>
      <c r="D3" s="8">
        <v>0.68</v>
      </c>
      <c r="E3" s="8">
        <v>0.72</v>
      </c>
      <c r="F3" s="8">
        <v>0.69</v>
      </c>
      <c r="G3" s="8">
        <v>0.72</v>
      </c>
      <c r="H3" s="8">
        <v>0.73</v>
      </c>
      <c r="I3" s="8">
        <v>0.73</v>
      </c>
      <c r="J3" s="8">
        <v>0.71</v>
      </c>
      <c r="K3" s="8">
        <v>0.68</v>
      </c>
      <c r="L3" s="8">
        <v>0.65</v>
      </c>
      <c r="M3" s="8">
        <v>0.69</v>
      </c>
      <c r="N3" s="8">
        <f t="shared" ref="N3:N26" si="0">SUM(B3:M3)/12</f>
        <v>0.69500000000000017</v>
      </c>
    </row>
    <row r="4" spans="1:14" s="9" customFormat="1" ht="15.95" customHeight="1" x14ac:dyDescent="0.25">
      <c r="A4" s="21" t="s">
        <v>31</v>
      </c>
      <c r="B4" s="13">
        <v>0.32</v>
      </c>
      <c r="C4" s="8">
        <v>0.34</v>
      </c>
      <c r="D4" s="8">
        <v>0.32</v>
      </c>
      <c r="E4" s="8">
        <v>0.28000000000000003</v>
      </c>
      <c r="F4" s="8">
        <v>0.31</v>
      </c>
      <c r="G4" s="8">
        <v>0.28000000000000003</v>
      </c>
      <c r="H4" s="8">
        <v>0.27</v>
      </c>
      <c r="I4" s="8">
        <v>0.27</v>
      </c>
      <c r="J4" s="8">
        <v>0.28999999999999998</v>
      </c>
      <c r="K4" s="8">
        <v>0.32</v>
      </c>
      <c r="L4" s="8">
        <v>0.35</v>
      </c>
      <c r="M4" s="8">
        <v>0.31</v>
      </c>
      <c r="N4" s="8">
        <f t="shared" si="0"/>
        <v>0.30499999999999999</v>
      </c>
    </row>
    <row r="5" spans="1:14" s="9" customFormat="1" ht="15.95" customHeight="1" x14ac:dyDescent="0.25">
      <c r="A5" s="21" t="s">
        <v>34</v>
      </c>
      <c r="B5" s="13">
        <v>0.9</v>
      </c>
      <c r="C5" s="8">
        <v>0.94</v>
      </c>
      <c r="D5" s="8">
        <v>0.92</v>
      </c>
      <c r="E5" s="8">
        <v>0.92</v>
      </c>
      <c r="F5" s="8">
        <v>0.93</v>
      </c>
      <c r="G5" s="8">
        <v>0.93</v>
      </c>
      <c r="H5" s="8">
        <v>0.92</v>
      </c>
      <c r="I5" s="8">
        <v>0.86</v>
      </c>
      <c r="J5" s="8">
        <v>0.87</v>
      </c>
      <c r="K5" s="8">
        <v>0.84</v>
      </c>
      <c r="L5" s="8">
        <v>0.88</v>
      </c>
      <c r="M5" s="8">
        <v>0.87</v>
      </c>
      <c r="N5" s="8">
        <f t="shared" si="0"/>
        <v>0.89833333333333332</v>
      </c>
    </row>
    <row r="6" spans="1:14" s="9" customFormat="1" ht="15.95" customHeight="1" x14ac:dyDescent="0.25">
      <c r="A6" s="21" t="s">
        <v>35</v>
      </c>
      <c r="B6" s="13">
        <v>0.1</v>
      </c>
      <c r="C6" s="8">
        <v>0.06</v>
      </c>
      <c r="D6" s="8">
        <v>0.08</v>
      </c>
      <c r="E6" s="8">
        <v>0.08</v>
      </c>
      <c r="F6" s="8">
        <v>7.0000000000000007E-2</v>
      </c>
      <c r="G6" s="8">
        <v>7.0000000000000007E-2</v>
      </c>
      <c r="H6" s="8">
        <v>0.08</v>
      </c>
      <c r="I6" s="8">
        <v>0.14000000000000001</v>
      </c>
      <c r="J6" s="8">
        <v>0.13</v>
      </c>
      <c r="K6" s="8">
        <v>0.16</v>
      </c>
      <c r="L6" s="8">
        <v>0.12</v>
      </c>
      <c r="M6" s="8">
        <v>0.13</v>
      </c>
      <c r="N6" s="8">
        <f t="shared" si="0"/>
        <v>0.10166666666666668</v>
      </c>
    </row>
    <row r="7" spans="1:14" s="7" customFormat="1" ht="15.95" customHeight="1" x14ac:dyDescent="0.25">
      <c r="A7" s="22" t="s">
        <v>2</v>
      </c>
      <c r="B7" s="8">
        <v>0.85</v>
      </c>
      <c r="C7" s="8">
        <v>0.86</v>
      </c>
      <c r="D7" s="8">
        <v>0.85</v>
      </c>
      <c r="E7" s="8">
        <v>0.85</v>
      </c>
      <c r="F7" s="8">
        <v>0.86</v>
      </c>
      <c r="G7" s="8">
        <v>0.85</v>
      </c>
      <c r="H7" s="8">
        <v>0.84</v>
      </c>
      <c r="I7" s="8">
        <v>0.85</v>
      </c>
      <c r="J7" s="8">
        <v>0.85</v>
      </c>
      <c r="K7" s="8">
        <v>0.85</v>
      </c>
      <c r="L7" s="8">
        <v>0.85</v>
      </c>
      <c r="M7" s="8">
        <v>0.86</v>
      </c>
      <c r="N7" s="8">
        <f t="shared" si="0"/>
        <v>0.85166666666666657</v>
      </c>
    </row>
    <row r="8" spans="1:14" s="4" customFormat="1" ht="15.95" customHeight="1" x14ac:dyDescent="0.25">
      <c r="A8" s="20" t="s">
        <v>3</v>
      </c>
      <c r="B8" s="14">
        <v>720</v>
      </c>
      <c r="C8" s="14">
        <v>722</v>
      </c>
      <c r="D8" s="14">
        <v>720</v>
      </c>
      <c r="E8" s="14">
        <v>722</v>
      </c>
      <c r="F8" s="14">
        <v>722</v>
      </c>
      <c r="G8" s="14">
        <v>729</v>
      </c>
      <c r="H8" s="14">
        <v>730</v>
      </c>
      <c r="I8" s="14">
        <v>727</v>
      </c>
      <c r="J8" s="14">
        <v>725</v>
      </c>
      <c r="K8" s="14">
        <v>724</v>
      </c>
      <c r="L8" s="14">
        <v>728</v>
      </c>
      <c r="M8" s="14">
        <v>724</v>
      </c>
      <c r="N8" s="74">
        <f t="shared" si="0"/>
        <v>724.41666666666663</v>
      </c>
    </row>
    <row r="9" spans="1:14" s="7" customFormat="1" ht="15.95" customHeight="1" x14ac:dyDescent="0.25">
      <c r="A9" s="22" t="s">
        <v>4</v>
      </c>
      <c r="B9" s="13">
        <v>0.24</v>
      </c>
      <c r="C9" s="13">
        <v>0.24</v>
      </c>
      <c r="D9" s="13">
        <v>0.25</v>
      </c>
      <c r="E9" s="13">
        <v>0.24</v>
      </c>
      <c r="F9" s="13">
        <v>0.24</v>
      </c>
      <c r="G9" s="13">
        <v>0.24</v>
      </c>
      <c r="H9" s="13">
        <v>0.24</v>
      </c>
      <c r="I9" s="13">
        <v>0.24</v>
      </c>
      <c r="J9" s="13">
        <v>0.23</v>
      </c>
      <c r="K9" s="13">
        <v>0.24</v>
      </c>
      <c r="L9" s="13">
        <v>0.24</v>
      </c>
      <c r="M9" s="13">
        <v>0.24</v>
      </c>
      <c r="N9" s="13">
        <f t="shared" si="0"/>
        <v>0.24000000000000007</v>
      </c>
    </row>
    <row r="10" spans="1:14" s="7" customFormat="1" ht="15.95" customHeight="1" x14ac:dyDescent="0.25">
      <c r="A10" s="22" t="s">
        <v>5</v>
      </c>
      <c r="B10" s="13">
        <v>0.38</v>
      </c>
      <c r="C10" s="13">
        <v>0.36</v>
      </c>
      <c r="D10" s="13">
        <v>0.37</v>
      </c>
      <c r="E10" s="13">
        <v>0.36</v>
      </c>
      <c r="F10" s="13">
        <v>0.36</v>
      </c>
      <c r="G10" s="13">
        <v>0.37</v>
      </c>
      <c r="H10" s="13">
        <v>0.36</v>
      </c>
      <c r="I10" s="13">
        <v>0.36</v>
      </c>
      <c r="J10" s="13">
        <v>0.36</v>
      </c>
      <c r="K10" s="13">
        <v>0.37</v>
      </c>
      <c r="L10" s="13">
        <v>0.37</v>
      </c>
      <c r="M10" s="13">
        <v>0.36</v>
      </c>
      <c r="N10" s="13">
        <f t="shared" si="0"/>
        <v>0.36499999999999999</v>
      </c>
    </row>
    <row r="11" spans="1:14" s="70" customFormat="1" ht="15.95" customHeight="1" x14ac:dyDescent="0.25">
      <c r="A11" s="62" t="s">
        <v>195</v>
      </c>
      <c r="B11" s="67">
        <v>259</v>
      </c>
      <c r="C11" s="67">
        <v>349</v>
      </c>
      <c r="D11" s="67">
        <v>429</v>
      </c>
      <c r="E11" s="67">
        <v>393</v>
      </c>
      <c r="F11" s="67">
        <v>447</v>
      </c>
      <c r="G11" s="67">
        <v>441</v>
      </c>
      <c r="H11" s="67">
        <v>359</v>
      </c>
      <c r="I11" s="65">
        <v>406</v>
      </c>
      <c r="J11" s="65">
        <v>384</v>
      </c>
      <c r="K11" s="65">
        <v>352</v>
      </c>
      <c r="L11" s="67">
        <v>348</v>
      </c>
      <c r="M11" s="68">
        <v>278</v>
      </c>
      <c r="N11" s="69">
        <f>SUM(B11:M11)</f>
        <v>4445</v>
      </c>
    </row>
    <row r="12" spans="1:14" s="72" customFormat="1" ht="15.95" customHeight="1" x14ac:dyDescent="0.25">
      <c r="A12" s="22" t="s">
        <v>196</v>
      </c>
      <c r="B12" s="75">
        <v>3.1</v>
      </c>
      <c r="C12" s="75">
        <v>3.72</v>
      </c>
      <c r="D12" s="75">
        <v>4.032</v>
      </c>
      <c r="E12" s="75">
        <v>3.96</v>
      </c>
      <c r="F12" s="71">
        <v>4.2699999999999996</v>
      </c>
      <c r="G12" s="71">
        <v>4.0999999999999996</v>
      </c>
      <c r="H12" s="71">
        <v>4.45</v>
      </c>
      <c r="I12" s="71">
        <v>3.68</v>
      </c>
      <c r="J12" s="71">
        <v>3.8</v>
      </c>
      <c r="K12" s="71">
        <v>3.68</v>
      </c>
      <c r="L12" s="71">
        <v>3.55</v>
      </c>
      <c r="M12" s="71">
        <v>4.08</v>
      </c>
      <c r="N12" s="63">
        <f t="shared" si="0"/>
        <v>3.8684999999999996</v>
      </c>
    </row>
    <row r="13" spans="1:14" s="30" customFormat="1" ht="15.95" customHeight="1" x14ac:dyDescent="0.25">
      <c r="A13" s="20" t="s">
        <v>225</v>
      </c>
      <c r="B13" s="73">
        <v>2.35</v>
      </c>
      <c r="C13" s="73">
        <v>1.95</v>
      </c>
      <c r="D13" s="73">
        <v>2.13</v>
      </c>
      <c r="E13" s="73">
        <v>2.7</v>
      </c>
      <c r="F13" s="73">
        <v>2.8</v>
      </c>
      <c r="G13" s="73">
        <v>2.8</v>
      </c>
      <c r="H13" s="73">
        <v>2.33</v>
      </c>
      <c r="I13" s="73">
        <v>2.8</v>
      </c>
      <c r="J13" s="73">
        <v>2.56</v>
      </c>
      <c r="K13" s="73">
        <v>2.85</v>
      </c>
      <c r="L13" s="73">
        <v>2.63</v>
      </c>
      <c r="M13" s="73">
        <v>2.64</v>
      </c>
      <c r="N13" s="48">
        <f t="shared" si="0"/>
        <v>2.5450000000000004</v>
      </c>
    </row>
    <row r="14" spans="1:14" s="30" customFormat="1" ht="15.95" customHeight="1" x14ac:dyDescent="0.25">
      <c r="A14" s="20" t="s">
        <v>29</v>
      </c>
      <c r="B14" s="28">
        <v>21.7</v>
      </c>
      <c r="C14" s="28">
        <v>21.47</v>
      </c>
      <c r="D14" s="28">
        <v>21.76</v>
      </c>
      <c r="E14" s="28">
        <v>22.23</v>
      </c>
      <c r="F14" s="28">
        <v>23.15</v>
      </c>
      <c r="G14" s="28">
        <v>23.29</v>
      </c>
      <c r="H14" s="28">
        <v>22.13</v>
      </c>
      <c r="I14" s="28">
        <v>23.02</v>
      </c>
      <c r="J14" s="28">
        <v>21.57</v>
      </c>
      <c r="K14" s="73">
        <v>21.39</v>
      </c>
      <c r="L14" s="28">
        <v>21.39</v>
      </c>
      <c r="M14" s="28">
        <v>21.96</v>
      </c>
      <c r="N14" s="48">
        <f t="shared" si="0"/>
        <v>22.088333333333328</v>
      </c>
    </row>
    <row r="15" spans="1:14" s="30" customFormat="1" ht="15.95" customHeight="1" x14ac:dyDescent="0.25">
      <c r="A15" s="20" t="s">
        <v>6</v>
      </c>
      <c r="B15" s="28">
        <v>24.39</v>
      </c>
      <c r="C15" s="28">
        <v>24.23</v>
      </c>
      <c r="D15" s="28">
        <v>24.74</v>
      </c>
      <c r="E15" s="28">
        <v>25.04</v>
      </c>
      <c r="F15" s="28">
        <v>25.66</v>
      </c>
      <c r="G15" s="28">
        <v>25.33</v>
      </c>
      <c r="H15" s="28">
        <v>24.05</v>
      </c>
      <c r="I15" s="28">
        <v>25.36</v>
      </c>
      <c r="J15" s="28">
        <v>23.84</v>
      </c>
      <c r="K15" s="28">
        <v>23.66</v>
      </c>
      <c r="L15" s="28">
        <v>23.46</v>
      </c>
      <c r="M15" s="28">
        <v>23.95</v>
      </c>
      <c r="N15" s="48">
        <f t="shared" si="0"/>
        <v>24.47583333333333</v>
      </c>
    </row>
    <row r="16" spans="1:14" s="30" customFormat="1" ht="15.95" customHeight="1" x14ac:dyDescent="0.25">
      <c r="A16" s="20" t="s">
        <v>256</v>
      </c>
      <c r="B16" s="28">
        <v>9.16</v>
      </c>
      <c r="C16" s="28">
        <v>8.7899999999999991</v>
      </c>
      <c r="D16" s="28">
        <v>9.4</v>
      </c>
      <c r="E16" s="28">
        <v>9.9600000000000009</v>
      </c>
      <c r="F16" s="28">
        <v>10.38</v>
      </c>
      <c r="G16" s="28">
        <v>11.17</v>
      </c>
      <c r="H16" s="28">
        <v>11.17</v>
      </c>
      <c r="I16" s="28">
        <v>10.93</v>
      </c>
      <c r="J16" s="28">
        <v>10.42</v>
      </c>
      <c r="K16" s="28">
        <v>9.85</v>
      </c>
      <c r="L16" s="28">
        <v>10.029999999999999</v>
      </c>
      <c r="M16" s="28">
        <v>10.75</v>
      </c>
      <c r="N16" s="48">
        <f t="shared" si="0"/>
        <v>10.1675</v>
      </c>
    </row>
    <row r="17" spans="1:15" s="30" customFormat="1" ht="15.95" customHeight="1" x14ac:dyDescent="0.25">
      <c r="A17" s="20" t="s">
        <v>257</v>
      </c>
      <c r="B17" s="28">
        <v>9.93</v>
      </c>
      <c r="C17" s="28">
        <v>9.7100000000000009</v>
      </c>
      <c r="D17" s="28">
        <v>10.41</v>
      </c>
      <c r="E17" s="28">
        <v>10.72</v>
      </c>
      <c r="F17" s="28">
        <v>11.3</v>
      </c>
      <c r="G17" s="28">
        <v>12.28</v>
      </c>
      <c r="H17" s="28">
        <v>12.17</v>
      </c>
      <c r="I17" s="28">
        <v>12.06</v>
      </c>
      <c r="J17" s="28">
        <v>11.39</v>
      </c>
      <c r="K17" s="28">
        <v>10.7</v>
      </c>
      <c r="L17" s="28">
        <v>10.84</v>
      </c>
      <c r="M17" s="28">
        <v>11.62</v>
      </c>
      <c r="N17" s="48">
        <f t="shared" si="0"/>
        <v>11.094166666666668</v>
      </c>
    </row>
    <row r="18" spans="1:15" s="30" customFormat="1" ht="15.95" customHeight="1" x14ac:dyDescent="0.25">
      <c r="A18" s="20" t="s">
        <v>189</v>
      </c>
      <c r="B18" s="28">
        <v>19.350000000000001</v>
      </c>
      <c r="C18" s="28">
        <v>19.52</v>
      </c>
      <c r="D18" s="28">
        <v>19.96</v>
      </c>
      <c r="E18" s="28">
        <v>19.53</v>
      </c>
      <c r="F18" s="28">
        <v>20.350000000000001</v>
      </c>
      <c r="G18" s="28">
        <v>20.81</v>
      </c>
      <c r="H18" s="28">
        <v>19.8</v>
      </c>
      <c r="I18" s="28">
        <v>20.420000000000002</v>
      </c>
      <c r="J18" s="28">
        <v>19</v>
      </c>
      <c r="K18" s="28">
        <v>18.7</v>
      </c>
      <c r="L18" s="28">
        <v>18.79</v>
      </c>
      <c r="M18" s="28">
        <v>19.34</v>
      </c>
      <c r="N18" s="48">
        <f t="shared" si="0"/>
        <v>19.630833333333332</v>
      </c>
    </row>
    <row r="19" spans="1:15" s="30" customFormat="1" ht="15.95" customHeight="1" x14ac:dyDescent="0.25">
      <c r="A19" s="20" t="s">
        <v>190</v>
      </c>
      <c r="B19" s="28">
        <v>15.73</v>
      </c>
      <c r="C19" s="28">
        <v>16.39</v>
      </c>
      <c r="D19" s="28">
        <v>16.53</v>
      </c>
      <c r="E19" s="28">
        <v>16.72</v>
      </c>
      <c r="F19" s="28">
        <v>17.440000000000001</v>
      </c>
      <c r="G19" s="28">
        <v>17.420000000000002</v>
      </c>
      <c r="H19" s="28">
        <v>16.73</v>
      </c>
      <c r="I19" s="28">
        <v>17.100000000000001</v>
      </c>
      <c r="J19" s="28">
        <v>16.239999999999998</v>
      </c>
      <c r="K19" s="28">
        <v>16.52</v>
      </c>
      <c r="L19" s="28">
        <v>15.62</v>
      </c>
      <c r="M19" s="28">
        <v>16.84</v>
      </c>
      <c r="N19" s="48">
        <f t="shared" si="0"/>
        <v>16.606666666666669</v>
      </c>
    </row>
    <row r="20" spans="1:15" s="30" customFormat="1" ht="15.95" customHeight="1" x14ac:dyDescent="0.25">
      <c r="A20" s="20" t="s">
        <v>191</v>
      </c>
      <c r="B20" s="28">
        <v>11.67</v>
      </c>
      <c r="C20" s="28">
        <v>13.27</v>
      </c>
      <c r="D20" s="28">
        <v>12.48</v>
      </c>
      <c r="E20" s="28">
        <v>12.39</v>
      </c>
      <c r="F20" s="28">
        <v>12.79</v>
      </c>
      <c r="G20" s="28">
        <v>13</v>
      </c>
      <c r="H20" s="28">
        <v>12.52</v>
      </c>
      <c r="I20" s="28">
        <v>12.35</v>
      </c>
      <c r="J20" s="28">
        <v>11.98</v>
      </c>
      <c r="K20" s="28">
        <v>11.9</v>
      </c>
      <c r="L20" s="28">
        <v>11.92</v>
      </c>
      <c r="M20" s="28">
        <v>12.35</v>
      </c>
      <c r="N20" s="48">
        <f t="shared" si="0"/>
        <v>12.384999999999998</v>
      </c>
    </row>
    <row r="21" spans="1:15" s="30" customFormat="1" ht="15.95" customHeight="1" x14ac:dyDescent="0.25">
      <c r="A21" s="20" t="s">
        <v>192</v>
      </c>
      <c r="B21" s="28">
        <v>22.05</v>
      </c>
      <c r="C21" s="28">
        <v>22.28</v>
      </c>
      <c r="D21" s="28">
        <v>22.57</v>
      </c>
      <c r="E21" s="28">
        <v>22.34</v>
      </c>
      <c r="F21" s="28">
        <v>22.99</v>
      </c>
      <c r="G21" s="28">
        <v>22.84</v>
      </c>
      <c r="H21" s="28">
        <v>21.72</v>
      </c>
      <c r="I21" s="28">
        <v>22.76</v>
      </c>
      <c r="J21" s="28">
        <v>21.28</v>
      </c>
      <c r="K21" s="28">
        <v>20.98</v>
      </c>
      <c r="L21" s="28">
        <v>20.87</v>
      </c>
      <c r="M21" s="28">
        <v>21.33</v>
      </c>
      <c r="N21" s="48">
        <f t="shared" si="0"/>
        <v>22.000833333333333</v>
      </c>
    </row>
    <row r="22" spans="1:15" s="30" customFormat="1" ht="15.95" customHeight="1" x14ac:dyDescent="0.25">
      <c r="A22" s="20" t="s">
        <v>193</v>
      </c>
      <c r="B22" s="28">
        <v>18.489999999999998</v>
      </c>
      <c r="C22" s="28">
        <v>18.600000000000001</v>
      </c>
      <c r="D22" s="28">
        <v>19.489999999999998</v>
      </c>
      <c r="E22" s="28">
        <v>19.54</v>
      </c>
      <c r="F22" s="28">
        <v>19.829999999999998</v>
      </c>
      <c r="G22" s="28">
        <v>19.45</v>
      </c>
      <c r="H22" s="53">
        <v>18.600000000000001</v>
      </c>
      <c r="I22" s="28">
        <v>19.399999999999999</v>
      </c>
      <c r="J22" s="28">
        <v>18.440000000000001</v>
      </c>
      <c r="K22" s="28">
        <v>18.75</v>
      </c>
      <c r="L22" s="28">
        <v>17.64</v>
      </c>
      <c r="M22" s="28">
        <v>18.77</v>
      </c>
      <c r="N22" s="48">
        <f t="shared" si="0"/>
        <v>18.916666666666668</v>
      </c>
    </row>
    <row r="23" spans="1:15" s="30" customFormat="1" ht="15.95" customHeight="1" x14ac:dyDescent="0.25">
      <c r="A23" s="20" t="s">
        <v>194</v>
      </c>
      <c r="B23" s="28">
        <v>14.31</v>
      </c>
      <c r="C23" s="28">
        <v>14.13</v>
      </c>
      <c r="D23" s="28">
        <v>15.13</v>
      </c>
      <c r="E23" s="28">
        <v>14.81</v>
      </c>
      <c r="F23" s="28">
        <v>14.68</v>
      </c>
      <c r="G23" s="28">
        <v>14.75</v>
      </c>
      <c r="H23" s="28">
        <v>14.16</v>
      </c>
      <c r="I23" s="28">
        <v>14.57</v>
      </c>
      <c r="J23" s="28">
        <v>13.76</v>
      </c>
      <c r="K23" s="28">
        <v>13.93</v>
      </c>
      <c r="L23" s="28">
        <v>13.54</v>
      </c>
      <c r="M23" s="28">
        <v>13.97</v>
      </c>
      <c r="N23" s="48">
        <f t="shared" si="0"/>
        <v>14.311666666666666</v>
      </c>
    </row>
    <row r="24" spans="1:15" s="30" customFormat="1" ht="15.95" customHeight="1" x14ac:dyDescent="0.25">
      <c r="A24" s="20" t="s">
        <v>28</v>
      </c>
      <c r="B24" s="28">
        <v>2.69</v>
      </c>
      <c r="C24" s="28">
        <v>2.75</v>
      </c>
      <c r="D24" s="28">
        <v>2.13</v>
      </c>
      <c r="E24" s="28">
        <v>2.81</v>
      </c>
      <c r="F24" s="28">
        <v>2.5299999999999998</v>
      </c>
      <c r="G24" s="28">
        <v>2.04</v>
      </c>
      <c r="H24" s="28">
        <v>1.92</v>
      </c>
      <c r="I24" s="28">
        <v>2.4</v>
      </c>
      <c r="J24" s="28">
        <v>2.27</v>
      </c>
      <c r="K24" s="28">
        <v>2.2799999999999998</v>
      </c>
      <c r="L24" s="28">
        <v>2.08</v>
      </c>
      <c r="M24" s="28">
        <v>1.99</v>
      </c>
      <c r="N24" s="48">
        <f t="shared" si="0"/>
        <v>2.3241666666666663</v>
      </c>
    </row>
    <row r="25" spans="1:15" s="4" customFormat="1" ht="15.95" customHeight="1" x14ac:dyDescent="0.25">
      <c r="A25" s="20" t="s">
        <v>165</v>
      </c>
      <c r="B25" s="17">
        <v>331</v>
      </c>
      <c r="C25" s="12">
        <v>436</v>
      </c>
      <c r="D25" s="12">
        <v>505</v>
      </c>
      <c r="E25" s="12">
        <v>536</v>
      </c>
      <c r="F25" s="12">
        <v>532</v>
      </c>
      <c r="G25" s="12">
        <v>609</v>
      </c>
      <c r="H25" s="12">
        <v>548</v>
      </c>
      <c r="I25" s="12">
        <v>587</v>
      </c>
      <c r="J25" s="12">
        <v>542</v>
      </c>
      <c r="K25" s="12">
        <v>490</v>
      </c>
      <c r="L25" s="12">
        <v>495</v>
      </c>
      <c r="M25" s="12">
        <v>438</v>
      </c>
      <c r="N25" s="14">
        <f>SUM(B25:M25)</f>
        <v>6049</v>
      </c>
    </row>
    <row r="26" spans="1:15" s="4" customFormat="1" ht="15" customHeight="1" x14ac:dyDescent="0.25">
      <c r="A26" s="24" t="s">
        <v>33</v>
      </c>
      <c r="B26" s="11">
        <v>0.87</v>
      </c>
      <c r="C26" s="11">
        <v>0.9</v>
      </c>
      <c r="D26" s="11">
        <v>0.82</v>
      </c>
      <c r="E26" s="11">
        <v>0.96</v>
      </c>
      <c r="F26" s="11">
        <v>1.05</v>
      </c>
      <c r="G26" s="11">
        <v>1.29</v>
      </c>
      <c r="H26" s="11">
        <v>0.98</v>
      </c>
      <c r="I26" s="11">
        <v>1.1000000000000001</v>
      </c>
      <c r="J26" s="11">
        <v>0.97</v>
      </c>
      <c r="K26" s="11">
        <v>0.78</v>
      </c>
      <c r="L26" s="11">
        <v>0.9</v>
      </c>
      <c r="M26" s="11">
        <v>0.93</v>
      </c>
      <c r="N26" s="11">
        <f t="shared" si="0"/>
        <v>0.96249999999999991</v>
      </c>
    </row>
    <row r="27" spans="1:15" s="30" customFormat="1" ht="15.95" customHeight="1" x14ac:dyDescent="0.25">
      <c r="A27" s="25" t="s">
        <v>44</v>
      </c>
      <c r="B27" s="64">
        <v>0.95220000000000005</v>
      </c>
      <c r="C27" s="49">
        <v>0.91710000000000003</v>
      </c>
      <c r="D27" s="49">
        <v>0.92559999999999998</v>
      </c>
      <c r="E27" s="49">
        <v>0.93100000000000005</v>
      </c>
      <c r="F27" s="49">
        <v>0.91310000000000002</v>
      </c>
      <c r="G27" s="49">
        <v>0.92479999999999996</v>
      </c>
      <c r="H27" s="49">
        <v>0.91090000000000004</v>
      </c>
      <c r="I27" s="49">
        <v>0.98260000000000003</v>
      </c>
      <c r="J27" s="49">
        <v>0.97750000000000004</v>
      </c>
      <c r="K27" s="49">
        <v>0.99119999999999997</v>
      </c>
      <c r="L27" s="49">
        <v>0.97089999999999999</v>
      </c>
      <c r="M27" s="49">
        <v>0.9375</v>
      </c>
      <c r="N27" s="49">
        <v>0.94450000000000001</v>
      </c>
    </row>
    <row r="28" spans="1:15" s="30" customFormat="1" ht="15.95" customHeight="1" x14ac:dyDescent="0.25">
      <c r="A28" s="20" t="s">
        <v>25</v>
      </c>
      <c r="B28" s="49">
        <v>0.98329999999999995</v>
      </c>
      <c r="C28" s="49">
        <v>0.98799999999999999</v>
      </c>
      <c r="D28" s="49">
        <v>0.98350000000000004</v>
      </c>
      <c r="E28" s="49">
        <v>0.99280000000000002</v>
      </c>
      <c r="F28" s="49">
        <v>0.98939999999999995</v>
      </c>
      <c r="G28" s="49">
        <v>0.98150000000000004</v>
      </c>
      <c r="H28" s="49">
        <v>0.98</v>
      </c>
      <c r="I28" s="49">
        <v>0.97838999999999998</v>
      </c>
      <c r="J28" s="49">
        <v>0.98540000000000005</v>
      </c>
      <c r="K28" s="49">
        <v>0.96899999999999997</v>
      </c>
      <c r="L28" s="49">
        <v>0.9607</v>
      </c>
      <c r="M28" s="49">
        <v>0.95469999999999999</v>
      </c>
      <c r="N28" s="64">
        <f>SUM(B28:M28)/12</f>
        <v>0.97889083333333327</v>
      </c>
      <c r="O28" s="72"/>
    </row>
    <row r="29" spans="1:15" s="30" customFormat="1" ht="15.95" customHeight="1" x14ac:dyDescent="0.25">
      <c r="A29" s="20" t="s">
        <v>24</v>
      </c>
      <c r="B29" s="49">
        <v>0.97070000000000001</v>
      </c>
      <c r="C29" s="49">
        <v>0.9849</v>
      </c>
      <c r="D29" s="49">
        <v>0.97870000000000001</v>
      </c>
      <c r="E29" s="49">
        <v>0.97850000000000004</v>
      </c>
      <c r="F29" s="49">
        <v>0.97889999999999999</v>
      </c>
      <c r="G29" s="49">
        <v>0.98519999999999996</v>
      </c>
      <c r="H29" s="49">
        <v>0.96220000000000006</v>
      </c>
      <c r="I29" s="49">
        <v>0.98429999999999995</v>
      </c>
      <c r="J29" s="49">
        <v>0.98129999999999995</v>
      </c>
      <c r="K29" s="49">
        <v>0.99109999999999998</v>
      </c>
      <c r="L29" s="49">
        <v>0.97460000000000002</v>
      </c>
      <c r="M29" s="49">
        <v>0.97840000000000005</v>
      </c>
      <c r="N29" s="64">
        <f>SUM(B29:M29)/12</f>
        <v>0.97906666666666675</v>
      </c>
      <c r="O29" s="72"/>
    </row>
    <row r="30" spans="1:15" s="30" customFormat="1" ht="15.95" customHeight="1" x14ac:dyDescent="0.25">
      <c r="A30" s="20" t="s">
        <v>226</v>
      </c>
      <c r="B30" s="49">
        <v>0.96230000000000004</v>
      </c>
      <c r="C30" s="49">
        <v>0.97589999999999999</v>
      </c>
      <c r="D30" s="49">
        <v>0.96689999999999998</v>
      </c>
      <c r="E30" s="49">
        <v>0.97370000000000001</v>
      </c>
      <c r="F30" s="49">
        <v>0.97460000000000002</v>
      </c>
      <c r="G30" s="49">
        <v>0.96860000000000002</v>
      </c>
      <c r="H30" s="49">
        <v>0.95330000000000004</v>
      </c>
      <c r="I30" s="49">
        <v>0.96850000000000003</v>
      </c>
      <c r="J30" s="49">
        <v>0.9667</v>
      </c>
      <c r="K30" s="49">
        <v>0.9667</v>
      </c>
      <c r="L30" s="49">
        <v>0.95609999999999995</v>
      </c>
      <c r="M30" s="49">
        <v>0.9375</v>
      </c>
      <c r="N30" s="64">
        <f>SUM(B30:M30)/12</f>
        <v>0.96423333333333316</v>
      </c>
      <c r="O30" s="72"/>
    </row>
    <row r="31" spans="1:15" s="9" customFormat="1" ht="15.95" customHeight="1" x14ac:dyDescent="0.25">
      <c r="A31" s="21" t="s">
        <v>22</v>
      </c>
      <c r="B31" s="15">
        <v>0.84330000000000005</v>
      </c>
      <c r="C31" s="15">
        <v>0.83979999999999999</v>
      </c>
      <c r="D31" s="15">
        <v>0.82040000000000002</v>
      </c>
      <c r="E31" s="13" t="s">
        <v>322</v>
      </c>
      <c r="F31" s="13" t="s">
        <v>327</v>
      </c>
      <c r="G31" s="13" t="s">
        <v>328</v>
      </c>
      <c r="H31" s="13" t="s">
        <v>332</v>
      </c>
      <c r="I31" s="13" t="s">
        <v>336</v>
      </c>
      <c r="J31" s="13" t="s">
        <v>341</v>
      </c>
      <c r="K31" s="13" t="s">
        <v>346</v>
      </c>
      <c r="L31" s="15">
        <v>0.78990000000000005</v>
      </c>
      <c r="M31" s="15">
        <v>0.79749999999999999</v>
      </c>
      <c r="N31" s="15">
        <v>0.81969999999999998</v>
      </c>
    </row>
    <row r="32" spans="1:15" s="10" customFormat="1" ht="15.95" customHeight="1" x14ac:dyDescent="0.25">
      <c r="A32" s="21" t="s">
        <v>23</v>
      </c>
      <c r="B32" s="15">
        <v>0.96309999999999996</v>
      </c>
      <c r="C32" s="15">
        <v>0.94169999999999998</v>
      </c>
      <c r="D32" s="15">
        <v>0.96760000000000002</v>
      </c>
      <c r="E32" s="16" t="s">
        <v>321</v>
      </c>
      <c r="F32" s="16" t="s">
        <v>324</v>
      </c>
      <c r="G32" s="16" t="s">
        <v>329</v>
      </c>
      <c r="H32" s="16" t="s">
        <v>333</v>
      </c>
      <c r="I32" s="16" t="s">
        <v>340</v>
      </c>
      <c r="J32" s="16" t="s">
        <v>342</v>
      </c>
      <c r="K32" s="16" t="s">
        <v>347</v>
      </c>
      <c r="L32" s="16" t="s">
        <v>353</v>
      </c>
      <c r="M32" s="16" t="s">
        <v>357</v>
      </c>
      <c r="N32" s="16" t="s">
        <v>361</v>
      </c>
    </row>
    <row r="33" spans="1:14" ht="15.95" customHeight="1" x14ac:dyDescent="0.25">
      <c r="A33" s="3" t="s">
        <v>228</v>
      </c>
      <c r="B33" s="15">
        <v>0.87560000000000004</v>
      </c>
      <c r="C33" s="15">
        <v>0.83009999999999995</v>
      </c>
      <c r="D33" s="15">
        <v>0.81799999999999995</v>
      </c>
      <c r="E33" s="16" t="s">
        <v>322</v>
      </c>
      <c r="F33" s="16" t="s">
        <v>325</v>
      </c>
      <c r="G33" s="16" t="s">
        <v>330</v>
      </c>
      <c r="H33" s="16" t="s">
        <v>334</v>
      </c>
      <c r="I33" s="16" t="s">
        <v>339</v>
      </c>
      <c r="J33" s="16" t="s">
        <v>343</v>
      </c>
      <c r="K33" s="16" t="s">
        <v>348</v>
      </c>
      <c r="L33" s="16" t="s">
        <v>354</v>
      </c>
      <c r="M33" s="16" t="s">
        <v>358</v>
      </c>
      <c r="N33" s="16" t="s">
        <v>362</v>
      </c>
    </row>
    <row r="34" spans="1:14" ht="15.95" customHeight="1" x14ac:dyDescent="0.25">
      <c r="A34" s="3" t="s">
        <v>229</v>
      </c>
      <c r="B34" s="15">
        <v>0.96309999999999996</v>
      </c>
      <c r="C34" s="15">
        <v>0.94169999999999998</v>
      </c>
      <c r="D34" s="15">
        <v>0.96509999999999996</v>
      </c>
      <c r="E34" s="16" t="s">
        <v>321</v>
      </c>
      <c r="F34" s="16" t="s">
        <v>133</v>
      </c>
      <c r="G34" s="16" t="s">
        <v>209</v>
      </c>
      <c r="H34" s="16" t="s">
        <v>333</v>
      </c>
      <c r="I34" s="16" t="s">
        <v>134</v>
      </c>
      <c r="J34" s="16" t="s">
        <v>350</v>
      </c>
      <c r="K34" s="16" t="s">
        <v>349</v>
      </c>
      <c r="L34" s="16" t="s">
        <v>314</v>
      </c>
      <c r="M34" s="16" t="s">
        <v>311</v>
      </c>
      <c r="N34" s="16" t="s">
        <v>363</v>
      </c>
    </row>
    <row r="35" spans="1:14" ht="15.95" customHeight="1" x14ac:dyDescent="0.25">
      <c r="A35" s="3" t="s">
        <v>42</v>
      </c>
      <c r="B35" s="15">
        <v>0.89859999999999995</v>
      </c>
      <c r="C35" s="15">
        <v>0.84950000000000003</v>
      </c>
      <c r="D35" s="15">
        <v>0.84040000000000004</v>
      </c>
      <c r="E35" s="15" t="s">
        <v>323</v>
      </c>
      <c r="F35" s="15" t="s">
        <v>326</v>
      </c>
      <c r="G35" s="15" t="s">
        <v>331</v>
      </c>
      <c r="H35" s="15" t="s">
        <v>335</v>
      </c>
      <c r="I35" s="16" t="s">
        <v>337</v>
      </c>
      <c r="J35" s="16" t="s">
        <v>344</v>
      </c>
      <c r="K35" s="16" t="s">
        <v>351</v>
      </c>
      <c r="L35" s="16" t="s">
        <v>355</v>
      </c>
      <c r="M35" s="16" t="s">
        <v>359</v>
      </c>
      <c r="N35" s="16" t="s">
        <v>364</v>
      </c>
    </row>
    <row r="36" spans="1:14" ht="15.95" customHeight="1" x14ac:dyDescent="0.25">
      <c r="A36" s="3" t="s">
        <v>43</v>
      </c>
      <c r="B36" s="15">
        <v>0.96309999999999996</v>
      </c>
      <c r="C36" s="15">
        <v>0.96120000000000005</v>
      </c>
      <c r="D36" s="15">
        <v>0.97009999999999996</v>
      </c>
      <c r="E36" s="15">
        <v>0.97519999999999996</v>
      </c>
      <c r="F36" s="15">
        <v>0.95840000000000003</v>
      </c>
      <c r="G36" s="15">
        <v>0.96130000000000004</v>
      </c>
      <c r="H36" s="15">
        <v>0.96689999999999998</v>
      </c>
      <c r="I36" s="16" t="s">
        <v>338</v>
      </c>
      <c r="J36" s="16" t="s">
        <v>345</v>
      </c>
      <c r="K36" s="16" t="s">
        <v>352</v>
      </c>
      <c r="L36" s="16" t="s">
        <v>356</v>
      </c>
      <c r="M36" s="16" t="s">
        <v>360</v>
      </c>
      <c r="N36" s="16" t="s">
        <v>365</v>
      </c>
    </row>
  </sheetData>
  <pageMargins left="0.7" right="0.7" top="0.75" bottom="0.75" header="0.3" footer="0.3"/>
  <pageSetup scale="89" orientation="landscape" r:id="rId1"/>
  <headerFooter>
    <oddHeader>&amp;C2016 ScoreCard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1" zoomScaleNormal="100" workbookViewId="0">
      <selection activeCell="O27" sqref="O27:O29"/>
    </sheetView>
  </sheetViews>
  <sheetFormatPr defaultRowHeight="15" x14ac:dyDescent="0.25"/>
  <cols>
    <col min="1" max="1" width="28" style="3" customWidth="1"/>
    <col min="2" max="13" width="7.7109375" style="6" customWidth="1"/>
    <col min="14" max="14" width="8.85546875" style="6" customWidth="1"/>
    <col min="15" max="16384" width="9.140625" style="1"/>
  </cols>
  <sheetData>
    <row r="1" spans="1:15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76" t="s">
        <v>320</v>
      </c>
    </row>
    <row r="2" spans="1:15" s="4" customFormat="1" ht="15.95" customHeight="1" x14ac:dyDescent="0.25">
      <c r="A2" s="20" t="s">
        <v>1</v>
      </c>
      <c r="B2" s="5">
        <v>294</v>
      </c>
      <c r="C2" s="5">
        <v>311</v>
      </c>
      <c r="D2" s="5">
        <v>472</v>
      </c>
      <c r="E2" s="5">
        <v>494</v>
      </c>
      <c r="F2" s="5">
        <v>547</v>
      </c>
      <c r="G2" s="5">
        <v>553</v>
      </c>
      <c r="H2" s="5">
        <v>439</v>
      </c>
      <c r="I2" s="5">
        <v>482</v>
      </c>
      <c r="J2" s="5">
        <v>396</v>
      </c>
      <c r="K2" s="5">
        <v>361</v>
      </c>
      <c r="L2" s="5">
        <v>372</v>
      </c>
      <c r="M2" s="5">
        <v>401</v>
      </c>
      <c r="N2" s="14">
        <f>SUM(B2:M2)</f>
        <v>5122</v>
      </c>
    </row>
    <row r="3" spans="1:15" s="9" customFormat="1" ht="15.95" customHeight="1" x14ac:dyDescent="0.25">
      <c r="A3" s="21" t="s">
        <v>30</v>
      </c>
      <c r="B3" s="13">
        <v>0.68</v>
      </c>
      <c r="C3" s="8">
        <v>0.64</v>
      </c>
      <c r="D3" s="8">
        <v>0.68</v>
      </c>
      <c r="E3" s="8">
        <v>0.68</v>
      </c>
      <c r="F3" s="8">
        <v>0.74</v>
      </c>
      <c r="G3" s="8">
        <v>0.73</v>
      </c>
      <c r="H3" s="8">
        <v>0.69</v>
      </c>
      <c r="I3" s="8">
        <v>0.76</v>
      </c>
      <c r="J3" s="8">
        <v>0.73</v>
      </c>
      <c r="K3" s="8">
        <v>0.74</v>
      </c>
      <c r="L3" s="8">
        <v>0.85</v>
      </c>
      <c r="M3" s="8">
        <v>0.75</v>
      </c>
      <c r="N3" s="8">
        <f>SUM(B3:M3)/12</f>
        <v>0.72250000000000003</v>
      </c>
    </row>
    <row r="4" spans="1:15" s="9" customFormat="1" ht="15.95" customHeight="1" x14ac:dyDescent="0.25">
      <c r="A4" s="21" t="s">
        <v>31</v>
      </c>
      <c r="B4" s="13">
        <v>0.32</v>
      </c>
      <c r="C4" s="8">
        <v>0.36</v>
      </c>
      <c r="D4" s="8">
        <v>0.32</v>
      </c>
      <c r="E4" s="8">
        <v>0.32</v>
      </c>
      <c r="F4" s="8">
        <v>0.26</v>
      </c>
      <c r="G4" s="8">
        <v>0.27</v>
      </c>
      <c r="H4" s="8">
        <v>0.31</v>
      </c>
      <c r="I4" s="8">
        <v>0.24</v>
      </c>
      <c r="J4" s="8">
        <v>0.27</v>
      </c>
      <c r="K4" s="8">
        <v>0.26</v>
      </c>
      <c r="L4" s="8">
        <v>0.15</v>
      </c>
      <c r="M4" s="8">
        <v>0.25</v>
      </c>
      <c r="N4" s="8">
        <f>SUM(B4:M4)/12</f>
        <v>0.27750000000000002</v>
      </c>
    </row>
    <row r="5" spans="1:15" s="9" customFormat="1" ht="15.95" customHeight="1" x14ac:dyDescent="0.25">
      <c r="A5" s="21" t="s">
        <v>34</v>
      </c>
      <c r="B5" s="13">
        <v>0.9</v>
      </c>
      <c r="C5" s="8">
        <v>0.92</v>
      </c>
      <c r="D5" s="8">
        <v>0.88</v>
      </c>
      <c r="E5" s="8">
        <v>0.94</v>
      </c>
      <c r="F5" s="8">
        <v>0.94</v>
      </c>
      <c r="G5" s="8">
        <v>0.97</v>
      </c>
      <c r="H5" s="8">
        <v>0.95</v>
      </c>
      <c r="I5" s="8">
        <v>0.94</v>
      </c>
      <c r="J5" s="8">
        <v>0.92</v>
      </c>
      <c r="K5" s="8">
        <v>0.89</v>
      </c>
      <c r="L5" s="8">
        <v>0.92</v>
      </c>
      <c r="M5" s="8">
        <v>0.9</v>
      </c>
      <c r="N5" s="8">
        <f>SUM(B5:M5)/12</f>
        <v>0.92249999999999999</v>
      </c>
    </row>
    <row r="6" spans="1:15" s="9" customFormat="1" ht="15.95" customHeight="1" x14ac:dyDescent="0.25">
      <c r="A6" s="21" t="s">
        <v>35</v>
      </c>
      <c r="B6" s="13">
        <v>0.1</v>
      </c>
      <c r="C6" s="8">
        <v>0.08</v>
      </c>
      <c r="D6" s="8">
        <v>0.12</v>
      </c>
      <c r="E6" s="8">
        <v>0.06</v>
      </c>
      <c r="F6" s="8">
        <v>0.06</v>
      </c>
      <c r="G6" s="8">
        <v>0.03</v>
      </c>
      <c r="H6" s="8">
        <v>0.05</v>
      </c>
      <c r="I6" s="8">
        <v>0.06</v>
      </c>
      <c r="J6" s="8">
        <v>0.08</v>
      </c>
      <c r="K6" s="8">
        <v>0.11</v>
      </c>
      <c r="L6" s="8">
        <v>0.08</v>
      </c>
      <c r="M6" s="8">
        <v>0.1</v>
      </c>
      <c r="N6" s="8">
        <f>SUM(B6:M6)/12</f>
        <v>7.7499999999999986E-2</v>
      </c>
    </row>
    <row r="7" spans="1:15" s="7" customFormat="1" ht="15.95" customHeight="1" x14ac:dyDescent="0.25">
      <c r="A7" s="22" t="s">
        <v>2</v>
      </c>
      <c r="B7" s="8">
        <v>0.85</v>
      </c>
      <c r="C7" s="8">
        <v>0.86</v>
      </c>
      <c r="D7" s="8">
        <v>0.85</v>
      </c>
      <c r="E7" s="8">
        <v>0.86</v>
      </c>
      <c r="F7" s="8">
        <v>0.86</v>
      </c>
      <c r="G7" s="8">
        <v>0.85</v>
      </c>
      <c r="H7" s="8">
        <v>0.86</v>
      </c>
      <c r="I7" s="8">
        <v>0.85</v>
      </c>
      <c r="J7" s="8">
        <v>0.85</v>
      </c>
      <c r="K7" s="8">
        <v>0.83</v>
      </c>
      <c r="L7" s="8">
        <v>0.81</v>
      </c>
      <c r="M7" s="8">
        <v>0.86</v>
      </c>
      <c r="N7" s="8">
        <f>SUM(B7:M7)/12</f>
        <v>0.84916666666666663</v>
      </c>
    </row>
    <row r="8" spans="1:15" s="4" customFormat="1" ht="15.95" customHeight="1" x14ac:dyDescent="0.25">
      <c r="A8" s="20" t="s">
        <v>3</v>
      </c>
      <c r="B8" s="14">
        <v>720</v>
      </c>
      <c r="C8" s="14">
        <v>723</v>
      </c>
      <c r="D8" s="14">
        <v>724</v>
      </c>
      <c r="E8" s="14">
        <v>725</v>
      </c>
      <c r="F8" s="14">
        <v>727</v>
      </c>
      <c r="G8" s="14">
        <v>728</v>
      </c>
      <c r="H8" s="14">
        <v>724</v>
      </c>
      <c r="I8" s="14">
        <v>729</v>
      </c>
      <c r="J8" s="14">
        <v>727</v>
      </c>
      <c r="K8" s="14">
        <v>721</v>
      </c>
      <c r="L8" s="14">
        <v>733</v>
      </c>
      <c r="M8" s="14">
        <v>730</v>
      </c>
      <c r="N8" s="13">
        <v>7.26</v>
      </c>
      <c r="O8" s="4">
        <f>SUM(B8:M8)/12</f>
        <v>725.91666666666663</v>
      </c>
    </row>
    <row r="9" spans="1:15" s="7" customFormat="1" ht="15.95" customHeight="1" x14ac:dyDescent="0.25">
      <c r="A9" s="22" t="s">
        <v>4</v>
      </c>
      <c r="B9" s="13">
        <v>0.25</v>
      </c>
      <c r="C9" s="13">
        <v>0.24</v>
      </c>
      <c r="D9" s="13">
        <v>0.24</v>
      </c>
      <c r="E9" s="13">
        <v>0.25</v>
      </c>
      <c r="F9" s="13">
        <v>0.24</v>
      </c>
      <c r="G9" s="13">
        <v>0.25</v>
      </c>
      <c r="H9" s="13">
        <v>0.25</v>
      </c>
      <c r="I9" s="13">
        <v>0.24</v>
      </c>
      <c r="J9" s="13">
        <v>0.24</v>
      </c>
      <c r="K9" s="13">
        <v>0.24</v>
      </c>
      <c r="L9" s="13">
        <v>0.25</v>
      </c>
      <c r="M9" s="13">
        <v>0.25</v>
      </c>
      <c r="N9" s="8">
        <f>SUM(B9:M9)/12</f>
        <v>0.24500000000000002</v>
      </c>
    </row>
    <row r="10" spans="1:15" s="7" customFormat="1" ht="15.95" customHeight="1" x14ac:dyDescent="0.25">
      <c r="A10" s="22" t="s">
        <v>5</v>
      </c>
      <c r="B10" s="13">
        <v>0.37</v>
      </c>
      <c r="C10" s="13">
        <v>0.36</v>
      </c>
      <c r="D10" s="13">
        <v>0.37</v>
      </c>
      <c r="E10" s="13">
        <v>0.37</v>
      </c>
      <c r="F10" s="13">
        <v>0.36</v>
      </c>
      <c r="G10" s="13">
        <v>0.37</v>
      </c>
      <c r="H10" s="13">
        <v>0.37</v>
      </c>
      <c r="I10" s="13">
        <v>0.37</v>
      </c>
      <c r="J10" s="13">
        <v>0.37</v>
      </c>
      <c r="K10" s="13">
        <v>0.37</v>
      </c>
      <c r="L10" s="13">
        <v>0.37</v>
      </c>
      <c r="M10" s="13">
        <v>0.38</v>
      </c>
      <c r="N10" s="8">
        <f>SUM(B10:M10)/12</f>
        <v>0.3691666666666667</v>
      </c>
    </row>
    <row r="11" spans="1:15" s="68" customFormat="1" ht="15.95" customHeight="1" x14ac:dyDescent="0.25">
      <c r="A11" s="77" t="s">
        <v>195</v>
      </c>
      <c r="B11" s="65">
        <v>255</v>
      </c>
      <c r="C11" s="65">
        <v>300</v>
      </c>
      <c r="D11" s="65">
        <v>466</v>
      </c>
      <c r="E11" s="65">
        <v>370</v>
      </c>
      <c r="F11" s="65">
        <v>412</v>
      </c>
      <c r="G11" s="65">
        <v>393</v>
      </c>
      <c r="H11" s="65">
        <v>351</v>
      </c>
      <c r="I11" s="65">
        <v>389</v>
      </c>
      <c r="J11" s="65">
        <v>334</v>
      </c>
      <c r="K11" s="65">
        <v>313</v>
      </c>
      <c r="L11" s="65">
        <v>308</v>
      </c>
      <c r="M11" s="68">
        <v>228</v>
      </c>
      <c r="N11" s="69">
        <f>SUM(B11:M11)</f>
        <v>4119</v>
      </c>
    </row>
    <row r="12" spans="1:15" s="72" customFormat="1" ht="15.95" customHeight="1" x14ac:dyDescent="0.25">
      <c r="A12" s="22" t="s">
        <v>196</v>
      </c>
      <c r="B12" s="75">
        <v>3.19</v>
      </c>
      <c r="C12" s="75">
        <v>3.42</v>
      </c>
      <c r="D12" s="75">
        <v>3.98</v>
      </c>
      <c r="E12" s="75">
        <v>3.88</v>
      </c>
      <c r="F12" s="71">
        <v>3.82</v>
      </c>
      <c r="G12" s="71">
        <v>4.03</v>
      </c>
      <c r="H12" s="71">
        <v>3.89</v>
      </c>
      <c r="I12" s="71">
        <v>3.88</v>
      </c>
      <c r="J12" s="71">
        <v>3.81</v>
      </c>
      <c r="K12" s="71">
        <v>3.54</v>
      </c>
      <c r="L12" s="71">
        <v>4.07</v>
      </c>
      <c r="M12" s="71">
        <v>3.51</v>
      </c>
      <c r="N12" s="63">
        <f t="shared" ref="N12:N24" si="0">SUM(B12:M12)/12</f>
        <v>3.7516666666666665</v>
      </c>
    </row>
    <row r="13" spans="1:15" s="30" customFormat="1" ht="15.95" customHeight="1" x14ac:dyDescent="0.25">
      <c r="A13" s="20" t="s">
        <v>225</v>
      </c>
      <c r="B13" s="73">
        <v>1.69</v>
      </c>
      <c r="C13" s="73">
        <v>2.2400000000000002</v>
      </c>
      <c r="D13" s="73">
        <v>2.82</v>
      </c>
      <c r="E13" s="73">
        <v>3.12</v>
      </c>
      <c r="F13" s="73">
        <v>2.76</v>
      </c>
      <c r="G13" s="73">
        <v>2.8</v>
      </c>
      <c r="H13" s="73">
        <v>2.41</v>
      </c>
      <c r="I13" s="73">
        <v>2.33</v>
      </c>
      <c r="J13" s="73" t="s">
        <v>366</v>
      </c>
      <c r="K13" s="73">
        <v>2.58</v>
      </c>
      <c r="L13" s="73">
        <v>2.06</v>
      </c>
      <c r="M13" s="73">
        <v>2.46</v>
      </c>
      <c r="N13" s="63">
        <f t="shared" si="0"/>
        <v>2.2725</v>
      </c>
    </row>
    <row r="14" spans="1:15" s="30" customFormat="1" ht="15.95" customHeight="1" x14ac:dyDescent="0.25">
      <c r="A14" s="20" t="s">
        <v>29</v>
      </c>
      <c r="B14" s="28">
        <v>22.48</v>
      </c>
      <c r="C14" s="28">
        <v>19.41</v>
      </c>
      <c r="D14" s="28">
        <v>20.36</v>
      </c>
      <c r="E14" s="28">
        <v>23.08</v>
      </c>
      <c r="F14" s="28">
        <v>24.5</v>
      </c>
      <c r="G14" s="28">
        <v>22.9</v>
      </c>
      <c r="H14" s="28">
        <v>20.93</v>
      </c>
      <c r="I14" s="28">
        <v>21.43</v>
      </c>
      <c r="J14" s="28">
        <v>24.53</v>
      </c>
      <c r="K14" s="73">
        <v>21.37</v>
      </c>
      <c r="L14" s="28">
        <v>21.34</v>
      </c>
      <c r="M14" s="28">
        <v>19.68</v>
      </c>
      <c r="N14" s="63">
        <f t="shared" si="0"/>
        <v>21.834166666666665</v>
      </c>
    </row>
    <row r="15" spans="1:15" s="30" customFormat="1" ht="15.95" customHeight="1" x14ac:dyDescent="0.25">
      <c r="A15" s="20" t="s">
        <v>6</v>
      </c>
      <c r="B15" s="28">
        <v>24.97</v>
      </c>
      <c r="C15" s="28">
        <v>22.39</v>
      </c>
      <c r="D15" s="28">
        <v>23.4</v>
      </c>
      <c r="E15" s="28">
        <v>25.68</v>
      </c>
      <c r="F15" s="28">
        <v>27.17</v>
      </c>
      <c r="G15" s="28">
        <v>25.58</v>
      </c>
      <c r="H15" s="28">
        <v>23.39</v>
      </c>
      <c r="I15" s="28">
        <v>24.57</v>
      </c>
      <c r="J15" s="28">
        <v>27.55</v>
      </c>
      <c r="K15" s="28">
        <v>24.54</v>
      </c>
      <c r="L15" s="28">
        <v>24.11</v>
      </c>
      <c r="M15" s="28">
        <v>22.23</v>
      </c>
      <c r="N15" s="63">
        <f t="shared" si="0"/>
        <v>24.631666666666664</v>
      </c>
    </row>
    <row r="16" spans="1:15" s="30" customFormat="1" ht="15.95" customHeight="1" x14ac:dyDescent="0.25">
      <c r="A16" s="20" t="s">
        <v>256</v>
      </c>
      <c r="B16" s="28">
        <v>11.6</v>
      </c>
      <c r="C16" s="28">
        <v>7.6</v>
      </c>
      <c r="D16" s="28">
        <v>7.7</v>
      </c>
      <c r="E16" s="28">
        <v>9.11</v>
      </c>
      <c r="F16" s="28">
        <v>10.43</v>
      </c>
      <c r="G16" s="28">
        <v>10.19</v>
      </c>
      <c r="H16" s="28">
        <v>9.07</v>
      </c>
      <c r="I16" s="28">
        <v>8.7899999999999991</v>
      </c>
      <c r="J16" s="28">
        <v>9.35</v>
      </c>
      <c r="K16" s="28">
        <v>8.57</v>
      </c>
      <c r="L16" s="28">
        <v>8.34</v>
      </c>
      <c r="M16" s="28">
        <v>8.7200000000000006</v>
      </c>
      <c r="N16" s="63">
        <f t="shared" si="0"/>
        <v>9.1224999999999969</v>
      </c>
    </row>
    <row r="17" spans="1:15" s="30" customFormat="1" ht="15.95" customHeight="1" x14ac:dyDescent="0.25">
      <c r="A17" s="20" t="s">
        <v>257</v>
      </c>
      <c r="B17" s="28">
        <v>12.54</v>
      </c>
      <c r="C17" s="28">
        <v>8.4</v>
      </c>
      <c r="D17" s="28">
        <v>8.5</v>
      </c>
      <c r="E17" s="28">
        <v>10.029999999999999</v>
      </c>
      <c r="F17" s="28">
        <v>11.33</v>
      </c>
      <c r="G17" s="28">
        <v>11.29</v>
      </c>
      <c r="H17" s="28">
        <v>10.050000000000001</v>
      </c>
      <c r="I17" s="28">
        <v>9.86</v>
      </c>
      <c r="J17" s="28">
        <v>10.42</v>
      </c>
      <c r="K17" s="28">
        <v>9.36</v>
      </c>
      <c r="L17" s="28">
        <v>9.18</v>
      </c>
      <c r="M17" s="28">
        <v>9.5500000000000007</v>
      </c>
      <c r="N17" s="63">
        <f t="shared" si="0"/>
        <v>10.0425</v>
      </c>
    </row>
    <row r="18" spans="1:15" s="30" customFormat="1" ht="15.95" customHeight="1" x14ac:dyDescent="0.25">
      <c r="A18" s="20" t="s">
        <v>189</v>
      </c>
      <c r="B18" s="28">
        <v>20.8</v>
      </c>
      <c r="C18" s="28">
        <v>17.420000000000002</v>
      </c>
      <c r="D18" s="28">
        <v>17.61</v>
      </c>
      <c r="E18" s="28">
        <v>19.96</v>
      </c>
      <c r="F18" s="28">
        <v>21.74</v>
      </c>
      <c r="G18" s="28">
        <v>20.36</v>
      </c>
      <c r="H18" s="28">
        <v>18.52</v>
      </c>
      <c r="I18" s="28">
        <v>19.239999999999998</v>
      </c>
      <c r="J18" s="28">
        <v>22.01</v>
      </c>
      <c r="K18" s="28">
        <v>18.88</v>
      </c>
      <c r="L18" s="28">
        <v>19.32</v>
      </c>
      <c r="M18" s="28">
        <v>17.22</v>
      </c>
      <c r="N18" s="63">
        <f t="shared" si="0"/>
        <v>19.423333333333332</v>
      </c>
    </row>
    <row r="19" spans="1:15" s="30" customFormat="1" ht="15.95" customHeight="1" x14ac:dyDescent="0.25">
      <c r="A19" s="20" t="s">
        <v>190</v>
      </c>
      <c r="B19" s="28">
        <v>16.25</v>
      </c>
      <c r="C19" s="28">
        <v>14.55</v>
      </c>
      <c r="D19" s="28">
        <v>14.78</v>
      </c>
      <c r="E19" s="28">
        <v>17.29</v>
      </c>
      <c r="F19" s="28">
        <v>17.829999999999998</v>
      </c>
      <c r="G19" s="28">
        <v>16.89</v>
      </c>
      <c r="H19" s="28">
        <v>15.26</v>
      </c>
      <c r="I19" s="28">
        <v>15.78</v>
      </c>
      <c r="J19" s="28">
        <v>17.13</v>
      </c>
      <c r="K19" s="28">
        <v>14.37</v>
      </c>
      <c r="L19" s="28">
        <v>14.38</v>
      </c>
      <c r="M19" s="28">
        <v>14.52</v>
      </c>
      <c r="N19" s="63">
        <f t="shared" si="0"/>
        <v>15.7525</v>
      </c>
    </row>
    <row r="20" spans="1:15" s="30" customFormat="1" ht="15.95" customHeight="1" x14ac:dyDescent="0.25">
      <c r="A20" s="20" t="s">
        <v>191</v>
      </c>
      <c r="B20" s="28">
        <v>11.74</v>
      </c>
      <c r="C20" s="28">
        <v>10.89</v>
      </c>
      <c r="D20" s="28">
        <v>11.15</v>
      </c>
      <c r="E20" s="28">
        <v>12.78</v>
      </c>
      <c r="F20" s="28">
        <v>13.33</v>
      </c>
      <c r="G20" s="28">
        <v>12.54</v>
      </c>
      <c r="H20" s="28">
        <v>11.16</v>
      </c>
      <c r="I20" s="28">
        <v>11.63</v>
      </c>
      <c r="J20" s="28">
        <v>12.16</v>
      </c>
      <c r="K20" s="28">
        <v>10.029999999999999</v>
      </c>
      <c r="L20" s="28">
        <v>10.51</v>
      </c>
      <c r="M20" s="53" t="s">
        <v>368</v>
      </c>
      <c r="N20" s="63">
        <f t="shared" si="0"/>
        <v>10.66</v>
      </c>
    </row>
    <row r="21" spans="1:15" s="30" customFormat="1" ht="15.95" customHeight="1" x14ac:dyDescent="0.25">
      <c r="A21" s="20" t="s">
        <v>192</v>
      </c>
      <c r="B21" s="28">
        <v>22.69</v>
      </c>
      <c r="C21" s="28">
        <v>20.51</v>
      </c>
      <c r="D21" s="28">
        <v>20.65</v>
      </c>
      <c r="E21" s="28">
        <v>22.56</v>
      </c>
      <c r="F21" s="28">
        <v>24.41</v>
      </c>
      <c r="G21" s="28">
        <v>23.04</v>
      </c>
      <c r="H21" s="28">
        <v>20.98</v>
      </c>
      <c r="I21" s="28">
        <v>22.38</v>
      </c>
      <c r="J21" s="28">
        <v>25.03</v>
      </c>
      <c r="K21" s="28">
        <v>22.56</v>
      </c>
      <c r="L21" s="28">
        <v>19.760000000000002</v>
      </c>
      <c r="M21" s="28">
        <v>19.75</v>
      </c>
      <c r="N21" s="63">
        <f t="shared" si="0"/>
        <v>22.02666666666666</v>
      </c>
    </row>
    <row r="22" spans="1:15" s="30" customFormat="1" ht="15.95" customHeight="1" x14ac:dyDescent="0.25">
      <c r="A22" s="20" t="s">
        <v>193</v>
      </c>
      <c r="B22" s="28">
        <v>18.71</v>
      </c>
      <c r="C22" s="28">
        <v>17.61</v>
      </c>
      <c r="D22" s="28">
        <v>17.8</v>
      </c>
      <c r="E22" s="28">
        <v>19.91</v>
      </c>
      <c r="F22" s="28">
        <v>20.54</v>
      </c>
      <c r="G22" s="28">
        <v>19.59</v>
      </c>
      <c r="H22" s="53">
        <v>17.68</v>
      </c>
      <c r="I22" s="28">
        <v>18.920000000000002</v>
      </c>
      <c r="J22" s="28">
        <v>20.170000000000002</v>
      </c>
      <c r="K22" s="28">
        <v>18.07</v>
      </c>
      <c r="L22" s="28">
        <v>17.21</v>
      </c>
      <c r="M22" s="28">
        <v>16.98</v>
      </c>
      <c r="N22" s="63">
        <f t="shared" si="0"/>
        <v>18.599166666666665</v>
      </c>
    </row>
    <row r="23" spans="1:15" s="30" customFormat="1" ht="15.95" customHeight="1" x14ac:dyDescent="0.25">
      <c r="A23" s="20" t="s">
        <v>194</v>
      </c>
      <c r="B23" s="28">
        <v>13.94</v>
      </c>
      <c r="C23" s="28">
        <v>13.86</v>
      </c>
      <c r="D23" s="28">
        <v>14.28</v>
      </c>
      <c r="E23" s="28">
        <v>15.48</v>
      </c>
      <c r="F23" s="28">
        <v>15.93</v>
      </c>
      <c r="G23" s="28">
        <v>15.13</v>
      </c>
      <c r="H23" s="28">
        <v>13.18</v>
      </c>
      <c r="I23" s="28">
        <v>14.5</v>
      </c>
      <c r="J23" s="28">
        <v>14.74</v>
      </c>
      <c r="K23" s="28">
        <v>13.06</v>
      </c>
      <c r="L23" s="28">
        <v>13.13</v>
      </c>
      <c r="M23" s="28">
        <v>12.99</v>
      </c>
      <c r="N23" s="63">
        <f t="shared" si="0"/>
        <v>14.185000000000002</v>
      </c>
    </row>
    <row r="24" spans="1:15" s="30" customFormat="1" ht="15.95" customHeight="1" x14ac:dyDescent="0.25">
      <c r="A24" s="20" t="s">
        <v>28</v>
      </c>
      <c r="B24" s="28">
        <v>1.89</v>
      </c>
      <c r="C24" s="28">
        <v>3.09</v>
      </c>
      <c r="D24" s="28">
        <v>3.04</v>
      </c>
      <c r="E24" s="28">
        <v>2.6</v>
      </c>
      <c r="F24" s="28">
        <v>2.67</v>
      </c>
      <c r="G24" s="28">
        <v>2.68</v>
      </c>
      <c r="H24" s="28">
        <v>2.46</v>
      </c>
      <c r="I24" s="28">
        <v>3.13</v>
      </c>
      <c r="J24" s="28">
        <v>3.02</v>
      </c>
      <c r="K24" s="28" t="s">
        <v>367</v>
      </c>
      <c r="L24" s="28">
        <v>3.38</v>
      </c>
      <c r="M24" s="28">
        <v>2.5299999999999998</v>
      </c>
      <c r="N24" s="48">
        <f t="shared" si="0"/>
        <v>2.5408333333333331</v>
      </c>
    </row>
    <row r="25" spans="1:15" s="4" customFormat="1" ht="15.95" customHeight="1" x14ac:dyDescent="0.25">
      <c r="A25" s="20" t="s">
        <v>165</v>
      </c>
      <c r="B25" s="17">
        <v>366</v>
      </c>
      <c r="C25" s="12">
        <v>394</v>
      </c>
      <c r="D25" s="12">
        <v>587</v>
      </c>
      <c r="E25" s="12">
        <v>548</v>
      </c>
      <c r="F25" s="12">
        <v>577</v>
      </c>
      <c r="G25" s="12">
        <v>538</v>
      </c>
      <c r="H25" s="12">
        <v>485</v>
      </c>
      <c r="I25" s="12">
        <v>532</v>
      </c>
      <c r="J25" s="12">
        <v>358</v>
      </c>
      <c r="K25" s="12">
        <v>444</v>
      </c>
      <c r="L25" s="12">
        <v>375</v>
      </c>
      <c r="M25" s="12">
        <v>386</v>
      </c>
      <c r="N25" s="14">
        <f>SUM(B25:M25)</f>
        <v>5590</v>
      </c>
    </row>
    <row r="26" spans="1:15" s="4" customFormat="1" ht="15" customHeight="1" x14ac:dyDescent="0.25">
      <c r="A26" s="24" t="s">
        <v>33</v>
      </c>
      <c r="B26" s="11">
        <v>0.99</v>
      </c>
      <c r="C26" s="11">
        <v>0.69</v>
      </c>
      <c r="D26" s="11">
        <v>0.95</v>
      </c>
      <c r="E26" s="11">
        <v>0.95</v>
      </c>
      <c r="F26" s="11">
        <v>0.96</v>
      </c>
      <c r="G26" s="11">
        <v>0.98</v>
      </c>
      <c r="H26" s="11">
        <v>0.94</v>
      </c>
      <c r="I26" s="11">
        <v>1.02</v>
      </c>
      <c r="J26" s="11">
        <v>0.68</v>
      </c>
      <c r="K26" s="11">
        <v>0.82</v>
      </c>
      <c r="L26" s="11">
        <v>0.96</v>
      </c>
      <c r="M26" s="11">
        <v>0.74</v>
      </c>
      <c r="N26" s="11">
        <f>SUM(B26:M26)/12</f>
        <v>0.88999999999999979</v>
      </c>
    </row>
    <row r="27" spans="1:15" s="30" customFormat="1" ht="15.95" customHeight="1" x14ac:dyDescent="0.25">
      <c r="A27" s="25" t="s">
        <v>44</v>
      </c>
      <c r="B27" s="64">
        <v>0.98929999999999996</v>
      </c>
      <c r="C27" s="49">
        <v>0.98309999999999997</v>
      </c>
      <c r="D27" s="49">
        <v>0.9788</v>
      </c>
      <c r="E27" s="49">
        <v>0.99380000000000002</v>
      </c>
      <c r="F27" s="49">
        <v>0.98880000000000001</v>
      </c>
      <c r="G27" s="49">
        <v>0.98360000000000003</v>
      </c>
      <c r="H27" s="49">
        <v>0.99550000000000005</v>
      </c>
      <c r="I27" s="49">
        <v>0.97509999999999997</v>
      </c>
      <c r="J27" s="49">
        <v>0.9899</v>
      </c>
      <c r="K27" s="49">
        <v>0.97709999999999997</v>
      </c>
      <c r="L27" s="49">
        <v>0.96240000000000003</v>
      </c>
      <c r="M27" s="49">
        <v>0.99750000000000005</v>
      </c>
      <c r="N27" s="49">
        <v>0.98460000000000003</v>
      </c>
      <c r="O27" s="72">
        <f>SUM(B27:M27)/12</f>
        <v>0.98457500000000009</v>
      </c>
    </row>
    <row r="28" spans="1:15" s="30" customFormat="1" ht="15.95" customHeight="1" x14ac:dyDescent="0.25">
      <c r="A28" s="20" t="s">
        <v>25</v>
      </c>
      <c r="B28" s="49">
        <v>0.98560000000000003</v>
      </c>
      <c r="C28" s="49">
        <v>0.95469999999999999</v>
      </c>
      <c r="D28" s="49">
        <v>0.98699999999999999</v>
      </c>
      <c r="E28" s="49">
        <v>0.98960000000000004</v>
      </c>
      <c r="F28" s="49">
        <v>0.97540000000000004</v>
      </c>
      <c r="G28" s="49">
        <v>0.98519999999999996</v>
      </c>
      <c r="H28" s="49">
        <v>0.99529999999999996</v>
      </c>
      <c r="I28" s="49">
        <v>0.99570000000000003</v>
      </c>
      <c r="J28" s="49">
        <v>0.9617</v>
      </c>
      <c r="K28" s="49">
        <v>0.98829999999999996</v>
      </c>
      <c r="L28" s="49">
        <v>0.98880000000000001</v>
      </c>
      <c r="M28" s="49">
        <v>0.99</v>
      </c>
      <c r="N28" s="49">
        <v>0.98309999999999997</v>
      </c>
      <c r="O28" s="72">
        <f>SUM(B28:M28)/12</f>
        <v>0.98310833333333347</v>
      </c>
    </row>
    <row r="29" spans="1:15" s="30" customFormat="1" ht="15.95" customHeight="1" x14ac:dyDescent="0.25">
      <c r="A29" s="20" t="s">
        <v>24</v>
      </c>
      <c r="B29" s="49">
        <v>0.98919999999999997</v>
      </c>
      <c r="C29" s="49">
        <v>0.97840000000000005</v>
      </c>
      <c r="D29" s="49">
        <v>0.98050000000000004</v>
      </c>
      <c r="E29" s="49">
        <v>0.98540000000000005</v>
      </c>
      <c r="F29" s="49">
        <v>0.98109999999999997</v>
      </c>
      <c r="G29" s="49">
        <v>0.98150000000000004</v>
      </c>
      <c r="H29" s="49">
        <v>0.97909999999999997</v>
      </c>
      <c r="I29" s="49">
        <v>0.99150000000000005</v>
      </c>
      <c r="J29" s="49">
        <v>0.98209999999999997</v>
      </c>
      <c r="K29" s="49">
        <v>0.99119999999999997</v>
      </c>
      <c r="L29" s="49">
        <v>0.99160000000000004</v>
      </c>
      <c r="M29" s="49">
        <v>0.995</v>
      </c>
      <c r="N29" s="49">
        <v>0.98560000000000003</v>
      </c>
      <c r="O29" s="72">
        <f>SUM(B29:M29)/12</f>
        <v>0.98554999999999993</v>
      </c>
    </row>
    <row r="30" spans="1:15" s="30" customFormat="1" ht="15.95" customHeight="1" x14ac:dyDescent="0.25">
      <c r="A30" s="20" t="s">
        <v>226</v>
      </c>
      <c r="B30" s="49">
        <v>0.97829999999999995</v>
      </c>
      <c r="C30" s="49">
        <v>0.9375</v>
      </c>
      <c r="D30" s="49">
        <v>0.97609999999999997</v>
      </c>
      <c r="E30" s="49">
        <v>0.97709999999999997</v>
      </c>
      <c r="F30" s="49">
        <v>0.95830000000000004</v>
      </c>
      <c r="G30" s="49">
        <v>0.97040000000000004</v>
      </c>
      <c r="H30" s="49">
        <v>0.97909999999999997</v>
      </c>
      <c r="I30" s="49">
        <v>0.98719999999999997</v>
      </c>
      <c r="J30" s="49">
        <v>0.94389999999999996</v>
      </c>
      <c r="K30" s="49">
        <v>0.97950000000000004</v>
      </c>
      <c r="L30" s="49">
        <v>0.98040000000000005</v>
      </c>
      <c r="M30" s="49">
        <v>0.98499999999999999</v>
      </c>
      <c r="N30" s="49">
        <f>SUM(B30:M30)/12</f>
        <v>0.97106666666666641</v>
      </c>
      <c r="O30" s="72"/>
    </row>
    <row r="31" spans="1:15" s="9" customFormat="1" ht="15.95" customHeight="1" x14ac:dyDescent="0.25">
      <c r="A31" s="21" t="s">
        <v>22</v>
      </c>
      <c r="B31" s="15">
        <v>0.88839999999999997</v>
      </c>
      <c r="C31" s="15">
        <v>0.84809999999999997</v>
      </c>
      <c r="D31" s="15">
        <v>0.85050000000000003</v>
      </c>
      <c r="E31" s="15">
        <v>0.82130000000000003</v>
      </c>
      <c r="F31" s="15">
        <v>0.82789999999999997</v>
      </c>
      <c r="G31" s="15">
        <v>0.8397</v>
      </c>
      <c r="H31" s="15">
        <v>0.82420000000000004</v>
      </c>
      <c r="I31" s="15">
        <v>0.8478</v>
      </c>
      <c r="J31" s="15">
        <v>0.83240000000000003</v>
      </c>
      <c r="K31" s="15">
        <v>0.84589999999999999</v>
      </c>
      <c r="L31" s="15">
        <v>0.88070000000000004</v>
      </c>
      <c r="M31" s="15">
        <v>0.88429999999999997</v>
      </c>
      <c r="N31" s="15">
        <v>0.84619999999999995</v>
      </c>
    </row>
    <row r="32" spans="1:15" s="10" customFormat="1" ht="15.95" customHeight="1" x14ac:dyDescent="0.25">
      <c r="A32" s="21" t="s">
        <v>23</v>
      </c>
      <c r="B32" s="15">
        <v>0.98009999999999997</v>
      </c>
      <c r="C32" s="15">
        <v>0.97409999999999997</v>
      </c>
      <c r="D32" s="15">
        <v>0.97789999999999999</v>
      </c>
      <c r="E32" s="15">
        <v>0.96289999999999998</v>
      </c>
      <c r="F32" s="15">
        <v>0.96299999999999997</v>
      </c>
      <c r="G32" s="15">
        <v>0.96206999999999998</v>
      </c>
      <c r="H32" s="15">
        <v>0.95879999999999999</v>
      </c>
      <c r="I32" s="15">
        <v>0.97829999999999995</v>
      </c>
      <c r="J32" s="15">
        <v>0.97689999999999999</v>
      </c>
      <c r="K32" s="15">
        <v>0.97950000000000004</v>
      </c>
      <c r="L32" s="15">
        <v>0.97940000000000005</v>
      </c>
      <c r="M32" s="15">
        <v>0.99409999999999998</v>
      </c>
      <c r="N32" s="15">
        <v>0.97270000000000001</v>
      </c>
    </row>
    <row r="33" spans="1:14" ht="15.95" customHeight="1" x14ac:dyDescent="0.25">
      <c r="A33" s="3" t="s">
        <v>228</v>
      </c>
      <c r="B33" s="15">
        <v>0.88049999999999995</v>
      </c>
      <c r="C33" s="15">
        <v>0.88149999999999995</v>
      </c>
      <c r="D33" s="15">
        <v>0.87990000000000002</v>
      </c>
      <c r="E33" s="15">
        <v>0.81669999999999998</v>
      </c>
      <c r="F33" s="15">
        <v>0.83660000000000001</v>
      </c>
      <c r="G33" s="15">
        <v>0.85440000000000005</v>
      </c>
      <c r="H33" s="15">
        <v>0.84340000000000004</v>
      </c>
      <c r="I33" s="15">
        <v>0.85514000000000001</v>
      </c>
      <c r="J33" s="15">
        <v>0.85550000000000004</v>
      </c>
      <c r="K33" s="15">
        <v>0.84930000000000005</v>
      </c>
      <c r="L33" s="15">
        <v>0.88070000000000004</v>
      </c>
      <c r="M33" s="15">
        <v>0.8891</v>
      </c>
      <c r="N33" s="15">
        <v>0.85829999999999995</v>
      </c>
    </row>
    <row r="34" spans="1:14" ht="15.95" customHeight="1" x14ac:dyDescent="0.25">
      <c r="A34" s="3" t="s">
        <v>229</v>
      </c>
      <c r="B34" s="15">
        <v>0.97609999999999997</v>
      </c>
      <c r="C34" s="15">
        <v>0.9778</v>
      </c>
      <c r="D34" s="15">
        <v>0.98040000000000005</v>
      </c>
      <c r="E34" s="15">
        <v>0.96289999999999998</v>
      </c>
      <c r="F34" s="15">
        <v>0.96079999999999999</v>
      </c>
      <c r="G34" s="15">
        <v>0.97260000000000002</v>
      </c>
      <c r="H34" s="15">
        <v>0.97529999999999994</v>
      </c>
      <c r="I34" s="15">
        <v>0.96860000000000002</v>
      </c>
      <c r="J34" s="15">
        <v>0.98550000000000004</v>
      </c>
      <c r="K34" s="15">
        <v>0.97950000000000004</v>
      </c>
      <c r="L34" s="15">
        <v>0.96709999999999996</v>
      </c>
      <c r="M34" s="15">
        <v>0.99109999999999998</v>
      </c>
      <c r="N34" s="15">
        <v>0.97409999999999997</v>
      </c>
    </row>
    <row r="35" spans="1:14" ht="15.95" customHeight="1" x14ac:dyDescent="0.25">
      <c r="A35" s="3" t="s">
        <v>42</v>
      </c>
      <c r="B35" s="15">
        <v>0.87649999999999995</v>
      </c>
      <c r="C35" s="15">
        <v>0.88519999999999999</v>
      </c>
      <c r="D35" s="15">
        <v>0.88729999999999998</v>
      </c>
      <c r="E35" s="15">
        <v>0.84219999999999995</v>
      </c>
      <c r="F35" s="15">
        <v>0.85189999999999999</v>
      </c>
      <c r="G35" s="15">
        <v>0.87970000000000004</v>
      </c>
      <c r="H35" s="15">
        <v>0.85709999999999997</v>
      </c>
      <c r="I35" s="15">
        <v>0.87921000000000005</v>
      </c>
      <c r="J35" s="15">
        <v>0.89019999999999999</v>
      </c>
      <c r="K35" s="15">
        <v>0.89729999999999999</v>
      </c>
      <c r="L35" s="15">
        <v>0.89729999999999999</v>
      </c>
      <c r="M35" s="15">
        <v>0.91690000000000005</v>
      </c>
      <c r="N35" s="15">
        <v>0.87790000000000001</v>
      </c>
    </row>
    <row r="36" spans="1:14" ht="15.95" customHeight="1" x14ac:dyDescent="0.25">
      <c r="A36" s="3" t="s">
        <v>43</v>
      </c>
      <c r="B36" s="15">
        <v>0.98009999999999997</v>
      </c>
      <c r="C36" s="15">
        <v>0.97409999999999997</v>
      </c>
      <c r="D36" s="15">
        <v>0.98280000000000001</v>
      </c>
      <c r="E36" s="15">
        <v>0.96060000000000001</v>
      </c>
      <c r="F36" s="15">
        <v>0.97170000000000001</v>
      </c>
      <c r="G36" s="15">
        <v>0.97889999999999999</v>
      </c>
      <c r="H36" s="15">
        <v>0.9698</v>
      </c>
      <c r="I36" s="15">
        <v>0.98309999999999997</v>
      </c>
      <c r="J36" s="15">
        <v>0.98270000000000002</v>
      </c>
      <c r="K36" s="15">
        <v>0.9829</v>
      </c>
      <c r="L36" s="15">
        <v>0.9829</v>
      </c>
      <c r="M36" s="15">
        <v>0.997</v>
      </c>
      <c r="N36" s="15">
        <v>0.97829999999999995</v>
      </c>
    </row>
  </sheetData>
  <pageMargins left="0.7" right="0.7" top="0.75" bottom="0.75" header="0.3" footer="0.3"/>
  <pageSetup scale="89" orientation="landscape" r:id="rId1"/>
  <headerFooter>
    <oddHeader>&amp;C&amp;18 2017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N37" sqref="N37"/>
    </sheetView>
  </sheetViews>
  <sheetFormatPr defaultRowHeight="15" x14ac:dyDescent="0.25"/>
  <cols>
    <col min="1" max="1" width="28" style="3" customWidth="1"/>
    <col min="2" max="12" width="7.7109375" style="6" customWidth="1"/>
    <col min="13" max="13" width="8.140625" style="6" customWidth="1"/>
    <col min="14" max="14" width="8.85546875" style="6" customWidth="1"/>
    <col min="15" max="16384" width="9.140625" style="1"/>
  </cols>
  <sheetData>
    <row r="1" spans="1:15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76" t="s">
        <v>320</v>
      </c>
    </row>
    <row r="2" spans="1:15" s="4" customFormat="1" ht="15.95" customHeight="1" x14ac:dyDescent="0.25">
      <c r="A2" s="20" t="s">
        <v>1</v>
      </c>
      <c r="B2" s="5">
        <v>246</v>
      </c>
      <c r="C2" s="5">
        <v>276</v>
      </c>
      <c r="D2" s="5">
        <v>410</v>
      </c>
      <c r="E2" s="5">
        <v>446</v>
      </c>
      <c r="F2" s="5">
        <v>450</v>
      </c>
      <c r="G2" s="5">
        <v>436</v>
      </c>
      <c r="H2" s="5">
        <v>406</v>
      </c>
      <c r="I2" s="5">
        <v>450</v>
      </c>
      <c r="J2" s="5">
        <v>333</v>
      </c>
      <c r="K2" s="5">
        <v>338</v>
      </c>
      <c r="L2" s="5">
        <v>341</v>
      </c>
      <c r="M2" s="5">
        <v>324</v>
      </c>
      <c r="N2" s="14">
        <f>SUM(B2:M2)</f>
        <v>4456</v>
      </c>
    </row>
    <row r="3" spans="1:15" s="9" customFormat="1" ht="15.95" customHeight="1" x14ac:dyDescent="0.25">
      <c r="A3" s="21" t="s">
        <v>30</v>
      </c>
      <c r="B3" s="13">
        <v>0.71</v>
      </c>
      <c r="C3" s="8">
        <v>0.8</v>
      </c>
      <c r="D3" s="8">
        <v>0.74</v>
      </c>
      <c r="E3" s="8">
        <v>0.76</v>
      </c>
      <c r="F3" s="8">
        <v>0.79</v>
      </c>
      <c r="G3" s="8">
        <v>0.81</v>
      </c>
      <c r="H3" s="8">
        <v>0.79</v>
      </c>
      <c r="I3" s="8">
        <v>0.78</v>
      </c>
      <c r="J3" s="8">
        <v>0.74</v>
      </c>
      <c r="K3" s="8">
        <v>0.8</v>
      </c>
      <c r="L3" s="8">
        <v>0.75</v>
      </c>
      <c r="M3" s="8">
        <v>0.79</v>
      </c>
      <c r="N3" s="8">
        <f>SUM(B3:M3)/12</f>
        <v>0.7716666666666665</v>
      </c>
    </row>
    <row r="4" spans="1:15" s="9" customFormat="1" ht="15.95" customHeight="1" x14ac:dyDescent="0.25">
      <c r="A4" s="21" t="s">
        <v>31</v>
      </c>
      <c r="B4" s="13">
        <v>0.28999999999999998</v>
      </c>
      <c r="C4" s="8">
        <v>0.2</v>
      </c>
      <c r="D4" s="8">
        <v>0.26</v>
      </c>
      <c r="E4" s="8">
        <v>0.24</v>
      </c>
      <c r="F4" s="8">
        <v>0.21</v>
      </c>
      <c r="G4" s="8">
        <v>0.19</v>
      </c>
      <c r="H4" s="8">
        <v>0.21</v>
      </c>
      <c r="I4" s="8">
        <v>0.22</v>
      </c>
      <c r="J4" s="8">
        <v>0.26</v>
      </c>
      <c r="K4" s="8">
        <v>0.2</v>
      </c>
      <c r="L4" s="8">
        <v>0.25</v>
      </c>
      <c r="M4" s="8">
        <v>0.21</v>
      </c>
      <c r="N4" s="8">
        <f t="shared" ref="N4:N7" si="0">SUM(B4:M4)/12</f>
        <v>0.22833333333333336</v>
      </c>
    </row>
    <row r="5" spans="1:15" s="9" customFormat="1" ht="15.95" customHeight="1" x14ac:dyDescent="0.25">
      <c r="A5" s="21" t="s">
        <v>34</v>
      </c>
      <c r="B5" s="13">
        <v>0.92</v>
      </c>
      <c r="C5" s="8">
        <v>0.93</v>
      </c>
      <c r="D5" s="8">
        <v>0.93</v>
      </c>
      <c r="E5" s="8">
        <v>0.96</v>
      </c>
      <c r="F5" s="8">
        <v>0.95</v>
      </c>
      <c r="G5" s="8">
        <v>0.96</v>
      </c>
      <c r="H5" s="8">
        <v>0.97</v>
      </c>
      <c r="I5" s="8">
        <v>0.95</v>
      </c>
      <c r="J5" s="8">
        <v>0.97</v>
      </c>
      <c r="K5" s="8">
        <v>0.91</v>
      </c>
      <c r="L5" s="8">
        <v>0.95</v>
      </c>
      <c r="M5" s="8">
        <v>0.93</v>
      </c>
      <c r="N5" s="8">
        <f t="shared" si="0"/>
        <v>0.94416666666666671</v>
      </c>
    </row>
    <row r="6" spans="1:15" s="9" customFormat="1" ht="15.95" customHeight="1" x14ac:dyDescent="0.25">
      <c r="A6" s="21" t="s">
        <v>35</v>
      </c>
      <c r="B6" s="13">
        <v>0.08</v>
      </c>
      <c r="C6" s="8">
        <v>7.0000000000000007E-2</v>
      </c>
      <c r="D6" s="8">
        <v>7.0000000000000007E-2</v>
      </c>
      <c r="E6" s="8">
        <v>0.04</v>
      </c>
      <c r="F6" s="8">
        <v>0.05</v>
      </c>
      <c r="G6" s="8">
        <v>0.04</v>
      </c>
      <c r="H6" s="8">
        <v>0.03</v>
      </c>
      <c r="I6" s="8">
        <v>0.05</v>
      </c>
      <c r="J6" s="8">
        <v>0.03</v>
      </c>
      <c r="K6" s="8">
        <v>0.09</v>
      </c>
      <c r="L6" s="8">
        <v>0.05</v>
      </c>
      <c r="M6" s="8">
        <v>7.0000000000000007E-2</v>
      </c>
      <c r="N6" s="8">
        <f t="shared" si="0"/>
        <v>5.5833333333333325E-2</v>
      </c>
    </row>
    <row r="7" spans="1:15" s="7" customFormat="1" ht="15.95" customHeight="1" x14ac:dyDescent="0.25">
      <c r="A7" s="22" t="s">
        <v>2</v>
      </c>
      <c r="B7" s="8">
        <v>0.85</v>
      </c>
      <c r="C7" s="8">
        <v>0.84</v>
      </c>
      <c r="D7" s="8">
        <v>0.86</v>
      </c>
      <c r="E7" s="8">
        <v>0.85</v>
      </c>
      <c r="F7" s="8">
        <v>0.83</v>
      </c>
      <c r="G7" s="8">
        <v>0.85</v>
      </c>
      <c r="H7" s="8">
        <v>0.85</v>
      </c>
      <c r="I7" s="8">
        <v>0.84</v>
      </c>
      <c r="J7" s="8">
        <v>0.86</v>
      </c>
      <c r="K7" s="8">
        <v>0.84</v>
      </c>
      <c r="L7" s="8">
        <v>0.84</v>
      </c>
      <c r="M7" s="8">
        <v>0.85</v>
      </c>
      <c r="N7" s="8">
        <f t="shared" si="0"/>
        <v>0.84666666666666657</v>
      </c>
    </row>
    <row r="8" spans="1:15" s="4" customFormat="1" ht="15.95" customHeight="1" x14ac:dyDescent="0.25">
      <c r="A8" s="20" t="s">
        <v>3</v>
      </c>
      <c r="B8" s="14">
        <v>727</v>
      </c>
      <c r="C8" s="14">
        <v>734</v>
      </c>
      <c r="D8" s="14">
        <v>733</v>
      </c>
      <c r="E8" s="14">
        <v>726</v>
      </c>
      <c r="F8" s="14">
        <v>729</v>
      </c>
      <c r="G8" s="14">
        <v>728</v>
      </c>
      <c r="H8" s="14">
        <v>725</v>
      </c>
      <c r="I8" s="14">
        <v>726</v>
      </c>
      <c r="J8" s="14">
        <v>726</v>
      </c>
      <c r="K8" s="14">
        <v>735</v>
      </c>
      <c r="L8" s="14">
        <v>723</v>
      </c>
      <c r="M8" s="14">
        <v>729</v>
      </c>
      <c r="N8" s="13" t="s">
        <v>369</v>
      </c>
      <c r="O8" s="4">
        <f>SUM(B8:M8)/11</f>
        <v>794.63636363636363</v>
      </c>
    </row>
    <row r="9" spans="1:15" s="7" customFormat="1" ht="15.95" customHeight="1" x14ac:dyDescent="0.25">
      <c r="A9" s="22" t="s">
        <v>4</v>
      </c>
      <c r="B9" s="13">
        <v>0.24</v>
      </c>
      <c r="C9" s="13">
        <v>0.25</v>
      </c>
      <c r="D9" s="13">
        <v>0.26</v>
      </c>
      <c r="E9" s="13">
        <v>0.26</v>
      </c>
      <c r="F9" s="13">
        <v>0.25</v>
      </c>
      <c r="G9" s="13">
        <v>0.26</v>
      </c>
      <c r="H9" s="13">
        <v>0.25</v>
      </c>
      <c r="I9" s="13">
        <v>0.25</v>
      </c>
      <c r="J9" s="13">
        <v>0.26</v>
      </c>
      <c r="K9" s="13">
        <v>0.27</v>
      </c>
      <c r="L9" s="13">
        <v>0.27</v>
      </c>
      <c r="M9" s="13">
        <v>0.26</v>
      </c>
      <c r="N9" s="8">
        <f>SUM(B9:M9)/12</f>
        <v>0.25666666666666665</v>
      </c>
    </row>
    <row r="10" spans="1:15" s="7" customFormat="1" ht="15.95" customHeight="1" x14ac:dyDescent="0.25">
      <c r="A10" s="22" t="s">
        <v>5</v>
      </c>
      <c r="B10" s="13">
        <v>0.38</v>
      </c>
      <c r="C10" s="13">
        <v>0.38</v>
      </c>
      <c r="D10" s="13">
        <v>0.39</v>
      </c>
      <c r="E10" s="13">
        <v>0.38</v>
      </c>
      <c r="F10" s="13">
        <v>0.38</v>
      </c>
      <c r="G10" s="13">
        <v>0.38</v>
      </c>
      <c r="H10" s="13">
        <v>0.38</v>
      </c>
      <c r="I10" s="13">
        <v>0.38</v>
      </c>
      <c r="J10" s="13">
        <v>0.39</v>
      </c>
      <c r="K10" s="13">
        <v>0.38</v>
      </c>
      <c r="L10" s="13">
        <v>0.39</v>
      </c>
      <c r="M10" s="13">
        <v>0.39</v>
      </c>
      <c r="N10" s="8">
        <f>SUM(B10:M10)/12</f>
        <v>0.38333333333333325</v>
      </c>
    </row>
    <row r="11" spans="1:15" s="68" customFormat="1" ht="15.95" customHeight="1" x14ac:dyDescent="0.25">
      <c r="A11" s="77" t="s">
        <v>195</v>
      </c>
      <c r="B11" s="65">
        <v>251</v>
      </c>
      <c r="C11" s="65">
        <v>272</v>
      </c>
      <c r="D11" s="65">
        <v>400</v>
      </c>
      <c r="E11" s="65">
        <v>349</v>
      </c>
      <c r="F11" s="65">
        <v>377</v>
      </c>
      <c r="G11" s="65">
        <v>320</v>
      </c>
      <c r="H11" s="65">
        <v>321</v>
      </c>
      <c r="I11" s="65">
        <v>334</v>
      </c>
      <c r="J11" s="65">
        <v>260</v>
      </c>
      <c r="K11" s="65">
        <v>297</v>
      </c>
      <c r="L11" s="65">
        <v>245</v>
      </c>
      <c r="M11" s="68">
        <v>211</v>
      </c>
      <c r="N11" s="69">
        <f>SUM(B11:M11)</f>
        <v>3637</v>
      </c>
    </row>
    <row r="12" spans="1:15" s="72" customFormat="1" ht="15.95" customHeight="1" x14ac:dyDescent="0.25">
      <c r="A12" s="22" t="s">
        <v>196</v>
      </c>
      <c r="B12" s="75">
        <v>3.38</v>
      </c>
      <c r="C12" s="75">
        <v>3.72</v>
      </c>
      <c r="D12" s="75">
        <v>3.7</v>
      </c>
      <c r="E12" s="75">
        <v>3.54</v>
      </c>
      <c r="F12" s="71">
        <v>3.73</v>
      </c>
      <c r="G12" s="71">
        <v>3.99</v>
      </c>
      <c r="H12" s="71">
        <v>3.68</v>
      </c>
      <c r="I12" s="71">
        <v>3.14</v>
      </c>
      <c r="J12" s="71">
        <v>3.48</v>
      </c>
      <c r="K12" s="71">
        <v>3.31</v>
      </c>
      <c r="L12" s="71">
        <v>2.98</v>
      </c>
      <c r="M12" s="71">
        <v>3.18</v>
      </c>
      <c r="N12" s="63">
        <f t="shared" ref="N12:N24" si="1">SUM(B12:M12)/12</f>
        <v>3.4858333333333333</v>
      </c>
    </row>
    <row r="13" spans="1:15" s="30" customFormat="1" ht="15.95" customHeight="1" x14ac:dyDescent="0.25">
      <c r="A13" s="20" t="s">
        <v>225</v>
      </c>
      <c r="B13" s="73">
        <v>2.6</v>
      </c>
      <c r="C13" s="73">
        <v>2.33</v>
      </c>
      <c r="D13" s="73">
        <v>2.4900000000000002</v>
      </c>
      <c r="E13" s="73">
        <v>2.5</v>
      </c>
      <c r="F13" s="73">
        <v>2.4</v>
      </c>
      <c r="G13" s="73">
        <v>2.7</v>
      </c>
      <c r="H13" s="73">
        <v>2.74</v>
      </c>
      <c r="I13" s="73">
        <v>2.5499999999999998</v>
      </c>
      <c r="J13" s="73">
        <v>2.64</v>
      </c>
      <c r="K13" s="73">
        <v>2.5299999999999998</v>
      </c>
      <c r="L13" s="73">
        <v>2.6</v>
      </c>
      <c r="M13" s="73">
        <v>2.2599999999999998</v>
      </c>
      <c r="N13" s="63">
        <f t="shared" si="1"/>
        <v>2.5283333333333338</v>
      </c>
    </row>
    <row r="14" spans="1:15" s="30" customFormat="1" ht="15.95" customHeight="1" x14ac:dyDescent="0.25">
      <c r="A14" s="20" t="s">
        <v>29</v>
      </c>
      <c r="B14" s="28">
        <v>21.14</v>
      </c>
      <c r="C14" s="28">
        <v>21.38</v>
      </c>
      <c r="D14" s="28">
        <v>19.13</v>
      </c>
      <c r="E14" s="28">
        <v>20.92</v>
      </c>
      <c r="F14" s="28">
        <v>21.81</v>
      </c>
      <c r="G14" s="28">
        <v>23.07</v>
      </c>
      <c r="H14" s="28">
        <v>21.26</v>
      </c>
      <c r="I14" s="28">
        <v>21.41</v>
      </c>
      <c r="J14" s="28">
        <v>20.93</v>
      </c>
      <c r="K14" s="73">
        <v>20.23</v>
      </c>
      <c r="L14" s="28">
        <v>18.989999999999998</v>
      </c>
      <c r="M14" s="28">
        <v>20.73</v>
      </c>
      <c r="N14" s="63">
        <f t="shared" si="1"/>
        <v>20.916666666666664</v>
      </c>
    </row>
    <row r="15" spans="1:15" s="30" customFormat="1" ht="15.95" customHeight="1" x14ac:dyDescent="0.25">
      <c r="A15" s="20" t="s">
        <v>6</v>
      </c>
      <c r="B15" s="28">
        <v>24.26</v>
      </c>
      <c r="C15" s="28">
        <v>24.51</v>
      </c>
      <c r="D15" s="28">
        <v>24.35</v>
      </c>
      <c r="E15" s="28">
        <v>23.9</v>
      </c>
      <c r="F15" s="28">
        <v>24.6</v>
      </c>
      <c r="G15" s="28">
        <v>26.01</v>
      </c>
      <c r="H15" s="28">
        <v>23.82</v>
      </c>
      <c r="I15" s="28">
        <v>24.74</v>
      </c>
      <c r="J15" s="28">
        <v>23.84</v>
      </c>
      <c r="K15" s="28">
        <v>23.48</v>
      </c>
      <c r="L15" s="28">
        <v>22.02</v>
      </c>
      <c r="M15" s="28">
        <v>23.41</v>
      </c>
      <c r="N15" s="63">
        <f t="shared" si="1"/>
        <v>24.078333333333333</v>
      </c>
    </row>
    <row r="16" spans="1:15" s="30" customFormat="1" ht="15.95" customHeight="1" x14ac:dyDescent="0.25">
      <c r="A16" s="20" t="s">
        <v>256</v>
      </c>
      <c r="B16" s="28">
        <v>8.34</v>
      </c>
      <c r="C16" s="28">
        <v>9.16</v>
      </c>
      <c r="D16" s="28">
        <v>7.96</v>
      </c>
      <c r="E16" s="28">
        <v>8.4</v>
      </c>
      <c r="F16" s="28">
        <v>8.89</v>
      </c>
      <c r="G16" s="28">
        <v>8.76</v>
      </c>
      <c r="H16" s="28">
        <v>9.16</v>
      </c>
      <c r="I16" s="28">
        <v>8.66</v>
      </c>
      <c r="J16" s="28">
        <v>7.82</v>
      </c>
      <c r="K16" s="28">
        <v>8.8699999999999992</v>
      </c>
      <c r="L16" s="28">
        <v>7.54</v>
      </c>
      <c r="M16" s="28">
        <v>8.66</v>
      </c>
      <c r="N16" s="63">
        <f t="shared" si="1"/>
        <v>8.5183333333333344</v>
      </c>
    </row>
    <row r="17" spans="1:15" s="30" customFormat="1" ht="15.95" customHeight="1" x14ac:dyDescent="0.25">
      <c r="A17" s="20" t="s">
        <v>257</v>
      </c>
      <c r="B17" s="28">
        <v>9.14</v>
      </c>
      <c r="C17" s="28">
        <v>9.15</v>
      </c>
      <c r="D17" s="28">
        <v>8.6999999999999993</v>
      </c>
      <c r="E17" s="28">
        <v>9.14</v>
      </c>
      <c r="F17" s="28">
        <v>10.039999999999999</v>
      </c>
      <c r="G17" s="28">
        <v>10.130000000000001</v>
      </c>
      <c r="H17" s="28">
        <v>10.039999999999999</v>
      </c>
      <c r="I17" s="28">
        <v>9.43</v>
      </c>
      <c r="J17" s="28">
        <v>8.6199999999999992</v>
      </c>
      <c r="K17" s="28">
        <v>9.69</v>
      </c>
      <c r="L17" s="28">
        <v>8.35</v>
      </c>
      <c r="M17" s="28">
        <v>9.57</v>
      </c>
      <c r="N17" s="63">
        <f t="shared" si="1"/>
        <v>9.3333333333333339</v>
      </c>
    </row>
    <row r="18" spans="1:15" s="30" customFormat="1" ht="15.95" customHeight="1" x14ac:dyDescent="0.25">
      <c r="A18" s="20" t="s">
        <v>189</v>
      </c>
      <c r="B18" s="28">
        <v>18.03</v>
      </c>
      <c r="C18" s="28">
        <v>19.05</v>
      </c>
      <c r="D18" s="28">
        <v>19.13</v>
      </c>
      <c r="E18" s="28">
        <v>18.420000000000002</v>
      </c>
      <c r="F18" s="28">
        <v>19.399999999999999</v>
      </c>
      <c r="G18" s="28">
        <v>20.37</v>
      </c>
      <c r="H18" s="28">
        <v>19.559999999999999</v>
      </c>
      <c r="I18" s="28">
        <v>19.18</v>
      </c>
      <c r="J18" s="28">
        <v>18.690000000000001</v>
      </c>
      <c r="K18" s="28">
        <v>17.98</v>
      </c>
      <c r="L18" s="28">
        <v>16.850000000000001</v>
      </c>
      <c r="M18" s="28">
        <v>18.47</v>
      </c>
      <c r="N18" s="63">
        <f t="shared" si="1"/>
        <v>18.760833333333334</v>
      </c>
    </row>
    <row r="19" spans="1:15" s="30" customFormat="1" ht="15.95" customHeight="1" x14ac:dyDescent="0.25">
      <c r="A19" s="20" t="s">
        <v>190</v>
      </c>
      <c r="B19" s="28">
        <v>14.62</v>
      </c>
      <c r="C19" s="28">
        <v>13.76</v>
      </c>
      <c r="D19" s="28">
        <v>15.39</v>
      </c>
      <c r="E19" s="28">
        <v>15.56</v>
      </c>
      <c r="F19" s="28">
        <v>15.32</v>
      </c>
      <c r="G19" s="28">
        <v>15.74</v>
      </c>
      <c r="H19" s="28">
        <v>14.78</v>
      </c>
      <c r="I19" s="28">
        <v>15.4</v>
      </c>
      <c r="J19" s="28">
        <v>14.02</v>
      </c>
      <c r="K19" s="28">
        <v>14.84</v>
      </c>
      <c r="L19" s="28">
        <v>14.65</v>
      </c>
      <c r="M19" s="28">
        <v>12.95</v>
      </c>
      <c r="N19" s="63">
        <f t="shared" si="1"/>
        <v>14.7525</v>
      </c>
    </row>
    <row r="20" spans="1:15" s="30" customFormat="1" ht="15.95" customHeight="1" x14ac:dyDescent="0.25">
      <c r="A20" s="20" t="s">
        <v>191</v>
      </c>
      <c r="B20" s="28">
        <v>10.46</v>
      </c>
      <c r="C20" s="28">
        <v>11.24</v>
      </c>
      <c r="D20" s="28">
        <v>11.12</v>
      </c>
      <c r="E20" s="28">
        <v>11.53</v>
      </c>
      <c r="F20" s="28">
        <v>10.89</v>
      </c>
      <c r="G20" s="28">
        <v>10.9</v>
      </c>
      <c r="H20" s="28">
        <v>10.6</v>
      </c>
      <c r="I20" s="28">
        <v>10.76</v>
      </c>
      <c r="J20" s="28">
        <v>9.84</v>
      </c>
      <c r="K20" s="28">
        <v>10.09</v>
      </c>
      <c r="L20" s="28">
        <v>9.99</v>
      </c>
      <c r="M20" s="28">
        <v>9.3699999999999992</v>
      </c>
      <c r="N20" s="63">
        <f t="shared" si="1"/>
        <v>10.565833333333334</v>
      </c>
    </row>
    <row r="21" spans="1:15" s="30" customFormat="1" ht="15.95" customHeight="1" x14ac:dyDescent="0.25">
      <c r="A21" s="20" t="s">
        <v>192</v>
      </c>
      <c r="B21" s="28">
        <v>21.14</v>
      </c>
      <c r="C21" s="28">
        <v>22.18</v>
      </c>
      <c r="D21" s="28">
        <v>22.12</v>
      </c>
      <c r="E21" s="28">
        <v>21.4</v>
      </c>
      <c r="F21" s="28">
        <v>22.25</v>
      </c>
      <c r="G21" s="28">
        <v>23.31</v>
      </c>
      <c r="H21" s="28">
        <v>22.16</v>
      </c>
      <c r="I21" s="28">
        <v>22.51</v>
      </c>
      <c r="J21" s="28">
        <v>21.59</v>
      </c>
      <c r="K21" s="28">
        <v>21.47</v>
      </c>
      <c r="L21" s="28">
        <v>19.88</v>
      </c>
      <c r="M21" s="28">
        <v>21.14</v>
      </c>
      <c r="N21" s="63">
        <f t="shared" si="1"/>
        <v>21.762499999999999</v>
      </c>
    </row>
    <row r="22" spans="1:15" s="30" customFormat="1" ht="15.95" customHeight="1" x14ac:dyDescent="0.25">
      <c r="A22" s="20" t="s">
        <v>193</v>
      </c>
      <c r="B22" s="28">
        <v>17.62</v>
      </c>
      <c r="C22" s="28">
        <v>17.5</v>
      </c>
      <c r="D22" s="28">
        <v>18.37</v>
      </c>
      <c r="E22" s="28">
        <v>18.489999999999998</v>
      </c>
      <c r="F22" s="28">
        <v>18.010000000000002</v>
      </c>
      <c r="G22" s="28">
        <v>18.739999999999998</v>
      </c>
      <c r="H22" s="53">
        <v>17.3</v>
      </c>
      <c r="I22" s="28">
        <v>18.510000000000002</v>
      </c>
      <c r="J22" s="28">
        <v>16.829999999999998</v>
      </c>
      <c r="K22" s="28">
        <v>17.920000000000002</v>
      </c>
      <c r="L22" s="28">
        <v>17.649999999999999</v>
      </c>
      <c r="M22" s="28">
        <v>15.58</v>
      </c>
      <c r="N22" s="63">
        <f t="shared" si="1"/>
        <v>17.710000000000004</v>
      </c>
    </row>
    <row r="23" spans="1:15" s="30" customFormat="1" ht="15.95" customHeight="1" x14ac:dyDescent="0.25">
      <c r="A23" s="20" t="s">
        <v>194</v>
      </c>
      <c r="B23" s="28">
        <v>12.77</v>
      </c>
      <c r="C23" s="28">
        <v>13.47</v>
      </c>
      <c r="D23" s="28">
        <v>13.63</v>
      </c>
      <c r="E23" s="28">
        <v>13.9</v>
      </c>
      <c r="F23" s="28">
        <v>13.45</v>
      </c>
      <c r="G23" s="28">
        <v>13.4</v>
      </c>
      <c r="H23" s="28">
        <v>12.7</v>
      </c>
      <c r="I23" s="28">
        <v>13.66</v>
      </c>
      <c r="J23" s="28">
        <v>12.1</v>
      </c>
      <c r="K23" s="28">
        <v>12.91</v>
      </c>
      <c r="L23" s="28">
        <v>12.38</v>
      </c>
      <c r="M23" s="28">
        <v>11.58</v>
      </c>
      <c r="N23" s="63">
        <f t="shared" si="1"/>
        <v>12.995833333333335</v>
      </c>
    </row>
    <row r="24" spans="1:15" s="30" customFormat="1" ht="15.95" customHeight="1" x14ac:dyDescent="0.25">
      <c r="A24" s="20" t="s">
        <v>28</v>
      </c>
      <c r="B24" s="28">
        <v>3.1</v>
      </c>
      <c r="C24" s="28">
        <v>3.14</v>
      </c>
      <c r="D24" s="28">
        <v>2.99</v>
      </c>
      <c r="E24" s="28">
        <v>2.98</v>
      </c>
      <c r="F24" s="28">
        <v>2.8</v>
      </c>
      <c r="G24" s="28">
        <v>2.95</v>
      </c>
      <c r="H24" s="28">
        <v>2.74</v>
      </c>
      <c r="I24" s="28">
        <v>3.33</v>
      </c>
      <c r="J24" s="28">
        <v>2.9</v>
      </c>
      <c r="K24" s="28">
        <v>3.22</v>
      </c>
      <c r="L24" s="28">
        <v>3.02</v>
      </c>
      <c r="M24" s="28">
        <v>2.72</v>
      </c>
      <c r="N24" s="48">
        <f t="shared" si="1"/>
        <v>2.9908333333333332</v>
      </c>
    </row>
    <row r="25" spans="1:15" s="4" customFormat="1" ht="15.95" customHeight="1" x14ac:dyDescent="0.25">
      <c r="A25" s="20" t="s">
        <v>165</v>
      </c>
      <c r="B25" s="17">
        <v>320</v>
      </c>
      <c r="C25" s="12">
        <v>400</v>
      </c>
      <c r="D25" s="12">
        <v>466</v>
      </c>
      <c r="E25" s="12">
        <v>457</v>
      </c>
      <c r="F25" s="12">
        <v>524</v>
      </c>
      <c r="G25" s="12">
        <v>423</v>
      </c>
      <c r="H25" s="12">
        <v>439</v>
      </c>
      <c r="I25" s="12">
        <v>441</v>
      </c>
      <c r="J25" s="12">
        <v>351</v>
      </c>
      <c r="K25" s="12">
        <v>377</v>
      </c>
      <c r="L25" s="12">
        <v>329</v>
      </c>
      <c r="M25" s="12">
        <v>305</v>
      </c>
      <c r="N25" s="14">
        <f>SUM(B25:M25)</f>
        <v>4832</v>
      </c>
    </row>
    <row r="26" spans="1:15" s="4" customFormat="1" ht="15" customHeight="1" x14ac:dyDescent="0.25">
      <c r="A26" s="24" t="s">
        <v>33</v>
      </c>
      <c r="B26" s="11">
        <v>0.63</v>
      </c>
      <c r="C26" s="11">
        <v>0.59</v>
      </c>
      <c r="D26" s="11">
        <v>0.78</v>
      </c>
      <c r="E26" s="11">
        <v>0.73</v>
      </c>
      <c r="F26" s="11">
        <v>0.93</v>
      </c>
      <c r="G26" s="11">
        <v>1</v>
      </c>
      <c r="H26" s="11">
        <v>0.82</v>
      </c>
      <c r="I26" s="11">
        <v>0.73</v>
      </c>
      <c r="J26" s="11">
        <v>0.83</v>
      </c>
      <c r="K26" s="11">
        <v>0.68</v>
      </c>
      <c r="L26" s="11">
        <v>0.84</v>
      </c>
      <c r="M26" s="11">
        <v>0.94</v>
      </c>
      <c r="N26" s="11">
        <f>SUM(B26:M26)/12</f>
        <v>0.79166666666666663</v>
      </c>
    </row>
    <row r="27" spans="1:15" s="30" customFormat="1" ht="15.95" customHeight="1" x14ac:dyDescent="0.25">
      <c r="A27" s="25" t="s">
        <v>44</v>
      </c>
      <c r="B27" s="64">
        <v>0.95820000000000005</v>
      </c>
      <c r="C27" s="49">
        <v>0.95820000000000005</v>
      </c>
      <c r="D27" s="49">
        <v>0.99019999999999997</v>
      </c>
      <c r="E27" s="49">
        <v>0.97729999999999995</v>
      </c>
      <c r="F27" s="49">
        <v>0.98309999999999997</v>
      </c>
      <c r="G27" s="49">
        <v>0.97440000000000004</v>
      </c>
      <c r="H27" s="49">
        <v>0.98740000000000006</v>
      </c>
      <c r="I27" s="49">
        <v>0.91239999999999999</v>
      </c>
      <c r="J27" s="49">
        <v>0.99380000000000002</v>
      </c>
      <c r="K27" s="49">
        <v>0.99390000000000001</v>
      </c>
      <c r="L27" s="49">
        <v>0.97209999999999996</v>
      </c>
      <c r="M27" s="49">
        <v>0.99050000000000005</v>
      </c>
      <c r="N27" s="72">
        <f>SUM(A27:L27)/12</f>
        <v>0.89174999999999993</v>
      </c>
      <c r="O27" s="72"/>
    </row>
    <row r="28" spans="1:15" s="30" customFormat="1" ht="15.95" customHeight="1" x14ac:dyDescent="0.25">
      <c r="A28" s="20" t="s">
        <v>25</v>
      </c>
      <c r="B28" s="49">
        <v>0.9869</v>
      </c>
      <c r="C28" s="49">
        <v>0.99609999999999999</v>
      </c>
      <c r="D28" s="49">
        <v>0.98770000000000002</v>
      </c>
      <c r="E28" s="49">
        <v>0.99299999999999999</v>
      </c>
      <c r="F28" s="49">
        <v>0.98599999999999999</v>
      </c>
      <c r="G28" s="49">
        <v>0.99280000000000002</v>
      </c>
      <c r="H28" s="49">
        <v>0.97960000000000003</v>
      </c>
      <c r="I28" s="49">
        <v>0.98280000000000001</v>
      </c>
      <c r="J28" s="49">
        <v>0.99060000000000004</v>
      </c>
      <c r="K28" s="49">
        <v>0.98770000000000002</v>
      </c>
      <c r="L28" s="49">
        <v>0.99360000000000004</v>
      </c>
      <c r="M28" s="49">
        <v>0.99039999999999995</v>
      </c>
      <c r="N28" s="72">
        <f>SUM(A28:L28)/12</f>
        <v>0.90640000000000009</v>
      </c>
      <c r="O28" s="72"/>
    </row>
    <row r="29" spans="1:15" s="30" customFormat="1" ht="15.95" customHeight="1" x14ac:dyDescent="0.25">
      <c r="A29" s="20" t="s">
        <v>24</v>
      </c>
      <c r="B29" s="49">
        <v>0.9869</v>
      </c>
      <c r="C29" s="49">
        <v>0.98839999999999995</v>
      </c>
      <c r="D29" s="49">
        <v>0.99260000000000004</v>
      </c>
      <c r="E29" s="49">
        <v>0.99770000000000003</v>
      </c>
      <c r="F29" s="49">
        <v>0.98599999999999999</v>
      </c>
      <c r="G29" s="49">
        <v>0.97609999999999997</v>
      </c>
      <c r="H29" s="49">
        <v>0.97940000000000005</v>
      </c>
      <c r="I29" s="49">
        <v>0.99019999999999997</v>
      </c>
      <c r="J29" s="49">
        <v>0.99060000000000004</v>
      </c>
      <c r="K29" s="49">
        <v>0.99690000000000001</v>
      </c>
      <c r="L29" s="49">
        <v>0.97770000000000001</v>
      </c>
      <c r="M29" s="49">
        <v>1</v>
      </c>
      <c r="N29" s="72">
        <f>SUM(A29:L29)/12</f>
        <v>0.90520833333333339</v>
      </c>
      <c r="O29" s="72"/>
    </row>
    <row r="30" spans="1:15" s="30" customFormat="1" ht="15.95" customHeight="1" x14ac:dyDescent="0.25">
      <c r="A30" s="20" t="s">
        <v>226</v>
      </c>
      <c r="B30" s="49">
        <v>0.97819999999999996</v>
      </c>
      <c r="C30" s="49">
        <v>0.98450000000000004</v>
      </c>
      <c r="D30" s="49">
        <v>0.98280000000000001</v>
      </c>
      <c r="E30" s="49">
        <v>0.99070000000000003</v>
      </c>
      <c r="F30" s="49">
        <v>0.97430000000000005</v>
      </c>
      <c r="G30" s="49">
        <v>0.96609999999999996</v>
      </c>
      <c r="H30" s="49">
        <v>0.97960000000000003</v>
      </c>
      <c r="I30" s="49">
        <v>0.97299999999999998</v>
      </c>
      <c r="J30" s="49">
        <v>0.98129999999999995</v>
      </c>
      <c r="K30" s="49">
        <v>0.98209999999999997</v>
      </c>
      <c r="L30" s="49">
        <v>0.97130000000000005</v>
      </c>
      <c r="M30" s="49">
        <v>0.99039999999999995</v>
      </c>
      <c r="N30" s="72">
        <f>SUM(A30:L30)/12</f>
        <v>0.89699166666666663</v>
      </c>
      <c r="O30" s="72"/>
    </row>
    <row r="31" spans="1:15" s="9" customFormat="1" ht="15.95" customHeight="1" x14ac:dyDescent="0.25">
      <c r="A31" s="21" t="s">
        <v>22</v>
      </c>
      <c r="B31" s="15">
        <v>0.86119999999999997</v>
      </c>
      <c r="C31" s="15">
        <v>0.86699999999999999</v>
      </c>
      <c r="D31" s="15">
        <v>0.88139999999999996</v>
      </c>
      <c r="E31" s="15">
        <v>0.86650000000000005</v>
      </c>
      <c r="F31" s="15">
        <v>0.81630000000000003</v>
      </c>
      <c r="G31" s="15">
        <v>0.86133000000000004</v>
      </c>
      <c r="H31" s="15">
        <v>0.89119999999999999</v>
      </c>
      <c r="I31" s="15">
        <v>0.86980000000000002</v>
      </c>
      <c r="J31" s="15">
        <v>0.86170000000000002</v>
      </c>
      <c r="K31" s="15">
        <v>0.84670000000000001</v>
      </c>
      <c r="L31" s="15">
        <v>0.90310000000000001</v>
      </c>
      <c r="M31" s="15">
        <v>0.8881</v>
      </c>
      <c r="N31" s="72">
        <v>0.86739999999999995</v>
      </c>
      <c r="O31" s="72"/>
    </row>
    <row r="32" spans="1:15" s="10" customFormat="1" ht="15.95" customHeight="1" x14ac:dyDescent="0.25">
      <c r="A32" s="21" t="s">
        <v>23</v>
      </c>
      <c r="B32" s="15">
        <v>0.98089999999999999</v>
      </c>
      <c r="C32" s="15">
        <v>0.98280000000000001</v>
      </c>
      <c r="D32" s="15">
        <v>0.9718</v>
      </c>
      <c r="E32" s="15">
        <v>0.96360000000000001</v>
      </c>
      <c r="F32" s="15">
        <v>0.97109999999999996</v>
      </c>
      <c r="G32" s="15">
        <v>0.9738</v>
      </c>
      <c r="H32" s="15">
        <v>0.97060000000000002</v>
      </c>
      <c r="I32" s="15">
        <v>0.98340000000000005</v>
      </c>
      <c r="J32" s="15">
        <v>0.95579999999999998</v>
      </c>
      <c r="K32" s="15">
        <v>0.96499999999999997</v>
      </c>
      <c r="L32" s="15">
        <v>0.96889999999999998</v>
      </c>
      <c r="M32" s="16" t="s">
        <v>370</v>
      </c>
      <c r="N32" s="72">
        <v>0.97430000000000005</v>
      </c>
      <c r="O32" s="72"/>
    </row>
    <row r="33" spans="1:15" ht="15.95" customHeight="1" x14ac:dyDescent="0.25">
      <c r="A33" s="3" t="s">
        <v>228</v>
      </c>
      <c r="B33" s="15">
        <v>0.86119999999999997</v>
      </c>
      <c r="C33" s="15">
        <v>0.88839999999999997</v>
      </c>
      <c r="D33" s="15">
        <v>0.87290000000000001</v>
      </c>
      <c r="E33" s="15">
        <v>0.87009999999999998</v>
      </c>
      <c r="F33" s="15">
        <v>0.82509999999999994</v>
      </c>
      <c r="G33" s="15">
        <v>0.85860000000000003</v>
      </c>
      <c r="H33" s="15">
        <v>0.88239999999999996</v>
      </c>
      <c r="I33" s="15">
        <v>0.90580000000000005</v>
      </c>
      <c r="J33" s="15">
        <v>0.85460000000000003</v>
      </c>
      <c r="K33" s="15">
        <v>0.86360000000000003</v>
      </c>
      <c r="L33" s="15">
        <v>0.89970000000000006</v>
      </c>
      <c r="M33" s="16" t="s">
        <v>372</v>
      </c>
      <c r="N33" s="72">
        <v>0.87170000000000003</v>
      </c>
      <c r="O33" s="72"/>
    </row>
    <row r="34" spans="1:15" ht="15.95" customHeight="1" x14ac:dyDescent="0.25">
      <c r="A34" s="3" t="s">
        <v>229</v>
      </c>
      <c r="B34" s="15">
        <v>0.98089999999999999</v>
      </c>
      <c r="C34" s="15">
        <v>0.99139999999999995</v>
      </c>
      <c r="D34" s="15">
        <v>0.96050000000000002</v>
      </c>
      <c r="E34" s="15">
        <v>0.97140000000000004</v>
      </c>
      <c r="F34" s="15">
        <v>0.97109999999999996</v>
      </c>
      <c r="G34" s="15">
        <v>0.97640000000000005</v>
      </c>
      <c r="H34" s="15">
        <v>0.97350000000000003</v>
      </c>
      <c r="I34" s="15">
        <v>0.98060000000000003</v>
      </c>
      <c r="J34" s="15">
        <v>0.97870000000000001</v>
      </c>
      <c r="K34" s="15">
        <v>0.96150000000000002</v>
      </c>
      <c r="L34" s="15">
        <v>0.96889999999999998</v>
      </c>
      <c r="M34" s="16" t="s">
        <v>370</v>
      </c>
      <c r="N34" s="72">
        <v>0.97409999999999997</v>
      </c>
      <c r="O34" s="72"/>
    </row>
    <row r="35" spans="1:15" ht="15.95" customHeight="1" x14ac:dyDescent="0.25">
      <c r="A35" s="3" t="s">
        <v>42</v>
      </c>
      <c r="B35" s="15">
        <v>0.88039999999999996</v>
      </c>
      <c r="C35" s="15">
        <v>0.90129999999999999</v>
      </c>
      <c r="D35" s="15">
        <v>0.90680000000000005</v>
      </c>
      <c r="E35" s="15">
        <v>0.88829999999999998</v>
      </c>
      <c r="F35" s="15">
        <v>0.85560000000000003</v>
      </c>
      <c r="G35" s="15">
        <v>0.88746000000000003</v>
      </c>
      <c r="H35" s="15">
        <v>0.92349999999999999</v>
      </c>
      <c r="I35" s="15">
        <v>0.91139999999999999</v>
      </c>
      <c r="J35" s="15">
        <v>0.87939999999999996</v>
      </c>
      <c r="K35" s="15">
        <v>0.89510000000000001</v>
      </c>
      <c r="L35" s="15">
        <v>0.90659999999999996</v>
      </c>
      <c r="M35" s="16" t="s">
        <v>371</v>
      </c>
      <c r="N35" s="72">
        <v>0.8952</v>
      </c>
      <c r="O35" s="72"/>
    </row>
    <row r="36" spans="1:15" ht="15.95" customHeight="1" x14ac:dyDescent="0.25">
      <c r="A36" s="3" t="s">
        <v>43</v>
      </c>
      <c r="B36" s="15">
        <v>0.98560000000000003</v>
      </c>
      <c r="C36" s="15">
        <v>0.97850000000000004</v>
      </c>
      <c r="D36" s="15">
        <v>0.97740000000000005</v>
      </c>
      <c r="E36" s="15">
        <v>0.97660000000000002</v>
      </c>
      <c r="F36" s="15">
        <v>0.9869</v>
      </c>
      <c r="G36" s="15">
        <v>0.97919</v>
      </c>
      <c r="H36" s="15">
        <v>0.98529999999999995</v>
      </c>
      <c r="I36" s="15">
        <v>0.98340000000000005</v>
      </c>
      <c r="J36" s="15">
        <v>0.98580000000000001</v>
      </c>
      <c r="K36" s="15">
        <v>0.96850000000000003</v>
      </c>
      <c r="L36" s="15">
        <v>0.97919999999999996</v>
      </c>
      <c r="M36" s="16" t="s">
        <v>224</v>
      </c>
      <c r="N36" s="72">
        <v>0.98119999999999996</v>
      </c>
      <c r="O36" s="72"/>
    </row>
  </sheetData>
  <pageMargins left="0.7" right="0.7" top="0.75" bottom="0.75" header="0.3" footer="0.3"/>
  <pageSetup scale="89" orientation="landscape" r:id="rId1"/>
  <headerFooter>
    <oddHeader>&amp;C2018 Operations ScoreCard</oddHead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9" zoomScaleNormal="100" workbookViewId="0">
      <selection activeCell="N33" sqref="N33"/>
    </sheetView>
  </sheetViews>
  <sheetFormatPr defaultRowHeight="15" x14ac:dyDescent="0.25"/>
  <cols>
    <col min="1" max="1" width="28" style="3" customWidth="1"/>
    <col min="2" max="2" width="8" style="6" customWidth="1"/>
    <col min="3" max="11" width="7.7109375" style="6" customWidth="1"/>
    <col min="12" max="12" width="8.140625" style="6" customWidth="1"/>
    <col min="13" max="13" width="8.28515625" style="6" customWidth="1"/>
    <col min="14" max="14" width="8.85546875" style="6" customWidth="1"/>
    <col min="15" max="16384" width="9.140625" style="1"/>
  </cols>
  <sheetData>
    <row r="1" spans="1:15" s="2" customFormat="1" ht="25.5" customHeight="1" x14ac:dyDescent="0.25">
      <c r="A1" s="19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76" t="s">
        <v>373</v>
      </c>
    </row>
    <row r="2" spans="1:15" s="4" customFormat="1" ht="15.95" customHeight="1" x14ac:dyDescent="0.25">
      <c r="A2" s="20" t="s">
        <v>1</v>
      </c>
      <c r="B2" s="5">
        <v>203</v>
      </c>
      <c r="C2" s="5">
        <v>322</v>
      </c>
      <c r="D2" s="5">
        <v>414</v>
      </c>
      <c r="E2" s="5">
        <v>459</v>
      </c>
      <c r="F2" s="5">
        <v>506</v>
      </c>
      <c r="G2" s="5">
        <v>465</v>
      </c>
      <c r="H2" s="5">
        <v>536</v>
      </c>
      <c r="I2" s="5">
        <v>513</v>
      </c>
      <c r="J2" s="5">
        <v>467</v>
      </c>
      <c r="K2" s="5">
        <v>491</v>
      </c>
      <c r="L2" s="5">
        <v>433</v>
      </c>
      <c r="M2" s="5">
        <v>439</v>
      </c>
      <c r="N2" s="14">
        <f>SUM(B2:M2)</f>
        <v>5248</v>
      </c>
    </row>
    <row r="3" spans="1:15" s="9" customFormat="1" ht="15.95" customHeight="1" x14ac:dyDescent="0.25">
      <c r="A3" s="21" t="s">
        <v>30</v>
      </c>
      <c r="B3" s="13">
        <v>0.79</v>
      </c>
      <c r="C3" s="8">
        <v>0.76</v>
      </c>
      <c r="D3" s="8">
        <v>0.69</v>
      </c>
      <c r="E3" s="8">
        <v>0.75</v>
      </c>
      <c r="F3" s="8">
        <v>0.75</v>
      </c>
      <c r="G3" s="8">
        <v>0.75</v>
      </c>
      <c r="H3" s="8">
        <v>0.73</v>
      </c>
      <c r="I3" s="8">
        <v>0.79</v>
      </c>
      <c r="J3" s="8">
        <v>0.79</v>
      </c>
      <c r="K3" s="8">
        <v>0.76</v>
      </c>
      <c r="L3" s="8">
        <v>0.75</v>
      </c>
      <c r="M3" s="8">
        <v>0.75</v>
      </c>
      <c r="N3" s="8">
        <f>SUM(B3:M3)/12</f>
        <v>0.755</v>
      </c>
    </row>
    <row r="4" spans="1:15" s="9" customFormat="1" ht="15.95" customHeight="1" x14ac:dyDescent="0.25">
      <c r="A4" s="21" t="s">
        <v>31</v>
      </c>
      <c r="B4" s="13">
        <v>0.21</v>
      </c>
      <c r="C4" s="8">
        <v>0.24</v>
      </c>
      <c r="D4" s="8">
        <v>0.31</v>
      </c>
      <c r="E4" s="8">
        <v>0.25</v>
      </c>
      <c r="F4" s="8">
        <v>0.25</v>
      </c>
      <c r="G4" s="8">
        <v>0.25</v>
      </c>
      <c r="H4" s="8">
        <v>0.27</v>
      </c>
      <c r="I4" s="8">
        <v>0.21</v>
      </c>
      <c r="J4" s="8">
        <v>0.21</v>
      </c>
      <c r="K4" s="8">
        <v>0.24</v>
      </c>
      <c r="L4" s="8">
        <v>0.25</v>
      </c>
      <c r="M4" s="8">
        <v>0.25</v>
      </c>
      <c r="N4" s="8">
        <f>SUM(B4:M4)/12</f>
        <v>0.24500000000000002</v>
      </c>
    </row>
    <row r="5" spans="1:15" s="9" customFormat="1" ht="15.95" customHeight="1" x14ac:dyDescent="0.25">
      <c r="A5" s="21" t="s">
        <v>34</v>
      </c>
      <c r="B5" s="13">
        <v>0.92</v>
      </c>
      <c r="C5" s="8">
        <v>0.93</v>
      </c>
      <c r="D5" s="8">
        <v>0.94</v>
      </c>
      <c r="E5" s="8">
        <v>0.93</v>
      </c>
      <c r="F5" s="8">
        <v>0.94</v>
      </c>
      <c r="G5" s="8">
        <v>0.94</v>
      </c>
      <c r="H5" s="8">
        <v>0.9</v>
      </c>
      <c r="I5" s="8">
        <v>0.85</v>
      </c>
      <c r="J5" s="8">
        <v>0.82</v>
      </c>
      <c r="K5" s="8">
        <v>0.81</v>
      </c>
      <c r="L5" s="8">
        <v>0.83</v>
      </c>
      <c r="M5" s="8">
        <v>0.88</v>
      </c>
      <c r="N5" s="8">
        <f>SUM(B5:M5)/12</f>
        <v>0.89083333333333348</v>
      </c>
    </row>
    <row r="6" spans="1:15" s="9" customFormat="1" ht="15.95" customHeight="1" x14ac:dyDescent="0.25">
      <c r="A6" s="21" t="s">
        <v>35</v>
      </c>
      <c r="B6" s="13">
        <v>0.08</v>
      </c>
      <c r="C6" s="8">
        <v>7.0000000000000007E-2</v>
      </c>
      <c r="D6" s="8">
        <v>0.06</v>
      </c>
      <c r="E6" s="8">
        <v>7.0000000000000007E-2</v>
      </c>
      <c r="F6" s="8">
        <v>0.06</v>
      </c>
      <c r="G6" s="8">
        <v>0.06</v>
      </c>
      <c r="H6" s="8">
        <v>0.1</v>
      </c>
      <c r="I6" s="8">
        <v>0.15</v>
      </c>
      <c r="J6" s="8">
        <v>0.18</v>
      </c>
      <c r="K6" s="8">
        <v>0.19</v>
      </c>
      <c r="L6" s="8">
        <v>0.17</v>
      </c>
      <c r="M6" s="8">
        <v>0.12</v>
      </c>
      <c r="N6" s="8">
        <f>SUM(B6:M6)/12</f>
        <v>0.10916666666666668</v>
      </c>
    </row>
    <row r="7" spans="1:15" s="7" customFormat="1" ht="15.95" customHeight="1" x14ac:dyDescent="0.25">
      <c r="A7" s="22" t="s">
        <v>2</v>
      </c>
      <c r="B7" s="8">
        <v>0.82</v>
      </c>
      <c r="C7" s="8">
        <v>0.83</v>
      </c>
      <c r="D7" s="8">
        <v>0.86</v>
      </c>
      <c r="E7" s="8">
        <v>0.87</v>
      </c>
      <c r="F7" s="8">
        <v>0.87</v>
      </c>
      <c r="G7" s="8">
        <v>0.85</v>
      </c>
      <c r="H7" s="8">
        <v>0.85</v>
      </c>
      <c r="I7" s="8">
        <v>0.84</v>
      </c>
      <c r="J7" s="8">
        <v>0.84</v>
      </c>
      <c r="K7" s="8">
        <v>0.84</v>
      </c>
      <c r="L7" s="8">
        <v>0.84</v>
      </c>
      <c r="M7" s="8">
        <v>0.85</v>
      </c>
      <c r="N7" s="8">
        <f>SUM(B7:M7)/12</f>
        <v>0.84666666666666657</v>
      </c>
    </row>
    <row r="8" spans="1:15" s="4" customFormat="1" ht="15.95" customHeight="1" x14ac:dyDescent="0.25">
      <c r="A8" s="20" t="s">
        <v>3</v>
      </c>
      <c r="B8" s="14">
        <v>727</v>
      </c>
      <c r="C8" s="14">
        <v>728</v>
      </c>
      <c r="D8" s="14">
        <v>724</v>
      </c>
      <c r="E8" s="14">
        <v>726</v>
      </c>
      <c r="F8" s="14">
        <v>724</v>
      </c>
      <c r="G8" s="14">
        <v>729</v>
      </c>
      <c r="H8" s="14">
        <v>729</v>
      </c>
      <c r="I8" s="14">
        <v>730</v>
      </c>
      <c r="J8" s="14">
        <v>728</v>
      </c>
      <c r="K8" s="14">
        <v>726</v>
      </c>
      <c r="L8" s="14">
        <v>725</v>
      </c>
      <c r="M8" s="14">
        <v>727</v>
      </c>
      <c r="N8" s="13" t="s">
        <v>374</v>
      </c>
      <c r="O8" s="4">
        <f>SUM(B8:M8)/12</f>
        <v>726.91666666666663</v>
      </c>
    </row>
    <row r="9" spans="1:15" s="7" customFormat="1" ht="15.95" customHeight="1" x14ac:dyDescent="0.25">
      <c r="A9" s="22" t="s">
        <v>4</v>
      </c>
      <c r="B9" s="13">
        <v>0.25</v>
      </c>
      <c r="C9" s="13">
        <v>0.26</v>
      </c>
      <c r="D9" s="13">
        <v>0.27</v>
      </c>
      <c r="E9" s="13">
        <v>0.26</v>
      </c>
      <c r="F9" s="13">
        <v>0.25</v>
      </c>
      <c r="G9" s="13">
        <v>0.26</v>
      </c>
      <c r="H9" s="13">
        <v>0.26</v>
      </c>
      <c r="I9" s="13">
        <v>0.25</v>
      </c>
      <c r="J9" s="13">
        <v>0.25</v>
      </c>
      <c r="K9" s="13">
        <v>0.25</v>
      </c>
      <c r="L9" s="13">
        <v>0.24</v>
      </c>
      <c r="M9" s="13">
        <v>0.25</v>
      </c>
      <c r="N9" s="8">
        <f>SUM(B9:M9)/12</f>
        <v>0.25416666666666665</v>
      </c>
    </row>
    <row r="10" spans="1:15" s="7" customFormat="1" ht="15.95" customHeight="1" x14ac:dyDescent="0.25">
      <c r="A10" s="22" t="s">
        <v>5</v>
      </c>
      <c r="B10" s="13">
        <v>0.38</v>
      </c>
      <c r="C10" s="13">
        <v>0.39</v>
      </c>
      <c r="D10" s="13">
        <v>0.39</v>
      </c>
      <c r="E10" s="13">
        <v>0.38</v>
      </c>
      <c r="F10" s="13">
        <v>0.39</v>
      </c>
      <c r="G10" s="13">
        <v>0.38</v>
      </c>
      <c r="H10" s="13">
        <v>0.39</v>
      </c>
      <c r="I10" s="13">
        <v>0.38</v>
      </c>
      <c r="J10" s="13">
        <v>0.38</v>
      </c>
      <c r="K10" s="13">
        <v>0.38</v>
      </c>
      <c r="L10" s="13">
        <v>0.37</v>
      </c>
      <c r="M10" s="13">
        <v>0.38</v>
      </c>
      <c r="N10" s="8">
        <f>SUM(B10:M10)/12</f>
        <v>0.38250000000000001</v>
      </c>
    </row>
    <row r="11" spans="1:15" s="68" customFormat="1" ht="15.95" customHeight="1" x14ac:dyDescent="0.25">
      <c r="A11" s="77" t="s">
        <v>195</v>
      </c>
      <c r="B11" s="65">
        <v>315</v>
      </c>
      <c r="C11" s="65">
        <v>252</v>
      </c>
      <c r="D11" s="65">
        <v>344</v>
      </c>
      <c r="E11" s="65">
        <v>369</v>
      </c>
      <c r="F11" s="65">
        <v>493</v>
      </c>
      <c r="G11" s="65">
        <v>355</v>
      </c>
      <c r="H11" s="65">
        <v>420</v>
      </c>
      <c r="I11" s="65">
        <v>407</v>
      </c>
      <c r="J11" s="65">
        <v>328</v>
      </c>
      <c r="K11" s="65">
        <v>385</v>
      </c>
      <c r="L11" s="65">
        <v>311</v>
      </c>
      <c r="M11" s="68">
        <v>265</v>
      </c>
      <c r="N11" s="69">
        <f>SUM(B11:M11)</f>
        <v>4244</v>
      </c>
    </row>
    <row r="12" spans="1:15" s="72" customFormat="1" ht="15.95" customHeight="1" x14ac:dyDescent="0.25">
      <c r="A12" s="22" t="s">
        <v>196</v>
      </c>
      <c r="B12" s="75">
        <v>3.74</v>
      </c>
      <c r="C12" s="75">
        <v>3.11</v>
      </c>
      <c r="D12" s="75">
        <v>3.26</v>
      </c>
      <c r="E12" s="75">
        <v>3.37</v>
      </c>
      <c r="F12" s="71">
        <v>3.73</v>
      </c>
      <c r="G12" s="71">
        <v>3.41</v>
      </c>
      <c r="H12" s="71">
        <v>3.3</v>
      </c>
      <c r="I12" s="71">
        <v>3.51</v>
      </c>
      <c r="J12" s="71">
        <v>3.46</v>
      </c>
      <c r="K12" s="71">
        <v>3.6</v>
      </c>
      <c r="L12" s="71">
        <v>3.75</v>
      </c>
      <c r="M12" s="71">
        <v>2.98</v>
      </c>
      <c r="N12" s="63">
        <f t="shared" ref="N12:N24" si="0">SUM(B12:M12)/12</f>
        <v>3.4350000000000001</v>
      </c>
    </row>
    <row r="13" spans="1:15" s="30" customFormat="1" ht="15.95" customHeight="1" x14ac:dyDescent="0.25">
      <c r="A13" s="20" t="s">
        <v>225</v>
      </c>
      <c r="B13" s="73">
        <v>2.63</v>
      </c>
      <c r="C13" s="73">
        <v>2.58</v>
      </c>
      <c r="D13" s="73">
        <v>2.27</v>
      </c>
      <c r="E13" s="73">
        <v>2.4900000000000002</v>
      </c>
      <c r="F13" s="73">
        <v>2.67</v>
      </c>
      <c r="G13" s="73">
        <v>2.5099999999999998</v>
      </c>
      <c r="H13" s="73">
        <v>2.65</v>
      </c>
      <c r="I13" s="73">
        <v>1.78</v>
      </c>
      <c r="J13" s="73">
        <v>3.09</v>
      </c>
      <c r="K13" s="73">
        <v>2.96</v>
      </c>
      <c r="L13" s="73">
        <v>2.72</v>
      </c>
      <c r="M13" s="73">
        <v>3.39</v>
      </c>
      <c r="N13" s="63">
        <f t="shared" si="0"/>
        <v>2.645</v>
      </c>
    </row>
    <row r="14" spans="1:15" s="30" customFormat="1" ht="15.95" customHeight="1" x14ac:dyDescent="0.25">
      <c r="A14" s="20" t="s">
        <v>29</v>
      </c>
      <c r="B14" s="28">
        <v>19.52</v>
      </c>
      <c r="C14" s="28">
        <v>19.899999999999999</v>
      </c>
      <c r="D14" s="28">
        <v>19.03</v>
      </c>
      <c r="E14" s="28">
        <v>19.899999999999999</v>
      </c>
      <c r="F14" s="28">
        <v>17.64</v>
      </c>
      <c r="G14" s="28">
        <v>19.97</v>
      </c>
      <c r="H14" s="28">
        <v>18.93</v>
      </c>
      <c r="I14" s="28">
        <v>20.46</v>
      </c>
      <c r="J14" s="28">
        <v>19.91</v>
      </c>
      <c r="K14" s="73">
        <v>20.079999999999998</v>
      </c>
      <c r="L14" s="28">
        <v>19.649999999999999</v>
      </c>
      <c r="M14" s="28">
        <v>18.72</v>
      </c>
      <c r="N14" s="63">
        <f t="shared" si="0"/>
        <v>19.47583333333333</v>
      </c>
    </row>
    <row r="15" spans="1:15" s="30" customFormat="1" ht="15.95" customHeight="1" x14ac:dyDescent="0.25">
      <c r="A15" s="20" t="s">
        <v>6</v>
      </c>
      <c r="B15" s="28">
        <v>22.73</v>
      </c>
      <c r="C15" s="28">
        <v>23.25</v>
      </c>
      <c r="D15" s="28">
        <v>21.96</v>
      </c>
      <c r="E15" s="28">
        <v>22.9</v>
      </c>
      <c r="F15" s="28">
        <v>22.07</v>
      </c>
      <c r="G15" s="28">
        <v>22.73</v>
      </c>
      <c r="H15" s="28">
        <v>20.95</v>
      </c>
      <c r="I15" s="28">
        <v>22.98</v>
      </c>
      <c r="J15" s="28">
        <v>22.16</v>
      </c>
      <c r="K15" s="28">
        <v>22.47</v>
      </c>
      <c r="L15" s="28">
        <v>21.98</v>
      </c>
      <c r="M15" s="28">
        <v>21.12</v>
      </c>
      <c r="N15" s="63">
        <f t="shared" si="0"/>
        <v>22.274999999999995</v>
      </c>
    </row>
    <row r="16" spans="1:15" s="30" customFormat="1" ht="15.95" customHeight="1" x14ac:dyDescent="0.25">
      <c r="A16" s="20" t="s">
        <v>256</v>
      </c>
      <c r="B16" s="28">
        <v>7.69</v>
      </c>
      <c r="C16" s="28">
        <v>7.32</v>
      </c>
      <c r="D16" s="28">
        <v>8.0399999999999991</v>
      </c>
      <c r="E16" s="28">
        <v>8.31</v>
      </c>
      <c r="F16" s="28">
        <v>8.93</v>
      </c>
      <c r="G16" s="28">
        <v>9.4700000000000006</v>
      </c>
      <c r="H16" s="28">
        <v>8.91</v>
      </c>
      <c r="I16" s="28">
        <v>9.76</v>
      </c>
      <c r="J16" s="28">
        <v>9.68</v>
      </c>
      <c r="K16" s="28">
        <v>9.7799999999999994</v>
      </c>
      <c r="L16" s="28">
        <v>9.5</v>
      </c>
      <c r="M16" s="28">
        <v>8.5299999999999994</v>
      </c>
      <c r="N16" s="63">
        <f t="shared" si="0"/>
        <v>8.826666666666668</v>
      </c>
    </row>
    <row r="17" spans="1:15" s="30" customFormat="1" ht="15.95" customHeight="1" x14ac:dyDescent="0.25">
      <c r="A17" s="20" t="s">
        <v>257</v>
      </c>
      <c r="B17" s="28">
        <v>8.61</v>
      </c>
      <c r="C17" s="28">
        <v>8.19</v>
      </c>
      <c r="D17" s="28">
        <v>9.09</v>
      </c>
      <c r="E17" s="28">
        <v>9.4600000000000009</v>
      </c>
      <c r="F17" s="28">
        <v>10.039999999999999</v>
      </c>
      <c r="G17" s="28">
        <v>10.66</v>
      </c>
      <c r="H17" s="28">
        <v>10.02</v>
      </c>
      <c r="I17" s="28">
        <v>10.86</v>
      </c>
      <c r="J17" s="28">
        <v>10.85</v>
      </c>
      <c r="K17" s="28">
        <v>11.03</v>
      </c>
      <c r="L17" s="28">
        <v>10.63</v>
      </c>
      <c r="M17" s="28">
        <v>9.66</v>
      </c>
      <c r="N17" s="63">
        <f t="shared" si="0"/>
        <v>9.9249999999999989</v>
      </c>
    </row>
    <row r="18" spans="1:15" s="30" customFormat="1" ht="15.95" customHeight="1" x14ac:dyDescent="0.25">
      <c r="A18" s="20" t="s">
        <v>189</v>
      </c>
      <c r="B18" s="28">
        <v>15.79</v>
      </c>
      <c r="C18" s="28">
        <v>17.75</v>
      </c>
      <c r="D18" s="28">
        <v>17.12</v>
      </c>
      <c r="E18" s="28">
        <v>18.02</v>
      </c>
      <c r="F18" s="28">
        <v>17.64</v>
      </c>
      <c r="G18" s="28">
        <v>17.47</v>
      </c>
      <c r="H18" s="28">
        <v>16.29</v>
      </c>
      <c r="I18" s="28">
        <v>18.010000000000002</v>
      </c>
      <c r="J18" s="28">
        <v>17.5</v>
      </c>
      <c r="K18" s="28">
        <v>17.53</v>
      </c>
      <c r="L18" s="28">
        <v>17.75</v>
      </c>
      <c r="M18" s="28">
        <v>15.38</v>
      </c>
      <c r="N18" s="63">
        <f t="shared" si="0"/>
        <v>17.187499999999996</v>
      </c>
    </row>
    <row r="19" spans="1:15" s="30" customFormat="1" ht="15.95" customHeight="1" x14ac:dyDescent="0.25">
      <c r="A19" s="20" t="s">
        <v>190</v>
      </c>
      <c r="B19" s="28">
        <v>12.82</v>
      </c>
      <c r="C19" s="28">
        <v>14.01</v>
      </c>
      <c r="D19" s="28">
        <v>13.68</v>
      </c>
      <c r="E19" s="28">
        <v>14.94</v>
      </c>
      <c r="F19" s="28">
        <v>14.33</v>
      </c>
      <c r="G19" s="28">
        <v>13.15</v>
      </c>
      <c r="H19" s="28">
        <v>13.71</v>
      </c>
      <c r="I19" s="28">
        <v>14.02</v>
      </c>
      <c r="J19" s="28">
        <v>13.97</v>
      </c>
      <c r="K19" s="28">
        <v>14.38</v>
      </c>
      <c r="L19" s="28">
        <v>13.99</v>
      </c>
      <c r="M19" s="28">
        <v>12.4</v>
      </c>
      <c r="N19" s="63">
        <f t="shared" si="0"/>
        <v>13.783333333333337</v>
      </c>
    </row>
    <row r="20" spans="1:15" s="30" customFormat="1" ht="15.95" customHeight="1" x14ac:dyDescent="0.25">
      <c r="A20" s="20" t="s">
        <v>191</v>
      </c>
      <c r="B20" s="28">
        <v>9.09</v>
      </c>
      <c r="C20" s="28">
        <v>9.75</v>
      </c>
      <c r="D20" s="28">
        <v>9.2899999999999991</v>
      </c>
      <c r="E20" s="28">
        <v>10.45</v>
      </c>
      <c r="F20" s="28">
        <v>10.3</v>
      </c>
      <c r="G20" s="28">
        <v>10</v>
      </c>
      <c r="H20" s="28">
        <v>9.61</v>
      </c>
      <c r="I20" s="28">
        <v>9.68</v>
      </c>
      <c r="J20" s="28">
        <v>9.5299999999999994</v>
      </c>
      <c r="K20" s="28">
        <v>9.9700000000000006</v>
      </c>
      <c r="L20" s="28">
        <v>10.029999999999999</v>
      </c>
      <c r="M20" s="28">
        <v>8.9</v>
      </c>
      <c r="N20" s="63">
        <f t="shared" si="0"/>
        <v>9.7166666666666668</v>
      </c>
    </row>
    <row r="21" spans="1:15" s="30" customFormat="1" ht="15.95" customHeight="1" x14ac:dyDescent="0.25">
      <c r="A21" s="20" t="s">
        <v>192</v>
      </c>
      <c r="B21" s="28">
        <v>18.989999999999998</v>
      </c>
      <c r="C21" s="28">
        <v>21.19</v>
      </c>
      <c r="D21" s="28">
        <v>20.059999999999999</v>
      </c>
      <c r="E21" s="28">
        <v>21.01</v>
      </c>
      <c r="F21" s="28">
        <v>20.47</v>
      </c>
      <c r="G21" s="28">
        <v>20.23</v>
      </c>
      <c r="H21" s="28">
        <v>18.34</v>
      </c>
      <c r="I21" s="28">
        <v>20.49</v>
      </c>
      <c r="J21" s="28">
        <v>19.77</v>
      </c>
      <c r="K21" s="28">
        <v>19.97</v>
      </c>
      <c r="L21" s="28">
        <v>20.100000000000001</v>
      </c>
      <c r="M21" s="28">
        <v>17.78</v>
      </c>
      <c r="N21" s="63">
        <f t="shared" si="0"/>
        <v>19.866666666666667</v>
      </c>
    </row>
    <row r="22" spans="1:15" s="30" customFormat="1" ht="15.95" customHeight="1" x14ac:dyDescent="0.25">
      <c r="A22" s="20" t="s">
        <v>193</v>
      </c>
      <c r="B22" s="28">
        <v>15.88</v>
      </c>
      <c r="C22" s="28">
        <v>17.32</v>
      </c>
      <c r="D22" s="28">
        <v>16.61</v>
      </c>
      <c r="E22" s="28">
        <v>17.39</v>
      </c>
      <c r="F22" s="28">
        <v>17.02</v>
      </c>
      <c r="G22" s="28">
        <v>17.14</v>
      </c>
      <c r="H22" s="53">
        <v>15.65</v>
      </c>
      <c r="I22" s="28">
        <v>16.55</v>
      </c>
      <c r="J22" s="28">
        <v>16.149999999999999</v>
      </c>
      <c r="K22" s="28">
        <v>15.03</v>
      </c>
      <c r="L22" s="28">
        <v>16.239999999999998</v>
      </c>
      <c r="M22" s="28">
        <v>14.68</v>
      </c>
      <c r="N22" s="63">
        <f t="shared" si="0"/>
        <v>16.305000000000003</v>
      </c>
    </row>
    <row r="23" spans="1:15" s="30" customFormat="1" ht="15.95" customHeight="1" x14ac:dyDescent="0.25">
      <c r="A23" s="20" t="s">
        <v>194</v>
      </c>
      <c r="B23" s="28">
        <v>11.8</v>
      </c>
      <c r="C23" s="28">
        <v>12.51</v>
      </c>
      <c r="D23" s="28">
        <v>11.74</v>
      </c>
      <c r="E23" s="28">
        <v>12.81</v>
      </c>
      <c r="F23" s="28">
        <v>12.4</v>
      </c>
      <c r="G23" s="28">
        <v>11.63</v>
      </c>
      <c r="H23" s="28">
        <v>11.16</v>
      </c>
      <c r="I23" s="28">
        <v>11.64</v>
      </c>
      <c r="J23" s="28">
        <v>11.39</v>
      </c>
      <c r="K23" s="28">
        <v>11.8</v>
      </c>
      <c r="L23" s="28">
        <v>11.77</v>
      </c>
      <c r="M23" s="28">
        <v>10.76</v>
      </c>
      <c r="N23" s="63">
        <f t="shared" si="0"/>
        <v>11.784166666666666</v>
      </c>
    </row>
    <row r="24" spans="1:15" s="30" customFormat="1" ht="15.95" customHeight="1" x14ac:dyDescent="0.25">
      <c r="A24" s="20" t="s">
        <v>28</v>
      </c>
      <c r="B24" s="28">
        <v>3.21</v>
      </c>
      <c r="C24" s="28">
        <v>3.44</v>
      </c>
      <c r="D24" s="28">
        <v>2.94</v>
      </c>
      <c r="E24" s="28">
        <v>2.99</v>
      </c>
      <c r="F24" s="28">
        <v>2.76</v>
      </c>
      <c r="G24" s="28">
        <v>2.4</v>
      </c>
      <c r="H24" s="28">
        <v>1.92</v>
      </c>
      <c r="I24" s="28">
        <v>2.5099999999999998</v>
      </c>
      <c r="J24" s="28">
        <v>2.15</v>
      </c>
      <c r="K24" s="28">
        <v>2.44</v>
      </c>
      <c r="L24" s="28">
        <v>2.2400000000000002</v>
      </c>
      <c r="M24" s="28">
        <v>2.19</v>
      </c>
      <c r="N24" s="63">
        <f t="shared" si="0"/>
        <v>2.5991666666666662</v>
      </c>
    </row>
    <row r="25" spans="1:15" s="4" customFormat="1" ht="15.95" customHeight="1" x14ac:dyDescent="0.25">
      <c r="A25" s="20" t="s">
        <v>165</v>
      </c>
      <c r="B25" s="17">
        <v>294</v>
      </c>
      <c r="C25" s="12">
        <v>346</v>
      </c>
      <c r="D25" s="12">
        <v>481</v>
      </c>
      <c r="E25" s="12">
        <v>512</v>
      </c>
      <c r="F25" s="12">
        <v>535</v>
      </c>
      <c r="G25" s="12">
        <v>468</v>
      </c>
      <c r="H25" s="12">
        <v>559</v>
      </c>
      <c r="I25" s="12">
        <v>538</v>
      </c>
      <c r="J25" s="12">
        <v>478</v>
      </c>
      <c r="K25" s="12">
        <v>519</v>
      </c>
      <c r="L25" s="12">
        <v>427</v>
      </c>
      <c r="M25" s="12">
        <v>420</v>
      </c>
      <c r="N25" s="69">
        <f>SUM(B25:M25)</f>
        <v>5577</v>
      </c>
    </row>
    <row r="26" spans="1:15" s="4" customFormat="1" ht="15" customHeight="1" x14ac:dyDescent="0.25">
      <c r="A26" s="24" t="s">
        <v>33</v>
      </c>
      <c r="B26" s="11">
        <v>0.88</v>
      </c>
      <c r="C26" s="11">
        <v>0.84</v>
      </c>
      <c r="D26" s="11">
        <v>1.23</v>
      </c>
      <c r="E26" s="11">
        <v>1.17</v>
      </c>
      <c r="F26" s="11">
        <v>1.1000000000000001</v>
      </c>
      <c r="G26" s="11">
        <v>1.1499999999999999</v>
      </c>
      <c r="H26" s="11">
        <v>1.23</v>
      </c>
      <c r="I26" s="11">
        <v>1.22</v>
      </c>
      <c r="J26" s="11">
        <v>1.22</v>
      </c>
      <c r="K26" s="11">
        <v>1.23</v>
      </c>
      <c r="L26" s="11">
        <v>1.07</v>
      </c>
      <c r="M26" s="11">
        <v>1.07</v>
      </c>
      <c r="N26" s="63">
        <f>SUM(B26:M26)/12</f>
        <v>1.1175000000000004</v>
      </c>
    </row>
    <row r="27" spans="1:15" s="30" customFormat="1" ht="15.95" customHeight="1" x14ac:dyDescent="0.25">
      <c r="A27" s="25" t="s">
        <v>44</v>
      </c>
      <c r="B27" s="64">
        <v>0.91339999999999999</v>
      </c>
      <c r="C27" s="49">
        <v>0.97760000000000002</v>
      </c>
      <c r="D27" s="49">
        <v>0.99729999999999996</v>
      </c>
      <c r="E27" s="49">
        <v>0.97050000000000003</v>
      </c>
      <c r="F27" s="49">
        <v>0.97840000000000005</v>
      </c>
      <c r="G27" s="49">
        <v>0.98140000000000005</v>
      </c>
      <c r="H27" s="49">
        <v>0.9919</v>
      </c>
      <c r="I27" s="49">
        <v>0.99170000000000003</v>
      </c>
      <c r="J27" s="49">
        <v>0.97699999999999998</v>
      </c>
      <c r="K27" s="49">
        <v>0.97360000000000002</v>
      </c>
      <c r="L27" s="49">
        <v>0.99750000000000005</v>
      </c>
      <c r="M27" s="49">
        <v>0.99009999999999998</v>
      </c>
      <c r="N27" s="72">
        <f>SUM(A27:L27)/11</f>
        <v>0.97729999999999995</v>
      </c>
      <c r="O27" s="72"/>
    </row>
    <row r="28" spans="1:15" s="30" customFormat="1" ht="15.95" customHeight="1" x14ac:dyDescent="0.25">
      <c r="A28" s="20" t="s">
        <v>25</v>
      </c>
      <c r="B28" s="49">
        <v>1</v>
      </c>
      <c r="C28" s="49">
        <v>0.99360000000000004</v>
      </c>
      <c r="D28" s="49">
        <v>0.98650000000000004</v>
      </c>
      <c r="E28" s="49">
        <v>0.99239999999999995</v>
      </c>
      <c r="F28" s="49">
        <v>0.98899999999999999</v>
      </c>
      <c r="G28" s="49">
        <v>0.99029999999999996</v>
      </c>
      <c r="H28" s="49">
        <v>0.97970000000000002</v>
      </c>
      <c r="I28" s="49">
        <v>0.98560000000000003</v>
      </c>
      <c r="J28" s="49">
        <v>0.99760000000000004</v>
      </c>
      <c r="K28" s="49">
        <v>0.99780000000000002</v>
      </c>
      <c r="L28" s="49">
        <v>0.9899</v>
      </c>
      <c r="M28" s="49">
        <v>1</v>
      </c>
      <c r="N28" s="72">
        <f>SUM(A28:L28)/11</f>
        <v>0.99112727272727275</v>
      </c>
      <c r="O28" s="72"/>
    </row>
    <row r="29" spans="1:15" s="30" customFormat="1" ht="15.95" customHeight="1" x14ac:dyDescent="0.25">
      <c r="A29" s="20" t="s">
        <v>24</v>
      </c>
      <c r="B29" s="49">
        <v>0.98380000000000001</v>
      </c>
      <c r="C29" s="49">
        <v>0.97760000000000002</v>
      </c>
      <c r="D29" s="49">
        <v>0.98650000000000004</v>
      </c>
      <c r="E29" s="49">
        <v>0.99750000000000005</v>
      </c>
      <c r="F29" s="49">
        <v>0.99560000000000004</v>
      </c>
      <c r="G29" s="49">
        <v>0.99029999999999996</v>
      </c>
      <c r="H29" s="49">
        <v>0.98980000000000001</v>
      </c>
      <c r="I29" s="49">
        <v>0.98629999999999995</v>
      </c>
      <c r="J29" s="49">
        <v>0.99060000000000004</v>
      </c>
      <c r="K29" s="49">
        <v>0.99329999999999996</v>
      </c>
      <c r="L29" s="49">
        <v>1</v>
      </c>
      <c r="M29" s="49">
        <v>1</v>
      </c>
      <c r="N29" s="72">
        <f>SUM(A29:L29)/11</f>
        <v>0.99011818181818179</v>
      </c>
      <c r="O29" s="72"/>
    </row>
    <row r="30" spans="1:15" s="30" customFormat="1" ht="15.95" customHeight="1" x14ac:dyDescent="0.25">
      <c r="A30" s="20" t="s">
        <v>226</v>
      </c>
      <c r="B30" s="49">
        <v>0.98380000000000001</v>
      </c>
      <c r="C30" s="49">
        <v>0.97760000000000002</v>
      </c>
      <c r="D30" s="49">
        <v>0.97840000000000005</v>
      </c>
      <c r="E30" s="49">
        <v>0.99239999999999995</v>
      </c>
      <c r="F30" s="49">
        <v>0.98460000000000003</v>
      </c>
      <c r="G30" s="49">
        <v>0.98540000000000005</v>
      </c>
      <c r="H30" s="49">
        <v>0.97760000000000002</v>
      </c>
      <c r="I30" s="49">
        <v>0.98340000000000005</v>
      </c>
      <c r="J30" s="49">
        <v>0.98819999999999997</v>
      </c>
      <c r="K30" s="49">
        <v>0.99109999999999998</v>
      </c>
      <c r="L30" s="49">
        <v>0.9899</v>
      </c>
      <c r="M30" s="49">
        <v>1</v>
      </c>
      <c r="N30" s="72">
        <f>SUM(A30:L30)/11</f>
        <v>0.98476363636363651</v>
      </c>
      <c r="O30" s="72"/>
    </row>
    <row r="31" spans="1:15" s="9" customFormat="1" ht="15.95" customHeight="1" x14ac:dyDescent="0.25">
      <c r="A31" s="21" t="s">
        <v>22</v>
      </c>
      <c r="B31" s="15">
        <v>0.88149999999999995</v>
      </c>
      <c r="C31" s="15">
        <v>0.89529999999999998</v>
      </c>
      <c r="D31" s="15">
        <v>0.90290000000000004</v>
      </c>
      <c r="E31" s="15">
        <v>0.88370000000000004</v>
      </c>
      <c r="F31" s="15">
        <v>0.8911</v>
      </c>
      <c r="G31" s="15">
        <v>0.83789999999999998</v>
      </c>
      <c r="H31" s="15">
        <v>0.84750000000000003</v>
      </c>
      <c r="I31" s="15">
        <v>0.86080000000000001</v>
      </c>
      <c r="J31" s="15">
        <v>0.88380000000000003</v>
      </c>
      <c r="K31" s="15">
        <v>0.90159999999999996</v>
      </c>
      <c r="L31" s="15">
        <v>0.90620000000000001</v>
      </c>
      <c r="M31" s="15">
        <v>0.87719999999999998</v>
      </c>
      <c r="N31" s="15">
        <v>0.87929999999999997</v>
      </c>
      <c r="O31" s="72"/>
    </row>
    <row r="32" spans="1:15" s="10" customFormat="1" ht="15.95" customHeight="1" x14ac:dyDescent="0.25">
      <c r="A32" s="21" t="s">
        <v>23</v>
      </c>
      <c r="B32" s="15">
        <v>0.9778</v>
      </c>
      <c r="C32" s="15">
        <v>0.98450000000000004</v>
      </c>
      <c r="D32" s="15">
        <v>0.98380000000000001</v>
      </c>
      <c r="E32" s="15">
        <v>0.99170000000000003</v>
      </c>
      <c r="F32" s="15">
        <v>0.98499999999999999</v>
      </c>
      <c r="G32" s="15">
        <v>0.96430000000000005</v>
      </c>
      <c r="H32" s="15">
        <v>0.97819999999999996</v>
      </c>
      <c r="I32" s="15">
        <v>0.98970000000000002</v>
      </c>
      <c r="J32" s="15">
        <v>0.99080000000000001</v>
      </c>
      <c r="K32" s="15">
        <v>0.97809999999999997</v>
      </c>
      <c r="L32" s="15">
        <v>0.97950000000000004</v>
      </c>
      <c r="M32" s="15">
        <v>0.97309999999999997</v>
      </c>
      <c r="N32" s="15">
        <v>0.98150000000000004</v>
      </c>
      <c r="O32" s="72"/>
    </row>
    <row r="33" spans="1:15" ht="15.95" customHeight="1" x14ac:dyDescent="0.25">
      <c r="A33" s="3" t="s">
        <v>228</v>
      </c>
      <c r="B33" s="15">
        <v>0.92589999999999995</v>
      </c>
      <c r="C33" s="15">
        <v>0.88759999999999994</v>
      </c>
      <c r="D33" s="15">
        <v>0.89639999999999997</v>
      </c>
      <c r="E33" s="15">
        <v>0.89470000000000005</v>
      </c>
      <c r="F33" s="15">
        <v>0.89670000000000005</v>
      </c>
      <c r="G33" s="15">
        <v>0.85160000000000002</v>
      </c>
      <c r="H33" s="15">
        <v>0.86439999999999995</v>
      </c>
      <c r="I33" s="15">
        <v>0.86860000000000004</v>
      </c>
      <c r="J33" s="15">
        <v>0.89600000000000002</v>
      </c>
      <c r="K33" s="15">
        <v>0.88800000000000001</v>
      </c>
      <c r="L33" s="15">
        <v>0.90910000000000002</v>
      </c>
      <c r="M33" s="15">
        <v>0.88319999999999999</v>
      </c>
      <c r="N33" s="15">
        <v>0.88660000000000005</v>
      </c>
      <c r="O33" s="72"/>
    </row>
    <row r="34" spans="1:15" ht="15.95" customHeight="1" x14ac:dyDescent="0.25">
      <c r="A34" s="3" t="s">
        <v>229</v>
      </c>
      <c r="B34" s="15">
        <v>0.9778</v>
      </c>
      <c r="C34" s="15">
        <v>0.98450000000000004</v>
      </c>
      <c r="D34" s="15">
        <v>0.97729999999999995</v>
      </c>
      <c r="E34" s="15">
        <v>0.9889</v>
      </c>
      <c r="F34" s="15">
        <v>0.98219999999999996</v>
      </c>
      <c r="G34" s="15">
        <v>0.97529999999999994</v>
      </c>
      <c r="H34" s="15">
        <v>0.9758</v>
      </c>
      <c r="I34" s="15">
        <v>0.99229999999999996</v>
      </c>
      <c r="J34" s="15">
        <v>0.98780000000000001</v>
      </c>
      <c r="K34" s="15">
        <v>0.97809999999999997</v>
      </c>
      <c r="L34" s="15">
        <v>0.98240000000000005</v>
      </c>
      <c r="M34" s="15">
        <v>0.97599999999999998</v>
      </c>
      <c r="N34" s="15">
        <v>0.98199999999999998</v>
      </c>
      <c r="O34" s="72"/>
    </row>
    <row r="35" spans="1:15" ht="15.95" customHeight="1" x14ac:dyDescent="0.25">
      <c r="A35" s="3" t="s">
        <v>42</v>
      </c>
      <c r="B35" s="15">
        <v>0.94810000000000005</v>
      </c>
      <c r="C35" s="15">
        <v>0.90310000000000001</v>
      </c>
      <c r="D35" s="15">
        <v>0.91259999999999997</v>
      </c>
      <c r="E35" s="15">
        <v>0.91139999999999999</v>
      </c>
      <c r="F35" s="15">
        <v>0.91359999999999997</v>
      </c>
      <c r="G35" s="15">
        <v>0.88190000000000002</v>
      </c>
      <c r="H35" s="15">
        <v>0.87649999999999995</v>
      </c>
      <c r="I35" s="15">
        <v>0.87890000000000001</v>
      </c>
      <c r="J35" s="15">
        <v>0.9083</v>
      </c>
      <c r="K35" s="15">
        <v>0.90710000000000002</v>
      </c>
      <c r="L35" s="15">
        <v>0.9355</v>
      </c>
      <c r="M35" s="15">
        <v>0.89800000000000002</v>
      </c>
      <c r="N35" s="15">
        <v>0.90349999999999997</v>
      </c>
      <c r="O35" s="72"/>
    </row>
    <row r="36" spans="1:15" ht="15.95" customHeight="1" x14ac:dyDescent="0.25">
      <c r="A36" s="3" t="s">
        <v>43</v>
      </c>
      <c r="B36" s="15">
        <v>0.98519999999999996</v>
      </c>
      <c r="C36" s="15">
        <v>0.99609999999999999</v>
      </c>
      <c r="D36" s="15">
        <v>0.98380000000000001</v>
      </c>
      <c r="E36" s="15">
        <v>0.99450000000000005</v>
      </c>
      <c r="F36" s="15">
        <v>0.98970000000000002</v>
      </c>
      <c r="G36" s="15">
        <v>0.97529999999999994</v>
      </c>
      <c r="H36" s="15">
        <v>0.97819999999999996</v>
      </c>
      <c r="I36" s="15">
        <v>0.99229999999999996</v>
      </c>
      <c r="J36" s="15">
        <v>0.99390000000000001</v>
      </c>
      <c r="K36" s="15">
        <v>0.98360000000000003</v>
      </c>
      <c r="L36" s="15">
        <v>0.98829999999999996</v>
      </c>
      <c r="M36" s="15">
        <v>0.97899999999999998</v>
      </c>
      <c r="N36" s="15">
        <v>0.98550000000000004</v>
      </c>
      <c r="O36" s="72"/>
    </row>
  </sheetData>
  <pageMargins left="0.7" right="0.7" top="0.75" bottom="0.75" header="0.3" footer="0.3"/>
  <pageSetup scale="89" orientation="landscape" r:id="rId1"/>
  <headerFooter>
    <oddHeader>&amp;C2019 ScoreCard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Sheet1</vt:lpstr>
      <vt:lpstr>'2011'!Print_Area</vt:lpstr>
      <vt:lpstr>'2014'!Print_Area</vt:lpstr>
      <vt:lpstr>'2016'!Print_Area</vt:lpstr>
      <vt:lpstr>'2017'!Print_Area</vt:lpstr>
      <vt:lpstr>'2018'!Print_Area</vt:lpstr>
      <vt:lpstr>'2019'!Print_Area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norb.theisen</dc:creator>
  <cp:lastModifiedBy>Norb Theisen</cp:lastModifiedBy>
  <cp:lastPrinted>2020-01-17T12:56:32Z</cp:lastPrinted>
  <dcterms:created xsi:type="dcterms:W3CDTF">2011-11-08T14:43:08Z</dcterms:created>
  <dcterms:modified xsi:type="dcterms:W3CDTF">2020-01-17T12:56:42Z</dcterms:modified>
</cp:coreProperties>
</file>