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313c7e1df1b448f/Nauka/Artykuly/W_trakcie/DIA_3_Effects_of_radionuclides_on_GSB!/Cryoconite-microbial-diversity-in-the-Alps/Input/"/>
    </mc:Choice>
  </mc:AlternateContent>
  <xr:revisionPtr revIDLastSave="299" documentId="11_AD4DADEC636C813AC809E4C6F05A6FF45ADEDD83" xr6:coauthVersionLast="47" xr6:coauthVersionMax="47" xr10:uidLastSave="{14459997-ABA3-45F7-A430-C0ABBF7FCD2B}"/>
  <bookViews>
    <workbookView xWindow="-120" yWindow="-120" windowWidth="29040" windowHeight="15840" xr2:uid="{00000000-000D-0000-FFFF-FFFF00000000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1" i="1" l="1"/>
  <c r="H150" i="1"/>
  <c r="H149" i="1"/>
  <c r="H148" i="1"/>
  <c r="H147" i="1"/>
  <c r="H146" i="1"/>
  <c r="H145" i="1"/>
  <c r="H144" i="1"/>
  <c r="H143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</calcChain>
</file>

<file path=xl/sharedStrings.xml><?xml version="1.0" encoding="utf-8"?>
<sst xmlns="http://schemas.openxmlformats.org/spreadsheetml/2006/main" count="582" uniqueCount="411">
  <si>
    <t>Forni</t>
  </si>
  <si>
    <t>Dosde</t>
  </si>
  <si>
    <t>DOS1</t>
  </si>
  <si>
    <t>DOS2</t>
  </si>
  <si>
    <t>DOS3</t>
  </si>
  <si>
    <t>DOS4</t>
  </si>
  <si>
    <t>DOS5</t>
  </si>
  <si>
    <t>DOS6</t>
  </si>
  <si>
    <t>DOS7</t>
  </si>
  <si>
    <t>DOS8</t>
  </si>
  <si>
    <t>DOS9</t>
  </si>
  <si>
    <t>DOS10</t>
  </si>
  <si>
    <t>Cedech</t>
  </si>
  <si>
    <t>CZED1</t>
  </si>
  <si>
    <t>CZED2</t>
  </si>
  <si>
    <t>CZED3</t>
  </si>
  <si>
    <t>CZED4</t>
  </si>
  <si>
    <t>CZED5</t>
  </si>
  <si>
    <t>CZED6</t>
  </si>
  <si>
    <t>CZED7</t>
  </si>
  <si>
    <t>CZED8</t>
  </si>
  <si>
    <t>CZED9</t>
  </si>
  <si>
    <t>CZED10</t>
  </si>
  <si>
    <t>Ebenferner</t>
  </si>
  <si>
    <t>FOR_21_02</t>
  </si>
  <si>
    <t>FOR_21_04</t>
  </si>
  <si>
    <t>FOR_21_05</t>
  </si>
  <si>
    <t>FOR_21_08</t>
  </si>
  <si>
    <t>FOR_21_09</t>
  </si>
  <si>
    <t>FOR_21_11</t>
  </si>
  <si>
    <t>FOR_21_13</t>
  </si>
  <si>
    <t>FOR_21_14</t>
  </si>
  <si>
    <t>FOR_21_15</t>
  </si>
  <si>
    <t>FOR_21_16</t>
  </si>
  <si>
    <t>Oberaar</t>
  </si>
  <si>
    <t>OBE_21_01</t>
  </si>
  <si>
    <t>OBE_21_03</t>
  </si>
  <si>
    <t>OBE_21_04</t>
  </si>
  <si>
    <t>OBE_21_05</t>
  </si>
  <si>
    <t>OBE_21_06</t>
  </si>
  <si>
    <t>OBE_21_09</t>
  </si>
  <si>
    <t>OBE_21_11</t>
  </si>
  <si>
    <t>OBE_21_13</t>
  </si>
  <si>
    <t>OBE_21_15</t>
  </si>
  <si>
    <t>OBE_21_16</t>
  </si>
  <si>
    <t>Pers</t>
  </si>
  <si>
    <t>PER_21_02</t>
  </si>
  <si>
    <t>PER_21_04</t>
  </si>
  <si>
    <t>PER_21_07</t>
  </si>
  <si>
    <t>PER_21_08</t>
  </si>
  <si>
    <t>PER_21_10</t>
  </si>
  <si>
    <t>PER_21_12</t>
  </si>
  <si>
    <t>PER_21_13</t>
  </si>
  <si>
    <t>PER_21_14</t>
  </si>
  <si>
    <t>PER_21_15</t>
  </si>
  <si>
    <t>PER_21_16</t>
  </si>
  <si>
    <t>Mittelberg</t>
  </si>
  <si>
    <t>MIT_21_01</t>
  </si>
  <si>
    <t>MIT_21_03</t>
  </si>
  <si>
    <t>MIT_21_05</t>
  </si>
  <si>
    <t>MIT_21_07</t>
  </si>
  <si>
    <t>MIT_21_10</t>
  </si>
  <si>
    <t>MIT_21_11</t>
  </si>
  <si>
    <t>MIT_21_12</t>
  </si>
  <si>
    <t>MIT_21_14</t>
  </si>
  <si>
    <t>MIT_21_15</t>
  </si>
  <si>
    <t>MIT_21_16</t>
  </si>
  <si>
    <t>MOR_21_02</t>
  </si>
  <si>
    <t>MOR_21_06</t>
  </si>
  <si>
    <t>MOR_21_07</t>
  </si>
  <si>
    <t>MOR_21_08</t>
  </si>
  <si>
    <t>MOR_21_09</t>
  </si>
  <si>
    <t>MOR_21_10</t>
  </si>
  <si>
    <t>MOR_21_12</t>
  </si>
  <si>
    <t>MOR_21_13</t>
  </si>
  <si>
    <t>MOR_21_14</t>
  </si>
  <si>
    <t>MOR_21_17</t>
  </si>
  <si>
    <t>PIE_21_02</t>
  </si>
  <si>
    <t>PIE_21_04</t>
  </si>
  <si>
    <t>PIE_21_06</t>
  </si>
  <si>
    <t>PIE_21_07</t>
  </si>
  <si>
    <t>PIE_21_10</t>
  </si>
  <si>
    <t>PIE_21_12</t>
  </si>
  <si>
    <t>PIE_21_13</t>
  </si>
  <si>
    <t>PIE_21_14</t>
  </si>
  <si>
    <t>PIE_21_15</t>
  </si>
  <si>
    <t>PIE_21_16</t>
  </si>
  <si>
    <t>Lang</t>
  </si>
  <si>
    <t>LAN_21_01</t>
  </si>
  <si>
    <t>LAN_21_02</t>
  </si>
  <si>
    <t>LAN_21_03</t>
  </si>
  <si>
    <t>LAN_21_05</t>
  </si>
  <si>
    <t>LAN_21_06</t>
  </si>
  <si>
    <t>LAN_21_08</t>
  </si>
  <si>
    <t>LAN_21_09</t>
  </si>
  <si>
    <t>LAN_21_11</t>
  </si>
  <si>
    <t>LAN_21_12</t>
  </si>
  <si>
    <t>LAN_21_13</t>
  </si>
  <si>
    <t>STE_21_03</t>
  </si>
  <si>
    <t>STE_21_05</t>
  </si>
  <si>
    <t>STE_21_06</t>
  </si>
  <si>
    <t>STE_21_07</t>
  </si>
  <si>
    <t>STE_21_08</t>
  </si>
  <si>
    <t>STE_21_09</t>
  </si>
  <si>
    <t>STE_21_11</t>
  </si>
  <si>
    <t>STE_21_12</t>
  </si>
  <si>
    <t>STE_21_14</t>
  </si>
  <si>
    <t>STE_21_15</t>
  </si>
  <si>
    <t>Aletsch</t>
  </si>
  <si>
    <t>FLE_21_01</t>
  </si>
  <si>
    <t>FLE_21_02</t>
  </si>
  <si>
    <t>FLE_21_03</t>
  </si>
  <si>
    <t>FLE_21_04</t>
  </si>
  <si>
    <t>FLE_21_07</t>
  </si>
  <si>
    <t>FLE_21_09</t>
  </si>
  <si>
    <t>FLE_21_11</t>
  </si>
  <si>
    <t>FLE_21_12</t>
  </si>
  <si>
    <t>FLE_21_14</t>
  </si>
  <si>
    <t>FLE_21_17</t>
  </si>
  <si>
    <t>Rhone</t>
  </si>
  <si>
    <t>BEL_21_02</t>
  </si>
  <si>
    <t>BEL_21_03</t>
  </si>
  <si>
    <t>BEL_21_04</t>
  </si>
  <si>
    <t>BEL_21_06</t>
  </si>
  <si>
    <t>BEL_21_08</t>
  </si>
  <si>
    <t>BEL_21_09</t>
  </si>
  <si>
    <t>BEL_21_10</t>
  </si>
  <si>
    <t>BEL_21_12</t>
  </si>
  <si>
    <t>BEL_21_14</t>
  </si>
  <si>
    <t>BEL_21_15</t>
  </si>
  <si>
    <t>de Moiry</t>
  </si>
  <si>
    <t>MOI_21_04</t>
  </si>
  <si>
    <t>MOI_21_05</t>
  </si>
  <si>
    <t>MOI_21_06</t>
  </si>
  <si>
    <t>MOI_21_09</t>
  </si>
  <si>
    <t>MOI_21_10</t>
  </si>
  <si>
    <t>MOI_21_11</t>
  </si>
  <si>
    <t>MOI_21_13</t>
  </si>
  <si>
    <t>MOI_21_14</t>
  </si>
  <si>
    <t>MOI_21_16</t>
  </si>
  <si>
    <t>MOI_21_17</t>
  </si>
  <si>
    <t>Forno</t>
  </si>
  <si>
    <t>FON_21_01</t>
  </si>
  <si>
    <t>FON_21_05</t>
  </si>
  <si>
    <t>FON_21_06</t>
  </si>
  <si>
    <t>FON_21_09</t>
  </si>
  <si>
    <t>FON_21_11</t>
  </si>
  <si>
    <t>FON_21_12</t>
  </si>
  <si>
    <t>FON_21_14</t>
  </si>
  <si>
    <t>FON_21_15</t>
  </si>
  <si>
    <t>FON_21_16</t>
  </si>
  <si>
    <t>FON_21_17</t>
  </si>
  <si>
    <t>Ventina</t>
  </si>
  <si>
    <t>VEN_R_01</t>
  </si>
  <si>
    <t>VEN_R_02</t>
  </si>
  <si>
    <t>VEN_R_03</t>
  </si>
  <si>
    <t>VEN_R_06</t>
  </si>
  <si>
    <t>VEN_R_11</t>
  </si>
  <si>
    <t>VEN_R_12</t>
  </si>
  <si>
    <t>VEN_R_13</t>
  </si>
  <si>
    <t>VEN_R_14</t>
  </si>
  <si>
    <t>VEN_R_17</t>
  </si>
  <si>
    <t>VEN_R_18</t>
  </si>
  <si>
    <t>Preda Rossa</t>
  </si>
  <si>
    <t>PRR_21_02</t>
  </si>
  <si>
    <t>PRR_21_03</t>
  </si>
  <si>
    <t>PRR_21_04</t>
  </si>
  <si>
    <t>PRR_21_06</t>
  </si>
  <si>
    <t>PRR_21_07</t>
  </si>
  <si>
    <t>PRR_21_12</t>
  </si>
  <si>
    <t>PRR_21_13</t>
  </si>
  <si>
    <t>PRR_21_14</t>
  </si>
  <si>
    <t>PRR_21_17</t>
  </si>
  <si>
    <t>PRR_21_18</t>
  </si>
  <si>
    <t>Pasterze</t>
  </si>
  <si>
    <t>PAS_21_01</t>
  </si>
  <si>
    <t>PAS_21_02</t>
  </si>
  <si>
    <t>PAS_21_07</t>
  </si>
  <si>
    <t>PAS_21_08</t>
  </si>
  <si>
    <t>PAS_21_10</t>
  </si>
  <si>
    <t>PAS_21_11</t>
  </si>
  <si>
    <t>PAS_21_13</t>
  </si>
  <si>
    <t>PAS_21_14</t>
  </si>
  <si>
    <t>PAS_21_16</t>
  </si>
  <si>
    <t>PAS_21_19</t>
  </si>
  <si>
    <t>Blanc</t>
  </si>
  <si>
    <t>GBL_21_04</t>
  </si>
  <si>
    <t>GBL_21_06</t>
  </si>
  <si>
    <t>GBL_21_08</t>
  </si>
  <si>
    <t>GBL_21_10</t>
  </si>
  <si>
    <t>GBL_21_11</t>
  </si>
  <si>
    <t>GBL_21_12</t>
  </si>
  <si>
    <t>GBL_21_13</t>
  </si>
  <si>
    <t>GBL_21_14</t>
  </si>
  <si>
    <t>GBL_21_17</t>
  </si>
  <si>
    <t>GBL_21_18</t>
  </si>
  <si>
    <t>FER_21_04</t>
  </si>
  <si>
    <t>FER_21_08</t>
  </si>
  <si>
    <t>FER_21_09</t>
  </si>
  <si>
    <t>FER_21_10</t>
  </si>
  <si>
    <t>FER_21_12</t>
  </si>
  <si>
    <t>FER_21_13</t>
  </si>
  <si>
    <t>FER_21_14</t>
  </si>
  <si>
    <t>FER_21_16</t>
  </si>
  <si>
    <t>FER_21_17</t>
  </si>
  <si>
    <t>FER_21_18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</si>
  <si>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</si>
  <si>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</si>
  <si>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</si>
  <si>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</si>
  <si>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</si>
  <si>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</si>
  <si>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</si>
  <si>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</si>
  <si>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</si>
  <si>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</si>
  <si>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</si>
  <si>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</si>
  <si>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</si>
  <si>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</si>
  <si>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</si>
  <si>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</si>
  <si>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</si>
  <si>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</si>
  <si>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</si>
  <si>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</si>
  <si>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</si>
  <si>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</si>
  <si>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</si>
  <si>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</si>
  <si>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</si>
  <si>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</si>
  <si>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</si>
  <si>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</si>
  <si>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</si>
  <si>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</si>
  <si>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</si>
  <si>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</si>
  <si>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</si>
  <si>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</si>
  <si>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</si>
  <si>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</si>
  <si>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</si>
  <si>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</si>
  <si>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</si>
  <si>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</si>
  <si>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</si>
  <si>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</si>
  <si>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</si>
  <si>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</si>
  <si>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</si>
  <si>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</si>
  <si>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</si>
  <si>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</si>
  <si>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</si>
  <si>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</si>
  <si>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</si>
  <si>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</si>
  <si>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</si>
  <si>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</si>
  <si>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</si>
  <si>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</si>
  <si>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</si>
  <si>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</si>
  <si>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</si>
  <si>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</si>
  <si>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</si>
  <si>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</si>
  <si>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</si>
  <si>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</si>
  <si>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</si>
  <si>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</si>
  <si>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</si>
  <si>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</si>
  <si>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</si>
  <si>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</si>
  <si>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</si>
  <si>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</si>
  <si>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</si>
  <si>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</si>
  <si>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</si>
  <si>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</si>
  <si>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</si>
  <si>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</si>
  <si>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</si>
  <si>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</si>
  <si>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</si>
  <si>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</si>
  <si>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</si>
  <si>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</si>
  <si>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</si>
  <si>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</si>
  <si>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</si>
  <si>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</si>
  <si>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</si>
  <si>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</si>
  <si>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</si>
  <si>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</si>
  <si>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</si>
  <si>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</si>
  <si>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</si>
  <si>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</si>
  <si>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</si>
  <si>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</si>
  <si>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</si>
  <si>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</si>
  <si>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</si>
  <si>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</si>
  <si>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</si>
  <si>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</si>
  <si>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</si>
  <si>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</si>
  <si>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</si>
  <si>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</si>
  <si>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</si>
  <si>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</si>
  <si>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</si>
  <si>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</si>
  <si>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</si>
  <si>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</si>
  <si>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</si>
  <si>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</si>
  <si>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</si>
  <si>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</si>
  <si>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</si>
  <si>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</si>
  <si>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</si>
  <si>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</si>
  <si>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</si>
  <si>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</si>
  <si>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</si>
  <si>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</si>
  <si>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</si>
  <si>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</si>
  <si>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</si>
  <si>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</si>
  <si>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</si>
  <si>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</si>
  <si>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</si>
  <si>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</si>
  <si>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</si>
  <si>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</si>
  <si>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</si>
  <si>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</si>
  <si>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</si>
  <si>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</si>
  <si>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</si>
  <si>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</si>
  <si>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</si>
  <si>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</si>
  <si>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</si>
  <si>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</si>
  <si>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</si>
  <si>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</si>
  <si>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</si>
  <si>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</si>
  <si>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</si>
  <si>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</si>
  <si>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</si>
  <si>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</si>
  <si>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</si>
  <si>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</si>
  <si>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</si>
  <si>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</si>
  <si>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</si>
  <si>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</si>
  <si>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</si>
  <si>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</si>
  <si>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</si>
  <si>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</si>
  <si>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</si>
  <si>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</si>
  <si>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</si>
  <si>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</si>
  <si>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</si>
  <si>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</si>
  <si>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</si>
  <si>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</si>
  <si>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</si>
  <si>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</si>
  <si>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</si>
  <si>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</si>
  <si>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</si>
  <si>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</si>
  <si>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</si>
  <si>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</si>
  <si>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</si>
  <si>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</si>
  <si>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</si>
  <si>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</si>
  <si>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</si>
  <si>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</si>
  <si>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</si>
  <si>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</si>
  <si>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</si>
  <si>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</si>
  <si>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glacier</t>
  </si>
  <si>
    <t>year</t>
  </si>
  <si>
    <t>code</t>
  </si>
  <si>
    <t>volume_ml</t>
  </si>
  <si>
    <t>tard_dens</t>
  </si>
  <si>
    <t>tard_count</t>
  </si>
  <si>
    <t>Weight_dry_cryo_g</t>
  </si>
  <si>
    <t>Pb210</t>
  </si>
  <si>
    <t>Cs137</t>
  </si>
  <si>
    <t>Am241</t>
  </si>
  <si>
    <t>OM</t>
  </si>
  <si>
    <t>ID</t>
  </si>
  <si>
    <t>Morteratsch</t>
  </si>
  <si>
    <t>Mont Miné</t>
  </si>
  <si>
    <t>de Pièce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</si>
</sst>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sz val="12"/>
      <color rgb="FF000000"/>
      <name val="Arial"/>
      <family val="2"/>
      <charset val="238"/>
    </font>
    <font>
      <sz val="12"/>
      <color rgb="FFFFFFFF"/>
      <name val="Arial"/>
      <family val="2"/>
      <charset val="238"/>
    </font>
    <font>
      <b/>
      <sz val="14"/>
      <color rgb="FFFFFFFF"/>
      <name val="Times New Roman"/>
      <family val="1"/>
      <charset val="238"/>
    </font>
  </fonts>
  <fills count="5">
    <fill>
      <patternFill patternType="none"/>
    </fill>
    <fill>
      <patternFill patternType="gray125"/>
    </fill>
    <fill>
      <patternFill patternType="solid">
        <fgColor rgb="FFB2BBBE"/>
      </patternFill>
    </fill>
    <fill>
      <patternFill patternType="solid">
        <fgColor rgb="FFFF9900"/>
      </patternFill>
    </fill>
    <fill>
      <patternFill patternType="solid">
        <fgColor rgb="FF4751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0" fontId="4" fillId="2" borderId="0">
      <alignment horizontal="center" vertical="center"/>
    </xf>
    <xf numFmtId="0" fontId="5" fillId="3" borderId="0">
      <alignment horizontal="center" vertical="center"/>
    </xf>
    <xf numFmtId="0" fontId="6" fillId="4" borderId="0">
      <alignment horizontal="center" vertical="center" wrapText="1"/>
    </xf>
    <xf numFmtId="0" fontId="6" fillId="4" borderId="0">
      <alignment horizontal="left" vertical="center"/>
    </xf>
    <xf numFmtId="0" fontId="5" fillId="3" borderId="0">
      <alignment horizontal="center" vertical="center"/>
    </xf>
    <xf numFmtId="0" fontId="6" fillId="4" borderId="0">
      <alignment horizontal="center" vertical="center" wrapText="1"/>
    </xf>
    <xf numFmtId="0" fontId="6" fillId="4" borderId="0">
      <alignment horizontal="left" vertical="center"/>
    </xf>
    <xf numFmtId="0" fontId="1" fillId="0" borderId="0"/>
  </cellStyleXfs>
  <cellXfs count="3">
    <xf numFmtId="0" fontId="0" fillId="0" borderId="0" xfId="0"/>
    <xf numFmtId="0" fontId="0" fillId="0" borderId="1" xfId="0" applyBorder="1"/>
    <xf numFmtId="0" fontId="2" fillId="0" borderId="1" xfId="0" applyFont="1" applyBorder="1"/>
  </cellXfs>
  <cellStyles count="9">
    <cellStyle name="description" xfId="4" xr:uid="{138D7ABD-BD3A-4F98-B712-2E9F4E0314B8}"/>
    <cellStyle name="description 2" xfId="7" xr:uid="{30E08A77-46A2-4C7F-9A21-5E79217EDB9D}"/>
    <cellStyle name="header" xfId="3" xr:uid="{6B181198-ED7B-46CD-BAA5-04F7E83CBAD9}"/>
    <cellStyle name="header 2" xfId="6" xr:uid="{9BC63D87-274E-456A-9B45-AF2F564AE67C}"/>
    <cellStyle name="normal_dark" xfId="1" xr:uid="{150E5AA9-CF18-4DE2-B7A3-4E310684A2AE}"/>
    <cellStyle name="Normalny" xfId="0" builtinId="0"/>
    <cellStyle name="Normalny 2" xfId="8" xr:uid="{4E6D1077-1C98-43E3-9621-9CDEDFA938B4}"/>
    <cellStyle name="warning" xfId="2" xr:uid="{7E159765-6DC9-44F5-8081-5AB44964D5AE}"/>
    <cellStyle name="warning 2" xfId="5" xr:uid="{51C61491-D152-48B7-9442-15BEA4E975B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1"/>
  <sheetViews>
    <sheetView tabSelected="1" workbookViewId="0">
      <selection activeCell="B10" sqref="B10"/>
    </sheetView>
  </sheetViews>
  <sheetFormatPr defaultRowHeight="15" x14ac:dyDescent="0.25"/>
  <cols>
    <col min="1" max="1" width="7.42578125" bestFit="1" customWidth="1"/>
    <col min="2" max="2" width="11.5703125" bestFit="1" customWidth="1"/>
    <col min="3" max="3" width="5" bestFit="1" customWidth="1"/>
    <col min="4" max="4" width="11.28515625" bestFit="1" customWidth="1"/>
    <col min="5" max="5" width="11" customWidth="1"/>
    <col min="6" max="6" width="10.5703125" customWidth="1"/>
    <col min="7" max="7" width="9.85546875" customWidth="1"/>
    <col min="8" max="8" width="18.28515625" customWidth="1"/>
    <col min="9" max="12" width="12" bestFit="1" customWidth="1"/>
  </cols>
  <sheetData>
    <row r="1" spans="1:12" x14ac:dyDescent="0.25">
      <c r="A1" s="2" t="s">
        <v>407</v>
      </c>
      <c r="B1" s="2" t="s">
        <v>396</v>
      </c>
      <c r="C1" s="2" t="s">
        <v>397</v>
      </c>
      <c r="D1" s="2" t="s">
        <v>398</v>
      </c>
      <c r="E1" s="2" t="s">
        <v>399</v>
      </c>
      <c r="F1" s="2" t="s">
        <v>401</v>
      </c>
      <c r="G1" s="2" t="s">
        <v>400</v>
      </c>
      <c r="H1" s="2" t="s">
        <v>402</v>
      </c>
      <c r="I1" s="2" t="s">
        <v>403</v>
      </c>
      <c r="J1" s="2" t="s">
        <v>404</v>
      </c>
      <c r="K1" s="2" t="s">
        <v>405</v>
      </c>
      <c r="L1" s="2" t="s">
        <v>406</v>
      </c>
    </row>
    <row r="2" spans="1:12" x14ac:dyDescent="0.25">
      <c r="A2" t="s">
        <v>206</v>
      </c>
      <c r="B2" t="s">
        <v>0</v>
      </c>
      <c r="C2">
        <v>2021</v>
      </c>
      <c r="D2" t="s">
        <v>24</v>
      </c>
      <c r="E2">
        <v>0.6</v>
      </c>
      <c r="F2">
        <v>35</v>
      </c>
      <c r="G2">
        <f t="shared" ref="G2:G33" si="0">ROUND(F2/E2,0)</f>
        <v>58</v>
      </c>
      <c r="H2">
        <v>1.542</v>
      </c>
      <c r="I2">
        <v>4883.7508298024732</v>
      </c>
      <c r="J2">
        <v>150.49405389138971</v>
      </c>
    </row>
    <row r="3" spans="1:12" x14ac:dyDescent="0.25">
      <c r="A3" t="s">
        <v>207</v>
      </c>
      <c r="B3" t="s">
        <v>0</v>
      </c>
      <c r="C3">
        <v>2021</v>
      </c>
      <c r="D3" t="s">
        <v>25</v>
      </c>
      <c r="E3">
        <v>0.5</v>
      </c>
      <c r="F3">
        <v>69</v>
      </c>
      <c r="G3">
        <f t="shared" si="0"/>
        <v>138</v>
      </c>
      <c r="H3">
        <v>0.622</v>
      </c>
      <c r="I3">
        <v>3800.2500772440922</v>
      </c>
      <c r="J3">
        <v>79.363267020866417</v>
      </c>
    </row>
    <row r="4" spans="1:12" x14ac:dyDescent="0.25">
      <c r="A4" t="s">
        <v>208</v>
      </c>
      <c r="B4" t="s">
        <v>0</v>
      </c>
      <c r="C4">
        <v>2021</v>
      </c>
      <c r="D4" t="s">
        <v>26</v>
      </c>
      <c r="E4">
        <v>0.4</v>
      </c>
      <c r="F4">
        <v>9</v>
      </c>
      <c r="G4">
        <f t="shared" si="0"/>
        <v>23</v>
      </c>
      <c r="H4">
        <v>0.97499999999999998</v>
      </c>
      <c r="I4">
        <v>3641.1342326547096</v>
      </c>
      <c r="J4">
        <v>52.207008902004581</v>
      </c>
    </row>
    <row r="5" spans="1:12" x14ac:dyDescent="0.25">
      <c r="A5" t="s">
        <v>209</v>
      </c>
      <c r="B5" t="s">
        <v>0</v>
      </c>
      <c r="C5">
        <v>2021</v>
      </c>
      <c r="D5" t="s">
        <v>27</v>
      </c>
      <c r="E5">
        <v>0.5</v>
      </c>
      <c r="F5">
        <v>77</v>
      </c>
      <c r="G5">
        <f t="shared" si="0"/>
        <v>154</v>
      </c>
      <c r="H5">
        <v>0.71499999999999997</v>
      </c>
      <c r="I5">
        <v>2676.3436060658059</v>
      </c>
      <c r="J5">
        <v>65.833013148596322</v>
      </c>
    </row>
    <row r="6" spans="1:12" x14ac:dyDescent="0.25">
      <c r="A6" t="s">
        <v>210</v>
      </c>
      <c r="B6" t="s">
        <v>0</v>
      </c>
      <c r="C6">
        <v>2021</v>
      </c>
      <c r="D6" t="s">
        <v>28</v>
      </c>
      <c r="E6">
        <v>0.6</v>
      </c>
      <c r="F6">
        <v>31</v>
      </c>
      <c r="G6">
        <f t="shared" si="0"/>
        <v>52</v>
      </c>
      <c r="H6">
        <v>0.86599999999999999</v>
      </c>
      <c r="I6">
        <v>2649.3104597215906</v>
      </c>
      <c r="J6">
        <v>65.989928757930201</v>
      </c>
    </row>
    <row r="7" spans="1:12" x14ac:dyDescent="0.25">
      <c r="A7" t="s">
        <v>211</v>
      </c>
      <c r="B7" t="s">
        <v>0</v>
      </c>
      <c r="C7">
        <v>2021</v>
      </c>
      <c r="D7" t="s">
        <v>29</v>
      </c>
      <c r="E7">
        <v>0.3</v>
      </c>
      <c r="F7">
        <v>48</v>
      </c>
      <c r="G7">
        <f t="shared" si="0"/>
        <v>160</v>
      </c>
      <c r="H7">
        <v>0.82499999999999996</v>
      </c>
      <c r="I7">
        <v>5198.199238326004</v>
      </c>
      <c r="J7">
        <v>130.92607299955557</v>
      </c>
    </row>
    <row r="8" spans="1:12" x14ac:dyDescent="0.25">
      <c r="A8" t="s">
        <v>212</v>
      </c>
      <c r="B8" t="s">
        <v>0</v>
      </c>
      <c r="C8">
        <v>2021</v>
      </c>
      <c r="D8" t="s">
        <v>30</v>
      </c>
      <c r="E8">
        <v>0.5</v>
      </c>
      <c r="F8">
        <v>31</v>
      </c>
      <c r="G8">
        <f t="shared" si="0"/>
        <v>62</v>
      </c>
      <c r="H8">
        <v>0.93700000000000006</v>
      </c>
      <c r="I8">
        <v>5152.4488974599044</v>
      </c>
      <c r="J8">
        <v>98.296472133688681</v>
      </c>
    </row>
    <row r="9" spans="1:12" x14ac:dyDescent="0.25">
      <c r="A9" t="s">
        <v>213</v>
      </c>
      <c r="B9" t="s">
        <v>0</v>
      </c>
      <c r="C9">
        <v>2021</v>
      </c>
      <c r="D9" t="s">
        <v>31</v>
      </c>
      <c r="E9">
        <v>0.5</v>
      </c>
      <c r="F9">
        <v>6</v>
      </c>
      <c r="G9">
        <f t="shared" si="0"/>
        <v>12</v>
      </c>
      <c r="H9">
        <v>0.995</v>
      </c>
      <c r="I9">
        <v>5447.3495361598616</v>
      </c>
      <c r="J9">
        <v>118.28603878768048</v>
      </c>
    </row>
    <row r="10" spans="1:12" x14ac:dyDescent="0.25">
      <c r="A10" t="s">
        <v>214</v>
      </c>
      <c r="B10" t="s">
        <v>0</v>
      </c>
      <c r="C10">
        <v>2021</v>
      </c>
      <c r="D10" t="s">
        <v>32</v>
      </c>
      <c r="E10">
        <v>0.6</v>
      </c>
      <c r="F10">
        <v>11</v>
      </c>
      <c r="G10">
        <f t="shared" si="0"/>
        <v>18</v>
      </c>
      <c r="H10">
        <v>1.1719999999999999</v>
      </c>
      <c r="I10">
        <v>5839.1023952166579</v>
      </c>
      <c r="J10">
        <v>184.40439350759951</v>
      </c>
    </row>
    <row r="11" spans="1:12" x14ac:dyDescent="0.25">
      <c r="A11" s="1" t="s">
        <v>215</v>
      </c>
      <c r="B11" s="1" t="s">
        <v>0</v>
      </c>
      <c r="C11" s="1">
        <v>2021</v>
      </c>
      <c r="D11" s="1" t="s">
        <v>33</v>
      </c>
      <c r="E11" s="1">
        <v>0.6</v>
      </c>
      <c r="F11" s="1">
        <v>65</v>
      </c>
      <c r="G11" s="1">
        <f t="shared" si="0"/>
        <v>108</v>
      </c>
      <c r="H11" s="1">
        <v>0.75</v>
      </c>
      <c r="I11" s="1">
        <v>5500.9077048417694</v>
      </c>
      <c r="J11" s="1">
        <v>117.22060247981995</v>
      </c>
      <c r="K11" s="1"/>
      <c r="L11" s="1"/>
    </row>
    <row r="12" spans="1:12" x14ac:dyDescent="0.25">
      <c r="A12" t="s">
        <v>216</v>
      </c>
      <c r="B12" t="s">
        <v>34</v>
      </c>
      <c r="C12">
        <v>2021</v>
      </c>
      <c r="D12" t="s">
        <v>35</v>
      </c>
      <c r="E12">
        <v>0.5</v>
      </c>
      <c r="F12">
        <v>596</v>
      </c>
      <c r="G12">
        <f t="shared" si="0"/>
        <v>1192</v>
      </c>
      <c r="H12">
        <v>1</v>
      </c>
      <c r="I12">
        <v>1130</v>
      </c>
      <c r="J12">
        <v>5.0999999999999996</v>
      </c>
      <c r="L12">
        <v>2.5278058645096397</v>
      </c>
    </row>
    <row r="13" spans="1:12" x14ac:dyDescent="0.25">
      <c r="A13" t="s">
        <v>217</v>
      </c>
      <c r="B13" t="s">
        <v>34</v>
      </c>
      <c r="C13">
        <v>2021</v>
      </c>
      <c r="D13" t="s">
        <v>36</v>
      </c>
      <c r="E13">
        <v>1</v>
      </c>
      <c r="F13">
        <v>194</v>
      </c>
      <c r="G13">
        <f t="shared" si="0"/>
        <v>194</v>
      </c>
      <c r="H13">
        <v>1.0900000000000001</v>
      </c>
      <c r="I13">
        <v>508.27</v>
      </c>
      <c r="J13">
        <v>10.93</v>
      </c>
      <c r="L13">
        <v>1.7077798861479032</v>
      </c>
    </row>
    <row r="14" spans="1:12" x14ac:dyDescent="0.25">
      <c r="A14" t="s">
        <v>218</v>
      </c>
      <c r="B14" t="s">
        <v>34</v>
      </c>
      <c r="C14">
        <v>2021</v>
      </c>
      <c r="D14" t="s">
        <v>37</v>
      </c>
      <c r="E14">
        <v>0.7</v>
      </c>
      <c r="F14">
        <v>150</v>
      </c>
      <c r="G14">
        <f t="shared" si="0"/>
        <v>214</v>
      </c>
      <c r="H14">
        <v>1.44</v>
      </c>
      <c r="I14">
        <v>738.67</v>
      </c>
      <c r="J14">
        <v>11.34</v>
      </c>
      <c r="L14">
        <v>2.7360988526037562</v>
      </c>
    </row>
    <row r="15" spans="1:12" x14ac:dyDescent="0.25">
      <c r="A15" t="s">
        <v>219</v>
      </c>
      <c r="B15" t="s">
        <v>34</v>
      </c>
      <c r="C15">
        <v>2021</v>
      </c>
      <c r="D15" t="s">
        <v>38</v>
      </c>
      <c r="E15">
        <v>0.8</v>
      </c>
      <c r="F15">
        <v>539</v>
      </c>
      <c r="G15">
        <f t="shared" si="0"/>
        <v>674</v>
      </c>
      <c r="H15">
        <v>1.05</v>
      </c>
      <c r="I15">
        <v>1084.1199999999999</v>
      </c>
      <c r="J15">
        <v>11.24</v>
      </c>
      <c r="L15">
        <v>3.0038759689923045</v>
      </c>
    </row>
    <row r="16" spans="1:12" x14ac:dyDescent="0.25">
      <c r="A16" t="s">
        <v>220</v>
      </c>
      <c r="B16" t="s">
        <v>34</v>
      </c>
      <c r="C16">
        <v>2021</v>
      </c>
      <c r="D16" t="s">
        <v>39</v>
      </c>
      <c r="E16">
        <v>1</v>
      </c>
      <c r="F16">
        <v>1740</v>
      </c>
      <c r="G16">
        <f t="shared" si="0"/>
        <v>1740</v>
      </c>
      <c r="H16">
        <v>0.85</v>
      </c>
      <c r="I16">
        <v>2911.21</v>
      </c>
      <c r="J16">
        <v>25.85</v>
      </c>
      <c r="L16">
        <v>4.5066991473813429</v>
      </c>
    </row>
    <row r="17" spans="1:12" x14ac:dyDescent="0.25">
      <c r="A17" t="s">
        <v>221</v>
      </c>
      <c r="B17" t="s">
        <v>34</v>
      </c>
      <c r="C17">
        <v>2021</v>
      </c>
      <c r="D17" t="s">
        <v>40</v>
      </c>
      <c r="E17">
        <v>0.3</v>
      </c>
      <c r="F17">
        <v>346</v>
      </c>
      <c r="G17">
        <f t="shared" si="0"/>
        <v>1153</v>
      </c>
      <c r="H17">
        <v>0.49</v>
      </c>
      <c r="I17">
        <v>2791.5</v>
      </c>
      <c r="J17">
        <v>65.790000000000006</v>
      </c>
      <c r="L17">
        <v>4.7817047817047182</v>
      </c>
    </row>
    <row r="18" spans="1:12" x14ac:dyDescent="0.25">
      <c r="A18" t="s">
        <v>222</v>
      </c>
      <c r="B18" t="s">
        <v>34</v>
      </c>
      <c r="C18">
        <v>2021</v>
      </c>
      <c r="D18" t="s">
        <v>41</v>
      </c>
      <c r="E18">
        <v>0.2</v>
      </c>
      <c r="F18">
        <v>140</v>
      </c>
      <c r="G18">
        <f t="shared" si="0"/>
        <v>700</v>
      </c>
      <c r="H18">
        <v>0.79</v>
      </c>
      <c r="I18">
        <v>3052.12</v>
      </c>
      <c r="J18">
        <v>25.24</v>
      </c>
      <c r="L18">
        <v>5.5045871559632795</v>
      </c>
    </row>
    <row r="19" spans="1:12" x14ac:dyDescent="0.25">
      <c r="A19" t="s">
        <v>223</v>
      </c>
      <c r="B19" t="s">
        <v>34</v>
      </c>
      <c r="C19">
        <v>2021</v>
      </c>
      <c r="D19" t="s">
        <v>42</v>
      </c>
      <c r="E19">
        <v>0.2</v>
      </c>
      <c r="F19">
        <v>233</v>
      </c>
      <c r="G19">
        <f t="shared" si="0"/>
        <v>1165</v>
      </c>
      <c r="H19">
        <v>0.87</v>
      </c>
      <c r="I19">
        <v>3177.94</v>
      </c>
      <c r="J19">
        <v>34.450000000000003</v>
      </c>
      <c r="L19">
        <v>6.4177362893815353</v>
      </c>
    </row>
    <row r="20" spans="1:12" x14ac:dyDescent="0.25">
      <c r="A20" t="s">
        <v>224</v>
      </c>
      <c r="B20" t="s">
        <v>34</v>
      </c>
      <c r="C20">
        <v>2021</v>
      </c>
      <c r="D20" t="s">
        <v>43</v>
      </c>
      <c r="E20">
        <v>0.2</v>
      </c>
      <c r="F20">
        <v>243</v>
      </c>
      <c r="G20">
        <f t="shared" si="0"/>
        <v>1215</v>
      </c>
      <c r="H20">
        <v>0.76</v>
      </c>
      <c r="I20">
        <v>5311.77</v>
      </c>
      <c r="J20">
        <v>120.65</v>
      </c>
      <c r="L20">
        <v>8.44504021447705</v>
      </c>
    </row>
    <row r="21" spans="1:12" x14ac:dyDescent="0.25">
      <c r="A21" s="1" t="s">
        <v>225</v>
      </c>
      <c r="B21" s="1" t="s">
        <v>34</v>
      </c>
      <c r="C21" s="1">
        <v>2021</v>
      </c>
      <c r="D21" s="1" t="s">
        <v>44</v>
      </c>
      <c r="E21" s="1">
        <v>0.3</v>
      </c>
      <c r="F21" s="1">
        <v>247</v>
      </c>
      <c r="G21" s="1">
        <f t="shared" si="0"/>
        <v>823</v>
      </c>
      <c r="H21" s="1">
        <v>0.72</v>
      </c>
      <c r="I21" s="1">
        <v>2942.95</v>
      </c>
      <c r="J21" s="1">
        <v>52.03</v>
      </c>
      <c r="K21" s="1"/>
      <c r="L21" s="1">
        <v>4.8409405255878433</v>
      </c>
    </row>
    <row r="22" spans="1:12" x14ac:dyDescent="0.25">
      <c r="A22" t="s">
        <v>226</v>
      </c>
      <c r="B22" t="s">
        <v>45</v>
      </c>
      <c r="C22">
        <v>2021</v>
      </c>
      <c r="D22" t="s">
        <v>46</v>
      </c>
      <c r="E22">
        <v>0.7</v>
      </c>
      <c r="F22">
        <v>267</v>
      </c>
      <c r="G22">
        <f t="shared" si="0"/>
        <v>381</v>
      </c>
      <c r="H22">
        <v>0.94</v>
      </c>
      <c r="I22">
        <v>6038.1517350000004</v>
      </c>
      <c r="J22">
        <v>4847.9770660000004</v>
      </c>
      <c r="K22">
        <v>31.878327639999998</v>
      </c>
      <c r="L22">
        <v>9.1199999999999992</v>
      </c>
    </row>
    <row r="23" spans="1:12" x14ac:dyDescent="0.25">
      <c r="A23" t="s">
        <v>227</v>
      </c>
      <c r="B23" t="s">
        <v>45</v>
      </c>
      <c r="C23">
        <v>2021</v>
      </c>
      <c r="D23" t="s">
        <v>47</v>
      </c>
      <c r="E23">
        <v>0.45</v>
      </c>
      <c r="F23">
        <v>69</v>
      </c>
      <c r="G23">
        <f t="shared" si="0"/>
        <v>153</v>
      </c>
      <c r="H23">
        <v>0.81</v>
      </c>
      <c r="I23">
        <v>5070.2930889999998</v>
      </c>
      <c r="J23">
        <v>2094.8702109999999</v>
      </c>
    </row>
    <row r="24" spans="1:12" x14ac:dyDescent="0.25">
      <c r="A24" t="s">
        <v>228</v>
      </c>
      <c r="B24" t="s">
        <v>45</v>
      </c>
      <c r="C24">
        <v>2021</v>
      </c>
      <c r="D24" t="s">
        <v>48</v>
      </c>
      <c r="E24">
        <v>0.35</v>
      </c>
      <c r="F24">
        <v>67</v>
      </c>
      <c r="G24">
        <f t="shared" si="0"/>
        <v>191</v>
      </c>
      <c r="H24">
        <v>0.69</v>
      </c>
      <c r="I24">
        <v>4904.9650396648058</v>
      </c>
      <c r="J24">
        <v>4766.3961403888952</v>
      </c>
      <c r="K24">
        <v>44.64437523638771</v>
      </c>
      <c r="L24">
        <v>6.39</v>
      </c>
    </row>
    <row r="25" spans="1:12" x14ac:dyDescent="0.25">
      <c r="A25" t="s">
        <v>229</v>
      </c>
      <c r="B25" t="s">
        <v>45</v>
      </c>
      <c r="C25">
        <v>2021</v>
      </c>
      <c r="D25" t="s">
        <v>49</v>
      </c>
      <c r="E25">
        <v>0.5</v>
      </c>
      <c r="F25">
        <v>144</v>
      </c>
      <c r="G25">
        <f t="shared" si="0"/>
        <v>288</v>
      </c>
      <c r="H25">
        <v>0.79</v>
      </c>
      <c r="I25">
        <v>5111.2337600513029</v>
      </c>
      <c r="J25">
        <v>4150.8307048004126</v>
      </c>
      <c r="K25">
        <v>43.010472753684049</v>
      </c>
      <c r="L25">
        <v>6.58</v>
      </c>
    </row>
    <row r="26" spans="1:12" x14ac:dyDescent="0.25">
      <c r="A26" t="s">
        <v>230</v>
      </c>
      <c r="B26" t="s">
        <v>45</v>
      </c>
      <c r="C26">
        <v>2021</v>
      </c>
      <c r="D26" t="s">
        <v>50</v>
      </c>
      <c r="E26">
        <v>0.5</v>
      </c>
      <c r="F26">
        <v>245</v>
      </c>
      <c r="G26">
        <f t="shared" si="0"/>
        <v>490</v>
      </c>
    </row>
    <row r="27" spans="1:12" x14ac:dyDescent="0.25">
      <c r="A27" t="s">
        <v>231</v>
      </c>
      <c r="B27" t="s">
        <v>45</v>
      </c>
      <c r="C27">
        <v>2021</v>
      </c>
      <c r="D27" t="s">
        <v>51</v>
      </c>
      <c r="E27">
        <v>0.3</v>
      </c>
      <c r="F27">
        <v>107</v>
      </c>
      <c r="G27">
        <f t="shared" si="0"/>
        <v>357</v>
      </c>
      <c r="H27">
        <v>1.08</v>
      </c>
      <c r="I27">
        <v>4544.6129629999996</v>
      </c>
      <c r="J27">
        <v>1494.7685260000001</v>
      </c>
      <c r="L27">
        <v>7.57</v>
      </c>
    </row>
    <row r="28" spans="1:12" x14ac:dyDescent="0.25">
      <c r="A28" t="s">
        <v>232</v>
      </c>
      <c r="B28" t="s">
        <v>45</v>
      </c>
      <c r="C28">
        <v>2021</v>
      </c>
      <c r="D28" t="s">
        <v>52</v>
      </c>
      <c r="E28">
        <v>0.3</v>
      </c>
      <c r="F28">
        <v>210</v>
      </c>
      <c r="G28">
        <f t="shared" si="0"/>
        <v>700</v>
      </c>
      <c r="H28">
        <v>0.73</v>
      </c>
      <c r="I28">
        <v>4224.2668530000001</v>
      </c>
      <c r="J28">
        <v>1736.2763950000001</v>
      </c>
      <c r="L28">
        <v>7.19</v>
      </c>
    </row>
    <row r="29" spans="1:12" x14ac:dyDescent="0.25">
      <c r="A29" t="s">
        <v>233</v>
      </c>
      <c r="B29" t="s">
        <v>45</v>
      </c>
      <c r="C29">
        <v>2021</v>
      </c>
      <c r="D29" t="s">
        <v>53</v>
      </c>
      <c r="E29">
        <v>0.4</v>
      </c>
      <c r="F29">
        <v>159</v>
      </c>
      <c r="G29">
        <f t="shared" si="0"/>
        <v>398</v>
      </c>
    </row>
    <row r="30" spans="1:12" x14ac:dyDescent="0.25">
      <c r="A30" t="s">
        <v>234</v>
      </c>
      <c r="B30" t="s">
        <v>45</v>
      </c>
      <c r="C30">
        <v>2021</v>
      </c>
      <c r="D30" t="s">
        <v>54</v>
      </c>
      <c r="E30">
        <v>0.5</v>
      </c>
      <c r="F30">
        <v>487</v>
      </c>
      <c r="G30">
        <f t="shared" si="0"/>
        <v>974</v>
      </c>
      <c r="H30">
        <v>0.83299999999999996</v>
      </c>
      <c r="I30">
        <v>6375.8339470000001</v>
      </c>
      <c r="J30">
        <v>2335.5422600000002</v>
      </c>
      <c r="K30">
        <v>23.194215490000001</v>
      </c>
    </row>
    <row r="31" spans="1:12" x14ac:dyDescent="0.25">
      <c r="A31" s="1" t="s">
        <v>235</v>
      </c>
      <c r="B31" s="1" t="s">
        <v>45</v>
      </c>
      <c r="C31" s="1">
        <v>2021</v>
      </c>
      <c r="D31" s="1" t="s">
        <v>55</v>
      </c>
      <c r="E31" s="1">
        <v>0.3</v>
      </c>
      <c r="F31" s="1">
        <v>302</v>
      </c>
      <c r="G31" s="1">
        <f t="shared" si="0"/>
        <v>1007</v>
      </c>
      <c r="H31" s="1">
        <v>1.22</v>
      </c>
      <c r="I31" s="1">
        <v>4655.4973179999997</v>
      </c>
      <c r="J31" s="1">
        <v>1744.882809</v>
      </c>
      <c r="K31" s="1">
        <v>18.878680119999999</v>
      </c>
      <c r="L31" s="1"/>
    </row>
    <row r="32" spans="1:12" x14ac:dyDescent="0.25">
      <c r="A32" t="s">
        <v>236</v>
      </c>
      <c r="B32" t="s">
        <v>56</v>
      </c>
      <c r="C32">
        <v>2021</v>
      </c>
      <c r="D32" t="s">
        <v>57</v>
      </c>
      <c r="E32">
        <v>0.7</v>
      </c>
      <c r="F32">
        <v>162</v>
      </c>
      <c r="G32">
        <f t="shared" si="0"/>
        <v>231</v>
      </c>
      <c r="H32">
        <v>0.69499999999999995</v>
      </c>
      <c r="I32">
        <v>2033.585047</v>
      </c>
      <c r="J32">
        <v>746.92011490000004</v>
      </c>
    </row>
    <row r="33" spans="1:12" x14ac:dyDescent="0.25">
      <c r="A33" t="s">
        <v>237</v>
      </c>
      <c r="B33" t="s">
        <v>56</v>
      </c>
      <c r="C33">
        <v>2021</v>
      </c>
      <c r="D33" t="s">
        <v>58</v>
      </c>
      <c r="E33">
        <v>0.8</v>
      </c>
      <c r="F33">
        <v>194</v>
      </c>
      <c r="G33">
        <f t="shared" si="0"/>
        <v>243</v>
      </c>
      <c r="H33">
        <v>0.9</v>
      </c>
      <c r="I33">
        <v>4689.4090287857298</v>
      </c>
      <c r="J33">
        <v>1599.2055278155988</v>
      </c>
      <c r="L33">
        <v>10.803212851405588</v>
      </c>
    </row>
    <row r="34" spans="1:12" x14ac:dyDescent="0.25">
      <c r="A34" t="s">
        <v>238</v>
      </c>
      <c r="B34" t="s">
        <v>56</v>
      </c>
      <c r="C34">
        <v>2021</v>
      </c>
      <c r="D34" t="s">
        <v>59</v>
      </c>
      <c r="E34">
        <v>0.6</v>
      </c>
      <c r="F34">
        <v>206</v>
      </c>
      <c r="G34">
        <f t="shared" ref="G34:G51" si="1">ROUND(F34/E34,0)</f>
        <v>343</v>
      </c>
      <c r="H34">
        <v>0.627</v>
      </c>
      <c r="I34">
        <v>3888.0189220000002</v>
      </c>
      <c r="J34">
        <v>1294.5187169999999</v>
      </c>
    </row>
    <row r="35" spans="1:12" x14ac:dyDescent="0.25">
      <c r="A35" t="s">
        <v>239</v>
      </c>
      <c r="B35" t="s">
        <v>56</v>
      </c>
      <c r="C35">
        <v>2021</v>
      </c>
      <c r="D35" t="s">
        <v>60</v>
      </c>
      <c r="E35">
        <v>0.5</v>
      </c>
      <c r="F35">
        <v>141</v>
      </c>
      <c r="G35">
        <f t="shared" si="1"/>
        <v>282</v>
      </c>
      <c r="H35">
        <v>0.46</v>
      </c>
      <c r="I35">
        <v>3344.1635317657124</v>
      </c>
      <c r="J35">
        <v>1022.4548484594154</v>
      </c>
      <c r="L35">
        <v>7.9272557705758544</v>
      </c>
    </row>
    <row r="36" spans="1:12" x14ac:dyDescent="0.25">
      <c r="A36" t="s">
        <v>240</v>
      </c>
      <c r="B36" t="s">
        <v>56</v>
      </c>
      <c r="C36">
        <v>2021</v>
      </c>
      <c r="D36" t="s">
        <v>61</v>
      </c>
      <c r="E36">
        <v>0.6</v>
      </c>
      <c r="F36">
        <v>260</v>
      </c>
      <c r="G36">
        <f t="shared" si="1"/>
        <v>433</v>
      </c>
      <c r="H36">
        <v>0.752</v>
      </c>
      <c r="I36">
        <v>4938.1382642216076</v>
      </c>
      <c r="J36">
        <v>1183.7217326978539</v>
      </c>
    </row>
    <row r="37" spans="1:12" x14ac:dyDescent="0.25">
      <c r="A37" t="s">
        <v>241</v>
      </c>
      <c r="B37" t="s">
        <v>56</v>
      </c>
      <c r="C37">
        <v>2021</v>
      </c>
      <c r="D37" t="s">
        <v>62</v>
      </c>
      <c r="E37">
        <v>0.6</v>
      </c>
      <c r="F37">
        <v>268</v>
      </c>
      <c r="G37">
        <f t="shared" si="1"/>
        <v>447</v>
      </c>
      <c r="H37">
        <v>0.879</v>
      </c>
      <c r="I37">
        <v>4586.8102261606828</v>
      </c>
      <c r="J37">
        <v>536.71728986974529</v>
      </c>
    </row>
    <row r="38" spans="1:12" x14ac:dyDescent="0.25">
      <c r="A38" t="s">
        <v>242</v>
      </c>
      <c r="B38" t="s">
        <v>56</v>
      </c>
      <c r="C38">
        <v>2021</v>
      </c>
      <c r="D38" t="s">
        <v>63</v>
      </c>
      <c r="E38">
        <v>0.5</v>
      </c>
      <c r="F38">
        <v>235</v>
      </c>
      <c r="G38">
        <f t="shared" si="1"/>
        <v>470</v>
      </c>
      <c r="H38">
        <v>0.79</v>
      </c>
      <c r="I38">
        <v>4587.8813265682684</v>
      </c>
      <c r="J38">
        <v>1247.7919900134207</v>
      </c>
      <c r="L38">
        <v>9.0835524984825575</v>
      </c>
    </row>
    <row r="39" spans="1:12" x14ac:dyDescent="0.25">
      <c r="A39" t="s">
        <v>243</v>
      </c>
      <c r="B39" t="s">
        <v>56</v>
      </c>
      <c r="C39">
        <v>2021</v>
      </c>
      <c r="D39" t="s">
        <v>64</v>
      </c>
      <c r="E39">
        <v>0.4</v>
      </c>
      <c r="F39">
        <v>121</v>
      </c>
      <c r="G39">
        <f t="shared" si="1"/>
        <v>303</v>
      </c>
      <c r="H39">
        <v>0.71</v>
      </c>
      <c r="I39">
        <v>6389.1499211055079</v>
      </c>
      <c r="J39">
        <v>1370.1655578335499</v>
      </c>
      <c r="L39">
        <v>12.409200968522944</v>
      </c>
    </row>
    <row r="40" spans="1:12" x14ac:dyDescent="0.25">
      <c r="A40" t="s">
        <v>244</v>
      </c>
      <c r="B40" t="s">
        <v>56</v>
      </c>
      <c r="C40">
        <v>2021</v>
      </c>
      <c r="D40" t="s">
        <v>65</v>
      </c>
      <c r="E40">
        <v>0.7</v>
      </c>
      <c r="F40">
        <v>225</v>
      </c>
      <c r="G40">
        <f t="shared" si="1"/>
        <v>321</v>
      </c>
      <c r="H40">
        <v>0.76</v>
      </c>
      <c r="I40">
        <v>3640.1248195565081</v>
      </c>
      <c r="J40">
        <v>1231.9084468193992</v>
      </c>
      <c r="L40">
        <v>9.6270774219699007</v>
      </c>
    </row>
    <row r="41" spans="1:12" x14ac:dyDescent="0.25">
      <c r="A41" s="1" t="s">
        <v>245</v>
      </c>
      <c r="B41" s="1" t="s">
        <v>56</v>
      </c>
      <c r="C41" s="1">
        <v>2021</v>
      </c>
      <c r="D41" s="1" t="s">
        <v>66</v>
      </c>
      <c r="E41" s="1">
        <v>0.2</v>
      </c>
      <c r="F41" s="1">
        <v>46</v>
      </c>
      <c r="G41" s="1">
        <f t="shared" si="1"/>
        <v>230</v>
      </c>
      <c r="H41" s="1">
        <v>0.499</v>
      </c>
      <c r="I41" s="1">
        <v>4363.6590456215381</v>
      </c>
      <c r="J41" s="1">
        <v>872.32098875218321</v>
      </c>
      <c r="K41" s="1"/>
      <c r="L41" s="1"/>
    </row>
    <row r="42" spans="1:12" x14ac:dyDescent="0.25">
      <c r="A42" t="s">
        <v>246</v>
      </c>
      <c r="B42" t="s">
        <v>408</v>
      </c>
      <c r="C42">
        <v>2021</v>
      </c>
      <c r="D42" t="s">
        <v>67</v>
      </c>
      <c r="E42">
        <v>0.7</v>
      </c>
      <c r="F42">
        <v>0</v>
      </c>
      <c r="G42">
        <f t="shared" si="1"/>
        <v>0</v>
      </c>
      <c r="H42">
        <v>0.61</v>
      </c>
      <c r="I42">
        <v>3403.1120083635078</v>
      </c>
      <c r="J42">
        <v>462.5287499154785</v>
      </c>
    </row>
    <row r="43" spans="1:12" x14ac:dyDescent="0.25">
      <c r="A43" t="s">
        <v>247</v>
      </c>
      <c r="B43" t="s">
        <v>408</v>
      </c>
      <c r="C43">
        <v>2021</v>
      </c>
      <c r="D43" t="s">
        <v>68</v>
      </c>
      <c r="E43">
        <v>0.7</v>
      </c>
      <c r="F43">
        <v>0</v>
      </c>
      <c r="G43">
        <f t="shared" si="1"/>
        <v>0</v>
      </c>
      <c r="H43">
        <v>0.42</v>
      </c>
      <c r="I43">
        <v>4350.7671515059083</v>
      </c>
      <c r="J43">
        <v>667.50295696857427</v>
      </c>
      <c r="K43">
        <v>18.912204645883307</v>
      </c>
      <c r="L43">
        <v>7.9922027290449078</v>
      </c>
    </row>
    <row r="44" spans="1:12" x14ac:dyDescent="0.25">
      <c r="A44" t="s">
        <v>248</v>
      </c>
      <c r="B44" t="s">
        <v>408</v>
      </c>
      <c r="C44">
        <v>2021</v>
      </c>
      <c r="D44" t="s">
        <v>69</v>
      </c>
      <c r="E44">
        <v>0.7</v>
      </c>
      <c r="F44">
        <v>0</v>
      </c>
      <c r="G44">
        <f t="shared" si="1"/>
        <v>0</v>
      </c>
      <c r="H44">
        <v>0.29399999999999998</v>
      </c>
      <c r="I44">
        <v>3930.2505824261748</v>
      </c>
      <c r="J44">
        <v>400.61465149651315</v>
      </c>
      <c r="L44">
        <v>7.8431372549019605</v>
      </c>
    </row>
    <row r="45" spans="1:12" x14ac:dyDescent="0.25">
      <c r="A45" t="s">
        <v>249</v>
      </c>
      <c r="B45" t="s">
        <v>408</v>
      </c>
      <c r="C45">
        <v>2021</v>
      </c>
      <c r="D45" t="s">
        <v>70</v>
      </c>
      <c r="E45">
        <v>0.7</v>
      </c>
      <c r="F45">
        <v>0</v>
      </c>
      <c r="G45">
        <f t="shared" si="1"/>
        <v>0</v>
      </c>
      <c r="H45">
        <v>0.44</v>
      </c>
      <c r="I45">
        <v>3732.5324759141477</v>
      </c>
      <c r="J45">
        <v>569.9097184672728</v>
      </c>
    </row>
    <row r="46" spans="1:12" x14ac:dyDescent="0.25">
      <c r="A46" t="s">
        <v>250</v>
      </c>
      <c r="B46" t="s">
        <v>408</v>
      </c>
      <c r="C46">
        <v>2021</v>
      </c>
      <c r="D46" t="s">
        <v>71</v>
      </c>
      <c r="E46">
        <v>0.7</v>
      </c>
      <c r="F46">
        <v>0</v>
      </c>
      <c r="G46">
        <f t="shared" si="1"/>
        <v>0</v>
      </c>
      <c r="H46">
        <v>0.41099999999999998</v>
      </c>
      <c r="I46">
        <v>3557.6409814489821</v>
      </c>
      <c r="J46">
        <v>584.79681052137448</v>
      </c>
    </row>
    <row r="47" spans="1:12" x14ac:dyDescent="0.25">
      <c r="A47" t="s">
        <v>251</v>
      </c>
      <c r="B47" t="s">
        <v>408</v>
      </c>
      <c r="C47">
        <v>2021</v>
      </c>
      <c r="D47" t="s">
        <v>72</v>
      </c>
      <c r="E47">
        <v>0.7</v>
      </c>
      <c r="F47">
        <v>0</v>
      </c>
      <c r="G47">
        <f t="shared" si="1"/>
        <v>0</v>
      </c>
      <c r="H47">
        <v>0.70199999999999996</v>
      </c>
      <c r="I47">
        <v>2392.5553818668222</v>
      </c>
      <c r="J47">
        <v>504.36997529043344</v>
      </c>
    </row>
    <row r="48" spans="1:12" x14ac:dyDescent="0.25">
      <c r="A48" t="s">
        <v>252</v>
      </c>
      <c r="B48" t="s">
        <v>408</v>
      </c>
      <c r="C48">
        <v>2021</v>
      </c>
      <c r="D48" t="s">
        <v>73</v>
      </c>
      <c r="E48">
        <v>0.7</v>
      </c>
      <c r="F48">
        <v>0</v>
      </c>
      <c r="G48">
        <f t="shared" si="1"/>
        <v>0</v>
      </c>
      <c r="H48">
        <v>0.45</v>
      </c>
      <c r="I48">
        <v>2890.1476831135069</v>
      </c>
      <c r="J48">
        <v>1191.7228109733694</v>
      </c>
      <c r="L48">
        <v>7.0257611241218445</v>
      </c>
    </row>
    <row r="49" spans="1:12" x14ac:dyDescent="0.25">
      <c r="A49" t="s">
        <v>253</v>
      </c>
      <c r="B49" t="s">
        <v>408</v>
      </c>
      <c r="C49">
        <v>2021</v>
      </c>
      <c r="D49" t="s">
        <v>74</v>
      </c>
      <c r="E49">
        <v>0.7</v>
      </c>
      <c r="F49">
        <v>0</v>
      </c>
      <c r="G49">
        <f t="shared" si="1"/>
        <v>0</v>
      </c>
      <c r="H49">
        <v>0.438</v>
      </c>
      <c r="I49">
        <v>3045.4971171131856</v>
      </c>
      <c r="J49">
        <v>356.4722570021259</v>
      </c>
    </row>
    <row r="50" spans="1:12" x14ac:dyDescent="0.25">
      <c r="A50" t="s">
        <v>254</v>
      </c>
      <c r="B50" t="s">
        <v>408</v>
      </c>
      <c r="C50">
        <v>2021</v>
      </c>
      <c r="D50" t="s">
        <v>75</v>
      </c>
      <c r="E50">
        <v>0.7</v>
      </c>
      <c r="F50">
        <v>0</v>
      </c>
      <c r="G50">
        <f t="shared" si="1"/>
        <v>0</v>
      </c>
      <c r="H50">
        <v>1.1200000000000001</v>
      </c>
      <c r="I50">
        <v>2224.8317120400779</v>
      </c>
      <c r="J50">
        <v>201.2182469634437</v>
      </c>
      <c r="L50">
        <v>4.6793760831889246</v>
      </c>
    </row>
    <row r="51" spans="1:12" x14ac:dyDescent="0.25">
      <c r="A51" s="1" t="s">
        <v>255</v>
      </c>
      <c r="B51" s="1" t="s">
        <v>408</v>
      </c>
      <c r="C51" s="1">
        <v>2021</v>
      </c>
      <c r="D51" s="1" t="s">
        <v>76</v>
      </c>
      <c r="E51" s="1">
        <v>0.7</v>
      </c>
      <c r="F51" s="1">
        <v>0</v>
      </c>
      <c r="G51" s="1">
        <f t="shared" si="1"/>
        <v>0</v>
      </c>
      <c r="H51" s="1">
        <v>0.48</v>
      </c>
      <c r="I51" s="1">
        <v>3757.9408745754977</v>
      </c>
      <c r="J51" s="1">
        <v>380.79547713980031</v>
      </c>
      <c r="K51" s="1"/>
      <c r="L51" s="1">
        <v>7.9399141630902985</v>
      </c>
    </row>
    <row r="52" spans="1:12" x14ac:dyDescent="0.25">
      <c r="A52" t="s">
        <v>256</v>
      </c>
      <c r="B52" t="s">
        <v>410</v>
      </c>
      <c r="C52">
        <v>2021</v>
      </c>
      <c r="D52" t="s">
        <v>77</v>
      </c>
      <c r="E52">
        <v>0.5</v>
      </c>
      <c r="F52">
        <v>161</v>
      </c>
      <c r="G52">
        <f t="shared" ref="G52:G115" si="2">ROUND(F52/E52,0)</f>
        <v>322</v>
      </c>
      <c r="H52">
        <v>0.35699999999999998</v>
      </c>
      <c r="I52">
        <v>6813.5569020000003</v>
      </c>
      <c r="J52">
        <v>602.94204479999996</v>
      </c>
    </row>
    <row r="53" spans="1:12" x14ac:dyDescent="0.25">
      <c r="A53" t="s">
        <v>257</v>
      </c>
      <c r="B53" t="s">
        <v>410</v>
      </c>
      <c r="C53">
        <v>2021</v>
      </c>
      <c r="D53" t="s">
        <v>78</v>
      </c>
      <c r="E53">
        <v>0.5</v>
      </c>
      <c r="F53">
        <v>545</v>
      </c>
      <c r="G53">
        <f t="shared" si="2"/>
        <v>1090</v>
      </c>
      <c r="H53">
        <v>0.73299999999999998</v>
      </c>
      <c r="I53">
        <v>6867.5074293427233</v>
      </c>
      <c r="J53">
        <v>797.5853838395343</v>
      </c>
      <c r="K53">
        <v>14.022784640272052</v>
      </c>
    </row>
    <row r="54" spans="1:12" x14ac:dyDescent="0.25">
      <c r="A54" t="s">
        <v>258</v>
      </c>
      <c r="B54" t="s">
        <v>410</v>
      </c>
      <c r="C54">
        <v>2021</v>
      </c>
      <c r="D54" t="s">
        <v>79</v>
      </c>
      <c r="E54">
        <v>0.1</v>
      </c>
      <c r="F54">
        <v>508</v>
      </c>
      <c r="G54">
        <f t="shared" si="2"/>
        <v>5080</v>
      </c>
      <c r="H54">
        <v>0.52</v>
      </c>
      <c r="I54">
        <v>7695.2361687121902</v>
      </c>
      <c r="J54">
        <v>717.75077753352321</v>
      </c>
      <c r="L54">
        <v>11.213612136121263</v>
      </c>
    </row>
    <row r="55" spans="1:12" x14ac:dyDescent="0.25">
      <c r="A55" t="s">
        <v>259</v>
      </c>
      <c r="B55" t="s">
        <v>410</v>
      </c>
      <c r="C55">
        <v>2021</v>
      </c>
      <c r="D55" t="s">
        <v>80</v>
      </c>
      <c r="E55">
        <v>0.3</v>
      </c>
      <c r="F55">
        <v>90</v>
      </c>
      <c r="G55">
        <f t="shared" si="2"/>
        <v>300</v>
      </c>
      <c r="H55">
        <v>0.46200000000000002</v>
      </c>
      <c r="I55">
        <v>6402.3609260136245</v>
      </c>
      <c r="J55">
        <v>1356.3308338636343</v>
      </c>
      <c r="K55">
        <v>26.285702262432228</v>
      </c>
    </row>
    <row r="56" spans="1:12" x14ac:dyDescent="0.25">
      <c r="A56" t="s">
        <v>260</v>
      </c>
      <c r="B56" t="s">
        <v>410</v>
      </c>
      <c r="C56">
        <v>2021</v>
      </c>
      <c r="D56" t="s">
        <v>81</v>
      </c>
      <c r="E56">
        <v>0.4</v>
      </c>
      <c r="F56">
        <v>237</v>
      </c>
      <c r="G56">
        <f t="shared" si="2"/>
        <v>593</v>
      </c>
      <c r="H56">
        <v>0.79700000000000004</v>
      </c>
      <c r="I56">
        <v>5542.5495430000001</v>
      </c>
      <c r="J56">
        <v>1941.49947</v>
      </c>
    </row>
    <row r="57" spans="1:12" x14ac:dyDescent="0.25">
      <c r="A57" t="s">
        <v>261</v>
      </c>
      <c r="B57" t="s">
        <v>410</v>
      </c>
      <c r="C57">
        <v>2021</v>
      </c>
      <c r="D57" t="s">
        <v>82</v>
      </c>
      <c r="E57">
        <v>0.5</v>
      </c>
      <c r="F57">
        <v>701</v>
      </c>
      <c r="G57">
        <f t="shared" si="2"/>
        <v>1402</v>
      </c>
      <c r="H57">
        <v>0.68</v>
      </c>
      <c r="I57">
        <v>6605.4308888480909</v>
      </c>
      <c r="J57">
        <v>904.41493935467497</v>
      </c>
      <c r="L57">
        <v>9.6858114868921383</v>
      </c>
    </row>
    <row r="58" spans="1:12" x14ac:dyDescent="0.25">
      <c r="A58" t="s">
        <v>262</v>
      </c>
      <c r="B58" t="s">
        <v>410</v>
      </c>
      <c r="C58">
        <v>2021</v>
      </c>
      <c r="D58" t="s">
        <v>83</v>
      </c>
      <c r="E58">
        <v>0.5</v>
      </c>
      <c r="F58">
        <v>21</v>
      </c>
      <c r="G58">
        <f t="shared" si="2"/>
        <v>42</v>
      </c>
      <c r="H58">
        <v>0.63</v>
      </c>
      <c r="I58">
        <v>6241.2256861685992</v>
      </c>
      <c r="J58">
        <v>4494.1548477435726</v>
      </c>
      <c r="K58">
        <v>25.525749091162741</v>
      </c>
      <c r="L58">
        <v>8.6947750655638281</v>
      </c>
    </row>
    <row r="59" spans="1:12" x14ac:dyDescent="0.25">
      <c r="A59" t="s">
        <v>263</v>
      </c>
      <c r="B59" t="s">
        <v>410</v>
      </c>
      <c r="C59">
        <v>2021</v>
      </c>
      <c r="D59" t="s">
        <v>84</v>
      </c>
      <c r="E59">
        <v>0.3</v>
      </c>
      <c r="F59">
        <v>25</v>
      </c>
      <c r="G59">
        <f t="shared" si="2"/>
        <v>83</v>
      </c>
      <c r="H59">
        <v>1.1299999999999999</v>
      </c>
      <c r="I59">
        <v>5131.7043865722899</v>
      </c>
      <c r="J59">
        <v>4480.6621186770362</v>
      </c>
      <c r="K59">
        <v>19.702604353181215</v>
      </c>
      <c r="L59">
        <v>7.1674428021865175</v>
      </c>
    </row>
    <row r="60" spans="1:12" x14ac:dyDescent="0.25">
      <c r="A60" t="s">
        <v>264</v>
      </c>
      <c r="B60" t="s">
        <v>410</v>
      </c>
      <c r="C60">
        <v>2021</v>
      </c>
      <c r="D60" t="s">
        <v>85</v>
      </c>
      <c r="E60">
        <v>0.5</v>
      </c>
      <c r="F60">
        <v>142</v>
      </c>
      <c r="G60">
        <f t="shared" si="2"/>
        <v>284</v>
      </c>
      <c r="H60">
        <v>0.98</v>
      </c>
      <c r="I60">
        <v>6230.9631929816478</v>
      </c>
      <c r="J60">
        <v>4781.8862886680381</v>
      </c>
      <c r="K60">
        <v>37.523423640130588</v>
      </c>
      <c r="L60">
        <v>8.6098107062894389</v>
      </c>
    </row>
    <row r="61" spans="1:12" x14ac:dyDescent="0.25">
      <c r="A61" s="1" t="s">
        <v>265</v>
      </c>
      <c r="B61" s="1" t="s">
        <v>410</v>
      </c>
      <c r="C61" s="1">
        <v>2021</v>
      </c>
      <c r="D61" s="1" t="s">
        <v>86</v>
      </c>
      <c r="E61" s="1">
        <v>0.4</v>
      </c>
      <c r="F61" s="1">
        <v>130</v>
      </c>
      <c r="G61" s="1">
        <f t="shared" si="2"/>
        <v>325</v>
      </c>
      <c r="H61" s="1">
        <v>0.39700000000000002</v>
      </c>
      <c r="I61" s="1">
        <v>6718.0422200000003</v>
      </c>
      <c r="J61" s="1">
        <v>2406.0689619999998</v>
      </c>
      <c r="K61" s="1"/>
      <c r="L61" s="1"/>
    </row>
    <row r="62" spans="1:12" x14ac:dyDescent="0.25">
      <c r="A62" t="s">
        <v>266</v>
      </c>
      <c r="B62" t="s">
        <v>87</v>
      </c>
      <c r="C62">
        <v>2021</v>
      </c>
      <c r="D62" t="s">
        <v>88</v>
      </c>
      <c r="E62">
        <v>0.5</v>
      </c>
      <c r="F62">
        <v>36</v>
      </c>
      <c r="G62">
        <f t="shared" si="2"/>
        <v>72</v>
      </c>
      <c r="H62">
        <v>0.59799999999999998</v>
      </c>
      <c r="I62">
        <v>1412.216797</v>
      </c>
      <c r="J62">
        <v>409.35497789999999</v>
      </c>
    </row>
    <row r="63" spans="1:12" x14ac:dyDescent="0.25">
      <c r="A63" t="s">
        <v>267</v>
      </c>
      <c r="B63" t="s">
        <v>87</v>
      </c>
      <c r="C63">
        <v>2021</v>
      </c>
      <c r="D63" t="s">
        <v>89</v>
      </c>
      <c r="E63">
        <v>0.3</v>
      </c>
      <c r="F63">
        <v>10</v>
      </c>
      <c r="G63">
        <f t="shared" si="2"/>
        <v>33</v>
      </c>
      <c r="H63">
        <v>0.71</v>
      </c>
      <c r="I63">
        <v>971.49423130000002</v>
      </c>
      <c r="J63">
        <v>352.87982290000002</v>
      </c>
    </row>
    <row r="64" spans="1:12" x14ac:dyDescent="0.25">
      <c r="A64" t="s">
        <v>268</v>
      </c>
      <c r="B64" t="s">
        <v>87</v>
      </c>
      <c r="C64">
        <v>2021</v>
      </c>
      <c r="D64" t="s">
        <v>90</v>
      </c>
      <c r="E64">
        <v>0.4</v>
      </c>
      <c r="F64">
        <v>30</v>
      </c>
      <c r="G64">
        <f t="shared" si="2"/>
        <v>75</v>
      </c>
      <c r="H64">
        <v>0.501</v>
      </c>
      <c r="I64">
        <v>614.63152360000004</v>
      </c>
      <c r="J64">
        <v>336.0061948</v>
      </c>
    </row>
    <row r="65" spans="1:12" x14ac:dyDescent="0.25">
      <c r="A65" t="s">
        <v>269</v>
      </c>
      <c r="B65" t="s">
        <v>87</v>
      </c>
      <c r="C65">
        <v>2021</v>
      </c>
      <c r="D65" t="s">
        <v>91</v>
      </c>
      <c r="E65">
        <v>0.4</v>
      </c>
      <c r="F65">
        <v>85</v>
      </c>
      <c r="G65">
        <f t="shared" si="2"/>
        <v>213</v>
      </c>
      <c r="H65">
        <v>0.83</v>
      </c>
      <c r="I65">
        <v>1089.6343139999999</v>
      </c>
      <c r="J65">
        <v>421.82015949999999</v>
      </c>
      <c r="L65">
        <v>2.2818254603683101</v>
      </c>
    </row>
    <row r="66" spans="1:12" x14ac:dyDescent="0.25">
      <c r="A66" t="s">
        <v>270</v>
      </c>
      <c r="B66" t="s">
        <v>87</v>
      </c>
      <c r="C66">
        <v>2021</v>
      </c>
      <c r="D66" t="s">
        <v>92</v>
      </c>
      <c r="E66">
        <v>0.4</v>
      </c>
      <c r="F66">
        <v>128</v>
      </c>
      <c r="G66">
        <f t="shared" si="2"/>
        <v>320</v>
      </c>
      <c r="H66">
        <v>0.54200000000000004</v>
      </c>
      <c r="I66">
        <v>1805.256085</v>
      </c>
      <c r="J66">
        <v>591.93004659999997</v>
      </c>
    </row>
    <row r="67" spans="1:12" x14ac:dyDescent="0.25">
      <c r="A67" t="s">
        <v>271</v>
      </c>
      <c r="B67" t="s">
        <v>87</v>
      </c>
      <c r="C67">
        <v>2021</v>
      </c>
      <c r="D67" t="s">
        <v>93</v>
      </c>
      <c r="E67">
        <v>0.5</v>
      </c>
      <c r="F67">
        <v>2</v>
      </c>
      <c r="G67">
        <f t="shared" si="2"/>
        <v>4</v>
      </c>
      <c r="H67">
        <v>0.69</v>
      </c>
      <c r="I67">
        <v>407.05289049999999</v>
      </c>
      <c r="J67">
        <v>247.434158</v>
      </c>
      <c r="L67">
        <v>1.3597280543891506</v>
      </c>
    </row>
    <row r="68" spans="1:12" x14ac:dyDescent="0.25">
      <c r="A68" t="s">
        <v>272</v>
      </c>
      <c r="B68" t="s">
        <v>87</v>
      </c>
      <c r="C68">
        <v>2021</v>
      </c>
      <c r="D68" t="s">
        <v>94</v>
      </c>
      <c r="E68">
        <v>0.5</v>
      </c>
      <c r="F68">
        <v>0</v>
      </c>
      <c r="G68">
        <f t="shared" si="2"/>
        <v>0</v>
      </c>
      <c r="H68">
        <v>0.92</v>
      </c>
      <c r="I68">
        <v>910.08010639999998</v>
      </c>
      <c r="J68">
        <v>543.51305139999999</v>
      </c>
      <c r="K68">
        <v>11.96025944</v>
      </c>
      <c r="L68">
        <v>1.9553072625698835</v>
      </c>
    </row>
    <row r="69" spans="1:12" x14ac:dyDescent="0.25">
      <c r="A69" t="s">
        <v>273</v>
      </c>
      <c r="B69" t="s">
        <v>87</v>
      </c>
      <c r="C69">
        <v>2021</v>
      </c>
      <c r="D69" t="s">
        <v>95</v>
      </c>
      <c r="E69">
        <v>0.5</v>
      </c>
      <c r="F69">
        <v>0</v>
      </c>
      <c r="G69">
        <f t="shared" si="2"/>
        <v>0</v>
      </c>
      <c r="H69">
        <v>1.38</v>
      </c>
      <c r="I69">
        <v>401.66535909999999</v>
      </c>
      <c r="J69">
        <v>165.4706309</v>
      </c>
      <c r="L69">
        <v>1.3002364066195045</v>
      </c>
    </row>
    <row r="70" spans="1:12" x14ac:dyDescent="0.25">
      <c r="A70" t="s">
        <v>274</v>
      </c>
      <c r="B70" t="s">
        <v>87</v>
      </c>
      <c r="C70">
        <v>2021</v>
      </c>
      <c r="D70" t="s">
        <v>96</v>
      </c>
      <c r="E70">
        <v>0.8</v>
      </c>
      <c r="F70">
        <v>16</v>
      </c>
      <c r="G70">
        <f t="shared" si="2"/>
        <v>20</v>
      </c>
      <c r="H70">
        <v>1.83</v>
      </c>
      <c r="I70">
        <v>496.60392710000002</v>
      </c>
      <c r="J70">
        <v>173.4194612</v>
      </c>
      <c r="L70">
        <v>1.6253716551039719</v>
      </c>
    </row>
    <row r="71" spans="1:12" x14ac:dyDescent="0.25">
      <c r="A71" s="1" t="s">
        <v>275</v>
      </c>
      <c r="B71" s="1" t="s">
        <v>87</v>
      </c>
      <c r="C71" s="1">
        <v>2021</v>
      </c>
      <c r="D71" s="1" t="s">
        <v>97</v>
      </c>
      <c r="E71" s="1">
        <v>0.4</v>
      </c>
      <c r="F71" s="1">
        <v>128</v>
      </c>
      <c r="G71" s="1">
        <f t="shared" si="2"/>
        <v>320</v>
      </c>
      <c r="H71" s="1">
        <v>0.57599999999999996</v>
      </c>
      <c r="I71" s="1">
        <v>2021.4853005074544</v>
      </c>
      <c r="J71" s="1">
        <v>808.37081693501591</v>
      </c>
      <c r="K71" s="1">
        <v>28.099602936897551</v>
      </c>
      <c r="L71" s="1"/>
    </row>
    <row r="72" spans="1:12" x14ac:dyDescent="0.25">
      <c r="A72" t="s">
        <v>276</v>
      </c>
      <c r="B72" t="s">
        <v>23</v>
      </c>
      <c r="C72">
        <v>2021</v>
      </c>
      <c r="D72" t="s">
        <v>98</v>
      </c>
      <c r="E72">
        <v>0.5</v>
      </c>
      <c r="F72">
        <v>0</v>
      </c>
      <c r="G72">
        <f t="shared" si="2"/>
        <v>0</v>
      </c>
      <c r="H72">
        <v>0.5</v>
      </c>
      <c r="I72">
        <v>11478.370489999999</v>
      </c>
      <c r="J72">
        <v>2082.3831970000001</v>
      </c>
      <c r="L72">
        <v>12.5</v>
      </c>
    </row>
    <row r="73" spans="1:12" x14ac:dyDescent="0.25">
      <c r="A73" t="s">
        <v>277</v>
      </c>
      <c r="B73" t="s">
        <v>23</v>
      </c>
      <c r="C73">
        <v>2021</v>
      </c>
      <c r="D73" t="s">
        <v>99</v>
      </c>
      <c r="E73">
        <v>0.6</v>
      </c>
      <c r="F73">
        <v>9</v>
      </c>
      <c r="G73">
        <f t="shared" si="2"/>
        <v>15</v>
      </c>
      <c r="H73">
        <v>0.3</v>
      </c>
      <c r="I73">
        <v>11724.44838</v>
      </c>
      <c r="J73">
        <v>1464.5861010000001</v>
      </c>
      <c r="L73">
        <v>15.73</v>
      </c>
    </row>
    <row r="74" spans="1:12" x14ac:dyDescent="0.25">
      <c r="A74" t="s">
        <v>278</v>
      </c>
      <c r="B74" t="s">
        <v>23</v>
      </c>
      <c r="C74">
        <v>2021</v>
      </c>
      <c r="D74" t="s">
        <v>100</v>
      </c>
      <c r="E74">
        <v>0.5</v>
      </c>
      <c r="F74">
        <v>14</v>
      </c>
      <c r="G74">
        <f t="shared" si="2"/>
        <v>28</v>
      </c>
      <c r="H74">
        <v>0.49</v>
      </c>
      <c r="I74">
        <v>10524.510850000001</v>
      </c>
      <c r="J74">
        <v>1283.264719</v>
      </c>
      <c r="L74">
        <v>14.07</v>
      </c>
    </row>
    <row r="75" spans="1:12" x14ac:dyDescent="0.25">
      <c r="A75" t="s">
        <v>279</v>
      </c>
      <c r="B75" t="s">
        <v>23</v>
      </c>
      <c r="C75">
        <v>2021</v>
      </c>
      <c r="D75" t="s">
        <v>101</v>
      </c>
      <c r="E75">
        <v>0.6</v>
      </c>
      <c r="F75">
        <v>2</v>
      </c>
      <c r="G75">
        <f>ROUND(F75/E75,0)</f>
        <v>3</v>
      </c>
      <c r="H75">
        <v>0.33400000000000002</v>
      </c>
      <c r="I75">
        <v>9932.1100018229845</v>
      </c>
      <c r="J75">
        <v>1253.4008265392627</v>
      </c>
    </row>
    <row r="76" spans="1:12" x14ac:dyDescent="0.25">
      <c r="A76" t="s">
        <v>280</v>
      </c>
      <c r="B76" t="s">
        <v>23</v>
      </c>
      <c r="C76">
        <v>2021</v>
      </c>
      <c r="D76" t="s">
        <v>102</v>
      </c>
      <c r="E76">
        <v>0.6</v>
      </c>
      <c r="F76">
        <v>1</v>
      </c>
      <c r="G76">
        <f t="shared" si="2"/>
        <v>2</v>
      </c>
      <c r="H76">
        <v>0.35799999999999998</v>
      </c>
      <c r="I76">
        <v>9885.9561636620983</v>
      </c>
      <c r="J76">
        <v>1961.1714379268356</v>
      </c>
    </row>
    <row r="77" spans="1:12" x14ac:dyDescent="0.25">
      <c r="A77" t="s">
        <v>281</v>
      </c>
      <c r="B77" t="s">
        <v>23</v>
      </c>
      <c r="C77">
        <v>2021</v>
      </c>
      <c r="D77" t="s">
        <v>103</v>
      </c>
      <c r="E77">
        <v>0.5</v>
      </c>
      <c r="F77">
        <v>0</v>
      </c>
      <c r="G77">
        <f t="shared" si="2"/>
        <v>0</v>
      </c>
      <c r="H77">
        <v>0.55000000000000004</v>
      </c>
      <c r="I77">
        <v>11722.8405</v>
      </c>
      <c r="J77">
        <v>2147.8871810000001</v>
      </c>
      <c r="L77">
        <v>15.43</v>
      </c>
    </row>
    <row r="78" spans="1:12" x14ac:dyDescent="0.25">
      <c r="A78" t="s">
        <v>282</v>
      </c>
      <c r="B78" t="s">
        <v>23</v>
      </c>
      <c r="C78">
        <v>2021</v>
      </c>
      <c r="D78" t="s">
        <v>104</v>
      </c>
      <c r="E78">
        <v>0.5</v>
      </c>
      <c r="F78">
        <v>0</v>
      </c>
      <c r="G78">
        <f t="shared" si="2"/>
        <v>0</v>
      </c>
      <c r="H78">
        <v>0.22800000000000001</v>
      </c>
      <c r="I78">
        <v>10803.350079943446</v>
      </c>
      <c r="J78">
        <v>1659.4485360717399</v>
      </c>
    </row>
    <row r="79" spans="1:12" x14ac:dyDescent="0.25">
      <c r="A79" t="s">
        <v>283</v>
      </c>
      <c r="B79" t="s">
        <v>23</v>
      </c>
      <c r="C79">
        <v>2021</v>
      </c>
      <c r="D79" t="s">
        <v>105</v>
      </c>
      <c r="E79">
        <v>0.5</v>
      </c>
      <c r="F79">
        <v>0</v>
      </c>
      <c r="G79">
        <f t="shared" si="2"/>
        <v>0</v>
      </c>
      <c r="H79">
        <v>0.315</v>
      </c>
      <c r="I79">
        <v>10829.01807626524</v>
      </c>
      <c r="J79">
        <v>1774.8025834177531</v>
      </c>
    </row>
    <row r="80" spans="1:12" x14ac:dyDescent="0.25">
      <c r="A80" t="s">
        <v>284</v>
      </c>
      <c r="B80" t="s">
        <v>23</v>
      </c>
      <c r="C80">
        <v>2021</v>
      </c>
      <c r="D80" t="s">
        <v>106</v>
      </c>
      <c r="E80">
        <v>0.5</v>
      </c>
      <c r="F80">
        <v>0</v>
      </c>
      <c r="G80">
        <f t="shared" si="2"/>
        <v>0</v>
      </c>
      <c r="H80">
        <v>0.46600000000000003</v>
      </c>
      <c r="I80">
        <v>10818.442078568703</v>
      </c>
      <c r="J80">
        <v>1657.553478424998</v>
      </c>
    </row>
    <row r="81" spans="1:12" x14ac:dyDescent="0.25">
      <c r="A81" s="1" t="s">
        <v>285</v>
      </c>
      <c r="B81" s="1" t="s">
        <v>23</v>
      </c>
      <c r="C81" s="1">
        <v>2021</v>
      </c>
      <c r="D81" s="1" t="s">
        <v>107</v>
      </c>
      <c r="E81" s="1">
        <v>0.5</v>
      </c>
      <c r="F81" s="1">
        <v>1</v>
      </c>
      <c r="G81" s="1">
        <f t="shared" si="2"/>
        <v>2</v>
      </c>
      <c r="H81" s="1">
        <v>0.47</v>
      </c>
      <c r="I81" s="1">
        <v>9390.9581309999994</v>
      </c>
      <c r="J81" s="1">
        <v>1520.340066</v>
      </c>
      <c r="K81" s="1"/>
      <c r="L81" s="1">
        <v>12.33</v>
      </c>
    </row>
    <row r="82" spans="1:12" x14ac:dyDescent="0.25">
      <c r="A82" t="s">
        <v>286</v>
      </c>
      <c r="B82" t="s">
        <v>108</v>
      </c>
      <c r="C82">
        <v>2021</v>
      </c>
      <c r="D82" t="s">
        <v>109</v>
      </c>
      <c r="E82">
        <v>0.5</v>
      </c>
      <c r="F82">
        <v>41</v>
      </c>
      <c r="G82">
        <f t="shared" si="2"/>
        <v>82</v>
      </c>
    </row>
    <row r="83" spans="1:12" x14ac:dyDescent="0.25">
      <c r="A83" t="s">
        <v>287</v>
      </c>
      <c r="B83" t="s">
        <v>108</v>
      </c>
      <c r="C83">
        <v>2021</v>
      </c>
      <c r="D83" t="s">
        <v>110</v>
      </c>
      <c r="E83">
        <v>0.7</v>
      </c>
      <c r="F83">
        <v>15</v>
      </c>
      <c r="G83">
        <f t="shared" si="2"/>
        <v>21</v>
      </c>
      <c r="H83">
        <v>0.76100000000000001</v>
      </c>
      <c r="I83">
        <v>4757.0283040000004</v>
      </c>
      <c r="J83">
        <v>633.03496029999997</v>
      </c>
    </row>
    <row r="84" spans="1:12" x14ac:dyDescent="0.25">
      <c r="A84" t="s">
        <v>288</v>
      </c>
      <c r="B84" t="s">
        <v>108</v>
      </c>
      <c r="C84">
        <v>2021</v>
      </c>
      <c r="D84" t="s">
        <v>111</v>
      </c>
      <c r="E84">
        <v>1</v>
      </c>
      <c r="F84">
        <v>5</v>
      </c>
      <c r="G84">
        <f t="shared" si="2"/>
        <v>5</v>
      </c>
      <c r="H84">
        <v>0.60699999999999998</v>
      </c>
      <c r="I84">
        <v>4099.6761999999999</v>
      </c>
      <c r="J84">
        <v>495.02052070000002</v>
      </c>
      <c r="L84">
        <v>10.599444223898526</v>
      </c>
    </row>
    <row r="85" spans="1:12" x14ac:dyDescent="0.25">
      <c r="A85" t="s">
        <v>289</v>
      </c>
      <c r="B85" t="s">
        <v>108</v>
      </c>
      <c r="C85">
        <v>2021</v>
      </c>
      <c r="D85" t="s">
        <v>112</v>
      </c>
      <c r="E85">
        <v>0.6</v>
      </c>
      <c r="F85">
        <v>11</v>
      </c>
      <c r="G85">
        <f t="shared" si="2"/>
        <v>18</v>
      </c>
      <c r="H85">
        <v>0.31</v>
      </c>
      <c r="I85">
        <v>3528.8800540000002</v>
      </c>
      <c r="J85">
        <v>919.11525010000003</v>
      </c>
      <c r="L85">
        <v>10.078297530616391</v>
      </c>
    </row>
    <row r="86" spans="1:12" x14ac:dyDescent="0.25">
      <c r="A86" t="s">
        <v>290</v>
      </c>
      <c r="B86" t="s">
        <v>108</v>
      </c>
      <c r="C86">
        <v>2021</v>
      </c>
      <c r="D86" t="s">
        <v>113</v>
      </c>
      <c r="E86">
        <v>1</v>
      </c>
      <c r="F86">
        <v>1</v>
      </c>
      <c r="G86">
        <f t="shared" si="2"/>
        <v>1</v>
      </c>
      <c r="H86">
        <v>1.01</v>
      </c>
      <c r="I86">
        <v>3325.0895099999998</v>
      </c>
      <c r="J86">
        <v>727.59143270000004</v>
      </c>
    </row>
    <row r="87" spans="1:12" x14ac:dyDescent="0.25">
      <c r="A87" t="s">
        <v>291</v>
      </c>
      <c r="B87" t="s">
        <v>108</v>
      </c>
      <c r="C87">
        <v>2021</v>
      </c>
      <c r="D87" t="s">
        <v>114</v>
      </c>
      <c r="E87">
        <v>1</v>
      </c>
      <c r="F87">
        <v>0</v>
      </c>
      <c r="G87">
        <f t="shared" si="2"/>
        <v>0</v>
      </c>
      <c r="H87">
        <v>0.28000000000000003</v>
      </c>
      <c r="I87">
        <v>4175.9020039999996</v>
      </c>
      <c r="J87">
        <v>307.12168029999998</v>
      </c>
      <c r="L87">
        <v>12.971845672575565</v>
      </c>
    </row>
    <row r="88" spans="1:12" x14ac:dyDescent="0.25">
      <c r="A88" t="s">
        <v>292</v>
      </c>
      <c r="B88" t="s">
        <v>108</v>
      </c>
      <c r="C88">
        <v>2021</v>
      </c>
      <c r="D88" t="s">
        <v>115</v>
      </c>
      <c r="E88">
        <v>1</v>
      </c>
      <c r="F88">
        <v>0</v>
      </c>
      <c r="G88">
        <f t="shared" si="2"/>
        <v>0</v>
      </c>
      <c r="H88">
        <v>0.36</v>
      </c>
      <c r="I88">
        <v>3967.5777800000001</v>
      </c>
      <c r="J88">
        <v>251.25909849999999</v>
      </c>
      <c r="L88">
        <v>12.189707366296744</v>
      </c>
    </row>
    <row r="89" spans="1:12" x14ac:dyDescent="0.25">
      <c r="A89" t="s">
        <v>293</v>
      </c>
      <c r="B89" t="s">
        <v>108</v>
      </c>
      <c r="C89">
        <v>2021</v>
      </c>
      <c r="D89" t="s">
        <v>116</v>
      </c>
      <c r="E89">
        <v>1</v>
      </c>
      <c r="F89">
        <v>0</v>
      </c>
      <c r="G89">
        <f t="shared" si="2"/>
        <v>0</v>
      </c>
      <c r="H89">
        <v>0.46400000000000002</v>
      </c>
      <c r="I89">
        <v>3954.2095909999998</v>
      </c>
      <c r="J89">
        <v>156.3162098</v>
      </c>
    </row>
    <row r="90" spans="1:12" x14ac:dyDescent="0.25">
      <c r="A90" t="s">
        <v>294</v>
      </c>
      <c r="B90" t="s">
        <v>108</v>
      </c>
      <c r="C90">
        <v>2021</v>
      </c>
      <c r="D90" t="s">
        <v>117</v>
      </c>
      <c r="E90">
        <v>1</v>
      </c>
      <c r="F90">
        <v>0</v>
      </c>
      <c r="G90">
        <f t="shared" si="2"/>
        <v>0</v>
      </c>
      <c r="H90">
        <v>1.0089999999999999</v>
      </c>
      <c r="I90">
        <v>2192.7795350000001</v>
      </c>
      <c r="J90">
        <v>35.052321290000002</v>
      </c>
      <c r="L90">
        <v>6.6058321761556309</v>
      </c>
    </row>
    <row r="91" spans="1:12" x14ac:dyDescent="0.25">
      <c r="A91" s="1" t="s">
        <v>295</v>
      </c>
      <c r="B91" s="1" t="s">
        <v>108</v>
      </c>
      <c r="C91" s="1">
        <v>2021</v>
      </c>
      <c r="D91" s="1" t="s">
        <v>118</v>
      </c>
      <c r="E91" s="1">
        <v>1</v>
      </c>
      <c r="F91" s="1">
        <v>0</v>
      </c>
      <c r="G91" s="1">
        <f t="shared" si="2"/>
        <v>0</v>
      </c>
      <c r="H91" s="1"/>
      <c r="I91" s="1"/>
      <c r="J91" s="1"/>
      <c r="K91" s="1"/>
      <c r="L91" s="1"/>
    </row>
    <row r="92" spans="1:12" x14ac:dyDescent="0.25">
      <c r="A92" t="s">
        <v>296</v>
      </c>
      <c r="B92" t="s">
        <v>119</v>
      </c>
      <c r="C92">
        <v>2021</v>
      </c>
      <c r="D92" t="s">
        <v>120</v>
      </c>
      <c r="E92">
        <v>0.7</v>
      </c>
      <c r="F92">
        <v>43</v>
      </c>
      <c r="G92">
        <f t="shared" si="2"/>
        <v>61</v>
      </c>
      <c r="H92">
        <v>0.34200000000000003</v>
      </c>
      <c r="I92">
        <v>5229.6501029999999</v>
      </c>
      <c r="J92">
        <v>451.00948460000001</v>
      </c>
    </row>
    <row r="93" spans="1:12" x14ac:dyDescent="0.25">
      <c r="A93" t="s">
        <v>297</v>
      </c>
      <c r="B93" t="s">
        <v>119</v>
      </c>
      <c r="C93">
        <v>2021</v>
      </c>
      <c r="D93" t="s">
        <v>121</v>
      </c>
      <c r="E93">
        <v>1.1000000000000001</v>
      </c>
      <c r="F93">
        <v>27</v>
      </c>
      <c r="G93">
        <f t="shared" si="2"/>
        <v>25</v>
      </c>
      <c r="H93">
        <v>0.56100000000000005</v>
      </c>
      <c r="I93">
        <v>6814.7634774048556</v>
      </c>
      <c r="J93">
        <v>554.11129212990807</v>
      </c>
    </row>
    <row r="94" spans="1:12" x14ac:dyDescent="0.25">
      <c r="A94" t="s">
        <v>298</v>
      </c>
      <c r="B94" t="s">
        <v>119</v>
      </c>
      <c r="C94">
        <v>2021</v>
      </c>
      <c r="D94" t="s">
        <v>122</v>
      </c>
      <c r="E94">
        <v>1</v>
      </c>
      <c r="F94">
        <v>190</v>
      </c>
      <c r="G94">
        <f t="shared" si="2"/>
        <v>190</v>
      </c>
      <c r="H94">
        <v>0.85</v>
      </c>
      <c r="I94">
        <v>5754.3438309586363</v>
      </c>
      <c r="J94">
        <v>221.65689731307762</v>
      </c>
      <c r="L94">
        <v>11.381789137380093</v>
      </c>
    </row>
    <row r="95" spans="1:12" x14ac:dyDescent="0.25">
      <c r="A95" t="s">
        <v>299</v>
      </c>
      <c r="B95" t="s">
        <v>119</v>
      </c>
      <c r="C95">
        <v>2021</v>
      </c>
      <c r="D95" t="s">
        <v>123</v>
      </c>
      <c r="E95">
        <v>0.9</v>
      </c>
      <c r="F95">
        <v>107</v>
      </c>
      <c r="G95">
        <f t="shared" si="2"/>
        <v>119</v>
      </c>
      <c r="H95">
        <v>1.04</v>
      </c>
      <c r="I95">
        <v>5471.3223307872777</v>
      </c>
      <c r="J95">
        <v>247.79103216328423</v>
      </c>
      <c r="L95">
        <v>11.422240128928314</v>
      </c>
    </row>
    <row r="96" spans="1:12" x14ac:dyDescent="0.25">
      <c r="A96" t="s">
        <v>300</v>
      </c>
      <c r="B96" t="s">
        <v>119</v>
      </c>
      <c r="C96">
        <v>2021</v>
      </c>
      <c r="D96" t="s">
        <v>124</v>
      </c>
      <c r="E96">
        <v>0.7</v>
      </c>
      <c r="F96">
        <v>52</v>
      </c>
      <c r="G96">
        <f t="shared" si="2"/>
        <v>74</v>
      </c>
      <c r="H96">
        <v>1.1299999999999999</v>
      </c>
      <c r="I96">
        <v>6263.2851598369216</v>
      </c>
      <c r="J96">
        <v>303.12464793294032</v>
      </c>
      <c r="L96">
        <v>13.209826822392245</v>
      </c>
    </row>
    <row r="97" spans="1:12" x14ac:dyDescent="0.25">
      <c r="A97" t="s">
        <v>301</v>
      </c>
      <c r="B97" t="s">
        <v>119</v>
      </c>
      <c r="C97">
        <v>2021</v>
      </c>
      <c r="D97" t="s">
        <v>125</v>
      </c>
      <c r="E97">
        <v>0.7</v>
      </c>
      <c r="F97">
        <v>128</v>
      </c>
      <c r="G97">
        <f t="shared" si="2"/>
        <v>183</v>
      </c>
      <c r="H97">
        <v>0.95</v>
      </c>
      <c r="I97">
        <v>6404.1121714282635</v>
      </c>
      <c r="J97">
        <v>547.62123060841282</v>
      </c>
      <c r="L97">
        <v>11.227786752826988</v>
      </c>
    </row>
    <row r="98" spans="1:12" x14ac:dyDescent="0.25">
      <c r="A98" t="s">
        <v>302</v>
      </c>
      <c r="B98" t="s">
        <v>119</v>
      </c>
      <c r="C98">
        <v>2021</v>
      </c>
      <c r="D98" t="s">
        <v>126</v>
      </c>
      <c r="E98">
        <v>0.6</v>
      </c>
      <c r="F98">
        <v>164</v>
      </c>
      <c r="G98">
        <f t="shared" si="2"/>
        <v>273</v>
      </c>
    </row>
    <row r="99" spans="1:12" x14ac:dyDescent="0.25">
      <c r="A99" t="s">
        <v>303</v>
      </c>
      <c r="B99" t="s">
        <v>119</v>
      </c>
      <c r="C99">
        <v>2021</v>
      </c>
      <c r="D99" t="s">
        <v>127</v>
      </c>
      <c r="E99">
        <v>0.7</v>
      </c>
      <c r="F99">
        <v>74</v>
      </c>
      <c r="G99">
        <f t="shared" si="2"/>
        <v>106</v>
      </c>
    </row>
    <row r="100" spans="1:12" x14ac:dyDescent="0.25">
      <c r="A100" t="s">
        <v>304</v>
      </c>
      <c r="B100" t="s">
        <v>119</v>
      </c>
      <c r="C100">
        <v>2021</v>
      </c>
      <c r="D100" t="s">
        <v>128</v>
      </c>
      <c r="E100">
        <v>0.4</v>
      </c>
      <c r="F100">
        <v>162</v>
      </c>
      <c r="G100">
        <f t="shared" si="2"/>
        <v>405</v>
      </c>
      <c r="H100">
        <v>0.78</v>
      </c>
      <c r="I100">
        <v>6712.360228577274</v>
      </c>
      <c r="J100">
        <v>307.92524826386142</v>
      </c>
      <c r="L100">
        <v>12.309567336989634</v>
      </c>
    </row>
    <row r="101" spans="1:12" x14ac:dyDescent="0.25">
      <c r="A101" s="1" t="s">
        <v>305</v>
      </c>
      <c r="B101" s="1" t="s">
        <v>119</v>
      </c>
      <c r="C101" s="1">
        <v>2021</v>
      </c>
      <c r="D101" s="1" t="s">
        <v>129</v>
      </c>
      <c r="E101" s="1">
        <v>0.7</v>
      </c>
      <c r="F101" s="1">
        <v>184</v>
      </c>
      <c r="G101" s="1">
        <f t="shared" si="2"/>
        <v>263</v>
      </c>
      <c r="H101" s="1">
        <v>0.85699999999999998</v>
      </c>
      <c r="I101" s="1">
        <v>5948.7670102411375</v>
      </c>
      <c r="J101" s="1">
        <v>329.00435212619891</v>
      </c>
      <c r="K101" s="1"/>
      <c r="L101" s="1"/>
    </row>
    <row r="102" spans="1:12" x14ac:dyDescent="0.25">
      <c r="A102" t="s">
        <v>306</v>
      </c>
      <c r="B102" t="s">
        <v>130</v>
      </c>
      <c r="C102">
        <v>2021</v>
      </c>
      <c r="D102" t="s">
        <v>131</v>
      </c>
      <c r="E102">
        <v>0.7</v>
      </c>
      <c r="F102">
        <v>465</v>
      </c>
      <c r="G102">
        <f t="shared" si="2"/>
        <v>664</v>
      </c>
      <c r="H102">
        <v>0.67100000000000004</v>
      </c>
      <c r="I102">
        <v>2362.7874670000001</v>
      </c>
      <c r="J102">
        <v>947.91739419999999</v>
      </c>
      <c r="K102">
        <v>20.02804604</v>
      </c>
    </row>
    <row r="103" spans="1:12" x14ac:dyDescent="0.25">
      <c r="A103" t="s">
        <v>307</v>
      </c>
      <c r="B103" t="s">
        <v>130</v>
      </c>
      <c r="C103">
        <v>2021</v>
      </c>
      <c r="D103" t="s">
        <v>132</v>
      </c>
      <c r="E103">
        <v>1</v>
      </c>
      <c r="F103">
        <v>493</v>
      </c>
      <c r="G103">
        <f t="shared" si="2"/>
        <v>493</v>
      </c>
      <c r="H103">
        <v>0.4</v>
      </c>
      <c r="I103">
        <v>2900.4003043854791</v>
      </c>
      <c r="J103">
        <v>901.4779697389929</v>
      </c>
      <c r="L103">
        <v>7.2807723250201102</v>
      </c>
    </row>
    <row r="104" spans="1:12" x14ac:dyDescent="0.25">
      <c r="A104" t="s">
        <v>308</v>
      </c>
      <c r="B104" t="s">
        <v>130</v>
      </c>
      <c r="C104">
        <v>2021</v>
      </c>
      <c r="D104" t="s">
        <v>133</v>
      </c>
      <c r="E104">
        <v>0.6</v>
      </c>
      <c r="F104">
        <v>342</v>
      </c>
      <c r="G104">
        <f t="shared" si="2"/>
        <v>570</v>
      </c>
      <c r="H104">
        <v>0.6</v>
      </c>
      <c r="I104">
        <v>2613.4374280000002</v>
      </c>
      <c r="J104">
        <v>1534.4242220000001</v>
      </c>
      <c r="K104">
        <v>41.536999010000002</v>
      </c>
      <c r="L104">
        <v>6.9804547267650827</v>
      </c>
    </row>
    <row r="105" spans="1:12" x14ac:dyDescent="0.25">
      <c r="A105" t="s">
        <v>309</v>
      </c>
      <c r="B105" t="s">
        <v>130</v>
      </c>
      <c r="C105">
        <v>2021</v>
      </c>
      <c r="D105" t="s">
        <v>134</v>
      </c>
      <c r="E105">
        <v>0.5</v>
      </c>
      <c r="F105">
        <v>881</v>
      </c>
      <c r="G105">
        <f t="shared" si="2"/>
        <v>1762</v>
      </c>
      <c r="H105">
        <v>0.55000000000000004</v>
      </c>
      <c r="I105">
        <v>3056.8053488337805</v>
      </c>
      <c r="J105">
        <v>643.86756254892339</v>
      </c>
      <c r="L105">
        <v>8.9686959861723725</v>
      </c>
    </row>
    <row r="106" spans="1:12" x14ac:dyDescent="0.25">
      <c r="A106" t="s">
        <v>310</v>
      </c>
      <c r="B106" t="s">
        <v>130</v>
      </c>
      <c r="C106">
        <v>2021</v>
      </c>
      <c r="D106" t="s">
        <v>135</v>
      </c>
      <c r="E106">
        <v>0.4</v>
      </c>
      <c r="F106">
        <v>545</v>
      </c>
      <c r="G106">
        <f t="shared" si="2"/>
        <v>1363</v>
      </c>
    </row>
    <row r="107" spans="1:12" x14ac:dyDescent="0.25">
      <c r="A107" t="s">
        <v>311</v>
      </c>
      <c r="B107" t="s">
        <v>130</v>
      </c>
      <c r="C107">
        <v>2021</v>
      </c>
      <c r="D107" t="s">
        <v>136</v>
      </c>
      <c r="E107">
        <v>0.5</v>
      </c>
      <c r="F107">
        <v>340</v>
      </c>
      <c r="G107">
        <f t="shared" si="2"/>
        <v>680</v>
      </c>
      <c r="H107">
        <v>0.75</v>
      </c>
      <c r="I107">
        <v>3710.8910963065232</v>
      </c>
      <c r="J107">
        <v>2623.1988248797988</v>
      </c>
      <c r="K107">
        <v>46.636914914832133</v>
      </c>
      <c r="L107">
        <v>10.207368632977634</v>
      </c>
    </row>
    <row r="108" spans="1:12" x14ac:dyDescent="0.25">
      <c r="A108" t="s">
        <v>312</v>
      </c>
      <c r="B108" t="s">
        <v>130</v>
      </c>
      <c r="C108">
        <v>2021</v>
      </c>
      <c r="D108" t="s">
        <v>137</v>
      </c>
      <c r="E108">
        <v>0.5</v>
      </c>
      <c r="F108">
        <v>424</v>
      </c>
      <c r="G108">
        <f t="shared" si="2"/>
        <v>848</v>
      </c>
      <c r="H108">
        <v>0.68</v>
      </c>
      <c r="I108">
        <v>2860.2343975718027</v>
      </c>
      <c r="J108">
        <v>2810.5969256500166</v>
      </c>
      <c r="K108">
        <v>32.401811993583379</v>
      </c>
      <c r="L108">
        <v>8.3517810424632888</v>
      </c>
    </row>
    <row r="109" spans="1:12" x14ac:dyDescent="0.25">
      <c r="A109" t="s">
        <v>313</v>
      </c>
      <c r="B109" t="s">
        <v>130</v>
      </c>
      <c r="C109">
        <v>2021</v>
      </c>
      <c r="D109" t="s">
        <v>138</v>
      </c>
      <c r="E109">
        <v>0.6</v>
      </c>
      <c r="F109">
        <v>359</v>
      </c>
      <c r="G109">
        <f t="shared" si="2"/>
        <v>598</v>
      </c>
      <c r="H109">
        <v>0.79</v>
      </c>
      <c r="I109">
        <v>3981.2502260000001</v>
      </c>
      <c r="J109">
        <v>1231.0607709999999</v>
      </c>
      <c r="K109">
        <v>20.939890309999999</v>
      </c>
    </row>
    <row r="110" spans="1:12" x14ac:dyDescent="0.25">
      <c r="A110" t="s">
        <v>314</v>
      </c>
      <c r="B110" t="s">
        <v>130</v>
      </c>
      <c r="C110">
        <v>2021</v>
      </c>
      <c r="D110" t="s">
        <v>139</v>
      </c>
      <c r="E110">
        <v>0.4</v>
      </c>
      <c r="F110">
        <v>327</v>
      </c>
      <c r="G110">
        <f t="shared" si="2"/>
        <v>818</v>
      </c>
      <c r="H110">
        <v>1.228</v>
      </c>
      <c r="I110">
        <v>1333.2897740000001</v>
      </c>
      <c r="J110">
        <v>764.50908700000002</v>
      </c>
      <c r="K110">
        <v>22.675965609999999</v>
      </c>
    </row>
    <row r="111" spans="1:12" x14ac:dyDescent="0.25">
      <c r="A111" s="1" t="s">
        <v>315</v>
      </c>
      <c r="B111" s="1" t="s">
        <v>130</v>
      </c>
      <c r="C111" s="1">
        <v>2021</v>
      </c>
      <c r="D111" s="1" t="s">
        <v>140</v>
      </c>
      <c r="E111" s="1">
        <v>0.5</v>
      </c>
      <c r="F111" s="1">
        <v>184</v>
      </c>
      <c r="G111" s="1">
        <f t="shared" si="2"/>
        <v>368</v>
      </c>
      <c r="H111" s="1"/>
      <c r="I111" s="1"/>
      <c r="J111" s="1"/>
      <c r="K111" s="1"/>
      <c r="L111" s="1"/>
    </row>
    <row r="112" spans="1:12" x14ac:dyDescent="0.25">
      <c r="A112" t="s">
        <v>316</v>
      </c>
      <c r="B112" t="s">
        <v>141</v>
      </c>
      <c r="C112">
        <v>2021</v>
      </c>
      <c r="D112" t="s">
        <v>142</v>
      </c>
      <c r="E112">
        <v>0.5</v>
      </c>
      <c r="F112">
        <v>166</v>
      </c>
      <c r="G112">
        <f t="shared" si="2"/>
        <v>332</v>
      </c>
      <c r="H112">
        <v>0.82899999999999996</v>
      </c>
      <c r="I112">
        <v>3439.7250437039447</v>
      </c>
      <c r="J112">
        <v>14.125482375103193</v>
      </c>
      <c r="L112">
        <v>4.4948289578362361</v>
      </c>
    </row>
    <row r="113" spans="1:12" x14ac:dyDescent="0.25">
      <c r="A113" t="s">
        <v>317</v>
      </c>
      <c r="B113" t="s">
        <v>141</v>
      </c>
      <c r="C113">
        <v>2021</v>
      </c>
      <c r="D113" t="s">
        <v>143</v>
      </c>
      <c r="E113">
        <v>0.4</v>
      </c>
      <c r="F113">
        <v>46</v>
      </c>
      <c r="G113">
        <f t="shared" si="2"/>
        <v>115</v>
      </c>
      <c r="H113">
        <v>0.68100000000000005</v>
      </c>
      <c r="I113">
        <v>3315.0740442284382</v>
      </c>
      <c r="J113">
        <v>104.57207033991889</v>
      </c>
      <c r="L113">
        <v>6.5489184361975568</v>
      </c>
    </row>
    <row r="114" spans="1:12" x14ac:dyDescent="0.25">
      <c r="A114" t="s">
        <v>318</v>
      </c>
      <c r="B114" t="s">
        <v>141</v>
      </c>
      <c r="C114">
        <v>2021</v>
      </c>
      <c r="D114" t="s">
        <v>144</v>
      </c>
      <c r="E114">
        <v>0.3</v>
      </c>
      <c r="F114">
        <v>100</v>
      </c>
      <c r="G114">
        <f t="shared" si="2"/>
        <v>333</v>
      </c>
      <c r="H114">
        <v>0.55000000000000004</v>
      </c>
      <c r="I114">
        <v>3301.9324328866301</v>
      </c>
      <c r="J114">
        <v>60.001711852647567</v>
      </c>
      <c r="L114">
        <v>6.665290961617881</v>
      </c>
    </row>
    <row r="115" spans="1:12" x14ac:dyDescent="0.25">
      <c r="A115" t="s">
        <v>319</v>
      </c>
      <c r="B115" t="s">
        <v>141</v>
      </c>
      <c r="C115">
        <v>2021</v>
      </c>
      <c r="D115" t="s">
        <v>145</v>
      </c>
      <c r="E115">
        <v>0.5</v>
      </c>
      <c r="F115">
        <v>280</v>
      </c>
      <c r="G115">
        <f t="shared" si="2"/>
        <v>560</v>
      </c>
      <c r="H115">
        <v>0.44</v>
      </c>
      <c r="I115">
        <v>4720.3174200000003</v>
      </c>
      <c r="J115">
        <v>46.881938900000002</v>
      </c>
      <c r="L115">
        <v>7.0812807881772493</v>
      </c>
    </row>
    <row r="116" spans="1:12" x14ac:dyDescent="0.25">
      <c r="A116" t="s">
        <v>320</v>
      </c>
      <c r="B116" t="s">
        <v>141</v>
      </c>
      <c r="C116">
        <v>2021</v>
      </c>
      <c r="D116" t="s">
        <v>146</v>
      </c>
      <c r="E116">
        <v>0.3</v>
      </c>
      <c r="F116">
        <v>1034</v>
      </c>
      <c r="G116">
        <f t="shared" ref="G116:G171" si="3">ROUND(F116/E116,0)</f>
        <v>3447</v>
      </c>
      <c r="H116">
        <v>0.66900000000000004</v>
      </c>
      <c r="I116">
        <v>2324.310884</v>
      </c>
      <c r="J116">
        <v>44.74918615</v>
      </c>
    </row>
    <row r="117" spans="1:12" x14ac:dyDescent="0.25">
      <c r="A117" t="s">
        <v>321</v>
      </c>
      <c r="B117" t="s">
        <v>141</v>
      </c>
      <c r="C117">
        <v>2021</v>
      </c>
      <c r="D117" t="s">
        <v>147</v>
      </c>
      <c r="E117">
        <v>0.4</v>
      </c>
      <c r="F117">
        <v>415</v>
      </c>
      <c r="G117">
        <f t="shared" si="3"/>
        <v>1038</v>
      </c>
    </row>
    <row r="118" spans="1:12" x14ac:dyDescent="0.25">
      <c r="A118" t="s">
        <v>322</v>
      </c>
      <c r="B118" t="s">
        <v>141</v>
      </c>
      <c r="C118">
        <v>2021</v>
      </c>
      <c r="D118" t="s">
        <v>148</v>
      </c>
      <c r="E118">
        <v>0.4</v>
      </c>
      <c r="F118">
        <v>205</v>
      </c>
      <c r="G118">
        <f t="shared" si="3"/>
        <v>513</v>
      </c>
      <c r="H118">
        <v>0.91100000000000003</v>
      </c>
      <c r="I118">
        <v>2770.2476099999999</v>
      </c>
      <c r="J118">
        <v>39.047644980000001</v>
      </c>
    </row>
    <row r="119" spans="1:12" x14ac:dyDescent="0.25">
      <c r="A119" t="s">
        <v>323</v>
      </c>
      <c r="B119" t="s">
        <v>141</v>
      </c>
      <c r="C119">
        <v>2021</v>
      </c>
      <c r="D119" t="s">
        <v>149</v>
      </c>
      <c r="E119">
        <v>0.4</v>
      </c>
      <c r="F119">
        <v>396</v>
      </c>
      <c r="G119">
        <f t="shared" si="3"/>
        <v>990</v>
      </c>
      <c r="H119">
        <v>0.80100000000000005</v>
      </c>
      <c r="I119">
        <v>3137.567485</v>
      </c>
      <c r="J119">
        <v>10.8</v>
      </c>
    </row>
    <row r="120" spans="1:12" x14ac:dyDescent="0.25">
      <c r="A120" t="s">
        <v>324</v>
      </c>
      <c r="B120" t="s">
        <v>141</v>
      </c>
      <c r="C120">
        <v>2021</v>
      </c>
      <c r="D120" t="s">
        <v>150</v>
      </c>
      <c r="E120">
        <v>0.3</v>
      </c>
      <c r="F120">
        <v>101</v>
      </c>
      <c r="G120">
        <f t="shared" si="3"/>
        <v>337</v>
      </c>
    </row>
    <row r="121" spans="1:12" x14ac:dyDescent="0.25">
      <c r="A121" s="1" t="s">
        <v>325</v>
      </c>
      <c r="B121" s="1" t="s">
        <v>141</v>
      </c>
      <c r="C121" s="1">
        <v>2021</v>
      </c>
      <c r="D121" s="1" t="s">
        <v>151</v>
      </c>
      <c r="E121" s="1">
        <v>0.2</v>
      </c>
      <c r="F121" s="1">
        <v>124</v>
      </c>
      <c r="G121" s="1">
        <f t="shared" si="3"/>
        <v>620</v>
      </c>
      <c r="H121" s="1">
        <v>0.82</v>
      </c>
      <c r="I121" s="1">
        <v>2612.2419060000002</v>
      </c>
      <c r="J121" s="1">
        <v>5.86</v>
      </c>
      <c r="K121" s="1"/>
      <c r="L121" s="1">
        <v>3.7728276138871615</v>
      </c>
    </row>
    <row r="122" spans="1:12" x14ac:dyDescent="0.25">
      <c r="A122" t="s">
        <v>326</v>
      </c>
      <c r="B122" t="s">
        <v>152</v>
      </c>
      <c r="C122">
        <v>2021</v>
      </c>
      <c r="D122" t="s">
        <v>153</v>
      </c>
      <c r="E122">
        <v>1.5</v>
      </c>
      <c r="F122">
        <v>41</v>
      </c>
      <c r="G122">
        <f t="shared" si="3"/>
        <v>27</v>
      </c>
      <c r="H122">
        <v>1.08</v>
      </c>
      <c r="I122">
        <v>5656.0907121898754</v>
      </c>
      <c r="J122">
        <v>4963.7830005692676</v>
      </c>
      <c r="K122">
        <v>45.838244166728487</v>
      </c>
      <c r="L122">
        <v>9.2336103416435638</v>
      </c>
    </row>
    <row r="123" spans="1:12" x14ac:dyDescent="0.25">
      <c r="A123" t="s">
        <v>327</v>
      </c>
      <c r="B123" t="s">
        <v>152</v>
      </c>
      <c r="C123">
        <v>2021</v>
      </c>
      <c r="D123" t="s">
        <v>154</v>
      </c>
      <c r="E123">
        <v>1</v>
      </c>
      <c r="F123">
        <v>21</v>
      </c>
      <c r="G123">
        <f t="shared" si="3"/>
        <v>21</v>
      </c>
      <c r="H123">
        <v>0.85</v>
      </c>
      <c r="I123">
        <v>3317.1590000000001</v>
      </c>
      <c r="J123">
        <v>3350.7890000000002</v>
      </c>
      <c r="K123">
        <v>16.081</v>
      </c>
      <c r="L123">
        <v>6.2133645955450252</v>
      </c>
    </row>
    <row r="124" spans="1:12" x14ac:dyDescent="0.25">
      <c r="A124" t="s">
        <v>328</v>
      </c>
      <c r="B124" t="s">
        <v>152</v>
      </c>
      <c r="C124">
        <v>2021</v>
      </c>
      <c r="D124" t="s">
        <v>155</v>
      </c>
      <c r="E124">
        <v>1</v>
      </c>
      <c r="F124">
        <v>9</v>
      </c>
      <c r="G124">
        <f t="shared" si="3"/>
        <v>9</v>
      </c>
      <c r="H124">
        <v>0.96</v>
      </c>
      <c r="I124">
        <v>9021.8543980266459</v>
      </c>
      <c r="J124">
        <v>5995.1745384297237</v>
      </c>
      <c r="K124">
        <v>32.588783124860257</v>
      </c>
      <c r="L124">
        <v>11.991657977059464</v>
      </c>
    </row>
    <row r="125" spans="1:12" x14ac:dyDescent="0.25">
      <c r="A125" t="s">
        <v>329</v>
      </c>
      <c r="B125" t="s">
        <v>152</v>
      </c>
      <c r="C125">
        <v>2021</v>
      </c>
      <c r="D125" t="s">
        <v>156</v>
      </c>
      <c r="E125">
        <v>0.9</v>
      </c>
      <c r="F125">
        <v>3</v>
      </c>
      <c r="G125">
        <f t="shared" si="3"/>
        <v>3</v>
      </c>
      <c r="H125">
        <v>0.92</v>
      </c>
      <c r="I125">
        <v>9310.93</v>
      </c>
      <c r="J125">
        <v>7525.42</v>
      </c>
      <c r="K125">
        <v>80.86</v>
      </c>
      <c r="L125">
        <v>11.521739130434771</v>
      </c>
    </row>
    <row r="126" spans="1:12" x14ac:dyDescent="0.25">
      <c r="A126" t="s">
        <v>330</v>
      </c>
      <c r="B126" t="s">
        <v>152</v>
      </c>
      <c r="C126">
        <v>2021</v>
      </c>
      <c r="D126" t="s">
        <v>157</v>
      </c>
      <c r="E126">
        <v>1</v>
      </c>
      <c r="F126">
        <v>24</v>
      </c>
      <c r="G126">
        <f t="shared" si="3"/>
        <v>24</v>
      </c>
      <c r="H126">
        <v>0.78</v>
      </c>
      <c r="I126">
        <v>3280.5171680151175</v>
      </c>
      <c r="J126">
        <v>3190.5985870963923</v>
      </c>
      <c r="K126">
        <v>27.67889818364327</v>
      </c>
      <c r="L126">
        <v>5.8666666666664948</v>
      </c>
    </row>
    <row r="127" spans="1:12" x14ac:dyDescent="0.25">
      <c r="A127" t="s">
        <v>331</v>
      </c>
      <c r="B127" t="s">
        <v>152</v>
      </c>
      <c r="C127">
        <v>2021</v>
      </c>
      <c r="D127" t="s">
        <v>158</v>
      </c>
      <c r="E127">
        <v>0.9</v>
      </c>
      <c r="F127">
        <v>0</v>
      </c>
      <c r="G127">
        <f t="shared" si="3"/>
        <v>0</v>
      </c>
      <c r="H127">
        <v>0.89</v>
      </c>
      <c r="I127">
        <v>4082.0351634459298</v>
      </c>
      <c r="J127">
        <v>7209.8010101600985</v>
      </c>
      <c r="L127">
        <v>7.1917808219178676</v>
      </c>
    </row>
    <row r="128" spans="1:12" x14ac:dyDescent="0.25">
      <c r="A128" t="s">
        <v>332</v>
      </c>
      <c r="B128" t="s">
        <v>152</v>
      </c>
      <c r="C128">
        <v>2021</v>
      </c>
      <c r="D128" t="s">
        <v>159</v>
      </c>
      <c r="E128">
        <v>2</v>
      </c>
      <c r="F128">
        <v>10</v>
      </c>
      <c r="G128">
        <f t="shared" si="3"/>
        <v>5</v>
      </c>
      <c r="H128">
        <v>1.55</v>
      </c>
      <c r="I128">
        <v>9096.44</v>
      </c>
      <c r="J128">
        <v>5935.24</v>
      </c>
      <c r="K128">
        <v>32.090000000000003</v>
      </c>
      <c r="L128">
        <v>11.776061776061763</v>
      </c>
    </row>
    <row r="129" spans="1:12" x14ac:dyDescent="0.25">
      <c r="A129" t="s">
        <v>333</v>
      </c>
      <c r="B129" t="s">
        <v>152</v>
      </c>
      <c r="C129">
        <v>2021</v>
      </c>
      <c r="D129" t="s">
        <v>160</v>
      </c>
      <c r="E129">
        <v>1</v>
      </c>
      <c r="F129">
        <v>2</v>
      </c>
      <c r="G129">
        <f t="shared" si="3"/>
        <v>2</v>
      </c>
      <c r="H129">
        <v>0.9</v>
      </c>
      <c r="I129">
        <v>10731.244148414309</v>
      </c>
      <c r="J129">
        <v>3344.4804067217497</v>
      </c>
      <c r="K129">
        <v>35.300422110635331</v>
      </c>
      <c r="L129">
        <v>13.245033112582883</v>
      </c>
    </row>
    <row r="130" spans="1:12" x14ac:dyDescent="0.25">
      <c r="A130" t="s">
        <v>334</v>
      </c>
      <c r="B130" t="s">
        <v>152</v>
      </c>
      <c r="C130">
        <v>2021</v>
      </c>
      <c r="D130" t="s">
        <v>161</v>
      </c>
      <c r="E130">
        <v>1.5</v>
      </c>
      <c r="F130">
        <v>0</v>
      </c>
      <c r="G130">
        <f t="shared" si="3"/>
        <v>0</v>
      </c>
      <c r="H130">
        <v>0.74</v>
      </c>
      <c r="I130">
        <v>11823.607083686922</v>
      </c>
      <c r="J130">
        <v>3985.9892912541472</v>
      </c>
      <c r="K130">
        <v>41.88001389995555</v>
      </c>
      <c r="L130">
        <v>15.122615803814805</v>
      </c>
    </row>
    <row r="131" spans="1:12" x14ac:dyDescent="0.25">
      <c r="A131" s="1" t="s">
        <v>335</v>
      </c>
      <c r="B131" s="1" t="s">
        <v>152</v>
      </c>
      <c r="C131" s="1">
        <v>2021</v>
      </c>
      <c r="D131" s="1" t="s">
        <v>162</v>
      </c>
      <c r="E131" s="1">
        <v>1.1000000000000001</v>
      </c>
      <c r="F131" s="1">
        <v>4</v>
      </c>
      <c r="G131" s="1">
        <f t="shared" si="3"/>
        <v>4</v>
      </c>
      <c r="H131" s="1">
        <v>0.74</v>
      </c>
      <c r="I131" s="1">
        <v>6054.338915276071</v>
      </c>
      <c r="J131" s="1">
        <v>12349.33573323472</v>
      </c>
      <c r="K131" s="1">
        <v>17.346227391704893</v>
      </c>
      <c r="L131" s="1">
        <v>9.9184782608696107</v>
      </c>
    </row>
    <row r="132" spans="1:12" x14ac:dyDescent="0.25">
      <c r="A132" t="s">
        <v>336</v>
      </c>
      <c r="B132" t="s">
        <v>163</v>
      </c>
      <c r="C132">
        <v>2021</v>
      </c>
      <c r="D132" t="s">
        <v>164</v>
      </c>
      <c r="E132">
        <v>0.75</v>
      </c>
      <c r="F132">
        <v>25</v>
      </c>
      <c r="G132">
        <f t="shared" si="3"/>
        <v>33</v>
      </c>
      <c r="H132">
        <v>1.4510000000000001</v>
      </c>
      <c r="I132">
        <v>1510.29296</v>
      </c>
      <c r="J132">
        <v>323.46207149999998</v>
      </c>
      <c r="L132">
        <v>2.2053756030323926</v>
      </c>
    </row>
    <row r="133" spans="1:12" x14ac:dyDescent="0.25">
      <c r="A133" t="s">
        <v>337</v>
      </c>
      <c r="B133" t="s">
        <v>163</v>
      </c>
      <c r="C133">
        <v>2021</v>
      </c>
      <c r="D133" t="s">
        <v>165</v>
      </c>
      <c r="E133">
        <v>1.8</v>
      </c>
      <c r="F133">
        <v>5</v>
      </c>
      <c r="G133">
        <f t="shared" si="3"/>
        <v>3</v>
      </c>
      <c r="H133">
        <v>2.15</v>
      </c>
      <c r="I133">
        <v>589.38507700000002</v>
      </c>
      <c r="J133">
        <v>225.0043426</v>
      </c>
      <c r="L133">
        <v>2.3255813953488698</v>
      </c>
    </row>
    <row r="134" spans="1:12" x14ac:dyDescent="0.25">
      <c r="A134" t="s">
        <v>338</v>
      </c>
      <c r="B134" t="s">
        <v>163</v>
      </c>
      <c r="C134">
        <v>2021</v>
      </c>
      <c r="D134" t="s">
        <v>166</v>
      </c>
      <c r="E134">
        <v>1.9</v>
      </c>
      <c r="F134">
        <v>92</v>
      </c>
      <c r="G134">
        <f t="shared" si="3"/>
        <v>48</v>
      </c>
      <c r="H134">
        <v>1.7869999999999999</v>
      </c>
      <c r="I134">
        <v>1906.673061</v>
      </c>
      <c r="J134">
        <v>429.83679990000002</v>
      </c>
      <c r="L134">
        <v>3.6933407946278112</v>
      </c>
    </row>
    <row r="135" spans="1:12" x14ac:dyDescent="0.25">
      <c r="A135" t="s">
        <v>339</v>
      </c>
      <c r="B135" t="s">
        <v>163</v>
      </c>
      <c r="C135">
        <v>2021</v>
      </c>
      <c r="D135" t="s">
        <v>167</v>
      </c>
      <c r="E135">
        <v>2.6</v>
      </c>
      <c r="F135">
        <v>36</v>
      </c>
      <c r="G135">
        <f t="shared" si="3"/>
        <v>14</v>
      </c>
      <c r="H135">
        <v>2.0049999999999999</v>
      </c>
      <c r="I135">
        <v>1303.7336680000001</v>
      </c>
      <c r="J135">
        <v>317.28585149999998</v>
      </c>
      <c r="L135">
        <v>2.1945137157106598</v>
      </c>
    </row>
    <row r="136" spans="1:12" x14ac:dyDescent="0.25">
      <c r="A136" t="s">
        <v>340</v>
      </c>
      <c r="B136" t="s">
        <v>163</v>
      </c>
      <c r="C136">
        <v>2021</v>
      </c>
      <c r="D136" t="s">
        <v>168</v>
      </c>
      <c r="E136">
        <v>2.2999999999999998</v>
      </c>
      <c r="F136">
        <v>175</v>
      </c>
      <c r="G136">
        <f t="shared" si="3"/>
        <v>76</v>
      </c>
      <c r="H136">
        <v>1.964</v>
      </c>
      <c r="I136">
        <v>2675.9520640000001</v>
      </c>
      <c r="J136">
        <v>504.64083360000001</v>
      </c>
      <c r="L136">
        <v>3.3604887983706209</v>
      </c>
    </row>
    <row r="137" spans="1:12" x14ac:dyDescent="0.25">
      <c r="A137" t="s">
        <v>341</v>
      </c>
      <c r="B137" t="s">
        <v>163</v>
      </c>
      <c r="C137">
        <v>2021</v>
      </c>
      <c r="D137" t="s">
        <v>169</v>
      </c>
      <c r="E137">
        <v>1.6</v>
      </c>
      <c r="F137">
        <v>38</v>
      </c>
      <c r="G137">
        <f t="shared" si="3"/>
        <v>24</v>
      </c>
      <c r="H137">
        <v>1.161</v>
      </c>
      <c r="I137">
        <v>3204.2263170000001</v>
      </c>
      <c r="J137">
        <v>833.01656490000005</v>
      </c>
      <c r="L137">
        <v>3.9621016365201887</v>
      </c>
    </row>
    <row r="138" spans="1:12" x14ac:dyDescent="0.25">
      <c r="A138" t="s">
        <v>342</v>
      </c>
      <c r="B138" t="s">
        <v>163</v>
      </c>
      <c r="C138">
        <v>2021</v>
      </c>
      <c r="D138" t="s">
        <v>170</v>
      </c>
      <c r="E138">
        <v>1.3</v>
      </c>
      <c r="F138">
        <v>16</v>
      </c>
      <c r="G138">
        <f t="shared" si="3"/>
        <v>12</v>
      </c>
      <c r="H138">
        <v>0.88700000000000001</v>
      </c>
      <c r="I138">
        <v>3577.6745070000002</v>
      </c>
      <c r="J138">
        <v>1636.119095</v>
      </c>
      <c r="K138">
        <v>17.7503511</v>
      </c>
      <c r="L138">
        <v>4.7350620067643598</v>
      </c>
    </row>
    <row r="139" spans="1:12" x14ac:dyDescent="0.25">
      <c r="A139" t="s">
        <v>343</v>
      </c>
      <c r="B139" t="s">
        <v>163</v>
      </c>
      <c r="C139">
        <v>2021</v>
      </c>
      <c r="D139" t="s">
        <v>171</v>
      </c>
      <c r="E139">
        <v>1.1000000000000001</v>
      </c>
      <c r="F139">
        <v>21</v>
      </c>
      <c r="G139">
        <f t="shared" si="3"/>
        <v>19</v>
      </c>
      <c r="H139">
        <v>0.752</v>
      </c>
      <c r="I139">
        <v>4102.0361659999999</v>
      </c>
      <c r="J139">
        <v>1720.3685889999999</v>
      </c>
      <c r="K139">
        <v>22.769024999999999</v>
      </c>
      <c r="L139">
        <v>5.3191489361700945</v>
      </c>
    </row>
    <row r="140" spans="1:12" x14ac:dyDescent="0.25">
      <c r="A140" t="s">
        <v>344</v>
      </c>
      <c r="B140" t="s">
        <v>163</v>
      </c>
      <c r="C140">
        <v>2021</v>
      </c>
      <c r="D140" t="s">
        <v>172</v>
      </c>
      <c r="E140">
        <v>1.3</v>
      </c>
      <c r="F140">
        <v>63</v>
      </c>
      <c r="G140">
        <f t="shared" si="3"/>
        <v>48</v>
      </c>
      <c r="H140">
        <v>1.909</v>
      </c>
      <c r="I140">
        <v>2059.7146760000001</v>
      </c>
      <c r="J140">
        <v>563.81362460000003</v>
      </c>
      <c r="L140">
        <v>3.195390256678885</v>
      </c>
    </row>
    <row r="141" spans="1:12" x14ac:dyDescent="0.25">
      <c r="A141" s="1" t="s">
        <v>345</v>
      </c>
      <c r="B141" s="1" t="s">
        <v>163</v>
      </c>
      <c r="C141" s="1">
        <v>2021</v>
      </c>
      <c r="D141" s="1" t="s">
        <v>173</v>
      </c>
      <c r="E141" s="1">
        <v>3</v>
      </c>
      <c r="F141" s="1">
        <v>143</v>
      </c>
      <c r="G141" s="1">
        <f t="shared" si="3"/>
        <v>48</v>
      </c>
      <c r="H141" s="1">
        <v>1.7090000000000001</v>
      </c>
      <c r="I141" s="1">
        <v>1769.7681259999999</v>
      </c>
      <c r="J141" s="1">
        <v>1469.3676370000001</v>
      </c>
      <c r="K141" s="1"/>
      <c r="L141" s="1">
        <v>3.9204212990051732</v>
      </c>
    </row>
    <row r="142" spans="1:12" x14ac:dyDescent="0.25">
      <c r="A142" t="s">
        <v>346</v>
      </c>
      <c r="B142" t="s">
        <v>174</v>
      </c>
      <c r="C142">
        <v>2021</v>
      </c>
      <c r="D142" t="s">
        <v>175</v>
      </c>
      <c r="E142">
        <v>2.9</v>
      </c>
      <c r="F142">
        <v>9</v>
      </c>
      <c r="G142">
        <f t="shared" si="3"/>
        <v>3</v>
      </c>
      <c r="H142">
        <v>1.169</v>
      </c>
      <c r="I142">
        <v>1366.733975235084</v>
      </c>
      <c r="J142">
        <v>106.46417137221077</v>
      </c>
      <c r="L142">
        <v>3.4482758620689684</v>
      </c>
    </row>
    <row r="143" spans="1:12" x14ac:dyDescent="0.25">
      <c r="A143" t="s">
        <v>347</v>
      </c>
      <c r="B143" t="s">
        <v>174</v>
      </c>
      <c r="C143">
        <v>2021</v>
      </c>
      <c r="D143" t="s">
        <v>176</v>
      </c>
      <c r="E143">
        <v>1.5</v>
      </c>
      <c r="F143">
        <v>11</v>
      </c>
      <c r="G143">
        <f t="shared" si="3"/>
        <v>7</v>
      </c>
      <c r="H143">
        <f t="shared" ref="H143" si="4">10.2-9.794</f>
        <v>0.40599999999999881</v>
      </c>
      <c r="I143">
        <v>2549.7390958812789</v>
      </c>
      <c r="J143">
        <v>173.31255163350883</v>
      </c>
      <c r="L143">
        <v>4.9261083743841461</v>
      </c>
    </row>
    <row r="144" spans="1:12" x14ac:dyDescent="0.25">
      <c r="A144" t="s">
        <v>348</v>
      </c>
      <c r="B144" t="s">
        <v>174</v>
      </c>
      <c r="C144">
        <v>2021</v>
      </c>
      <c r="D144" t="s">
        <v>177</v>
      </c>
      <c r="E144">
        <v>3.6</v>
      </c>
      <c r="F144">
        <v>34</v>
      </c>
      <c r="G144">
        <f t="shared" si="3"/>
        <v>9</v>
      </c>
      <c r="H144">
        <f t="shared" ref="H144" si="5">13.375-10.992</f>
        <v>2.3829999999999991</v>
      </c>
      <c r="I144">
        <v>2266.6341285091444</v>
      </c>
      <c r="J144">
        <v>186.17990889606097</v>
      </c>
      <c r="L144">
        <v>4.5052631578947828</v>
      </c>
    </row>
    <row r="145" spans="1:12" x14ac:dyDescent="0.25">
      <c r="A145" t="s">
        <v>349</v>
      </c>
      <c r="B145" t="s">
        <v>174</v>
      </c>
      <c r="C145">
        <v>2021</v>
      </c>
      <c r="D145" t="s">
        <v>178</v>
      </c>
      <c r="E145">
        <v>1.6</v>
      </c>
      <c r="F145">
        <v>9</v>
      </c>
      <c r="G145">
        <f t="shared" si="3"/>
        <v>6</v>
      </c>
      <c r="H145">
        <f t="shared" ref="H145" si="6">11.182-10.172</f>
        <v>1.0099999999999998</v>
      </c>
      <c r="I145">
        <v>2485.3546464310848</v>
      </c>
      <c r="J145">
        <v>221.38522145658968</v>
      </c>
      <c r="L145">
        <v>5.2475247524753303</v>
      </c>
    </row>
    <row r="146" spans="1:12" x14ac:dyDescent="0.25">
      <c r="A146" t="s">
        <v>350</v>
      </c>
      <c r="B146" t="s">
        <v>174</v>
      </c>
      <c r="C146">
        <v>2021</v>
      </c>
      <c r="D146" t="s">
        <v>179</v>
      </c>
      <c r="E146">
        <v>3.5</v>
      </c>
      <c r="F146">
        <v>0</v>
      </c>
      <c r="G146">
        <f t="shared" si="3"/>
        <v>0</v>
      </c>
      <c r="H146">
        <f t="shared" ref="H146" si="7">13.264-10.982</f>
        <v>2.282</v>
      </c>
      <c r="I146">
        <v>1016.7616302779915</v>
      </c>
      <c r="J146">
        <v>283.65400257681694</v>
      </c>
      <c r="L146">
        <v>2.2007042253521427</v>
      </c>
    </row>
    <row r="147" spans="1:12" x14ac:dyDescent="0.25">
      <c r="A147" t="s">
        <v>351</v>
      </c>
      <c r="B147" t="s">
        <v>174</v>
      </c>
      <c r="C147">
        <v>2021</v>
      </c>
      <c r="D147" t="s">
        <v>180</v>
      </c>
      <c r="E147">
        <v>3.3</v>
      </c>
      <c r="F147">
        <v>1</v>
      </c>
      <c r="G147">
        <f t="shared" si="3"/>
        <v>0</v>
      </c>
      <c r="H147">
        <f t="shared" ref="H147" si="8">11.622-9.718</f>
        <v>1.9039999999999999</v>
      </c>
      <c r="I147">
        <v>1883.7519804506107</v>
      </c>
      <c r="J147">
        <v>340.81792792332686</v>
      </c>
      <c r="L147">
        <v>3.5714285714285512</v>
      </c>
    </row>
    <row r="148" spans="1:12" x14ac:dyDescent="0.25">
      <c r="A148" t="s">
        <v>352</v>
      </c>
      <c r="B148" t="s">
        <v>174</v>
      </c>
      <c r="C148">
        <v>2021</v>
      </c>
      <c r="D148" t="s">
        <v>181</v>
      </c>
      <c r="E148">
        <v>3.9</v>
      </c>
      <c r="F148">
        <v>0</v>
      </c>
      <c r="G148">
        <f t="shared" si="3"/>
        <v>0</v>
      </c>
      <c r="H148">
        <f t="shared" ref="H148" si="9">13.021-11.173</f>
        <v>1.8480000000000008</v>
      </c>
      <c r="I148">
        <v>1154.4317245772218</v>
      </c>
      <c r="J148">
        <v>357.91234219531077</v>
      </c>
      <c r="L148">
        <v>3.9480800432665575</v>
      </c>
    </row>
    <row r="149" spans="1:12" x14ac:dyDescent="0.25">
      <c r="A149" t="s">
        <v>353</v>
      </c>
      <c r="B149" t="s">
        <v>174</v>
      </c>
      <c r="C149">
        <v>2021</v>
      </c>
      <c r="D149" t="s">
        <v>182</v>
      </c>
      <c r="E149">
        <v>1.6</v>
      </c>
      <c r="F149">
        <v>0</v>
      </c>
      <c r="G149">
        <f t="shared" si="3"/>
        <v>0</v>
      </c>
      <c r="H149">
        <f t="shared" ref="H149" si="10">13.088-10.15</f>
        <v>2.9379999999999988</v>
      </c>
      <c r="I149">
        <v>1072.7843223563307</v>
      </c>
      <c r="J149">
        <v>314.19604291683714</v>
      </c>
      <c r="L149">
        <v>3.5386185777475072</v>
      </c>
    </row>
    <row r="150" spans="1:12" x14ac:dyDescent="0.25">
      <c r="A150" t="s">
        <v>354</v>
      </c>
      <c r="B150" t="s">
        <v>174</v>
      </c>
      <c r="C150">
        <v>2021</v>
      </c>
      <c r="D150" t="s">
        <v>183</v>
      </c>
      <c r="E150">
        <v>3.6</v>
      </c>
      <c r="F150">
        <v>1</v>
      </c>
      <c r="G150">
        <f t="shared" si="3"/>
        <v>0</v>
      </c>
      <c r="H150">
        <f t="shared" ref="H150" si="11">15.695-11.334</f>
        <v>4.3610000000000007</v>
      </c>
      <c r="I150">
        <v>853.84944684352627</v>
      </c>
      <c r="J150">
        <v>169.46410064929455</v>
      </c>
      <c r="L150">
        <v>2.2013299701903253</v>
      </c>
    </row>
    <row r="151" spans="1:12" x14ac:dyDescent="0.25">
      <c r="A151" s="1" t="s">
        <v>355</v>
      </c>
      <c r="B151" s="1" t="s">
        <v>174</v>
      </c>
      <c r="C151" s="1">
        <v>2021</v>
      </c>
      <c r="D151" s="1" t="s">
        <v>184</v>
      </c>
      <c r="E151" s="1">
        <v>1.7</v>
      </c>
      <c r="F151" s="1">
        <v>0</v>
      </c>
      <c r="G151" s="1">
        <f t="shared" si="3"/>
        <v>0</v>
      </c>
      <c r="H151" s="1">
        <f t="shared" ref="H151" si="12">31.703-28.662</f>
        <v>3.0410000000000004</v>
      </c>
      <c r="I151" s="1">
        <v>908.42626988982511</v>
      </c>
      <c r="J151" s="1">
        <v>233.74462219306335</v>
      </c>
      <c r="K151" s="1"/>
      <c r="L151" s="1">
        <v>1.677079907924971</v>
      </c>
    </row>
    <row r="152" spans="1:12" x14ac:dyDescent="0.25">
      <c r="A152" t="s">
        <v>356</v>
      </c>
      <c r="B152" t="s">
        <v>185</v>
      </c>
      <c r="C152">
        <v>2021</v>
      </c>
      <c r="D152" t="s">
        <v>186</v>
      </c>
      <c r="E152">
        <v>1.6</v>
      </c>
      <c r="F152">
        <v>0</v>
      </c>
      <c r="G152">
        <f t="shared" si="3"/>
        <v>0</v>
      </c>
      <c r="H152">
        <v>0.78500000000000003</v>
      </c>
      <c r="I152">
        <v>5140.9399999999996</v>
      </c>
      <c r="J152">
        <v>3699.05</v>
      </c>
      <c r="K152">
        <v>24.37</v>
      </c>
      <c r="L152">
        <v>6.5468549422336544</v>
      </c>
    </row>
    <row r="153" spans="1:12" x14ac:dyDescent="0.25">
      <c r="A153" t="s">
        <v>357</v>
      </c>
      <c r="B153" t="s">
        <v>185</v>
      </c>
      <c r="C153">
        <v>2021</v>
      </c>
      <c r="D153" t="s">
        <v>187</v>
      </c>
      <c r="E153">
        <v>1.1000000000000001</v>
      </c>
      <c r="F153">
        <v>0</v>
      </c>
      <c r="G153">
        <f t="shared" si="3"/>
        <v>0</v>
      </c>
      <c r="H153">
        <v>1.6910000000000001</v>
      </c>
      <c r="I153">
        <v>2698.28</v>
      </c>
      <c r="J153">
        <v>1715.14</v>
      </c>
      <c r="K153">
        <v>10.31</v>
      </c>
      <c r="L153">
        <v>4.7449584816132901</v>
      </c>
    </row>
    <row r="154" spans="1:12" x14ac:dyDescent="0.25">
      <c r="A154" t="s">
        <v>358</v>
      </c>
      <c r="B154" t="s">
        <v>185</v>
      </c>
      <c r="C154">
        <v>2021</v>
      </c>
      <c r="D154" t="s">
        <v>188</v>
      </c>
      <c r="E154">
        <v>1.5</v>
      </c>
      <c r="F154">
        <v>0</v>
      </c>
      <c r="G154">
        <f t="shared" si="3"/>
        <v>0</v>
      </c>
      <c r="H154">
        <v>1.262</v>
      </c>
      <c r="I154">
        <v>4245.1099999999997</v>
      </c>
      <c r="J154">
        <v>1755.47</v>
      </c>
      <c r="K154">
        <v>14.37</v>
      </c>
      <c r="L154">
        <v>6.3579277864991814</v>
      </c>
    </row>
    <row r="155" spans="1:12" x14ac:dyDescent="0.25">
      <c r="A155" t="s">
        <v>359</v>
      </c>
      <c r="B155" t="s">
        <v>185</v>
      </c>
      <c r="C155">
        <v>2021</v>
      </c>
      <c r="D155" t="s">
        <v>189</v>
      </c>
      <c r="E155">
        <v>1.3</v>
      </c>
      <c r="F155">
        <v>0</v>
      </c>
      <c r="G155">
        <f t="shared" si="3"/>
        <v>0</v>
      </c>
      <c r="H155">
        <v>1.5449999999999999</v>
      </c>
      <c r="I155">
        <v>5964.4</v>
      </c>
      <c r="J155">
        <v>3837.25</v>
      </c>
      <c r="K155">
        <v>35.79</v>
      </c>
      <c r="L155">
        <v>7.8215901745313854</v>
      </c>
    </row>
    <row r="156" spans="1:12" x14ac:dyDescent="0.25">
      <c r="A156" t="s">
        <v>360</v>
      </c>
      <c r="B156" t="s">
        <v>185</v>
      </c>
      <c r="C156">
        <v>2021</v>
      </c>
      <c r="D156" t="s">
        <v>190</v>
      </c>
      <c r="E156">
        <v>1.5</v>
      </c>
      <c r="F156">
        <v>0</v>
      </c>
      <c r="G156">
        <f t="shared" si="3"/>
        <v>0</v>
      </c>
      <c r="H156">
        <v>0.95</v>
      </c>
      <c r="I156">
        <v>1835.56</v>
      </c>
      <c r="J156">
        <v>1669.98</v>
      </c>
      <c r="L156">
        <v>3.3790918690601961</v>
      </c>
    </row>
    <row r="157" spans="1:12" x14ac:dyDescent="0.25">
      <c r="A157" t="s">
        <v>361</v>
      </c>
      <c r="B157" t="s">
        <v>185</v>
      </c>
      <c r="C157">
        <v>2021</v>
      </c>
      <c r="D157" t="s">
        <v>191</v>
      </c>
      <c r="E157">
        <v>2</v>
      </c>
      <c r="F157">
        <v>0</v>
      </c>
      <c r="G157">
        <f t="shared" si="3"/>
        <v>0</v>
      </c>
      <c r="H157">
        <v>1.1020000000000001</v>
      </c>
      <c r="I157">
        <v>5678.97</v>
      </c>
      <c r="J157">
        <v>6568.4</v>
      </c>
      <c r="K157">
        <v>51.12</v>
      </c>
      <c r="L157">
        <v>8.3182640144665942</v>
      </c>
    </row>
    <row r="158" spans="1:12" x14ac:dyDescent="0.25">
      <c r="A158" t="s">
        <v>362</v>
      </c>
      <c r="B158" t="s">
        <v>185</v>
      </c>
      <c r="C158">
        <v>2021</v>
      </c>
      <c r="D158" t="s">
        <v>192</v>
      </c>
      <c r="E158">
        <v>1.8</v>
      </c>
      <c r="F158">
        <v>0</v>
      </c>
      <c r="G158">
        <f t="shared" si="3"/>
        <v>0</v>
      </c>
      <c r="H158">
        <v>1.07</v>
      </c>
      <c r="I158">
        <v>3549.86</v>
      </c>
      <c r="J158">
        <v>3676.47</v>
      </c>
      <c r="K158">
        <v>33.450000000000003</v>
      </c>
      <c r="L158">
        <v>5.4104477611940096</v>
      </c>
    </row>
    <row r="159" spans="1:12" x14ac:dyDescent="0.25">
      <c r="A159" t="s">
        <v>363</v>
      </c>
      <c r="B159" t="s">
        <v>185</v>
      </c>
      <c r="C159">
        <v>2021</v>
      </c>
      <c r="D159" t="s">
        <v>193</v>
      </c>
      <c r="E159">
        <v>1.1000000000000001</v>
      </c>
      <c r="F159">
        <v>0</v>
      </c>
      <c r="G159">
        <f t="shared" si="3"/>
        <v>0</v>
      </c>
      <c r="H159">
        <v>0.44</v>
      </c>
      <c r="I159">
        <v>2529.52</v>
      </c>
      <c r="J159">
        <v>1791.01</v>
      </c>
      <c r="K159">
        <v>6.76</v>
      </c>
      <c r="L159">
        <v>4.7727272727274395</v>
      </c>
    </row>
    <row r="160" spans="1:12" x14ac:dyDescent="0.25">
      <c r="A160" t="s">
        <v>364</v>
      </c>
      <c r="B160" t="s">
        <v>185</v>
      </c>
      <c r="C160">
        <v>2021</v>
      </c>
      <c r="D160" t="s">
        <v>194</v>
      </c>
      <c r="E160">
        <v>0.7</v>
      </c>
      <c r="F160">
        <v>0</v>
      </c>
      <c r="G160">
        <f t="shared" si="3"/>
        <v>0</v>
      </c>
      <c r="H160">
        <v>1.0509999999999999</v>
      </c>
      <c r="I160">
        <v>2505.66</v>
      </c>
      <c r="J160">
        <v>1887</v>
      </c>
      <c r="K160">
        <v>22.65</v>
      </c>
      <c r="L160">
        <v>4.6601941747572884</v>
      </c>
    </row>
    <row r="161" spans="1:12" x14ac:dyDescent="0.25">
      <c r="A161" s="1" t="s">
        <v>365</v>
      </c>
      <c r="B161" s="1" t="s">
        <v>185</v>
      </c>
      <c r="C161" s="1">
        <v>2021</v>
      </c>
      <c r="D161" s="1" t="s">
        <v>195</v>
      </c>
      <c r="E161" s="1">
        <v>0.9</v>
      </c>
      <c r="F161" s="1">
        <v>0</v>
      </c>
      <c r="G161" s="1">
        <f t="shared" si="3"/>
        <v>0</v>
      </c>
      <c r="H161" s="1">
        <v>2.02</v>
      </c>
      <c r="I161" s="1">
        <v>4306.16</v>
      </c>
      <c r="J161" s="1">
        <v>3223.27</v>
      </c>
      <c r="K161" s="1">
        <v>35.200000000000003</v>
      </c>
      <c r="L161" s="1">
        <v>6.228373702422207</v>
      </c>
    </row>
    <row r="162" spans="1:12" x14ac:dyDescent="0.25">
      <c r="A162" t="s">
        <v>366</v>
      </c>
      <c r="B162" t="s">
        <v>409</v>
      </c>
      <c r="C162">
        <v>2021</v>
      </c>
      <c r="D162" t="s">
        <v>196</v>
      </c>
      <c r="E162">
        <v>1</v>
      </c>
      <c r="F162">
        <v>358</v>
      </c>
      <c r="G162">
        <f t="shared" si="3"/>
        <v>358</v>
      </c>
      <c r="H162">
        <v>0.64900000000000002</v>
      </c>
      <c r="I162">
        <v>4486.53</v>
      </c>
      <c r="J162">
        <v>5318.8</v>
      </c>
      <c r="K162">
        <v>23.21</v>
      </c>
      <c r="L162">
        <v>16.998468606431828</v>
      </c>
    </row>
    <row r="163" spans="1:12" x14ac:dyDescent="0.25">
      <c r="A163" t="s">
        <v>367</v>
      </c>
      <c r="B163" t="s">
        <v>409</v>
      </c>
      <c r="C163">
        <v>2021</v>
      </c>
      <c r="D163" t="s">
        <v>197</v>
      </c>
      <c r="E163">
        <v>1</v>
      </c>
      <c r="F163">
        <v>267</v>
      </c>
      <c r="G163">
        <f t="shared" si="3"/>
        <v>267</v>
      </c>
      <c r="H163">
        <v>0.85199999999999998</v>
      </c>
      <c r="I163">
        <v>4232</v>
      </c>
      <c r="J163">
        <v>5797.65</v>
      </c>
      <c r="L163">
        <v>16.686114352392138</v>
      </c>
    </row>
    <row r="164" spans="1:12" x14ac:dyDescent="0.25">
      <c r="A164" t="s">
        <v>368</v>
      </c>
      <c r="B164" t="s">
        <v>409</v>
      </c>
      <c r="C164">
        <v>2021</v>
      </c>
      <c r="D164" t="s">
        <v>198</v>
      </c>
      <c r="E164">
        <v>0.9</v>
      </c>
      <c r="F164">
        <v>111</v>
      </c>
      <c r="G164">
        <f t="shared" si="3"/>
        <v>123</v>
      </c>
      <c r="H164">
        <v>0.65700000000000003</v>
      </c>
      <c r="I164">
        <v>5923.85</v>
      </c>
      <c r="J164">
        <v>2926.77</v>
      </c>
      <c r="L164">
        <v>16.666666666666753</v>
      </c>
    </row>
    <row r="165" spans="1:12" x14ac:dyDescent="0.25">
      <c r="A165" t="s">
        <v>369</v>
      </c>
      <c r="B165" t="s">
        <v>409</v>
      </c>
      <c r="C165">
        <v>2021</v>
      </c>
      <c r="D165" t="s">
        <v>199</v>
      </c>
      <c r="E165">
        <v>1.1000000000000001</v>
      </c>
      <c r="F165">
        <v>93</v>
      </c>
      <c r="G165">
        <f t="shared" si="3"/>
        <v>85</v>
      </c>
      <c r="H165">
        <v>0.38500000000000001</v>
      </c>
      <c r="I165">
        <v>6069</v>
      </c>
      <c r="J165">
        <v>5145.55</v>
      </c>
      <c r="L165">
        <v>16.452442159383036</v>
      </c>
    </row>
    <row r="166" spans="1:12" x14ac:dyDescent="0.25">
      <c r="A166" t="s">
        <v>370</v>
      </c>
      <c r="B166" t="s">
        <v>409</v>
      </c>
      <c r="C166">
        <v>2021</v>
      </c>
      <c r="D166" t="s">
        <v>200</v>
      </c>
      <c r="E166">
        <v>1</v>
      </c>
      <c r="F166">
        <v>80</v>
      </c>
      <c r="G166">
        <f t="shared" si="3"/>
        <v>80</v>
      </c>
      <c r="H166">
        <v>1.0089999999999999</v>
      </c>
      <c r="I166">
        <v>4849.1000000000004</v>
      </c>
      <c r="J166">
        <v>2944.34</v>
      </c>
      <c r="K166">
        <v>12.12</v>
      </c>
      <c r="L166">
        <v>16.858638743455455</v>
      </c>
    </row>
    <row r="167" spans="1:12" x14ac:dyDescent="0.25">
      <c r="A167" t="s">
        <v>371</v>
      </c>
      <c r="B167" t="s">
        <v>409</v>
      </c>
      <c r="C167">
        <v>2021</v>
      </c>
      <c r="D167" t="s">
        <v>201</v>
      </c>
      <c r="E167">
        <v>1</v>
      </c>
      <c r="F167">
        <v>81</v>
      </c>
      <c r="G167">
        <f t="shared" si="3"/>
        <v>81</v>
      </c>
      <c r="H167">
        <v>0.77800000000000002</v>
      </c>
      <c r="I167">
        <v>5865.53</v>
      </c>
      <c r="J167">
        <v>2089.1</v>
      </c>
      <c r="L167">
        <v>15.612903225806404</v>
      </c>
    </row>
    <row r="168" spans="1:12" x14ac:dyDescent="0.25">
      <c r="A168" t="s">
        <v>372</v>
      </c>
      <c r="B168" t="s">
        <v>409</v>
      </c>
      <c r="C168">
        <v>2021</v>
      </c>
      <c r="D168" t="s">
        <v>202</v>
      </c>
      <c r="E168">
        <v>1</v>
      </c>
      <c r="F168">
        <v>118</v>
      </c>
      <c r="G168">
        <f t="shared" si="3"/>
        <v>118</v>
      </c>
      <c r="H168">
        <v>0.56200000000000006</v>
      </c>
      <c r="I168">
        <v>6087.74</v>
      </c>
      <c r="J168">
        <v>2787.06</v>
      </c>
      <c r="L168">
        <v>15.495495495495556</v>
      </c>
    </row>
    <row r="169" spans="1:12" x14ac:dyDescent="0.25">
      <c r="A169" t="s">
        <v>373</v>
      </c>
      <c r="B169" t="s">
        <v>409</v>
      </c>
      <c r="C169">
        <v>2021</v>
      </c>
      <c r="D169" t="s">
        <v>203</v>
      </c>
      <c r="E169">
        <v>1</v>
      </c>
      <c r="F169">
        <v>136</v>
      </c>
      <c r="G169">
        <f t="shared" si="3"/>
        <v>136</v>
      </c>
      <c r="H169">
        <v>0.28699999999999998</v>
      </c>
      <c r="I169">
        <v>11938.26</v>
      </c>
      <c r="J169">
        <v>5463.46</v>
      </c>
      <c r="L169">
        <v>18.947368421052467</v>
      </c>
    </row>
    <row r="170" spans="1:12" x14ac:dyDescent="0.25">
      <c r="A170" t="s">
        <v>374</v>
      </c>
      <c r="B170" t="s">
        <v>409</v>
      </c>
      <c r="C170">
        <v>2021</v>
      </c>
      <c r="D170" t="s">
        <v>204</v>
      </c>
      <c r="E170">
        <v>0.8</v>
      </c>
      <c r="F170">
        <v>90</v>
      </c>
      <c r="G170">
        <f t="shared" si="3"/>
        <v>113</v>
      </c>
      <c r="H170">
        <v>0.624</v>
      </c>
      <c r="I170">
        <v>5152.1000000000004</v>
      </c>
      <c r="J170">
        <v>3265.09</v>
      </c>
      <c r="L170">
        <v>15.664556962025333</v>
      </c>
    </row>
    <row r="171" spans="1:12" x14ac:dyDescent="0.25">
      <c r="A171" s="1" t="s">
        <v>375</v>
      </c>
      <c r="B171" s="1" t="s">
        <v>409</v>
      </c>
      <c r="C171" s="1">
        <v>2021</v>
      </c>
      <c r="D171" s="1" t="s">
        <v>205</v>
      </c>
      <c r="E171" s="1">
        <v>1</v>
      </c>
      <c r="F171" s="1">
        <v>104</v>
      </c>
      <c r="G171" s="1">
        <f t="shared" si="3"/>
        <v>104</v>
      </c>
      <c r="H171" s="1">
        <v>0.63200000000000001</v>
      </c>
      <c r="I171" s="1">
        <v>4903.18</v>
      </c>
      <c r="J171" s="1">
        <v>2461.77</v>
      </c>
      <c r="K171" s="1"/>
      <c r="L171" s="1">
        <v>15.664556962025333</v>
      </c>
    </row>
    <row r="172" spans="1:12" x14ac:dyDescent="0.25">
      <c r="A172" t="s">
        <v>376</v>
      </c>
      <c r="B172" t="s">
        <v>1</v>
      </c>
      <c r="C172">
        <v>2020</v>
      </c>
      <c r="D172" t="s">
        <v>2</v>
      </c>
      <c r="E172">
        <v>1</v>
      </c>
      <c r="F172">
        <v>7</v>
      </c>
      <c r="G172">
        <f t="shared" ref="G172:G191" si="13">ROUND(F172/E172,0)</f>
        <v>7</v>
      </c>
      <c r="H172">
        <v>0.65700000000000003</v>
      </c>
      <c r="I172">
        <v>8621.84</v>
      </c>
      <c r="J172">
        <v>2774.9</v>
      </c>
      <c r="K172">
        <v>13.29</v>
      </c>
      <c r="L172">
        <v>10.942249240121464</v>
      </c>
    </row>
    <row r="173" spans="1:12" x14ac:dyDescent="0.25">
      <c r="A173" t="s">
        <v>377</v>
      </c>
      <c r="B173" t="s">
        <v>1</v>
      </c>
      <c r="C173">
        <v>2020</v>
      </c>
      <c r="D173" t="s">
        <v>3</v>
      </c>
      <c r="E173">
        <v>1</v>
      </c>
      <c r="F173">
        <v>550</v>
      </c>
      <c r="G173">
        <f t="shared" si="13"/>
        <v>550</v>
      </c>
      <c r="H173">
        <v>0.86599999999999999</v>
      </c>
      <c r="I173">
        <v>9306.2199999999993</v>
      </c>
      <c r="J173">
        <v>3046.43</v>
      </c>
      <c r="K173">
        <v>30.6</v>
      </c>
      <c r="L173">
        <v>12.428078250863024</v>
      </c>
    </row>
    <row r="174" spans="1:12" x14ac:dyDescent="0.25">
      <c r="A174" t="s">
        <v>378</v>
      </c>
      <c r="B174" t="s">
        <v>1</v>
      </c>
      <c r="C174">
        <v>2020</v>
      </c>
      <c r="D174" t="s">
        <v>4</v>
      </c>
      <c r="E174">
        <v>1.2</v>
      </c>
      <c r="F174">
        <v>190</v>
      </c>
      <c r="G174">
        <f t="shared" si="13"/>
        <v>158</v>
      </c>
      <c r="H174">
        <v>0.63100000000000001</v>
      </c>
      <c r="I174">
        <v>13364.8</v>
      </c>
      <c r="J174">
        <v>7604.98</v>
      </c>
      <c r="K174">
        <v>97.33</v>
      </c>
      <c r="L174">
        <v>14.533965244865662</v>
      </c>
    </row>
    <row r="175" spans="1:12" x14ac:dyDescent="0.25">
      <c r="A175" t="s">
        <v>379</v>
      </c>
      <c r="B175" t="s">
        <v>1</v>
      </c>
      <c r="C175">
        <v>2020</v>
      </c>
      <c r="D175" t="s">
        <v>5</v>
      </c>
      <c r="E175">
        <v>1.3</v>
      </c>
      <c r="F175">
        <v>112</v>
      </c>
      <c r="G175">
        <f t="shared" si="13"/>
        <v>86</v>
      </c>
      <c r="H175">
        <v>0.71399999999999997</v>
      </c>
      <c r="I175">
        <v>11735.28</v>
      </c>
      <c r="J175">
        <v>8872.0499999999993</v>
      </c>
      <c r="K175">
        <v>65.36</v>
      </c>
      <c r="L175">
        <v>13.110181311018179</v>
      </c>
    </row>
    <row r="176" spans="1:12" x14ac:dyDescent="0.25">
      <c r="A176" t="s">
        <v>380</v>
      </c>
      <c r="B176" t="s">
        <v>1</v>
      </c>
      <c r="C176">
        <v>2020</v>
      </c>
      <c r="D176" t="s">
        <v>6</v>
      </c>
      <c r="E176">
        <v>1</v>
      </c>
      <c r="F176">
        <v>502</v>
      </c>
      <c r="G176">
        <f t="shared" si="13"/>
        <v>502</v>
      </c>
      <c r="H176">
        <v>0.36499999999999999</v>
      </c>
      <c r="I176">
        <v>11555.45</v>
      </c>
      <c r="J176">
        <v>4095.59</v>
      </c>
      <c r="K176">
        <v>44.45</v>
      </c>
      <c r="L176">
        <v>12.568306010929046</v>
      </c>
    </row>
    <row r="177" spans="1:12" x14ac:dyDescent="0.25">
      <c r="A177" t="s">
        <v>381</v>
      </c>
      <c r="B177" t="s">
        <v>1</v>
      </c>
      <c r="C177">
        <v>2020</v>
      </c>
      <c r="D177" t="s">
        <v>7</v>
      </c>
      <c r="E177">
        <v>0.8</v>
      </c>
      <c r="F177">
        <v>110</v>
      </c>
      <c r="G177">
        <f t="shared" si="13"/>
        <v>138</v>
      </c>
      <c r="H177">
        <v>0.63900000000000001</v>
      </c>
      <c r="I177">
        <v>10812.5</v>
      </c>
      <c r="J177">
        <v>3909.25</v>
      </c>
      <c r="K177">
        <v>24.98</v>
      </c>
      <c r="L177">
        <v>13.374805598755746</v>
      </c>
    </row>
    <row r="178" spans="1:12" x14ac:dyDescent="0.25">
      <c r="A178" t="s">
        <v>382</v>
      </c>
      <c r="B178" t="s">
        <v>1</v>
      </c>
      <c r="C178">
        <v>2020</v>
      </c>
      <c r="D178" t="s">
        <v>8</v>
      </c>
      <c r="E178">
        <v>1</v>
      </c>
      <c r="F178">
        <v>338</v>
      </c>
      <c r="G178">
        <f t="shared" si="13"/>
        <v>338</v>
      </c>
      <c r="H178">
        <v>0.55800000000000005</v>
      </c>
      <c r="I178">
        <v>12500.47</v>
      </c>
      <c r="J178">
        <v>5063.76</v>
      </c>
      <c r="K178">
        <v>38.25</v>
      </c>
      <c r="L178">
        <v>13.214285714285834</v>
      </c>
    </row>
    <row r="179" spans="1:12" x14ac:dyDescent="0.25">
      <c r="A179" t="s">
        <v>383</v>
      </c>
      <c r="B179" t="s">
        <v>1</v>
      </c>
      <c r="C179">
        <v>2020</v>
      </c>
      <c r="D179" t="s">
        <v>9</v>
      </c>
      <c r="E179">
        <v>1.8</v>
      </c>
      <c r="F179">
        <v>98</v>
      </c>
      <c r="G179">
        <f t="shared" si="13"/>
        <v>54</v>
      </c>
      <c r="H179">
        <v>1.224</v>
      </c>
      <c r="I179">
        <v>9895.4</v>
      </c>
      <c r="J179">
        <v>3526.33</v>
      </c>
      <c r="K179">
        <v>23.83</v>
      </c>
      <c r="L179">
        <v>11.465517241379318</v>
      </c>
    </row>
    <row r="180" spans="1:12" x14ac:dyDescent="0.25">
      <c r="A180" t="s">
        <v>384</v>
      </c>
      <c r="B180" t="s">
        <v>1</v>
      </c>
      <c r="C180">
        <v>2020</v>
      </c>
      <c r="D180" t="s">
        <v>10</v>
      </c>
      <c r="E180">
        <v>1.1000000000000001</v>
      </c>
      <c r="F180">
        <v>33</v>
      </c>
      <c r="G180">
        <f t="shared" si="13"/>
        <v>30</v>
      </c>
      <c r="H180">
        <v>1.159</v>
      </c>
      <c r="I180">
        <v>7366.76</v>
      </c>
      <c r="J180">
        <v>2464.7600000000002</v>
      </c>
      <c r="K180">
        <v>17.8</v>
      </c>
      <c r="L180">
        <v>10.361216730038025</v>
      </c>
    </row>
    <row r="181" spans="1:12" x14ac:dyDescent="0.25">
      <c r="A181" s="1" t="s">
        <v>385</v>
      </c>
      <c r="B181" s="1" t="s">
        <v>1</v>
      </c>
      <c r="C181" s="1">
        <v>2020</v>
      </c>
      <c r="D181" s="1" t="s">
        <v>11</v>
      </c>
      <c r="E181" s="1">
        <v>1.1000000000000001</v>
      </c>
      <c r="F181" s="1">
        <v>322</v>
      </c>
      <c r="G181" s="1">
        <f t="shared" si="13"/>
        <v>293</v>
      </c>
      <c r="H181" s="1">
        <v>0.94</v>
      </c>
      <c r="I181" s="1">
        <v>11362.14</v>
      </c>
      <c r="J181" s="1">
        <v>6718.54</v>
      </c>
      <c r="K181" s="1">
        <v>68.260000000000005</v>
      </c>
      <c r="L181" s="1">
        <v>15.82346609257268</v>
      </c>
    </row>
    <row r="182" spans="1:12" x14ac:dyDescent="0.25">
      <c r="A182" t="s">
        <v>386</v>
      </c>
      <c r="B182" t="s">
        <v>12</v>
      </c>
      <c r="C182">
        <v>2020</v>
      </c>
      <c r="D182" t="s">
        <v>13</v>
      </c>
      <c r="E182">
        <v>4</v>
      </c>
      <c r="F182">
        <v>0</v>
      </c>
      <c r="G182">
        <f t="shared" si="13"/>
        <v>0</v>
      </c>
      <c r="H182">
        <v>1.1559999999999999</v>
      </c>
      <c r="I182">
        <v>2105.5100000000002</v>
      </c>
      <c r="J182">
        <v>1476.64</v>
      </c>
      <c r="K182">
        <v>16.010000000000002</v>
      </c>
      <c r="L182">
        <v>6.1846689895471618</v>
      </c>
    </row>
    <row r="183" spans="1:12" x14ac:dyDescent="0.25">
      <c r="A183" t="s">
        <v>387</v>
      </c>
      <c r="B183" t="s">
        <v>12</v>
      </c>
      <c r="C183">
        <v>2020</v>
      </c>
      <c r="D183" t="s">
        <v>14</v>
      </c>
      <c r="E183">
        <v>4</v>
      </c>
      <c r="F183">
        <v>0</v>
      </c>
      <c r="G183">
        <f t="shared" si="13"/>
        <v>0</v>
      </c>
      <c r="H183">
        <v>0.54900000000000004</v>
      </c>
      <c r="I183">
        <v>1548.78</v>
      </c>
      <c r="J183">
        <v>1071.27</v>
      </c>
      <c r="K183">
        <v>13.32</v>
      </c>
      <c r="L183">
        <v>4.8964218455745128</v>
      </c>
    </row>
    <row r="184" spans="1:12" x14ac:dyDescent="0.25">
      <c r="A184" t="s">
        <v>388</v>
      </c>
      <c r="B184" t="s">
        <v>12</v>
      </c>
      <c r="C184">
        <v>2020</v>
      </c>
      <c r="D184" t="s">
        <v>15</v>
      </c>
      <c r="E184">
        <v>6</v>
      </c>
      <c r="F184">
        <v>0</v>
      </c>
      <c r="G184">
        <f t="shared" si="13"/>
        <v>0</v>
      </c>
      <c r="H184">
        <v>0.61799999999999999</v>
      </c>
      <c r="I184">
        <v>3023.58</v>
      </c>
      <c r="J184">
        <v>2539.21</v>
      </c>
      <c r="K184">
        <v>19.690000000000001</v>
      </c>
      <c r="L184">
        <v>6.732348111658518</v>
      </c>
    </row>
    <row r="185" spans="1:12" x14ac:dyDescent="0.25">
      <c r="A185" t="s">
        <v>389</v>
      </c>
      <c r="B185" t="s">
        <v>12</v>
      </c>
      <c r="C185">
        <v>2020</v>
      </c>
      <c r="D185" t="s">
        <v>16</v>
      </c>
      <c r="E185">
        <v>2</v>
      </c>
      <c r="F185">
        <v>0</v>
      </c>
      <c r="G185">
        <f t="shared" si="13"/>
        <v>0</v>
      </c>
      <c r="H185">
        <v>0.96399999999999997</v>
      </c>
      <c r="I185">
        <v>2031.12</v>
      </c>
      <c r="J185">
        <v>1536.76</v>
      </c>
      <c r="K185">
        <v>21.87</v>
      </c>
      <c r="L185">
        <v>5.3459119496855472</v>
      </c>
    </row>
    <row r="186" spans="1:12" x14ac:dyDescent="0.25">
      <c r="A186" t="s">
        <v>390</v>
      </c>
      <c r="B186" t="s">
        <v>12</v>
      </c>
      <c r="C186">
        <v>2020</v>
      </c>
      <c r="D186" t="s">
        <v>17</v>
      </c>
      <c r="E186">
        <v>0.5</v>
      </c>
      <c r="F186">
        <v>0</v>
      </c>
      <c r="G186">
        <f t="shared" si="13"/>
        <v>0</v>
      </c>
      <c r="H186">
        <v>0.45</v>
      </c>
      <c r="I186">
        <v>1058.6400000000001</v>
      </c>
      <c r="J186">
        <v>338.32</v>
      </c>
      <c r="L186">
        <v>3.4013605442178103</v>
      </c>
    </row>
    <row r="187" spans="1:12" x14ac:dyDescent="0.25">
      <c r="A187" t="s">
        <v>391</v>
      </c>
      <c r="B187" t="s">
        <v>12</v>
      </c>
      <c r="C187">
        <v>2020</v>
      </c>
      <c r="D187" t="s">
        <v>18</v>
      </c>
      <c r="E187">
        <v>3</v>
      </c>
      <c r="F187">
        <v>0</v>
      </c>
      <c r="G187">
        <f t="shared" si="13"/>
        <v>0</v>
      </c>
      <c r="H187">
        <v>1.02</v>
      </c>
      <c r="I187">
        <v>2166.58</v>
      </c>
      <c r="J187">
        <v>1138.75</v>
      </c>
      <c r="L187">
        <v>4.9309664694279061</v>
      </c>
    </row>
    <row r="188" spans="1:12" x14ac:dyDescent="0.25">
      <c r="A188" t="s">
        <v>392</v>
      </c>
      <c r="B188" t="s">
        <v>12</v>
      </c>
      <c r="C188">
        <v>2020</v>
      </c>
      <c r="D188" t="s">
        <v>19</v>
      </c>
      <c r="E188">
        <v>9</v>
      </c>
      <c r="F188">
        <v>0</v>
      </c>
      <c r="G188">
        <f t="shared" si="13"/>
        <v>0</v>
      </c>
      <c r="H188">
        <v>3.0009999999999999</v>
      </c>
      <c r="I188">
        <v>1824.96</v>
      </c>
      <c r="J188">
        <v>1481.74</v>
      </c>
      <c r="K188">
        <v>21.82</v>
      </c>
      <c r="L188">
        <v>6.7137809187279611</v>
      </c>
    </row>
    <row r="189" spans="1:12" x14ac:dyDescent="0.25">
      <c r="A189" t="s">
        <v>393</v>
      </c>
      <c r="B189" t="s">
        <v>12</v>
      </c>
      <c r="C189">
        <v>2020</v>
      </c>
      <c r="D189" t="s">
        <v>20</v>
      </c>
      <c r="E189">
        <v>5</v>
      </c>
      <c r="F189">
        <v>0</v>
      </c>
      <c r="G189">
        <f t="shared" si="13"/>
        <v>0</v>
      </c>
      <c r="H189">
        <v>1.159</v>
      </c>
      <c r="I189">
        <v>2930.5</v>
      </c>
      <c r="J189">
        <v>2170.25</v>
      </c>
      <c r="K189">
        <v>24.95</v>
      </c>
      <c r="L189">
        <v>6.7248908296943215</v>
      </c>
    </row>
    <row r="190" spans="1:12" x14ac:dyDescent="0.25">
      <c r="A190" t="s">
        <v>394</v>
      </c>
      <c r="B190" t="s">
        <v>12</v>
      </c>
      <c r="C190">
        <v>2020</v>
      </c>
      <c r="D190" t="s">
        <v>21</v>
      </c>
      <c r="E190">
        <v>5</v>
      </c>
      <c r="F190">
        <v>0</v>
      </c>
      <c r="G190">
        <f t="shared" si="13"/>
        <v>0</v>
      </c>
      <c r="H190">
        <v>1.335</v>
      </c>
      <c r="I190">
        <v>2706.77</v>
      </c>
      <c r="J190">
        <v>1594.44</v>
      </c>
      <c r="K190">
        <v>15.7</v>
      </c>
      <c r="L190">
        <v>7.1698113207546346</v>
      </c>
    </row>
    <row r="191" spans="1:12" x14ac:dyDescent="0.25">
      <c r="A191" s="1" t="s">
        <v>395</v>
      </c>
      <c r="B191" s="1" t="s">
        <v>12</v>
      </c>
      <c r="C191" s="1">
        <v>2020</v>
      </c>
      <c r="D191" s="1" t="s">
        <v>22</v>
      </c>
      <c r="E191" s="1">
        <v>5</v>
      </c>
      <c r="F191" s="1">
        <v>0</v>
      </c>
      <c r="G191" s="1">
        <f t="shared" si="13"/>
        <v>0</v>
      </c>
      <c r="H191" s="1">
        <v>1.264</v>
      </c>
      <c r="I191" s="1">
        <v>1754.32</v>
      </c>
      <c r="J191" s="1">
        <v>893.29</v>
      </c>
      <c r="K191" s="1"/>
      <c r="L191" s="1">
        <v>4.7619047619046606</v>
      </c>
    </row>
  </sheetData>
  <phoneticPr fontId="3" type="noConversion"/>
  <pageMargins left="0.7" right="0.7" top="0.75" bottom="0.75" header="0.3" footer="0.3"/>
  <ignoredErrors>
    <ignoredError sqref="A2:A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</dc:creator>
  <cp:lastModifiedBy>jakub buda</cp:lastModifiedBy>
  <dcterms:created xsi:type="dcterms:W3CDTF">2015-06-05T18:19:34Z</dcterms:created>
  <dcterms:modified xsi:type="dcterms:W3CDTF">2024-05-16T14:43:21Z</dcterms:modified>
</cp:coreProperties>
</file>