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Lyr_21/Statystyka/Input/"/>
    </mc:Choice>
  </mc:AlternateContent>
  <xr:revisionPtr revIDLastSave="4" documentId="11_51DC0B728A383AAB78F8963AE173E824D63D290A" xr6:coauthVersionLast="47" xr6:coauthVersionMax="47" xr10:uidLastSave="{FD9E3DB8-2B7E-4AED-898B-647195F2A83A}"/>
  <bookViews>
    <workbookView xWindow="-108" yWindow="-108" windowWidth="23256" windowHeight="12456" xr2:uid="{00000000-000D-0000-FFFF-FFFF00000000}"/>
  </bookViews>
  <sheets>
    <sheet name="oxygen_LYR_final" sheetId="1" r:id="rId1"/>
    <sheet name="Kalkulacja_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2" l="1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U3" i="1" l="1"/>
  <c r="U4" i="1"/>
  <c r="T3" i="1" l="1"/>
  <c r="O7" i="1" l="1"/>
  <c r="O8" i="1"/>
  <c r="O9" i="1"/>
  <c r="O3" i="1"/>
  <c r="O4" i="1"/>
  <c r="O2" i="1"/>
  <c r="O5" i="1"/>
  <c r="O6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5" i="1"/>
  <c r="O26" i="1"/>
  <c r="O27" i="1"/>
  <c r="T5" i="1" l="1"/>
  <c r="T6" i="1"/>
  <c r="T8" i="1"/>
  <c r="T13" i="1"/>
  <c r="T17" i="1"/>
  <c r="T18" i="1"/>
  <c r="T19" i="1"/>
  <c r="T22" i="1"/>
  <c r="T25" i="1"/>
  <c r="T28" i="1"/>
  <c r="T29" i="1"/>
  <c r="T30" i="1"/>
  <c r="T31" i="1"/>
  <c r="T32" i="1"/>
  <c r="T33" i="1"/>
  <c r="T34" i="1"/>
  <c r="T35" i="1"/>
  <c r="T36" i="1"/>
  <c r="T37" i="1"/>
  <c r="T40" i="1"/>
  <c r="T41" i="1"/>
  <c r="V3" i="1"/>
  <c r="X3" i="1"/>
  <c r="Y3" i="1"/>
  <c r="V4" i="1"/>
  <c r="X4" i="1"/>
  <c r="Y4" i="1"/>
  <c r="U5" i="1"/>
  <c r="V5" i="1"/>
  <c r="X5" i="1"/>
  <c r="Y5" i="1"/>
  <c r="U6" i="1"/>
  <c r="V6" i="1"/>
  <c r="X6" i="1"/>
  <c r="Y6" i="1"/>
  <c r="U7" i="1"/>
  <c r="V7" i="1"/>
  <c r="X7" i="1"/>
  <c r="Y7" i="1"/>
  <c r="U8" i="1"/>
  <c r="V8" i="1"/>
  <c r="X8" i="1"/>
  <c r="Y8" i="1"/>
  <c r="V9" i="1"/>
  <c r="X9" i="1"/>
  <c r="Y9" i="1"/>
  <c r="U10" i="1"/>
  <c r="V10" i="1"/>
  <c r="X10" i="1"/>
  <c r="Y10" i="1"/>
  <c r="U11" i="1"/>
  <c r="V11" i="1"/>
  <c r="X11" i="1"/>
  <c r="Y11" i="1"/>
  <c r="U12" i="1"/>
  <c r="V12" i="1"/>
  <c r="X12" i="1"/>
  <c r="Y12" i="1"/>
  <c r="V13" i="1"/>
  <c r="X13" i="1"/>
  <c r="Y13" i="1"/>
  <c r="U14" i="1"/>
  <c r="V14" i="1"/>
  <c r="X14" i="1"/>
  <c r="Y14" i="1"/>
  <c r="U15" i="1"/>
  <c r="V15" i="1"/>
  <c r="X15" i="1"/>
  <c r="Y15" i="1"/>
  <c r="U16" i="1"/>
  <c r="V16" i="1"/>
  <c r="X16" i="1"/>
  <c r="Y16" i="1"/>
  <c r="U17" i="1"/>
  <c r="V17" i="1"/>
  <c r="X17" i="1"/>
  <c r="Y17" i="1"/>
  <c r="U18" i="1"/>
  <c r="V18" i="1"/>
  <c r="X18" i="1"/>
  <c r="Y18" i="1"/>
  <c r="U19" i="1"/>
  <c r="V19" i="1"/>
  <c r="X19" i="1"/>
  <c r="Y19" i="1"/>
  <c r="U20" i="1"/>
  <c r="V20" i="1"/>
  <c r="X20" i="1"/>
  <c r="Y20" i="1"/>
  <c r="U21" i="1"/>
  <c r="V21" i="1"/>
  <c r="X21" i="1"/>
  <c r="Y21" i="1"/>
  <c r="U22" i="1"/>
  <c r="V22" i="1"/>
  <c r="X22" i="1"/>
  <c r="Y22" i="1"/>
  <c r="U23" i="1"/>
  <c r="V23" i="1"/>
  <c r="X23" i="1"/>
  <c r="Y23" i="1"/>
  <c r="U24" i="1"/>
  <c r="V24" i="1"/>
  <c r="X24" i="1"/>
  <c r="Y24" i="1"/>
  <c r="U25" i="1"/>
  <c r="V25" i="1"/>
  <c r="X25" i="1"/>
  <c r="Y25" i="1"/>
  <c r="V26" i="1"/>
  <c r="X26" i="1"/>
  <c r="Y26" i="1"/>
  <c r="U27" i="1"/>
  <c r="V27" i="1"/>
  <c r="X27" i="1"/>
  <c r="Y27" i="1"/>
  <c r="U28" i="1"/>
  <c r="V28" i="1"/>
  <c r="X28" i="1"/>
  <c r="Y28" i="1"/>
  <c r="U29" i="1"/>
  <c r="V29" i="1"/>
  <c r="X29" i="1"/>
  <c r="Y29" i="1"/>
  <c r="U30" i="1"/>
  <c r="V30" i="1"/>
  <c r="X30" i="1"/>
  <c r="Y30" i="1"/>
  <c r="U31" i="1"/>
  <c r="V31" i="1"/>
  <c r="X31" i="1"/>
  <c r="Y31" i="1"/>
  <c r="U32" i="1"/>
  <c r="V32" i="1"/>
  <c r="X32" i="1"/>
  <c r="Y32" i="1"/>
  <c r="U33" i="1"/>
  <c r="V33" i="1"/>
  <c r="X33" i="1"/>
  <c r="Y33" i="1"/>
  <c r="U34" i="1"/>
  <c r="V34" i="1"/>
  <c r="X34" i="1"/>
  <c r="Y34" i="1"/>
  <c r="U35" i="1"/>
  <c r="V35" i="1"/>
  <c r="X35" i="1"/>
  <c r="Y35" i="1"/>
  <c r="U36" i="1"/>
  <c r="V36" i="1"/>
  <c r="X36" i="1"/>
  <c r="Y36" i="1"/>
  <c r="U37" i="1"/>
  <c r="V37" i="1"/>
  <c r="X37" i="1"/>
  <c r="Y37" i="1"/>
  <c r="U38" i="1"/>
  <c r="V38" i="1"/>
  <c r="X38" i="1"/>
  <c r="Y38" i="1"/>
  <c r="U39" i="1"/>
  <c r="V39" i="1"/>
  <c r="X39" i="1"/>
  <c r="Y39" i="1"/>
  <c r="U40" i="1"/>
  <c r="V40" i="1"/>
  <c r="X40" i="1"/>
  <c r="Y40" i="1"/>
  <c r="U41" i="1"/>
  <c r="V41" i="1"/>
  <c r="X41" i="1"/>
  <c r="Y41" i="1"/>
  <c r="V42" i="1"/>
  <c r="X42" i="1"/>
  <c r="Y42" i="1"/>
</calcChain>
</file>

<file path=xl/sharedStrings.xml><?xml version="1.0" encoding="utf-8"?>
<sst xmlns="http://schemas.openxmlformats.org/spreadsheetml/2006/main" count="72" uniqueCount="71">
  <si>
    <t>water_std.dev(umol/L)</t>
  </si>
  <si>
    <t>sed_mean_std.dev(umol/L)</t>
  </si>
  <si>
    <t>sed_1_std.dev(umol/L)</t>
  </si>
  <si>
    <t>sed_2_std.dev(umol/L)</t>
  </si>
  <si>
    <t>sed_3_std.dev(umol/L)</t>
  </si>
  <si>
    <t>tardigrada</t>
  </si>
  <si>
    <t>rotifera</t>
  </si>
  <si>
    <t>anim_tot</t>
  </si>
  <si>
    <t>dry_weight</t>
  </si>
  <si>
    <t>molt</t>
  </si>
  <si>
    <t>rot_to_tar_ratio</t>
  </si>
  <si>
    <t>rot_per_g</t>
  </si>
  <si>
    <t>tar_per_g</t>
  </si>
  <si>
    <t>remarks</t>
  </si>
  <si>
    <t>adult_to_molt_ratio</t>
  </si>
  <si>
    <t>sed_1_umol_per_L</t>
  </si>
  <si>
    <t>sed_2_umol_per_L</t>
  </si>
  <si>
    <t>sed_3_umol_per_L</t>
  </si>
  <si>
    <t>depth_cm</t>
  </si>
  <si>
    <t>diameter_longitudinal_cm</t>
  </si>
  <si>
    <t>diameter_transverse_cm</t>
  </si>
  <si>
    <t>aprox_vol_cm3</t>
  </si>
  <si>
    <t>Popękane, rozklane falony</t>
  </si>
  <si>
    <t>OM</t>
  </si>
  <si>
    <t>ID</t>
  </si>
  <si>
    <t>Tara</t>
  </si>
  <si>
    <t>Przed</t>
  </si>
  <si>
    <t>Po</t>
  </si>
  <si>
    <t>OM [%]</t>
  </si>
  <si>
    <t>Eks_2</t>
  </si>
  <si>
    <t>Eks_3</t>
  </si>
  <si>
    <t>Eks_4</t>
  </si>
  <si>
    <t>Eks_5</t>
  </si>
  <si>
    <t>Eks_6</t>
  </si>
  <si>
    <t>Eks_7</t>
  </si>
  <si>
    <t>Eks_8</t>
  </si>
  <si>
    <t>Eks_9</t>
  </si>
  <si>
    <t>Eks_10</t>
  </si>
  <si>
    <t>Eks_11</t>
  </si>
  <si>
    <t>Eks_12</t>
  </si>
  <si>
    <t>Eks_13</t>
  </si>
  <si>
    <t>Eks_14</t>
  </si>
  <si>
    <t>Eks_15</t>
  </si>
  <si>
    <t>Eks_16</t>
  </si>
  <si>
    <t>Eks_17</t>
  </si>
  <si>
    <t>Eks_18</t>
  </si>
  <si>
    <t>Eks_19</t>
  </si>
  <si>
    <t>Eks_20</t>
  </si>
  <si>
    <t>Eks_21</t>
  </si>
  <si>
    <t>Eks_22</t>
  </si>
  <si>
    <t>Eks_23</t>
  </si>
  <si>
    <t>Eks_24</t>
  </si>
  <si>
    <t>Eks_25</t>
  </si>
  <si>
    <t>Eks_26</t>
  </si>
  <si>
    <t>Eks_27</t>
  </si>
  <si>
    <t>Eks_28</t>
  </si>
  <si>
    <t>Eks_29</t>
  </si>
  <si>
    <t>Eks_30</t>
  </si>
  <si>
    <t>Eks_31</t>
  </si>
  <si>
    <t>Eks_32</t>
  </si>
  <si>
    <t>Eks_33</t>
  </si>
  <si>
    <t>Eks_34</t>
  </si>
  <si>
    <t>Eks_35</t>
  </si>
  <si>
    <t>Eks_36</t>
  </si>
  <si>
    <t>Eks_37</t>
  </si>
  <si>
    <t>Eks_38</t>
  </si>
  <si>
    <t>Eks_39</t>
  </si>
  <si>
    <t>Eks_40</t>
  </si>
  <si>
    <t>Eks_41</t>
  </si>
  <si>
    <t>water_oxygen</t>
  </si>
  <si>
    <t>sed_oxygen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</si>
</sst>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7" fillId="3" borderId="0" xfId="7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I1" workbookViewId="0">
      <pane ySplit="1" topLeftCell="A2" activePane="bottomLeft" state="frozen"/>
      <selection pane="bottomLeft" activeCell="O4" sqref="O4"/>
    </sheetView>
  </sheetViews>
  <sheetFormatPr defaultRowHeight="14.4" x14ac:dyDescent="0.3"/>
  <cols>
    <col min="1" max="1" width="3" bestFit="1" customWidth="1"/>
    <col min="2" max="2" width="17.88671875" bestFit="1" customWidth="1"/>
    <col min="3" max="3" width="21.88671875" bestFit="1" customWidth="1"/>
    <col min="4" max="4" width="18.109375" bestFit="1" customWidth="1"/>
    <col min="5" max="5" width="26" bestFit="1" customWidth="1"/>
    <col min="6" max="6" width="17.88671875" bestFit="1" customWidth="1"/>
    <col min="7" max="7" width="21.88671875" bestFit="1" customWidth="1"/>
    <col min="8" max="8" width="17.88671875" bestFit="1" customWidth="1"/>
    <col min="9" max="9" width="21.88671875" bestFit="1" customWidth="1"/>
    <col min="10" max="10" width="17.88671875" bestFit="1" customWidth="1"/>
    <col min="11" max="11" width="21.88671875" bestFit="1" customWidth="1"/>
    <col min="12" max="12" width="9.88671875" bestFit="1" customWidth="1"/>
    <col min="13" max="13" width="24.88671875" bestFit="1" customWidth="1"/>
    <col min="14" max="14" width="23.44140625" bestFit="1" customWidth="1"/>
    <col min="15" max="15" width="14.44140625" bestFit="1" customWidth="1"/>
    <col min="16" max="16" width="4.5546875" bestFit="1" customWidth="1"/>
    <col min="17" max="17" width="7.6640625" bestFit="1" customWidth="1"/>
    <col min="18" max="18" width="10" bestFit="1" customWidth="1"/>
    <col min="19" max="19" width="5.109375" bestFit="1" customWidth="1"/>
    <col min="20" max="20" width="19" bestFit="1" customWidth="1"/>
    <col min="21" max="21" width="15.109375" bestFit="1" customWidth="1"/>
    <col min="22" max="22" width="9" bestFit="1" customWidth="1"/>
    <col min="23" max="23" width="11" bestFit="1" customWidth="1"/>
    <col min="24" max="24" width="9.5546875" bestFit="1" customWidth="1"/>
    <col min="25" max="25" width="9.44140625" bestFit="1" customWidth="1"/>
    <col min="26" max="26" width="24.6640625" bestFit="1" customWidth="1"/>
  </cols>
  <sheetData>
    <row r="1" spans="1:26" x14ac:dyDescent="0.3">
      <c r="A1" s="1" t="s">
        <v>24</v>
      </c>
      <c r="B1" s="1" t="s">
        <v>69</v>
      </c>
      <c r="C1" s="1" t="s">
        <v>0</v>
      </c>
      <c r="D1" s="1" t="s">
        <v>70</v>
      </c>
      <c r="E1" s="1" t="s">
        <v>1</v>
      </c>
      <c r="F1" s="1" t="s">
        <v>15</v>
      </c>
      <c r="G1" s="1" t="s">
        <v>2</v>
      </c>
      <c r="H1" s="1" t="s">
        <v>16</v>
      </c>
      <c r="I1" s="1" t="s">
        <v>3</v>
      </c>
      <c r="J1" s="1" t="s">
        <v>17</v>
      </c>
      <c r="K1" s="1" t="s">
        <v>4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6</v>
      </c>
      <c r="R1" s="1" t="s">
        <v>5</v>
      </c>
      <c r="S1" s="1" t="s">
        <v>9</v>
      </c>
      <c r="T1" s="1" t="s">
        <v>14</v>
      </c>
      <c r="U1" s="1" t="s">
        <v>10</v>
      </c>
      <c r="V1" s="1" t="s">
        <v>7</v>
      </c>
      <c r="W1" s="1" t="s">
        <v>8</v>
      </c>
      <c r="X1" s="1" t="s">
        <v>11</v>
      </c>
      <c r="Y1" s="1" t="s">
        <v>12</v>
      </c>
      <c r="Z1" s="1" t="s">
        <v>13</v>
      </c>
    </row>
    <row r="2" spans="1:26" x14ac:dyDescent="0.3">
      <c r="A2">
        <v>1</v>
      </c>
      <c r="B2">
        <v>396.0298828</v>
      </c>
      <c r="C2">
        <v>0.45780293599999999</v>
      </c>
      <c r="D2">
        <v>442.80461830000002</v>
      </c>
      <c r="E2">
        <v>0.41395464599999998</v>
      </c>
      <c r="F2">
        <v>443.85547489999999</v>
      </c>
      <c r="G2">
        <v>0.42359144700000001</v>
      </c>
      <c r="H2">
        <v>440.63319089999999</v>
      </c>
      <c r="I2">
        <v>0.36648406100000003</v>
      </c>
      <c r="J2">
        <v>443.92518919999998</v>
      </c>
      <c r="K2">
        <v>0.45178843099999999</v>
      </c>
      <c r="L2">
        <v>5.4</v>
      </c>
      <c r="M2">
        <v>8</v>
      </c>
      <c r="N2">
        <v>6.5</v>
      </c>
      <c r="O2">
        <f>ROUND((3.1415*((M2+N2)/4)^2)*L2,2)</f>
        <v>222.92</v>
      </c>
      <c r="P2" s="2"/>
      <c r="Q2" s="2"/>
      <c r="R2" s="2"/>
      <c r="S2" s="2"/>
      <c r="T2" s="2"/>
      <c r="U2" s="2"/>
      <c r="V2" s="2"/>
      <c r="W2" s="2"/>
      <c r="X2" s="2"/>
      <c r="Y2" s="2"/>
      <c r="Z2" t="s">
        <v>22</v>
      </c>
    </row>
    <row r="3" spans="1:26" x14ac:dyDescent="0.3">
      <c r="A3">
        <v>2</v>
      </c>
      <c r="B3">
        <v>446.40073849999999</v>
      </c>
      <c r="C3">
        <v>0.41653333300000001</v>
      </c>
      <c r="D3">
        <v>445.09228519999999</v>
      </c>
      <c r="E3">
        <v>0.44606086</v>
      </c>
      <c r="F3">
        <v>445.09228519999999</v>
      </c>
      <c r="G3">
        <v>0.44606086</v>
      </c>
      <c r="L3">
        <v>5</v>
      </c>
      <c r="M3">
        <v>4.5</v>
      </c>
      <c r="N3">
        <v>6</v>
      </c>
      <c r="O3">
        <f t="shared" ref="O3:O4" si="0">ROUND((3.1415*((M3+N3)/4)^2)*L3,2)</f>
        <v>108.23</v>
      </c>
      <c r="P3" s="3">
        <v>6.482758620689733</v>
      </c>
      <c r="Q3">
        <v>71</v>
      </c>
      <c r="R3">
        <v>24</v>
      </c>
      <c r="S3">
        <v>2</v>
      </c>
      <c r="T3">
        <f t="shared" ref="T3:T41" si="1">ROUND(R3/S3,3)</f>
        <v>12</v>
      </c>
      <c r="U3">
        <f t="shared" ref="U3:U41" si="2">ROUND(Q3/R3,2)</f>
        <v>2.96</v>
      </c>
      <c r="V3">
        <f t="shared" ref="V3:V42" si="3">Q3+R3</f>
        <v>95</v>
      </c>
      <c r="W3">
        <v>1.54</v>
      </c>
      <c r="X3">
        <f t="shared" ref="X3:X42" si="4">ROUND(Q3/$W3,2)</f>
        <v>46.1</v>
      </c>
      <c r="Y3">
        <f t="shared" ref="Y3:Y42" si="5">ROUND(R3/$W3,2)</f>
        <v>15.58</v>
      </c>
    </row>
    <row r="4" spans="1:26" x14ac:dyDescent="0.3">
      <c r="A4">
        <v>3</v>
      </c>
      <c r="B4">
        <v>412.27788090000001</v>
      </c>
      <c r="C4">
        <v>0.55091677900000002</v>
      </c>
      <c r="D4">
        <v>445.78340759999998</v>
      </c>
      <c r="E4">
        <v>0.43906046700000001</v>
      </c>
      <c r="F4">
        <v>448.69232790000001</v>
      </c>
      <c r="G4">
        <v>0.44674561600000001</v>
      </c>
      <c r="H4">
        <v>442.8744873</v>
      </c>
      <c r="I4">
        <v>0.43137531899999998</v>
      </c>
      <c r="L4">
        <v>5</v>
      </c>
      <c r="M4">
        <v>4</v>
      </c>
      <c r="N4">
        <v>4</v>
      </c>
      <c r="O4">
        <f t="shared" si="0"/>
        <v>62.83</v>
      </c>
      <c r="P4" s="3">
        <v>8.0139372822298593</v>
      </c>
      <c r="Q4">
        <v>55</v>
      </c>
      <c r="R4">
        <v>24</v>
      </c>
      <c r="S4">
        <v>0</v>
      </c>
      <c r="U4">
        <f t="shared" si="2"/>
        <v>2.29</v>
      </c>
      <c r="V4">
        <f t="shared" si="3"/>
        <v>79</v>
      </c>
      <c r="W4">
        <v>0.89</v>
      </c>
      <c r="X4">
        <f t="shared" si="4"/>
        <v>61.8</v>
      </c>
      <c r="Y4">
        <f t="shared" si="5"/>
        <v>26.97</v>
      </c>
    </row>
    <row r="5" spans="1:26" x14ac:dyDescent="0.3">
      <c r="A5">
        <v>4</v>
      </c>
      <c r="B5">
        <v>428.72550660000002</v>
      </c>
      <c r="C5">
        <v>0.15856569700000001</v>
      </c>
      <c r="D5">
        <v>428.12783810000002</v>
      </c>
      <c r="E5">
        <v>0.18100581199999999</v>
      </c>
      <c r="F5">
        <v>428.12783810000002</v>
      </c>
      <c r="G5">
        <v>0.18100581199999999</v>
      </c>
      <c r="L5">
        <v>6.5</v>
      </c>
      <c r="M5">
        <v>3</v>
      </c>
      <c r="O5">
        <f t="shared" ref="O5:O6" si="6">ROUND((3.1415*(M5/2)^2)*L5,2)</f>
        <v>45.94</v>
      </c>
      <c r="P5" s="3">
        <v>5.7971014492755613</v>
      </c>
      <c r="Q5">
        <v>15</v>
      </c>
      <c r="R5">
        <v>4</v>
      </c>
      <c r="S5">
        <v>1</v>
      </c>
      <c r="T5">
        <f t="shared" si="1"/>
        <v>4</v>
      </c>
      <c r="U5">
        <f t="shared" si="2"/>
        <v>3.75</v>
      </c>
      <c r="V5">
        <f t="shared" si="3"/>
        <v>19</v>
      </c>
      <c r="W5">
        <v>0.41399999999999998</v>
      </c>
      <c r="X5">
        <f t="shared" si="4"/>
        <v>36.229999999999997</v>
      </c>
      <c r="Y5">
        <f t="shared" si="5"/>
        <v>9.66</v>
      </c>
    </row>
    <row r="6" spans="1:26" x14ac:dyDescent="0.3">
      <c r="A6">
        <v>5</v>
      </c>
      <c r="B6">
        <v>437.06441039999999</v>
      </c>
      <c r="C6">
        <v>0.37366205800000002</v>
      </c>
      <c r="D6">
        <v>430.81326289999998</v>
      </c>
      <c r="E6">
        <v>0.17969594</v>
      </c>
      <c r="F6">
        <v>430.81326289999998</v>
      </c>
      <c r="G6">
        <v>0.17969594</v>
      </c>
      <c r="L6">
        <v>4</v>
      </c>
      <c r="M6">
        <v>2</v>
      </c>
      <c r="O6">
        <f t="shared" si="6"/>
        <v>12.57</v>
      </c>
      <c r="P6" s="3">
        <v>8.49673202614375</v>
      </c>
      <c r="Q6">
        <v>6</v>
      </c>
      <c r="R6">
        <v>4</v>
      </c>
      <c r="S6">
        <v>1</v>
      </c>
      <c r="T6">
        <f t="shared" si="1"/>
        <v>4</v>
      </c>
      <c r="U6">
        <f t="shared" si="2"/>
        <v>1.5</v>
      </c>
      <c r="V6">
        <f t="shared" si="3"/>
        <v>10</v>
      </c>
      <c r="W6">
        <v>0.151</v>
      </c>
      <c r="X6">
        <f t="shared" si="4"/>
        <v>39.74</v>
      </c>
      <c r="Y6">
        <f t="shared" si="5"/>
        <v>26.49</v>
      </c>
    </row>
    <row r="7" spans="1:26" x14ac:dyDescent="0.3">
      <c r="A7">
        <v>6</v>
      </c>
      <c r="B7">
        <v>428.22435910000002</v>
      </c>
      <c r="C7">
        <v>0.21020993900000001</v>
      </c>
      <c r="D7">
        <v>424.43379520000002</v>
      </c>
      <c r="E7">
        <v>0.19569064999999999</v>
      </c>
      <c r="F7">
        <v>424.43379520000002</v>
      </c>
      <c r="G7">
        <v>0.19569064999999999</v>
      </c>
      <c r="L7">
        <v>5</v>
      </c>
      <c r="M7">
        <v>2</v>
      </c>
      <c r="N7">
        <v>3</v>
      </c>
      <c r="O7">
        <f t="shared" ref="O7" si="7">ROUND((3.1415*((M7+N7)/4)^2)*L7,2)</f>
        <v>24.54</v>
      </c>
      <c r="P7" s="3">
        <v>6.5088757396445667</v>
      </c>
      <c r="Q7">
        <v>9</v>
      </c>
      <c r="R7">
        <v>3</v>
      </c>
      <c r="S7">
        <v>0</v>
      </c>
      <c r="U7">
        <f t="shared" si="2"/>
        <v>3</v>
      </c>
      <c r="V7">
        <f t="shared" si="3"/>
        <v>12</v>
      </c>
      <c r="W7">
        <v>0.16800000000000001</v>
      </c>
      <c r="X7">
        <f t="shared" si="4"/>
        <v>53.57</v>
      </c>
      <c r="Y7">
        <f t="shared" si="5"/>
        <v>17.86</v>
      </c>
    </row>
    <row r="8" spans="1:26" x14ac:dyDescent="0.3">
      <c r="A8">
        <v>7</v>
      </c>
      <c r="B8">
        <v>429.3538757</v>
      </c>
      <c r="C8">
        <v>0.200032663</v>
      </c>
      <c r="D8">
        <v>428.28289790000002</v>
      </c>
      <c r="E8">
        <v>0.16443266000000001</v>
      </c>
      <c r="F8">
        <v>428.28289790000002</v>
      </c>
      <c r="G8">
        <v>0.16443266000000001</v>
      </c>
      <c r="L8">
        <v>6.5</v>
      </c>
      <c r="M8">
        <v>3.2</v>
      </c>
      <c r="O8">
        <f>ROUND((3.1415*(M8/2)^2)*L8,2)</f>
        <v>52.27</v>
      </c>
      <c r="P8" s="3">
        <v>6.544502617800914</v>
      </c>
      <c r="Q8">
        <v>16</v>
      </c>
      <c r="R8">
        <v>3</v>
      </c>
      <c r="S8">
        <v>2</v>
      </c>
      <c r="T8">
        <f t="shared" si="1"/>
        <v>1.5</v>
      </c>
      <c r="U8">
        <f t="shared" si="2"/>
        <v>5.33</v>
      </c>
      <c r="V8">
        <f t="shared" si="3"/>
        <v>19</v>
      </c>
      <c r="W8">
        <v>0.379</v>
      </c>
      <c r="X8">
        <f t="shared" si="4"/>
        <v>42.22</v>
      </c>
      <c r="Y8">
        <f t="shared" si="5"/>
        <v>7.92</v>
      </c>
    </row>
    <row r="9" spans="1:26" x14ac:dyDescent="0.3">
      <c r="A9">
        <v>8</v>
      </c>
      <c r="B9">
        <v>427.99346919999999</v>
      </c>
      <c r="C9">
        <v>0.197265303</v>
      </c>
      <c r="D9">
        <v>426.27371829999998</v>
      </c>
      <c r="E9">
        <v>0.16240179800000001</v>
      </c>
      <c r="F9">
        <v>426.27371829999998</v>
      </c>
      <c r="G9">
        <v>0.16240179800000001</v>
      </c>
      <c r="L9">
        <v>6.3</v>
      </c>
      <c r="M9">
        <v>2.2000000000000002</v>
      </c>
      <c r="O9">
        <f t="shared" ref="O9:O27" si="8">ROUND((3.1415*(M9/2)^2)*L9,2)</f>
        <v>23.95</v>
      </c>
      <c r="P9" s="3">
        <v>7.3863636363635727</v>
      </c>
      <c r="Q9">
        <v>5</v>
      </c>
      <c r="R9">
        <v>0</v>
      </c>
      <c r="S9">
        <v>0</v>
      </c>
      <c r="V9">
        <f t="shared" si="3"/>
        <v>5</v>
      </c>
      <c r="W9">
        <v>0.17499999999999999</v>
      </c>
      <c r="X9">
        <f t="shared" si="4"/>
        <v>28.57</v>
      </c>
      <c r="Y9">
        <f t="shared" si="5"/>
        <v>0</v>
      </c>
    </row>
    <row r="10" spans="1:26" x14ac:dyDescent="0.3">
      <c r="A10">
        <v>9</v>
      </c>
      <c r="B10">
        <v>429.4869751</v>
      </c>
      <c r="C10">
        <v>0.174551502</v>
      </c>
      <c r="D10">
        <v>429.01044919999998</v>
      </c>
      <c r="E10">
        <v>0.18956071999999999</v>
      </c>
      <c r="F10">
        <v>429.01044919999998</v>
      </c>
      <c r="G10">
        <v>0.18956071999999999</v>
      </c>
      <c r="L10">
        <v>6</v>
      </c>
      <c r="M10">
        <v>6.8</v>
      </c>
      <c r="O10">
        <f t="shared" si="8"/>
        <v>217.89</v>
      </c>
      <c r="P10" s="3">
        <v>6.1728395061727106</v>
      </c>
      <c r="Q10">
        <v>2</v>
      </c>
      <c r="R10">
        <v>1</v>
      </c>
      <c r="S10">
        <v>0</v>
      </c>
      <c r="U10">
        <f t="shared" si="2"/>
        <v>2</v>
      </c>
      <c r="V10">
        <f t="shared" si="3"/>
        <v>3</v>
      </c>
      <c r="W10">
        <v>0.161</v>
      </c>
      <c r="X10">
        <f t="shared" si="4"/>
        <v>12.42</v>
      </c>
      <c r="Y10">
        <f t="shared" si="5"/>
        <v>6.21</v>
      </c>
    </row>
    <row r="11" spans="1:26" x14ac:dyDescent="0.3">
      <c r="A11">
        <v>10</v>
      </c>
      <c r="B11">
        <v>410.05681149999998</v>
      </c>
      <c r="C11">
        <v>0.193202174</v>
      </c>
      <c r="D11">
        <v>410.56857300000001</v>
      </c>
      <c r="E11">
        <v>0.18226378100000001</v>
      </c>
      <c r="F11">
        <v>410.56857300000001</v>
      </c>
      <c r="G11">
        <v>0.18226378100000001</v>
      </c>
      <c r="L11">
        <v>5.6</v>
      </c>
      <c r="M11">
        <v>2.5</v>
      </c>
      <c r="O11">
        <f t="shared" si="8"/>
        <v>27.49</v>
      </c>
      <c r="P11" s="3">
        <v>6.5384615384653006</v>
      </c>
      <c r="Q11">
        <v>5</v>
      </c>
      <c r="R11">
        <v>2</v>
      </c>
      <c r="S11">
        <v>0</v>
      </c>
      <c r="U11">
        <f t="shared" si="2"/>
        <v>2.5</v>
      </c>
      <c r="V11">
        <f t="shared" si="3"/>
        <v>7</v>
      </c>
      <c r="W11">
        <v>0.25800000000000001</v>
      </c>
      <c r="X11">
        <f t="shared" si="4"/>
        <v>19.38</v>
      </c>
      <c r="Y11">
        <f t="shared" si="5"/>
        <v>7.75</v>
      </c>
    </row>
    <row r="12" spans="1:26" x14ac:dyDescent="0.3">
      <c r="A12">
        <v>11</v>
      </c>
      <c r="B12">
        <v>421.30331419999999</v>
      </c>
      <c r="C12">
        <v>0.178649746</v>
      </c>
      <c r="D12">
        <v>371.19094239999998</v>
      </c>
      <c r="E12">
        <v>0.21567006999999999</v>
      </c>
      <c r="F12">
        <v>371.19094239999998</v>
      </c>
      <c r="G12">
        <v>0.21567006999999999</v>
      </c>
      <c r="L12">
        <v>5.6</v>
      </c>
      <c r="M12">
        <v>3</v>
      </c>
      <c r="O12">
        <f t="shared" si="8"/>
        <v>39.58</v>
      </c>
      <c r="P12" s="3">
        <v>6.5972222222238672</v>
      </c>
      <c r="Q12">
        <v>6</v>
      </c>
      <c r="R12">
        <v>1</v>
      </c>
      <c r="S12">
        <v>0</v>
      </c>
      <c r="U12">
        <f t="shared" si="2"/>
        <v>6</v>
      </c>
      <c r="V12">
        <f t="shared" si="3"/>
        <v>7</v>
      </c>
      <c r="W12">
        <v>0.27900000000000003</v>
      </c>
      <c r="X12">
        <f t="shared" si="4"/>
        <v>21.51</v>
      </c>
      <c r="Y12">
        <f t="shared" si="5"/>
        <v>3.58</v>
      </c>
    </row>
    <row r="13" spans="1:26" x14ac:dyDescent="0.3">
      <c r="A13">
        <v>12</v>
      </c>
      <c r="B13">
        <v>417.3162476</v>
      </c>
      <c r="C13">
        <v>0.176144984</v>
      </c>
      <c r="D13">
        <v>416.50122679999998</v>
      </c>
      <c r="E13">
        <v>0.16658432000000001</v>
      </c>
      <c r="F13">
        <v>416.50122679999998</v>
      </c>
      <c r="G13">
        <v>0.16658432000000001</v>
      </c>
      <c r="L13">
        <v>4.5</v>
      </c>
      <c r="M13">
        <v>2</v>
      </c>
      <c r="O13">
        <f t="shared" si="8"/>
        <v>14.14</v>
      </c>
      <c r="P13" s="3">
        <v>8.8495575221253127</v>
      </c>
      <c r="Q13">
        <v>2</v>
      </c>
      <c r="R13">
        <v>0</v>
      </c>
      <c r="S13">
        <v>3</v>
      </c>
      <c r="T13">
        <f t="shared" si="1"/>
        <v>0</v>
      </c>
      <c r="V13">
        <f t="shared" si="3"/>
        <v>2</v>
      </c>
      <c r="W13">
        <v>0.112</v>
      </c>
      <c r="X13">
        <f t="shared" si="4"/>
        <v>17.86</v>
      </c>
      <c r="Y13">
        <f t="shared" si="5"/>
        <v>0</v>
      </c>
    </row>
    <row r="14" spans="1:26" x14ac:dyDescent="0.3">
      <c r="A14">
        <v>13</v>
      </c>
      <c r="B14">
        <v>420.59098510000001</v>
      </c>
      <c r="C14">
        <v>0.17193023900000001</v>
      </c>
      <c r="D14">
        <v>420.35836180000001</v>
      </c>
      <c r="E14">
        <v>0.141494699</v>
      </c>
      <c r="F14">
        <v>420.35836180000001</v>
      </c>
      <c r="G14">
        <v>0.141494699</v>
      </c>
      <c r="L14">
        <v>6</v>
      </c>
      <c r="M14">
        <v>1.8</v>
      </c>
      <c r="O14">
        <f t="shared" si="8"/>
        <v>15.27</v>
      </c>
      <c r="P14" s="3">
        <v>6.8493150684941844</v>
      </c>
      <c r="Q14">
        <v>4</v>
      </c>
      <c r="R14">
        <v>2</v>
      </c>
      <c r="S14">
        <v>0</v>
      </c>
      <c r="U14">
        <f t="shared" si="2"/>
        <v>2</v>
      </c>
      <c r="V14">
        <f t="shared" si="3"/>
        <v>6</v>
      </c>
      <c r="W14">
        <v>0.14299999999999999</v>
      </c>
      <c r="X14">
        <f t="shared" si="4"/>
        <v>27.97</v>
      </c>
      <c r="Y14">
        <f t="shared" si="5"/>
        <v>13.99</v>
      </c>
    </row>
    <row r="15" spans="1:26" x14ac:dyDescent="0.3">
      <c r="A15">
        <v>14</v>
      </c>
      <c r="B15">
        <v>432.8289734</v>
      </c>
      <c r="C15">
        <v>0.11200017900000001</v>
      </c>
      <c r="D15">
        <v>437.4135071</v>
      </c>
      <c r="E15">
        <v>0.17015087300000001</v>
      </c>
      <c r="F15">
        <v>437.4135071</v>
      </c>
      <c r="G15">
        <v>0.17015087300000001</v>
      </c>
      <c r="L15">
        <v>7</v>
      </c>
      <c r="M15">
        <v>3</v>
      </c>
      <c r="O15">
        <f t="shared" si="8"/>
        <v>49.48</v>
      </c>
      <c r="P15" s="3">
        <v>5.9829059829061642</v>
      </c>
      <c r="Q15">
        <v>6</v>
      </c>
      <c r="R15">
        <v>4</v>
      </c>
      <c r="S15">
        <v>0</v>
      </c>
      <c r="U15">
        <f t="shared" si="2"/>
        <v>1.5</v>
      </c>
      <c r="V15">
        <f t="shared" si="3"/>
        <v>10</v>
      </c>
      <c r="W15">
        <v>0.35</v>
      </c>
      <c r="X15">
        <f t="shared" si="4"/>
        <v>17.14</v>
      </c>
      <c r="Y15">
        <f t="shared" si="5"/>
        <v>11.43</v>
      </c>
    </row>
    <row r="16" spans="1:26" x14ac:dyDescent="0.3">
      <c r="A16">
        <v>15</v>
      </c>
      <c r="B16">
        <v>427.49375609999998</v>
      </c>
      <c r="C16">
        <v>0.15825504400000001</v>
      </c>
      <c r="D16">
        <v>420.46714480000003</v>
      </c>
      <c r="E16">
        <v>0.208318055</v>
      </c>
      <c r="F16">
        <v>420.46714480000003</v>
      </c>
      <c r="G16">
        <v>0.208318055</v>
      </c>
      <c r="L16">
        <v>4.5</v>
      </c>
      <c r="M16">
        <v>3</v>
      </c>
      <c r="O16">
        <f t="shared" si="8"/>
        <v>31.81</v>
      </c>
      <c r="P16" s="3">
        <v>6.4056939501782058</v>
      </c>
      <c r="Q16">
        <v>7</v>
      </c>
      <c r="R16">
        <v>2</v>
      </c>
      <c r="S16">
        <v>0</v>
      </c>
      <c r="U16">
        <f t="shared" si="2"/>
        <v>3.5</v>
      </c>
      <c r="V16">
        <f t="shared" si="3"/>
        <v>9</v>
      </c>
      <c r="W16">
        <v>0.27900000000000003</v>
      </c>
      <c r="X16">
        <f t="shared" si="4"/>
        <v>25.09</v>
      </c>
      <c r="Y16">
        <f t="shared" si="5"/>
        <v>7.17</v>
      </c>
    </row>
    <row r="17" spans="1:25" x14ac:dyDescent="0.3">
      <c r="A17">
        <v>16</v>
      </c>
      <c r="B17">
        <v>454.22922360000001</v>
      </c>
      <c r="C17">
        <v>0.53504852400000003</v>
      </c>
      <c r="D17">
        <v>417.4498352</v>
      </c>
      <c r="E17">
        <v>0.153141782</v>
      </c>
      <c r="F17">
        <v>417.4498352</v>
      </c>
      <c r="G17">
        <v>0.153141782</v>
      </c>
      <c r="L17">
        <v>4</v>
      </c>
      <c r="M17">
        <v>2.6</v>
      </c>
      <c r="O17">
        <f t="shared" si="8"/>
        <v>21.24</v>
      </c>
      <c r="P17" s="3">
        <v>5.9800664451829126</v>
      </c>
      <c r="Q17">
        <v>5</v>
      </c>
      <c r="R17">
        <v>3</v>
      </c>
      <c r="S17">
        <v>1</v>
      </c>
      <c r="T17">
        <f t="shared" si="1"/>
        <v>3</v>
      </c>
      <c r="U17">
        <f t="shared" si="2"/>
        <v>1.67</v>
      </c>
      <c r="V17">
        <f t="shared" si="3"/>
        <v>8</v>
      </c>
      <c r="W17">
        <v>0.29899999999999999</v>
      </c>
      <c r="X17">
        <f t="shared" si="4"/>
        <v>16.72</v>
      </c>
      <c r="Y17">
        <f t="shared" si="5"/>
        <v>10.029999999999999</v>
      </c>
    </row>
    <row r="18" spans="1:25" x14ac:dyDescent="0.3">
      <c r="A18">
        <v>17</v>
      </c>
      <c r="B18">
        <v>420.0280396</v>
      </c>
      <c r="C18">
        <v>0.190084857</v>
      </c>
      <c r="D18">
        <v>418.45763549999998</v>
      </c>
      <c r="E18">
        <v>0.17504123399999999</v>
      </c>
      <c r="F18">
        <v>418.45763549999998</v>
      </c>
      <c r="G18">
        <v>0.17504123399999999</v>
      </c>
      <c r="L18">
        <v>8</v>
      </c>
      <c r="M18">
        <v>3</v>
      </c>
      <c r="O18">
        <f t="shared" si="8"/>
        <v>56.55</v>
      </c>
      <c r="P18" s="3">
        <v>6.2271062271060362</v>
      </c>
      <c r="Q18">
        <v>32</v>
      </c>
      <c r="R18">
        <v>9</v>
      </c>
      <c r="S18">
        <v>1</v>
      </c>
      <c r="T18">
        <f t="shared" si="1"/>
        <v>9</v>
      </c>
      <c r="U18">
        <f t="shared" si="2"/>
        <v>3.56</v>
      </c>
      <c r="V18">
        <f t="shared" si="3"/>
        <v>41</v>
      </c>
      <c r="W18">
        <v>0.28399999999999997</v>
      </c>
      <c r="X18">
        <f t="shared" si="4"/>
        <v>112.68</v>
      </c>
      <c r="Y18">
        <f t="shared" si="5"/>
        <v>31.69</v>
      </c>
    </row>
    <row r="19" spans="1:25" x14ac:dyDescent="0.3">
      <c r="A19">
        <v>18</v>
      </c>
      <c r="B19">
        <v>417.61608280000002</v>
      </c>
      <c r="C19">
        <v>0.17655192</v>
      </c>
      <c r="D19">
        <v>415.292981</v>
      </c>
      <c r="E19">
        <v>0.15494012099999999</v>
      </c>
      <c r="F19">
        <v>415.292981</v>
      </c>
      <c r="G19">
        <v>0.15494012099999999</v>
      </c>
      <c r="L19">
        <v>7.2</v>
      </c>
      <c r="M19">
        <v>2.7</v>
      </c>
      <c r="O19">
        <f t="shared" si="8"/>
        <v>41.22</v>
      </c>
      <c r="P19" s="3">
        <v>6.4150943396224669</v>
      </c>
      <c r="Q19">
        <v>7</v>
      </c>
      <c r="R19">
        <v>8</v>
      </c>
      <c r="S19">
        <v>4</v>
      </c>
      <c r="T19">
        <f t="shared" si="1"/>
        <v>2</v>
      </c>
      <c r="U19">
        <f t="shared" si="2"/>
        <v>0.88</v>
      </c>
      <c r="V19">
        <f t="shared" si="3"/>
        <v>15</v>
      </c>
      <c r="W19">
        <v>0.27</v>
      </c>
      <c r="X19">
        <f t="shared" si="4"/>
        <v>25.93</v>
      </c>
      <c r="Y19">
        <f t="shared" si="5"/>
        <v>29.63</v>
      </c>
    </row>
    <row r="20" spans="1:25" x14ac:dyDescent="0.3">
      <c r="A20">
        <v>19</v>
      </c>
      <c r="B20">
        <v>419.57000119999998</v>
      </c>
      <c r="C20">
        <v>0.16957978900000001</v>
      </c>
      <c r="D20">
        <v>418.08286129999999</v>
      </c>
      <c r="E20">
        <v>0.17035721400000001</v>
      </c>
      <c r="F20">
        <v>418.08286129999999</v>
      </c>
      <c r="G20">
        <v>0.17035721400000001</v>
      </c>
      <c r="L20">
        <v>7.6</v>
      </c>
      <c r="M20">
        <v>2.2000000000000002</v>
      </c>
      <c r="O20">
        <f t="shared" si="8"/>
        <v>28.89</v>
      </c>
      <c r="P20" s="3">
        <v>6.4285714285716455</v>
      </c>
      <c r="Q20">
        <v>7</v>
      </c>
      <c r="R20">
        <v>2</v>
      </c>
      <c r="S20">
        <v>0</v>
      </c>
      <c r="U20">
        <f t="shared" si="2"/>
        <v>3.5</v>
      </c>
      <c r="V20">
        <f t="shared" si="3"/>
        <v>9</v>
      </c>
      <c r="W20">
        <v>0.28699999999999998</v>
      </c>
      <c r="X20">
        <f t="shared" si="4"/>
        <v>24.39</v>
      </c>
      <c r="Y20">
        <f t="shared" si="5"/>
        <v>6.97</v>
      </c>
    </row>
    <row r="21" spans="1:25" x14ac:dyDescent="0.3">
      <c r="A21">
        <v>20</v>
      </c>
      <c r="B21">
        <v>423.9691406</v>
      </c>
      <c r="C21">
        <v>0.16747266199999999</v>
      </c>
      <c r="D21">
        <v>413.53379519999999</v>
      </c>
      <c r="E21">
        <v>0.18007716800000001</v>
      </c>
      <c r="F21">
        <v>413.53379519999999</v>
      </c>
      <c r="G21">
        <v>0.18007716800000001</v>
      </c>
      <c r="L21">
        <v>6.2</v>
      </c>
      <c r="M21">
        <v>1.7</v>
      </c>
      <c r="O21">
        <f t="shared" si="8"/>
        <v>14.07</v>
      </c>
      <c r="P21" s="3">
        <v>7.0175438596490824</v>
      </c>
      <c r="Q21">
        <v>9</v>
      </c>
      <c r="R21">
        <v>1</v>
      </c>
      <c r="S21">
        <v>0</v>
      </c>
      <c r="U21">
        <f t="shared" si="2"/>
        <v>9</v>
      </c>
      <c r="V21">
        <f t="shared" si="3"/>
        <v>10</v>
      </c>
      <c r="W21">
        <v>0.14399999999999999</v>
      </c>
      <c r="X21">
        <f t="shared" si="4"/>
        <v>62.5</v>
      </c>
      <c r="Y21">
        <f t="shared" si="5"/>
        <v>6.94</v>
      </c>
    </row>
    <row r="22" spans="1:25" x14ac:dyDescent="0.3">
      <c r="A22">
        <v>21</v>
      </c>
      <c r="B22">
        <v>422.90452879999998</v>
      </c>
      <c r="C22">
        <v>0.16570758399999999</v>
      </c>
      <c r="D22">
        <v>418.99016719999997</v>
      </c>
      <c r="E22">
        <v>0.15285468099999999</v>
      </c>
      <c r="F22">
        <v>418.99016719999997</v>
      </c>
      <c r="G22">
        <v>0.15285468099999999</v>
      </c>
      <c r="L22">
        <v>6.4</v>
      </c>
      <c r="M22">
        <v>2.2000000000000002</v>
      </c>
      <c r="O22">
        <f t="shared" si="8"/>
        <v>24.33</v>
      </c>
      <c r="P22" s="3">
        <v>8.3700440528634807</v>
      </c>
      <c r="Q22">
        <v>28</v>
      </c>
      <c r="R22">
        <v>12</v>
      </c>
      <c r="S22">
        <v>2</v>
      </c>
      <c r="T22">
        <f t="shared" si="1"/>
        <v>6</v>
      </c>
      <c r="U22">
        <f t="shared" si="2"/>
        <v>2.33</v>
      </c>
      <c r="V22">
        <f t="shared" si="3"/>
        <v>40</v>
      </c>
      <c r="W22">
        <v>0.22800000000000001</v>
      </c>
      <c r="X22">
        <f t="shared" si="4"/>
        <v>122.81</v>
      </c>
      <c r="Y22">
        <f t="shared" si="5"/>
        <v>52.63</v>
      </c>
    </row>
    <row r="23" spans="1:25" x14ac:dyDescent="0.3">
      <c r="A23">
        <v>22</v>
      </c>
      <c r="B23">
        <v>419.8736389</v>
      </c>
      <c r="C23">
        <v>0.145091994</v>
      </c>
      <c r="D23">
        <v>421.9403259</v>
      </c>
      <c r="E23">
        <v>0.20947993400000001</v>
      </c>
      <c r="F23">
        <v>421.9403259</v>
      </c>
      <c r="G23">
        <v>0.20947993400000001</v>
      </c>
      <c r="L23">
        <v>5.5</v>
      </c>
      <c r="M23">
        <v>2.5</v>
      </c>
      <c r="O23">
        <f t="shared" si="8"/>
        <v>27</v>
      </c>
      <c r="P23" s="3">
        <v>5.8823529411760793</v>
      </c>
      <c r="Q23">
        <v>11</v>
      </c>
      <c r="R23">
        <v>8</v>
      </c>
      <c r="S23">
        <v>0</v>
      </c>
      <c r="U23">
        <f t="shared" si="2"/>
        <v>1.38</v>
      </c>
      <c r="V23">
        <f t="shared" si="3"/>
        <v>19</v>
      </c>
      <c r="W23">
        <v>0.23599999999999999</v>
      </c>
      <c r="X23">
        <f t="shared" si="4"/>
        <v>46.61</v>
      </c>
      <c r="Y23">
        <f t="shared" si="5"/>
        <v>33.9</v>
      </c>
    </row>
    <row r="24" spans="1:25" x14ac:dyDescent="0.3">
      <c r="A24">
        <v>23</v>
      </c>
      <c r="B24">
        <v>422.11746829999998</v>
      </c>
      <c r="C24">
        <v>0.197608274</v>
      </c>
      <c r="D24">
        <v>386.0066162</v>
      </c>
      <c r="E24">
        <v>0.88108457299999998</v>
      </c>
      <c r="F24">
        <v>386.0066162</v>
      </c>
      <c r="G24">
        <v>0.88108457299999998</v>
      </c>
      <c r="P24" s="3">
        <v>5.4495912806543059</v>
      </c>
      <c r="Q24">
        <v>28</v>
      </c>
      <c r="R24">
        <v>8</v>
      </c>
      <c r="S24">
        <v>0</v>
      </c>
      <c r="U24">
        <f t="shared" si="2"/>
        <v>3.5</v>
      </c>
      <c r="V24">
        <f t="shared" si="3"/>
        <v>36</v>
      </c>
      <c r="W24">
        <v>0.39100000000000001</v>
      </c>
      <c r="X24">
        <f t="shared" si="4"/>
        <v>71.61</v>
      </c>
      <c r="Y24">
        <f t="shared" si="5"/>
        <v>20.46</v>
      </c>
    </row>
    <row r="25" spans="1:25" x14ac:dyDescent="0.3">
      <c r="A25">
        <v>24</v>
      </c>
      <c r="B25">
        <v>410.21673579999998</v>
      </c>
      <c r="C25">
        <v>0.17344092699999999</v>
      </c>
      <c r="D25">
        <v>415.5334656</v>
      </c>
      <c r="E25">
        <v>0.167207086</v>
      </c>
      <c r="F25">
        <v>415.5334656</v>
      </c>
      <c r="G25">
        <v>0.167207086</v>
      </c>
      <c r="L25">
        <v>4.8</v>
      </c>
      <c r="M25">
        <v>2.2000000000000002</v>
      </c>
      <c r="O25">
        <f t="shared" si="8"/>
        <v>18.25</v>
      </c>
      <c r="P25" s="3">
        <v>4.9450549450541939</v>
      </c>
      <c r="Q25">
        <v>15</v>
      </c>
      <c r="R25">
        <v>8</v>
      </c>
      <c r="S25">
        <v>2</v>
      </c>
      <c r="T25">
        <f t="shared" si="1"/>
        <v>4</v>
      </c>
      <c r="U25">
        <f t="shared" si="2"/>
        <v>1.88</v>
      </c>
      <c r="V25">
        <f t="shared" si="3"/>
        <v>23</v>
      </c>
      <c r="W25">
        <v>0.22700000000000001</v>
      </c>
      <c r="X25">
        <f t="shared" si="4"/>
        <v>66.08</v>
      </c>
      <c r="Y25">
        <f t="shared" si="5"/>
        <v>35.24</v>
      </c>
    </row>
    <row r="26" spans="1:25" x14ac:dyDescent="0.3">
      <c r="A26">
        <v>25</v>
      </c>
      <c r="B26">
        <v>417.37452999999999</v>
      </c>
      <c r="C26">
        <v>0.19804777800000001</v>
      </c>
      <c r="D26">
        <v>414.69358519999997</v>
      </c>
      <c r="E26">
        <v>0.170898932</v>
      </c>
      <c r="F26">
        <v>414.69358519999997</v>
      </c>
      <c r="G26">
        <v>0.170898932</v>
      </c>
      <c r="L26">
        <v>5</v>
      </c>
      <c r="M26">
        <v>2</v>
      </c>
      <c r="O26">
        <f t="shared" si="8"/>
        <v>15.71</v>
      </c>
      <c r="P26" s="3">
        <v>4.4025157232702403</v>
      </c>
      <c r="Q26">
        <v>2</v>
      </c>
      <c r="R26">
        <v>0</v>
      </c>
      <c r="S26">
        <v>0</v>
      </c>
      <c r="V26">
        <f t="shared" si="3"/>
        <v>2</v>
      </c>
      <c r="W26">
        <v>0.16600000000000001</v>
      </c>
      <c r="X26">
        <f t="shared" si="4"/>
        <v>12.05</v>
      </c>
      <c r="Y26">
        <f t="shared" si="5"/>
        <v>0</v>
      </c>
    </row>
    <row r="27" spans="1:25" x14ac:dyDescent="0.3">
      <c r="A27">
        <v>26</v>
      </c>
      <c r="B27">
        <v>412.2536743</v>
      </c>
      <c r="C27">
        <v>0.179422417</v>
      </c>
      <c r="D27">
        <v>400.40428470000001</v>
      </c>
      <c r="E27">
        <v>0.31723393900000002</v>
      </c>
      <c r="F27">
        <v>400.40428470000001</v>
      </c>
      <c r="G27">
        <v>0.31723393900000002</v>
      </c>
      <c r="L27">
        <v>6.5</v>
      </c>
      <c r="M27">
        <v>1.5</v>
      </c>
      <c r="O27">
        <f t="shared" si="8"/>
        <v>11.49</v>
      </c>
      <c r="P27" s="3">
        <v>4.5454545454540565</v>
      </c>
      <c r="Q27">
        <v>4</v>
      </c>
      <c r="R27">
        <v>2</v>
      </c>
      <c r="S27">
        <v>0</v>
      </c>
      <c r="U27">
        <f t="shared" si="2"/>
        <v>2</v>
      </c>
      <c r="V27">
        <f t="shared" si="3"/>
        <v>6</v>
      </c>
      <c r="W27">
        <v>0.14099999999999999</v>
      </c>
      <c r="X27">
        <f t="shared" si="4"/>
        <v>28.37</v>
      </c>
      <c r="Y27">
        <f t="shared" si="5"/>
        <v>14.18</v>
      </c>
    </row>
    <row r="28" spans="1:25" x14ac:dyDescent="0.3">
      <c r="A28">
        <v>27</v>
      </c>
      <c r="B28">
        <v>413.00012820000001</v>
      </c>
      <c r="C28">
        <v>0.19519708499999999</v>
      </c>
      <c r="D28">
        <v>390.79446719999999</v>
      </c>
      <c r="E28">
        <v>0.31790822699999999</v>
      </c>
      <c r="F28">
        <v>384.31297610000001</v>
      </c>
      <c r="G28">
        <v>0.36404378700000001</v>
      </c>
      <c r="H28">
        <v>397.27595830000001</v>
      </c>
      <c r="I28">
        <v>0.271772668</v>
      </c>
      <c r="M28">
        <v>4.5</v>
      </c>
      <c r="P28" s="3">
        <v>6.901615271659411</v>
      </c>
      <c r="Q28">
        <v>77</v>
      </c>
      <c r="R28">
        <v>20</v>
      </c>
      <c r="S28">
        <v>5</v>
      </c>
      <c r="T28">
        <f t="shared" si="1"/>
        <v>4</v>
      </c>
      <c r="U28">
        <f t="shared" si="2"/>
        <v>3.85</v>
      </c>
      <c r="V28">
        <f t="shared" si="3"/>
        <v>97</v>
      </c>
      <c r="W28">
        <v>0.23300000000000001</v>
      </c>
      <c r="X28">
        <f t="shared" si="4"/>
        <v>330.47</v>
      </c>
      <c r="Y28">
        <f t="shared" si="5"/>
        <v>85.84</v>
      </c>
    </row>
    <row r="29" spans="1:25" x14ac:dyDescent="0.3">
      <c r="A29">
        <v>28</v>
      </c>
      <c r="B29">
        <v>399.1365662</v>
      </c>
      <c r="C29">
        <v>0.13995592300000001</v>
      </c>
      <c r="D29">
        <v>399.10653079999997</v>
      </c>
      <c r="E29">
        <v>0.14183142000000001</v>
      </c>
      <c r="F29">
        <v>399.10653079999997</v>
      </c>
      <c r="G29">
        <v>0.14183142000000001</v>
      </c>
      <c r="M29">
        <v>2.8</v>
      </c>
      <c r="P29" s="3">
        <v>6.3758389261742403</v>
      </c>
      <c r="Q29">
        <v>32</v>
      </c>
      <c r="R29">
        <v>11</v>
      </c>
      <c r="S29">
        <v>6</v>
      </c>
      <c r="T29">
        <f t="shared" si="1"/>
        <v>1.833</v>
      </c>
      <c r="U29">
        <f t="shared" si="2"/>
        <v>2.91</v>
      </c>
      <c r="V29">
        <f t="shared" si="3"/>
        <v>43</v>
      </c>
      <c r="W29">
        <v>0.30199999999999999</v>
      </c>
      <c r="X29">
        <f t="shared" si="4"/>
        <v>105.96</v>
      </c>
      <c r="Y29">
        <f t="shared" si="5"/>
        <v>36.42</v>
      </c>
    </row>
    <row r="30" spans="1:25" x14ac:dyDescent="0.3">
      <c r="A30">
        <v>29</v>
      </c>
      <c r="B30">
        <v>394.39126590000001</v>
      </c>
      <c r="C30">
        <v>0.18755295299999999</v>
      </c>
      <c r="D30">
        <v>394.66661379999999</v>
      </c>
      <c r="E30">
        <v>0.16051775800000001</v>
      </c>
      <c r="F30">
        <v>394.66661379999999</v>
      </c>
      <c r="G30">
        <v>0.16051775800000001</v>
      </c>
      <c r="M30">
        <v>2.5</v>
      </c>
      <c r="P30" s="3">
        <v>5.263157894736727</v>
      </c>
      <c r="Q30">
        <v>32</v>
      </c>
      <c r="R30">
        <v>10</v>
      </c>
      <c r="S30">
        <v>3</v>
      </c>
      <c r="T30">
        <f t="shared" si="1"/>
        <v>3.3330000000000002</v>
      </c>
      <c r="U30">
        <f t="shared" si="2"/>
        <v>3.2</v>
      </c>
      <c r="V30">
        <f t="shared" si="3"/>
        <v>42</v>
      </c>
      <c r="W30">
        <v>0.29199999999999998</v>
      </c>
      <c r="X30">
        <f t="shared" si="4"/>
        <v>109.59</v>
      </c>
      <c r="Y30">
        <f t="shared" si="5"/>
        <v>34.25</v>
      </c>
    </row>
    <row r="31" spans="1:25" x14ac:dyDescent="0.3">
      <c r="A31">
        <v>30</v>
      </c>
      <c r="B31">
        <v>402.67310789999999</v>
      </c>
      <c r="C31">
        <v>0.16100784500000001</v>
      </c>
      <c r="D31">
        <v>402.86196289999998</v>
      </c>
      <c r="E31">
        <v>0.12609268700000001</v>
      </c>
      <c r="F31">
        <v>402.86196289999998</v>
      </c>
      <c r="G31">
        <v>0.12609268700000001</v>
      </c>
      <c r="M31">
        <v>2</v>
      </c>
      <c r="P31" s="3">
        <v>5.6603773584907877</v>
      </c>
      <c r="Q31">
        <v>19</v>
      </c>
      <c r="R31">
        <v>5</v>
      </c>
      <c r="S31">
        <v>2</v>
      </c>
      <c r="T31">
        <f t="shared" si="1"/>
        <v>2.5</v>
      </c>
      <c r="U31">
        <f t="shared" si="2"/>
        <v>3.8</v>
      </c>
      <c r="V31">
        <f t="shared" si="3"/>
        <v>24</v>
      </c>
      <c r="W31">
        <v>0.112</v>
      </c>
      <c r="X31">
        <f t="shared" si="4"/>
        <v>169.64</v>
      </c>
      <c r="Y31">
        <f t="shared" si="5"/>
        <v>44.64</v>
      </c>
    </row>
    <row r="32" spans="1:25" x14ac:dyDescent="0.3">
      <c r="A32">
        <v>31</v>
      </c>
      <c r="B32">
        <v>405.36285400000003</v>
      </c>
      <c r="C32">
        <v>0.15247158</v>
      </c>
      <c r="D32">
        <v>400.8160828</v>
      </c>
      <c r="E32">
        <v>0.18147348499999999</v>
      </c>
      <c r="F32">
        <v>400.8160828</v>
      </c>
      <c r="G32">
        <v>0.18147348499999999</v>
      </c>
      <c r="P32" s="3">
        <v>5.6521739130434687</v>
      </c>
      <c r="Q32">
        <v>20</v>
      </c>
      <c r="R32">
        <v>26</v>
      </c>
      <c r="S32">
        <v>2</v>
      </c>
      <c r="T32">
        <f t="shared" si="1"/>
        <v>13</v>
      </c>
      <c r="U32">
        <f t="shared" si="2"/>
        <v>0.77</v>
      </c>
      <c r="V32">
        <f t="shared" si="3"/>
        <v>46</v>
      </c>
      <c r="W32">
        <v>0.23300000000000001</v>
      </c>
      <c r="X32">
        <f t="shared" si="4"/>
        <v>85.84</v>
      </c>
      <c r="Y32">
        <f t="shared" si="5"/>
        <v>111.59</v>
      </c>
    </row>
    <row r="33" spans="1:25" x14ac:dyDescent="0.3">
      <c r="A33">
        <v>32</v>
      </c>
      <c r="B33">
        <v>408.3914734</v>
      </c>
      <c r="C33">
        <v>0.15213892000000001</v>
      </c>
      <c r="D33">
        <v>407.6475891</v>
      </c>
      <c r="E33">
        <v>0.169576423</v>
      </c>
      <c r="F33">
        <v>407.6475891</v>
      </c>
      <c r="G33">
        <v>0.169576423</v>
      </c>
      <c r="M33">
        <v>2.2000000000000002</v>
      </c>
      <c r="P33" s="3">
        <v>6.542056074766867</v>
      </c>
      <c r="Q33">
        <v>29</v>
      </c>
      <c r="R33">
        <v>9</v>
      </c>
      <c r="S33">
        <v>2</v>
      </c>
      <c r="T33">
        <f t="shared" si="1"/>
        <v>4.5</v>
      </c>
      <c r="U33">
        <f t="shared" si="2"/>
        <v>3.22</v>
      </c>
      <c r="V33">
        <f t="shared" si="3"/>
        <v>38</v>
      </c>
      <c r="W33">
        <v>0.215</v>
      </c>
      <c r="X33">
        <f t="shared" si="4"/>
        <v>134.88</v>
      </c>
      <c r="Y33">
        <f t="shared" si="5"/>
        <v>41.86</v>
      </c>
    </row>
    <row r="34" spans="1:25" x14ac:dyDescent="0.3">
      <c r="A34">
        <v>33</v>
      </c>
      <c r="B34">
        <v>408.61501459999999</v>
      </c>
      <c r="C34">
        <v>0.166409367</v>
      </c>
      <c r="D34">
        <v>407.44697880000001</v>
      </c>
      <c r="E34">
        <v>0.15361398000000001</v>
      </c>
      <c r="F34">
        <v>407.44697880000001</v>
      </c>
      <c r="G34">
        <v>0.15361398000000001</v>
      </c>
      <c r="M34">
        <v>1.8</v>
      </c>
      <c r="P34" s="3">
        <v>6.6176470588238185</v>
      </c>
      <c r="Q34">
        <v>23</v>
      </c>
      <c r="R34">
        <v>14</v>
      </c>
      <c r="S34">
        <v>5</v>
      </c>
      <c r="T34">
        <f t="shared" si="1"/>
        <v>2.8</v>
      </c>
      <c r="U34">
        <f t="shared" si="2"/>
        <v>1.64</v>
      </c>
      <c r="V34">
        <f t="shared" si="3"/>
        <v>37</v>
      </c>
      <c r="W34">
        <v>0.13400000000000001</v>
      </c>
      <c r="X34">
        <f t="shared" si="4"/>
        <v>171.64</v>
      </c>
      <c r="Y34">
        <f t="shared" si="5"/>
        <v>104.48</v>
      </c>
    </row>
    <row r="35" spans="1:25" x14ac:dyDescent="0.3">
      <c r="A35">
        <v>34</v>
      </c>
      <c r="B35">
        <v>408.57604370000001</v>
      </c>
      <c r="C35">
        <v>0.52003091599999995</v>
      </c>
      <c r="D35">
        <v>390.32974039999999</v>
      </c>
      <c r="E35">
        <v>0.23021259599999999</v>
      </c>
      <c r="F35">
        <v>395.34355470000003</v>
      </c>
      <c r="G35">
        <v>0.17140169099999999</v>
      </c>
      <c r="H35">
        <v>401.92620240000002</v>
      </c>
      <c r="I35">
        <v>0.17862436000000001</v>
      </c>
      <c r="J35">
        <v>373.71946409999998</v>
      </c>
      <c r="K35">
        <v>0.34061173500000003</v>
      </c>
      <c r="M35">
        <v>4.5</v>
      </c>
      <c r="P35" s="3">
        <v>6.275579809004034</v>
      </c>
      <c r="Q35">
        <v>58</v>
      </c>
      <c r="R35">
        <v>7</v>
      </c>
      <c r="S35">
        <v>1</v>
      </c>
      <c r="T35">
        <f t="shared" si="1"/>
        <v>7</v>
      </c>
      <c r="U35">
        <f t="shared" si="2"/>
        <v>8.2899999999999991</v>
      </c>
      <c r="V35">
        <f t="shared" si="3"/>
        <v>65</v>
      </c>
      <c r="W35">
        <v>0.73599999999999999</v>
      </c>
      <c r="X35">
        <f t="shared" si="4"/>
        <v>78.8</v>
      </c>
      <c r="Y35">
        <f t="shared" si="5"/>
        <v>9.51</v>
      </c>
    </row>
    <row r="36" spans="1:25" x14ac:dyDescent="0.3">
      <c r="A36">
        <v>35</v>
      </c>
      <c r="B36">
        <v>396.661676</v>
      </c>
      <c r="C36">
        <v>0.24401445099999999</v>
      </c>
      <c r="D36">
        <v>403.4254272</v>
      </c>
      <c r="E36">
        <v>0.212335202</v>
      </c>
      <c r="F36">
        <v>403.4254272</v>
      </c>
      <c r="G36">
        <v>0.212335202</v>
      </c>
      <c r="M36">
        <v>2</v>
      </c>
      <c r="N36">
        <v>2.5</v>
      </c>
      <c r="P36" s="3">
        <v>7.1428571428561671</v>
      </c>
      <c r="Q36">
        <v>29</v>
      </c>
      <c r="R36">
        <v>5</v>
      </c>
      <c r="S36">
        <v>3</v>
      </c>
      <c r="T36">
        <f t="shared" si="1"/>
        <v>1.667</v>
      </c>
      <c r="U36">
        <f t="shared" si="2"/>
        <v>5.8</v>
      </c>
      <c r="V36">
        <f t="shared" si="3"/>
        <v>34</v>
      </c>
      <c r="W36">
        <v>0.182</v>
      </c>
      <c r="X36">
        <f t="shared" si="4"/>
        <v>159.34</v>
      </c>
      <c r="Y36">
        <f t="shared" si="5"/>
        <v>27.47</v>
      </c>
    </row>
    <row r="37" spans="1:25" x14ac:dyDescent="0.3">
      <c r="A37">
        <v>36</v>
      </c>
      <c r="B37">
        <v>405.79219970000003</v>
      </c>
      <c r="C37">
        <v>0.15920891500000001</v>
      </c>
      <c r="D37">
        <v>405.0010193</v>
      </c>
      <c r="E37">
        <v>0.18009283200000001</v>
      </c>
      <c r="F37">
        <v>405.0010193</v>
      </c>
      <c r="G37">
        <v>0.18009283200000001</v>
      </c>
      <c r="M37">
        <v>2</v>
      </c>
      <c r="P37" s="3">
        <v>5.4421768707477565</v>
      </c>
      <c r="Q37">
        <v>43</v>
      </c>
      <c r="R37">
        <v>20</v>
      </c>
      <c r="S37">
        <v>3</v>
      </c>
      <c r="T37">
        <f t="shared" si="1"/>
        <v>6.6669999999999998</v>
      </c>
      <c r="U37">
        <f t="shared" si="2"/>
        <v>2.15</v>
      </c>
      <c r="V37">
        <f t="shared" si="3"/>
        <v>63</v>
      </c>
      <c r="W37">
        <v>0.14799999999999999</v>
      </c>
      <c r="X37">
        <f t="shared" si="4"/>
        <v>290.54000000000002</v>
      </c>
      <c r="Y37">
        <f t="shared" si="5"/>
        <v>135.13999999999999</v>
      </c>
    </row>
    <row r="38" spans="1:25" x14ac:dyDescent="0.3">
      <c r="A38">
        <v>37</v>
      </c>
      <c r="B38">
        <v>409.1860413</v>
      </c>
      <c r="C38">
        <v>0.203956217</v>
      </c>
      <c r="D38">
        <v>408.30546880000003</v>
      </c>
      <c r="E38">
        <v>0.16426611499999999</v>
      </c>
      <c r="F38">
        <v>408.30546880000003</v>
      </c>
      <c r="G38">
        <v>0.16426611499999999</v>
      </c>
      <c r="M38">
        <v>1.8</v>
      </c>
      <c r="P38" s="3">
        <v>8.5714285714288607</v>
      </c>
      <c r="Q38">
        <v>10</v>
      </c>
      <c r="R38">
        <v>3</v>
      </c>
      <c r="S38">
        <v>0</v>
      </c>
      <c r="U38">
        <f t="shared" si="2"/>
        <v>3.33</v>
      </c>
      <c r="V38">
        <f t="shared" si="3"/>
        <v>13</v>
      </c>
      <c r="W38">
        <v>7.4999999999999997E-2</v>
      </c>
      <c r="X38">
        <f t="shared" si="4"/>
        <v>133.33000000000001</v>
      </c>
      <c r="Y38">
        <f t="shared" si="5"/>
        <v>40</v>
      </c>
    </row>
    <row r="39" spans="1:25" x14ac:dyDescent="0.3">
      <c r="A39">
        <v>38</v>
      </c>
      <c r="B39">
        <v>404.99660640000002</v>
      </c>
      <c r="C39">
        <v>0.159504221</v>
      </c>
      <c r="D39">
        <v>389.1393127</v>
      </c>
      <c r="E39">
        <v>0.15652844299999999</v>
      </c>
      <c r="F39">
        <v>389.1393127</v>
      </c>
      <c r="G39">
        <v>0.15652844299999999</v>
      </c>
      <c r="M39">
        <v>1.4</v>
      </c>
      <c r="P39" s="3">
        <v>8.8235294117648593</v>
      </c>
      <c r="Q39">
        <v>8</v>
      </c>
      <c r="R39">
        <v>8</v>
      </c>
      <c r="S39">
        <v>0</v>
      </c>
      <c r="U39">
        <f t="shared" si="2"/>
        <v>1</v>
      </c>
      <c r="V39">
        <f t="shared" si="3"/>
        <v>16</v>
      </c>
      <c r="W39">
        <v>6.6000000000000003E-2</v>
      </c>
      <c r="X39">
        <f t="shared" si="4"/>
        <v>121.21</v>
      </c>
      <c r="Y39">
        <f t="shared" si="5"/>
        <v>121.21</v>
      </c>
    </row>
    <row r="40" spans="1:25" x14ac:dyDescent="0.3">
      <c r="A40">
        <v>39</v>
      </c>
      <c r="B40">
        <v>403.15574950000001</v>
      </c>
      <c r="C40">
        <v>0.313531169</v>
      </c>
      <c r="D40">
        <v>399.10629269999998</v>
      </c>
      <c r="E40">
        <v>0.16699156500000001</v>
      </c>
      <c r="F40">
        <v>399.10629269999998</v>
      </c>
      <c r="G40">
        <v>0.16699156500000001</v>
      </c>
      <c r="M40">
        <v>3</v>
      </c>
      <c r="P40" s="3">
        <v>5.1401869158890996</v>
      </c>
      <c r="Q40">
        <v>57</v>
      </c>
      <c r="R40">
        <v>5</v>
      </c>
      <c r="S40">
        <v>2</v>
      </c>
      <c r="T40">
        <f t="shared" si="1"/>
        <v>2.5</v>
      </c>
      <c r="U40">
        <f t="shared" si="2"/>
        <v>11.4</v>
      </c>
      <c r="V40">
        <f t="shared" si="3"/>
        <v>62</v>
      </c>
      <c r="W40">
        <v>0.215</v>
      </c>
      <c r="X40">
        <f t="shared" si="4"/>
        <v>265.12</v>
      </c>
      <c r="Y40">
        <f t="shared" si="5"/>
        <v>23.26</v>
      </c>
    </row>
    <row r="41" spans="1:25" x14ac:dyDescent="0.3">
      <c r="A41">
        <v>40</v>
      </c>
      <c r="B41">
        <v>399.55200810000002</v>
      </c>
      <c r="C41">
        <v>0.18615557599999999</v>
      </c>
      <c r="D41">
        <v>350.60967410000001</v>
      </c>
      <c r="E41">
        <v>0.20697763</v>
      </c>
      <c r="F41">
        <v>350.60967410000001</v>
      </c>
      <c r="G41">
        <v>0.20697763</v>
      </c>
      <c r="M41">
        <v>1.5</v>
      </c>
      <c r="P41" s="3">
        <v>7.5000000000004441</v>
      </c>
      <c r="Q41">
        <v>22</v>
      </c>
      <c r="R41">
        <v>12</v>
      </c>
      <c r="S41">
        <v>1</v>
      </c>
      <c r="T41">
        <f t="shared" si="1"/>
        <v>12</v>
      </c>
      <c r="U41">
        <f t="shared" si="2"/>
        <v>1.83</v>
      </c>
      <c r="V41">
        <f t="shared" si="3"/>
        <v>34</v>
      </c>
      <c r="W41">
        <v>7.9000000000000001E-2</v>
      </c>
      <c r="X41">
        <f t="shared" si="4"/>
        <v>278.48</v>
      </c>
      <c r="Y41">
        <f t="shared" si="5"/>
        <v>151.9</v>
      </c>
    </row>
    <row r="42" spans="1:25" x14ac:dyDescent="0.3">
      <c r="A42">
        <v>41</v>
      </c>
      <c r="B42">
        <v>396.73771360000001</v>
      </c>
      <c r="C42">
        <v>0.221672708</v>
      </c>
      <c r="D42">
        <v>355.96212159999999</v>
      </c>
      <c r="E42">
        <v>0.17106297600000001</v>
      </c>
      <c r="F42">
        <v>355.96212159999999</v>
      </c>
      <c r="G42">
        <v>0.17106297600000001</v>
      </c>
      <c r="M42">
        <v>1.9</v>
      </c>
      <c r="P42" s="3">
        <v>8.16326530611801</v>
      </c>
      <c r="Q42">
        <v>2</v>
      </c>
      <c r="R42">
        <v>0</v>
      </c>
      <c r="S42">
        <v>0</v>
      </c>
      <c r="V42">
        <f t="shared" si="3"/>
        <v>2</v>
      </c>
      <c r="W42">
        <v>4.8000000000000001E-2</v>
      </c>
      <c r="X42">
        <f t="shared" si="4"/>
        <v>41.67</v>
      </c>
      <c r="Y42">
        <f t="shared" si="5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5" workbookViewId="0">
      <selection activeCell="E2" sqref="E2:E41"/>
    </sheetView>
  </sheetViews>
  <sheetFormatPr defaultRowHeight="14.4" x14ac:dyDescent="0.3"/>
  <sheetData>
    <row r="1" spans="1:5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t="s">
        <v>29</v>
      </c>
      <c r="B2">
        <v>6.88</v>
      </c>
      <c r="C2">
        <v>7.6050000000000004</v>
      </c>
      <c r="D2">
        <v>7.5579999999999998</v>
      </c>
      <c r="E2">
        <f>((B2-C2)-(B2-D2))/(B2-C2)*100</f>
        <v>6.482758620689733</v>
      </c>
    </row>
    <row r="3" spans="1:5" x14ac:dyDescent="0.3">
      <c r="A3" t="s">
        <v>30</v>
      </c>
      <c r="B3">
        <v>6.7549999999999999</v>
      </c>
      <c r="C3">
        <v>7.3289999999999997</v>
      </c>
      <c r="D3">
        <v>7.2830000000000004</v>
      </c>
      <c r="E3">
        <f t="shared" ref="E3:E41" si="0">((B3-C3)-(B3-D3))/(B3-C3)*100</f>
        <v>8.0139372822298593</v>
      </c>
    </row>
    <row r="4" spans="1:5" x14ac:dyDescent="0.3">
      <c r="A4" t="s">
        <v>31</v>
      </c>
      <c r="B4">
        <v>12.276999999999999</v>
      </c>
      <c r="C4">
        <v>12.691000000000001</v>
      </c>
      <c r="D4">
        <v>12.667</v>
      </c>
      <c r="E4">
        <f t="shared" si="0"/>
        <v>5.7971014492755613</v>
      </c>
    </row>
    <row r="5" spans="1:5" x14ac:dyDescent="0.3">
      <c r="A5" t="s">
        <v>32</v>
      </c>
      <c r="B5">
        <v>7.3010000000000002</v>
      </c>
      <c r="C5">
        <v>7.4539999999999997</v>
      </c>
      <c r="D5">
        <v>7.4409999999999998</v>
      </c>
      <c r="E5">
        <f t="shared" si="0"/>
        <v>8.49673202614375</v>
      </c>
    </row>
    <row r="6" spans="1:5" x14ac:dyDescent="0.3">
      <c r="A6" t="s">
        <v>33</v>
      </c>
      <c r="B6">
        <v>11.332000000000001</v>
      </c>
      <c r="C6">
        <v>11.500999999999999</v>
      </c>
      <c r="D6">
        <v>11.49</v>
      </c>
      <c r="E6">
        <f t="shared" si="0"/>
        <v>6.5088757396445667</v>
      </c>
    </row>
    <row r="7" spans="1:5" x14ac:dyDescent="0.3">
      <c r="A7" t="s">
        <v>34</v>
      </c>
      <c r="B7">
        <v>6.6680000000000001</v>
      </c>
      <c r="C7">
        <v>7.05</v>
      </c>
      <c r="D7">
        <v>7.0250000000000004</v>
      </c>
      <c r="E7">
        <f t="shared" si="0"/>
        <v>6.544502617800914</v>
      </c>
    </row>
    <row r="8" spans="1:5" x14ac:dyDescent="0.3">
      <c r="A8" t="s">
        <v>35</v>
      </c>
      <c r="B8">
        <v>7.13</v>
      </c>
      <c r="C8">
        <v>7.306</v>
      </c>
      <c r="D8">
        <v>7.2930000000000001</v>
      </c>
      <c r="E8">
        <f t="shared" si="0"/>
        <v>7.3863636363635727</v>
      </c>
    </row>
    <row r="9" spans="1:5" x14ac:dyDescent="0.3">
      <c r="A9" t="s">
        <v>36</v>
      </c>
      <c r="B9">
        <v>6.9660000000000002</v>
      </c>
      <c r="C9">
        <v>7.1280000000000001</v>
      </c>
      <c r="D9">
        <v>7.1180000000000003</v>
      </c>
      <c r="E9">
        <f t="shared" si="0"/>
        <v>6.1728395061727106</v>
      </c>
    </row>
    <row r="10" spans="1:5" x14ac:dyDescent="0.3">
      <c r="A10" t="s">
        <v>37</v>
      </c>
      <c r="B10">
        <v>69.899000000000001</v>
      </c>
      <c r="C10">
        <v>70.159000000000006</v>
      </c>
      <c r="D10">
        <v>70.141999999999996</v>
      </c>
      <c r="E10">
        <f t="shared" si="0"/>
        <v>6.5384615384653006</v>
      </c>
    </row>
    <row r="11" spans="1:5" x14ac:dyDescent="0.3">
      <c r="A11" t="s">
        <v>38</v>
      </c>
      <c r="B11">
        <v>91.700999999999993</v>
      </c>
      <c r="C11">
        <v>91.989000000000004</v>
      </c>
      <c r="D11">
        <v>91.97</v>
      </c>
      <c r="E11">
        <f t="shared" si="0"/>
        <v>6.5972222222238672</v>
      </c>
    </row>
    <row r="12" spans="1:5" x14ac:dyDescent="0.3">
      <c r="A12" t="s">
        <v>39</v>
      </c>
      <c r="B12">
        <v>31.161000000000001</v>
      </c>
      <c r="C12">
        <v>31.274000000000001</v>
      </c>
      <c r="D12">
        <v>31.263999999999999</v>
      </c>
      <c r="E12">
        <f t="shared" si="0"/>
        <v>8.8495575221253127</v>
      </c>
    </row>
    <row r="13" spans="1:5" x14ac:dyDescent="0.3">
      <c r="A13" t="s">
        <v>40</v>
      </c>
      <c r="B13">
        <v>22.448</v>
      </c>
      <c r="C13">
        <v>22.594000000000001</v>
      </c>
      <c r="D13">
        <v>22.584</v>
      </c>
      <c r="E13">
        <f t="shared" si="0"/>
        <v>6.8493150684941844</v>
      </c>
    </row>
    <row r="14" spans="1:5" x14ac:dyDescent="0.3">
      <c r="A14" t="s">
        <v>41</v>
      </c>
      <c r="B14">
        <v>27.114999999999998</v>
      </c>
      <c r="C14">
        <v>27.466000000000001</v>
      </c>
      <c r="D14">
        <v>27.445</v>
      </c>
      <c r="E14">
        <f t="shared" si="0"/>
        <v>5.9829059829061642</v>
      </c>
    </row>
    <row r="15" spans="1:5" x14ac:dyDescent="0.3">
      <c r="A15" t="s">
        <v>42</v>
      </c>
      <c r="B15">
        <v>34.432000000000002</v>
      </c>
      <c r="C15">
        <v>34.713000000000001</v>
      </c>
      <c r="D15">
        <v>34.695</v>
      </c>
      <c r="E15">
        <f t="shared" si="0"/>
        <v>6.4056939501782058</v>
      </c>
    </row>
    <row r="16" spans="1:5" x14ac:dyDescent="0.3">
      <c r="A16" t="s">
        <v>43</v>
      </c>
      <c r="B16">
        <v>23.581</v>
      </c>
      <c r="C16">
        <v>23.882000000000001</v>
      </c>
      <c r="D16">
        <v>23.864000000000001</v>
      </c>
      <c r="E16">
        <f t="shared" si="0"/>
        <v>5.9800664451829126</v>
      </c>
    </row>
    <row r="17" spans="1:5" x14ac:dyDescent="0.3">
      <c r="A17" t="s">
        <v>44</v>
      </c>
      <c r="B17">
        <v>24.954000000000001</v>
      </c>
      <c r="C17">
        <v>25.227</v>
      </c>
      <c r="D17">
        <v>25.21</v>
      </c>
      <c r="E17">
        <f t="shared" si="0"/>
        <v>6.2271062271060362</v>
      </c>
    </row>
    <row r="18" spans="1:5" x14ac:dyDescent="0.3">
      <c r="A18" t="s">
        <v>45</v>
      </c>
      <c r="B18">
        <v>10.364000000000001</v>
      </c>
      <c r="C18">
        <v>10.629</v>
      </c>
      <c r="D18">
        <v>10.612</v>
      </c>
      <c r="E18">
        <f t="shared" si="0"/>
        <v>6.4150943396224669</v>
      </c>
    </row>
    <row r="19" spans="1:5" x14ac:dyDescent="0.3">
      <c r="A19" t="s">
        <v>46</v>
      </c>
      <c r="B19">
        <v>10.994999999999999</v>
      </c>
      <c r="C19">
        <v>11.275</v>
      </c>
      <c r="D19">
        <v>11.257</v>
      </c>
      <c r="E19">
        <f t="shared" si="0"/>
        <v>6.4285714285716455</v>
      </c>
    </row>
    <row r="20" spans="1:5" x14ac:dyDescent="0.3">
      <c r="A20" t="s">
        <v>47</v>
      </c>
      <c r="B20">
        <v>6.3949999999999996</v>
      </c>
      <c r="C20">
        <v>6.5090000000000003</v>
      </c>
      <c r="D20">
        <v>6.5010000000000003</v>
      </c>
      <c r="E20">
        <f t="shared" si="0"/>
        <v>7.0175438596490824</v>
      </c>
    </row>
    <row r="21" spans="1:5" x14ac:dyDescent="0.3">
      <c r="A21" t="s">
        <v>48</v>
      </c>
      <c r="B21">
        <v>10.051</v>
      </c>
      <c r="C21">
        <v>10.278</v>
      </c>
      <c r="D21">
        <v>10.259</v>
      </c>
      <c r="E21">
        <f t="shared" si="0"/>
        <v>8.3700440528634807</v>
      </c>
    </row>
    <row r="22" spans="1:5" x14ac:dyDescent="0.3">
      <c r="A22" t="s">
        <v>49</v>
      </c>
      <c r="B22">
        <v>10.563000000000001</v>
      </c>
      <c r="C22">
        <v>10.75</v>
      </c>
      <c r="D22">
        <v>10.739000000000001</v>
      </c>
      <c r="E22">
        <f t="shared" si="0"/>
        <v>5.8823529411760793</v>
      </c>
    </row>
    <row r="23" spans="1:5" x14ac:dyDescent="0.3">
      <c r="A23" t="s">
        <v>50</v>
      </c>
      <c r="B23">
        <v>9.7949999999999999</v>
      </c>
      <c r="C23">
        <v>10.162000000000001</v>
      </c>
      <c r="D23">
        <v>10.141999999999999</v>
      </c>
      <c r="E23">
        <f t="shared" si="0"/>
        <v>5.4495912806543059</v>
      </c>
    </row>
    <row r="24" spans="1:5" x14ac:dyDescent="0.3">
      <c r="A24" t="s">
        <v>51</v>
      </c>
      <c r="B24">
        <v>9.7970000000000006</v>
      </c>
      <c r="C24">
        <v>9.9789999999999992</v>
      </c>
      <c r="D24">
        <v>9.9700000000000006</v>
      </c>
      <c r="E24">
        <f t="shared" si="0"/>
        <v>4.9450549450541939</v>
      </c>
    </row>
    <row r="25" spans="1:5" x14ac:dyDescent="0.3">
      <c r="A25" t="s">
        <v>52</v>
      </c>
      <c r="B25">
        <v>6.97</v>
      </c>
      <c r="C25">
        <v>7.1289999999999996</v>
      </c>
      <c r="D25">
        <v>7.1219999999999999</v>
      </c>
      <c r="E25">
        <f t="shared" si="0"/>
        <v>4.4025157232702403</v>
      </c>
    </row>
    <row r="26" spans="1:5" x14ac:dyDescent="0.3">
      <c r="A26" t="s">
        <v>53</v>
      </c>
      <c r="B26">
        <v>7.133</v>
      </c>
      <c r="C26">
        <v>7.2649999999999997</v>
      </c>
      <c r="D26">
        <v>7.2590000000000003</v>
      </c>
      <c r="E26">
        <f t="shared" si="0"/>
        <v>4.5454545454540565</v>
      </c>
    </row>
    <row r="27" spans="1:5" x14ac:dyDescent="0.3">
      <c r="A27" t="s">
        <v>54</v>
      </c>
      <c r="B27">
        <v>6.6710000000000003</v>
      </c>
      <c r="C27">
        <v>7.3520000000000003</v>
      </c>
      <c r="D27">
        <v>7.3049999999999997</v>
      </c>
      <c r="E27">
        <f t="shared" si="0"/>
        <v>6.901615271659411</v>
      </c>
    </row>
    <row r="28" spans="1:5" x14ac:dyDescent="0.3">
      <c r="A28" t="s">
        <v>55</v>
      </c>
      <c r="B28">
        <v>7.3019999999999996</v>
      </c>
      <c r="C28">
        <v>7.6</v>
      </c>
      <c r="D28">
        <v>7.5810000000000004</v>
      </c>
      <c r="E28">
        <f t="shared" si="0"/>
        <v>6.3758389261742403</v>
      </c>
    </row>
    <row r="29" spans="1:5" x14ac:dyDescent="0.3">
      <c r="A29" t="s">
        <v>56</v>
      </c>
      <c r="B29">
        <v>6.88</v>
      </c>
      <c r="C29">
        <v>7.165</v>
      </c>
      <c r="D29">
        <v>7.15</v>
      </c>
      <c r="E29">
        <f t="shared" si="0"/>
        <v>5.263157894736727</v>
      </c>
    </row>
    <row r="30" spans="1:5" x14ac:dyDescent="0.3">
      <c r="A30" t="s">
        <v>57</v>
      </c>
      <c r="B30">
        <v>6.7560000000000002</v>
      </c>
      <c r="C30">
        <v>6.8620000000000001</v>
      </c>
      <c r="D30">
        <v>6.8559999999999999</v>
      </c>
      <c r="E30">
        <f t="shared" si="0"/>
        <v>5.6603773584907877</v>
      </c>
    </row>
    <row r="31" spans="1:5" x14ac:dyDescent="0.3">
      <c r="A31" t="s">
        <v>58</v>
      </c>
      <c r="B31">
        <v>11.335000000000001</v>
      </c>
      <c r="C31">
        <v>11.565</v>
      </c>
      <c r="D31">
        <v>11.552</v>
      </c>
      <c r="E31">
        <f t="shared" si="0"/>
        <v>5.6521739130434687</v>
      </c>
    </row>
    <row r="32" spans="1:5" x14ac:dyDescent="0.3">
      <c r="A32" t="s">
        <v>59</v>
      </c>
      <c r="B32">
        <v>12.278</v>
      </c>
      <c r="C32">
        <v>12.492000000000001</v>
      </c>
      <c r="D32">
        <v>12.478</v>
      </c>
      <c r="E32">
        <f t="shared" si="0"/>
        <v>6.542056074766867</v>
      </c>
    </row>
    <row r="33" spans="1:5" x14ac:dyDescent="0.3">
      <c r="A33" t="s">
        <v>60</v>
      </c>
      <c r="B33">
        <v>24.957000000000001</v>
      </c>
      <c r="C33">
        <v>25.093</v>
      </c>
      <c r="D33">
        <v>25.084</v>
      </c>
      <c r="E33">
        <f t="shared" si="0"/>
        <v>6.6176470588238185</v>
      </c>
    </row>
    <row r="34" spans="1:5" x14ac:dyDescent="0.3">
      <c r="A34" t="s">
        <v>61</v>
      </c>
      <c r="B34">
        <v>22.449000000000002</v>
      </c>
      <c r="C34">
        <v>23.181999999999999</v>
      </c>
      <c r="D34">
        <v>23.135999999999999</v>
      </c>
      <c r="E34">
        <f t="shared" si="0"/>
        <v>6.275579809004034</v>
      </c>
    </row>
    <row r="35" spans="1:5" x14ac:dyDescent="0.3">
      <c r="A35" t="s">
        <v>62</v>
      </c>
      <c r="B35">
        <v>27.119</v>
      </c>
      <c r="C35">
        <v>27.300999999999998</v>
      </c>
      <c r="D35">
        <v>27.288</v>
      </c>
      <c r="E35">
        <f t="shared" si="0"/>
        <v>7.1428571428561671</v>
      </c>
    </row>
    <row r="36" spans="1:5" x14ac:dyDescent="0.3">
      <c r="A36" t="s">
        <v>63</v>
      </c>
      <c r="B36">
        <v>22.913</v>
      </c>
      <c r="C36">
        <v>23.06</v>
      </c>
      <c r="D36">
        <v>23.052</v>
      </c>
      <c r="E36">
        <f t="shared" si="0"/>
        <v>5.4421768707477565</v>
      </c>
    </row>
    <row r="37" spans="1:5" x14ac:dyDescent="0.3">
      <c r="A37" t="s">
        <v>64</v>
      </c>
      <c r="B37">
        <v>23.585999999999999</v>
      </c>
      <c r="C37">
        <v>23.655999999999999</v>
      </c>
      <c r="D37">
        <v>23.65</v>
      </c>
      <c r="E37">
        <f t="shared" si="0"/>
        <v>8.5714285714288607</v>
      </c>
    </row>
    <row r="38" spans="1:5" x14ac:dyDescent="0.3">
      <c r="A38" t="s">
        <v>65</v>
      </c>
      <c r="B38">
        <v>26.690999999999999</v>
      </c>
      <c r="C38">
        <v>26.759</v>
      </c>
      <c r="D38">
        <v>26.753</v>
      </c>
      <c r="E38">
        <f t="shared" si="0"/>
        <v>8.8235294117648593</v>
      </c>
    </row>
    <row r="39" spans="1:5" x14ac:dyDescent="0.3">
      <c r="A39" t="s">
        <v>66</v>
      </c>
      <c r="B39">
        <v>24.071999999999999</v>
      </c>
      <c r="C39">
        <v>24.286000000000001</v>
      </c>
      <c r="D39">
        <v>24.274999999999999</v>
      </c>
      <c r="E39">
        <f t="shared" si="0"/>
        <v>5.1401869158890996</v>
      </c>
    </row>
    <row r="40" spans="1:5" x14ac:dyDescent="0.3">
      <c r="A40" t="s">
        <v>67</v>
      </c>
      <c r="B40">
        <v>34.436</v>
      </c>
      <c r="C40">
        <v>34.515999999999998</v>
      </c>
      <c r="D40">
        <v>34.51</v>
      </c>
      <c r="E40">
        <f t="shared" si="0"/>
        <v>7.5000000000004441</v>
      </c>
    </row>
    <row r="41" spans="1:5" x14ac:dyDescent="0.3">
      <c r="A41" t="s">
        <v>68</v>
      </c>
      <c r="B41">
        <v>31.161999999999999</v>
      </c>
      <c r="C41">
        <v>31.210999999999999</v>
      </c>
      <c r="D41">
        <v>31.207000000000001</v>
      </c>
      <c r="E41">
        <f t="shared" si="0"/>
        <v>8.16326530611801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oxygen_LYR_final</vt:lpstr>
      <vt:lpstr>Kalkulacja_OM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jakub buda</cp:lastModifiedBy>
  <dcterms:created xsi:type="dcterms:W3CDTF">2022-01-04T14:42:47Z</dcterms:created>
  <dcterms:modified xsi:type="dcterms:W3CDTF">2022-04-19T12:50:20Z</dcterms:modified>
</cp:coreProperties>
</file>