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f313c7e1df1b448f/Nauka/Projekty/W trakcie/OPUS_Effects of animals on oxygen conditions in cryoconite holes/Effects-of-animals-on-oxygen-conditions-in-cryoconite-holes/Input/Forni/"/>
    </mc:Choice>
  </mc:AlternateContent>
  <xr:revisionPtr revIDLastSave="1" documentId="11_6575232F38A9DB40A0FB70D64251E525BC7798A2" xr6:coauthVersionLast="47" xr6:coauthVersionMax="47" xr10:uidLastSave="{BFCD73F1-7795-46EF-B807-C6D525E653A3}"/>
  <bookViews>
    <workbookView xWindow="-120" yWindow="-120" windowWidth="29040" windowHeight="15720" xr2:uid="{00000000-000D-0000-FFFF-FFFF00000000}"/>
  </bookViews>
  <sheets>
    <sheet name="Dane" sheetId="3" r:id="rId1"/>
    <sheet name="OM_calculation" sheetId="5" r:id="rId2"/>
    <sheet name="Legenda" sheetId="4" r:id="rId3"/>
    <sheet name="Baza poprawiona" sheetId="1" r:id="rId4"/>
    <sheet name="Baza dla Kuby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2" i="5"/>
  <c r="H3" i="5"/>
  <c r="H4" i="5"/>
  <c r="I4" i="5" s="1"/>
  <c r="H5" i="5"/>
  <c r="I5" i="5" s="1"/>
  <c r="H6" i="5"/>
  <c r="I6" i="5" s="1"/>
  <c r="H7" i="5"/>
  <c r="H8" i="5"/>
  <c r="I8" i="5" s="1"/>
  <c r="H9" i="5"/>
  <c r="H10" i="5"/>
  <c r="H11" i="5"/>
  <c r="H12" i="5"/>
  <c r="H13" i="5"/>
  <c r="I13" i="5" s="1"/>
  <c r="H14" i="5"/>
  <c r="I14" i="5" s="1"/>
  <c r="H15" i="5"/>
  <c r="H16" i="5"/>
  <c r="H17" i="5"/>
  <c r="H18" i="5"/>
  <c r="H19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" i="5"/>
  <c r="I19" i="5" l="1"/>
  <c r="I11" i="5"/>
  <c r="I18" i="5"/>
  <c r="I17" i="5"/>
  <c r="I9" i="5"/>
  <c r="I12" i="5"/>
  <c r="I10" i="5"/>
  <c r="I16" i="5"/>
  <c r="I15" i="5"/>
  <c r="I7" i="5"/>
  <c r="F19" i="3"/>
  <c r="H19" i="3" s="1"/>
  <c r="F18" i="3"/>
  <c r="H18" i="3" s="1"/>
  <c r="F17" i="3"/>
  <c r="H17" i="3" s="1"/>
  <c r="F16" i="3"/>
  <c r="H16" i="3" s="1"/>
  <c r="F15" i="3"/>
  <c r="H15" i="3" s="1"/>
  <c r="F14" i="3"/>
  <c r="H14" i="3" s="1"/>
  <c r="F13" i="3"/>
  <c r="H13" i="3" s="1"/>
  <c r="F12" i="3"/>
  <c r="H12" i="3" s="1"/>
  <c r="F11" i="3"/>
  <c r="H11" i="3" s="1"/>
  <c r="F10" i="3"/>
  <c r="H10" i="3" s="1"/>
  <c r="F9" i="3"/>
  <c r="H9" i="3" s="1"/>
  <c r="F8" i="3"/>
  <c r="H8" i="3" s="1"/>
  <c r="F7" i="3"/>
  <c r="H7" i="3" s="1"/>
  <c r="F6" i="3"/>
  <c r="H6" i="3" s="1"/>
  <c r="F5" i="3"/>
  <c r="H5" i="3" s="1"/>
  <c r="F4" i="3"/>
  <c r="H4" i="3" s="1"/>
  <c r="F3" i="3"/>
  <c r="H3" i="3" s="1"/>
  <c r="F2" i="3"/>
  <c r="H2" i="3" s="1"/>
  <c r="D28" i="2"/>
  <c r="F28" i="2" s="1"/>
  <c r="D27" i="2"/>
  <c r="F27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D39" i="1"/>
  <c r="F39" i="1" s="1"/>
  <c r="D40" i="1"/>
  <c r="F40" i="1" s="1"/>
  <c r="F24" i="1"/>
  <c r="F32" i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D33" i="1"/>
  <c r="F33" i="1" s="1"/>
  <c r="D34" i="1"/>
  <c r="F34" i="1" s="1"/>
  <c r="D35" i="1"/>
  <c r="F35" i="1" s="1"/>
  <c r="D36" i="1"/>
  <c r="F36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4" i="1"/>
  <c r="F4" i="1" s="1"/>
</calcChain>
</file>

<file path=xl/sharedStrings.xml><?xml version="1.0" encoding="utf-8"?>
<sst xmlns="http://schemas.openxmlformats.org/spreadsheetml/2006/main" count="148" uniqueCount="63">
  <si>
    <t>name</t>
  </si>
  <si>
    <t>deformed_specimens</t>
  </si>
  <si>
    <t>accurate_specimens</t>
  </si>
  <si>
    <t>deformed_biomass (ug), calculate from median value of single specimen</t>
  </si>
  <si>
    <t>accurate_biomass (ug) from photos</t>
  </si>
  <si>
    <t>total_biomass</t>
  </si>
  <si>
    <t>krio3_p1</t>
  </si>
  <si>
    <t>krio3_p2</t>
  </si>
  <si>
    <t>krio3_p3</t>
  </si>
  <si>
    <t>krio3_OM</t>
  </si>
  <si>
    <t>krio4_p1</t>
  </si>
  <si>
    <t>krio4_p2</t>
  </si>
  <si>
    <t>krio4_p3</t>
  </si>
  <si>
    <t>krio4_OM</t>
  </si>
  <si>
    <t>krio5_p1</t>
  </si>
  <si>
    <t>krio5_p2</t>
  </si>
  <si>
    <t>krio5_p3</t>
  </si>
  <si>
    <t>krio5_OM</t>
  </si>
  <si>
    <t>krio5.2_p1</t>
  </si>
  <si>
    <t>krio5.2_p2</t>
  </si>
  <si>
    <t>krio5.2_p3</t>
  </si>
  <si>
    <t>krio5.2_OM</t>
  </si>
  <si>
    <t>krio6_p1</t>
  </si>
  <si>
    <t>krio6_p2</t>
  </si>
  <si>
    <t>krio6_p3</t>
  </si>
  <si>
    <t>krio6_OM</t>
  </si>
  <si>
    <t>krio7_p1</t>
  </si>
  <si>
    <t>krio7_p2</t>
  </si>
  <si>
    <t>krio7_p3</t>
  </si>
  <si>
    <t>krio8_p1</t>
  </si>
  <si>
    <t>krio8_OM</t>
  </si>
  <si>
    <t>krio9_p1</t>
  </si>
  <si>
    <t>krio9_p2</t>
  </si>
  <si>
    <t>krio9_p3</t>
  </si>
  <si>
    <t>krio9_OM</t>
  </si>
  <si>
    <t>krio10_p1</t>
  </si>
  <si>
    <t>krio10_p2</t>
  </si>
  <si>
    <t>krio10_p3</t>
  </si>
  <si>
    <t>krio10_OM</t>
  </si>
  <si>
    <t>noname</t>
  </si>
  <si>
    <t>OM(krio7??)</t>
  </si>
  <si>
    <t>median biomass of single specimen: 2,46 ug</t>
  </si>
  <si>
    <t>mm</t>
  </si>
  <si>
    <t>krio 1</t>
  </si>
  <si>
    <t>krio 2</t>
  </si>
  <si>
    <t>sprawdzic na falkonach</t>
  </si>
  <si>
    <t>wywalamy profile</t>
  </si>
  <si>
    <t>organika do spalenia</t>
  </si>
  <si>
    <t>próbki na 24h eksperyment. Nie dotyczy OPUSa</t>
  </si>
  <si>
    <t>trzeba sprawdzic krawedzie falkonów czy to jest</t>
  </si>
  <si>
    <t>deformed_biomass</t>
  </si>
  <si>
    <t>accurate_biomass</t>
  </si>
  <si>
    <t>prof_ID</t>
  </si>
  <si>
    <t>krio_ID</t>
  </si>
  <si>
    <t>OM</t>
  </si>
  <si>
    <t>OM_kriokonit</t>
  </si>
  <si>
    <t>after_ignition</t>
  </si>
  <si>
    <t>dry_mass</t>
  </si>
  <si>
    <t>tare_mass</t>
  </si>
  <si>
    <t>dry_cryo</t>
  </si>
  <si>
    <t>after_ignition_cryo</t>
  </si>
  <si>
    <t>cryo_mass</t>
  </si>
  <si>
    <t>animal_dens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</si>
</sst>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wrapText="1"/>
    </xf>
    <xf numFmtId="0" fontId="0" fillId="7" borderId="0" xfId="0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M1" sqref="M1"/>
    </sheetView>
  </sheetViews>
  <sheetFormatPr defaultRowHeight="15" x14ac:dyDescent="0.25"/>
  <cols>
    <col min="2" max="2" width="8.5703125" bestFit="1" customWidth="1"/>
    <col min="3" max="3" width="8.5703125" customWidth="1"/>
    <col min="4" max="4" width="20.5703125" bestFit="1" customWidth="1"/>
    <col min="5" max="5" width="19.140625" bestFit="1" customWidth="1"/>
    <col min="6" max="6" width="18.42578125" bestFit="1" customWidth="1"/>
    <col min="7" max="7" width="16.85546875" bestFit="1" customWidth="1"/>
    <col min="8" max="8" width="13.5703125" bestFit="1" customWidth="1"/>
    <col min="9" max="9" width="4.42578125" bestFit="1" customWidth="1"/>
    <col min="11" max="11" width="13.28515625" bestFit="1" customWidth="1"/>
    <col min="12" max="12" width="10.140625" bestFit="1" customWidth="1"/>
    <col min="13" max="13" width="12.28515625" bestFit="1" customWidth="1"/>
  </cols>
  <sheetData>
    <row r="1" spans="1:13" x14ac:dyDescent="0.25">
      <c r="A1" t="s">
        <v>52</v>
      </c>
      <c r="B1" t="s">
        <v>0</v>
      </c>
      <c r="C1" t="s">
        <v>53</v>
      </c>
      <c r="D1" t="s">
        <v>1</v>
      </c>
      <c r="E1" t="s">
        <v>2</v>
      </c>
      <c r="F1" t="s">
        <v>50</v>
      </c>
      <c r="G1" t="s">
        <v>51</v>
      </c>
      <c r="H1" t="s">
        <v>5</v>
      </c>
      <c r="I1" t="s">
        <v>42</v>
      </c>
      <c r="J1" t="s">
        <v>54</v>
      </c>
      <c r="K1" t="s">
        <v>55</v>
      </c>
      <c r="L1" t="s">
        <v>61</v>
      </c>
      <c r="M1" t="s">
        <v>62</v>
      </c>
    </row>
    <row r="2" spans="1:13" x14ac:dyDescent="0.25">
      <c r="A2">
        <v>1</v>
      </c>
      <c r="B2" t="s">
        <v>6</v>
      </c>
      <c r="C2">
        <v>3</v>
      </c>
      <c r="D2">
        <v>18</v>
      </c>
      <c r="E2">
        <v>20</v>
      </c>
      <c r="F2">
        <f>D2*2.46</f>
        <v>44.28</v>
      </c>
      <c r="G2">
        <v>108.15</v>
      </c>
      <c r="H2">
        <f>G2+F2</f>
        <v>152.43</v>
      </c>
      <c r="I2">
        <v>2</v>
      </c>
      <c r="J2">
        <v>8.68</v>
      </c>
      <c r="K2">
        <v>8.2200000000000006</v>
      </c>
      <c r="L2">
        <v>8.2899999999998641E-2</v>
      </c>
      <c r="M2">
        <v>458</v>
      </c>
    </row>
    <row r="3" spans="1:13" x14ac:dyDescent="0.25">
      <c r="A3">
        <v>2</v>
      </c>
      <c r="B3" t="s">
        <v>7</v>
      </c>
      <c r="C3">
        <v>3</v>
      </c>
      <c r="D3">
        <v>24</v>
      </c>
      <c r="E3">
        <v>15</v>
      </c>
      <c r="F3">
        <f t="shared" ref="F3:F19" si="0">D3*2.46</f>
        <v>59.04</v>
      </c>
      <c r="G3">
        <v>41.4</v>
      </c>
      <c r="H3">
        <f t="shared" ref="H3:H19" si="1">G3+F3</f>
        <v>100.44</v>
      </c>
      <c r="I3">
        <v>2</v>
      </c>
      <c r="J3">
        <v>10.89</v>
      </c>
      <c r="K3">
        <v>8.2200000000000006</v>
      </c>
      <c r="L3">
        <v>3.580000000000183E-2</v>
      </c>
      <c r="M3">
        <v>1089</v>
      </c>
    </row>
    <row r="4" spans="1:13" x14ac:dyDescent="0.25">
      <c r="A4">
        <v>3</v>
      </c>
      <c r="B4" t="s">
        <v>8</v>
      </c>
      <c r="C4">
        <v>3</v>
      </c>
      <c r="D4">
        <v>1</v>
      </c>
      <c r="E4">
        <v>2</v>
      </c>
      <c r="F4">
        <f t="shared" si="0"/>
        <v>2.46</v>
      </c>
      <c r="G4">
        <v>4.21</v>
      </c>
      <c r="H4">
        <f t="shared" si="1"/>
        <v>6.67</v>
      </c>
      <c r="I4">
        <v>2</v>
      </c>
      <c r="J4">
        <v>7.25</v>
      </c>
      <c r="K4">
        <v>8.2200000000000006</v>
      </c>
      <c r="L4">
        <v>3.7199999999998568E-2</v>
      </c>
      <c r="M4">
        <v>81</v>
      </c>
    </row>
    <row r="5" spans="1:13" x14ac:dyDescent="0.25">
      <c r="A5">
        <v>4</v>
      </c>
      <c r="B5" t="s">
        <v>10</v>
      </c>
      <c r="C5">
        <v>4</v>
      </c>
      <c r="D5">
        <v>2</v>
      </c>
      <c r="E5">
        <v>5</v>
      </c>
      <c r="F5">
        <f t="shared" si="0"/>
        <v>4.92</v>
      </c>
      <c r="G5">
        <v>10.38</v>
      </c>
      <c r="H5">
        <f t="shared" si="1"/>
        <v>15.3</v>
      </c>
      <c r="I5">
        <v>3</v>
      </c>
      <c r="J5">
        <v>5.56</v>
      </c>
      <c r="K5">
        <v>9.98</v>
      </c>
      <c r="L5">
        <v>5.2099999999999369E-2</v>
      </c>
      <c r="M5">
        <v>134</v>
      </c>
    </row>
    <row r="6" spans="1:13" x14ac:dyDescent="0.25">
      <c r="A6">
        <v>5</v>
      </c>
      <c r="B6" t="s">
        <v>11</v>
      </c>
      <c r="C6">
        <v>4</v>
      </c>
      <c r="D6">
        <v>2</v>
      </c>
      <c r="E6">
        <v>1</v>
      </c>
      <c r="F6">
        <f t="shared" si="0"/>
        <v>4.92</v>
      </c>
      <c r="G6">
        <v>3.14</v>
      </c>
      <c r="H6">
        <f t="shared" si="1"/>
        <v>8.06</v>
      </c>
      <c r="I6">
        <v>3</v>
      </c>
      <c r="J6">
        <v>10.7</v>
      </c>
      <c r="K6">
        <v>9.98</v>
      </c>
      <c r="L6">
        <v>4.2000000000001592E-2</v>
      </c>
      <c r="M6">
        <v>71</v>
      </c>
    </row>
    <row r="7" spans="1:13" x14ac:dyDescent="0.25">
      <c r="A7">
        <v>6</v>
      </c>
      <c r="B7" t="s">
        <v>12</v>
      </c>
      <c r="C7">
        <v>4</v>
      </c>
      <c r="D7">
        <v>1</v>
      </c>
      <c r="E7">
        <v>0</v>
      </c>
      <c r="F7">
        <f t="shared" si="0"/>
        <v>2.46</v>
      </c>
      <c r="G7">
        <v>0</v>
      </c>
      <c r="H7">
        <f t="shared" si="1"/>
        <v>2.46</v>
      </c>
      <c r="I7">
        <v>3</v>
      </c>
      <c r="J7">
        <v>6.96</v>
      </c>
      <c r="K7">
        <v>9.98</v>
      </c>
      <c r="L7">
        <v>2.5999999999999801E-2</v>
      </c>
      <c r="M7">
        <v>38</v>
      </c>
    </row>
    <row r="8" spans="1:13" x14ac:dyDescent="0.25">
      <c r="A8">
        <v>7</v>
      </c>
      <c r="B8" t="s">
        <v>14</v>
      </c>
      <c r="C8">
        <v>5</v>
      </c>
      <c r="D8">
        <v>3</v>
      </c>
      <c r="E8">
        <v>4</v>
      </c>
      <c r="F8">
        <f t="shared" si="0"/>
        <v>7.38</v>
      </c>
      <c r="G8">
        <v>30.81</v>
      </c>
      <c r="H8">
        <f t="shared" si="1"/>
        <v>38.19</v>
      </c>
      <c r="I8">
        <v>4</v>
      </c>
      <c r="J8">
        <v>13.76</v>
      </c>
      <c r="K8">
        <v>12.5</v>
      </c>
      <c r="L8">
        <v>5.689999999999884E-2</v>
      </c>
      <c r="M8">
        <v>123</v>
      </c>
    </row>
    <row r="9" spans="1:13" x14ac:dyDescent="0.25">
      <c r="A9">
        <v>8</v>
      </c>
      <c r="B9" t="s">
        <v>15</v>
      </c>
      <c r="C9">
        <v>5</v>
      </c>
      <c r="D9">
        <v>3</v>
      </c>
      <c r="E9">
        <v>7</v>
      </c>
      <c r="F9">
        <f t="shared" si="0"/>
        <v>7.38</v>
      </c>
      <c r="G9">
        <v>23.9</v>
      </c>
      <c r="H9">
        <f t="shared" si="1"/>
        <v>31.279999999999998</v>
      </c>
      <c r="I9">
        <v>4</v>
      </c>
      <c r="J9">
        <v>16.309999999999999</v>
      </c>
      <c r="K9">
        <v>12.5</v>
      </c>
      <c r="L9">
        <v>3.7400000000001654E-2</v>
      </c>
      <c r="M9">
        <v>267</v>
      </c>
    </row>
    <row r="10" spans="1:13" x14ac:dyDescent="0.25">
      <c r="A10">
        <v>9</v>
      </c>
      <c r="B10" t="s">
        <v>16</v>
      </c>
      <c r="C10">
        <v>5</v>
      </c>
      <c r="D10">
        <v>2</v>
      </c>
      <c r="E10">
        <v>1</v>
      </c>
      <c r="F10">
        <f t="shared" si="0"/>
        <v>4.92</v>
      </c>
      <c r="G10">
        <v>3.57</v>
      </c>
      <c r="H10">
        <f t="shared" si="1"/>
        <v>8.49</v>
      </c>
      <c r="I10">
        <v>4</v>
      </c>
      <c r="J10">
        <v>11.33</v>
      </c>
      <c r="K10">
        <v>12.5</v>
      </c>
      <c r="L10">
        <v>3.9699999999999847E-2</v>
      </c>
      <c r="M10">
        <v>76</v>
      </c>
    </row>
    <row r="11" spans="1:13" x14ac:dyDescent="0.25">
      <c r="A11">
        <v>10</v>
      </c>
      <c r="B11" t="s">
        <v>22</v>
      </c>
      <c r="C11">
        <v>6</v>
      </c>
      <c r="D11">
        <v>11</v>
      </c>
      <c r="E11">
        <v>12</v>
      </c>
      <c r="F11">
        <f t="shared" si="0"/>
        <v>27.06</v>
      </c>
      <c r="G11">
        <v>26.24</v>
      </c>
      <c r="H11">
        <f t="shared" si="1"/>
        <v>53.3</v>
      </c>
      <c r="I11">
        <v>3</v>
      </c>
      <c r="J11">
        <v>9.27</v>
      </c>
      <c r="K11">
        <v>11.94</v>
      </c>
      <c r="L11">
        <v>3.0200000000000671E-2</v>
      </c>
      <c r="M11">
        <v>762</v>
      </c>
    </row>
    <row r="12" spans="1:13" x14ac:dyDescent="0.25">
      <c r="A12">
        <v>11</v>
      </c>
      <c r="B12" t="s">
        <v>23</v>
      </c>
      <c r="C12">
        <v>6</v>
      </c>
      <c r="D12">
        <v>0</v>
      </c>
      <c r="E12">
        <v>0</v>
      </c>
      <c r="F12">
        <f t="shared" si="0"/>
        <v>0</v>
      </c>
      <c r="G12">
        <v>0</v>
      </c>
      <c r="H12">
        <f t="shared" si="1"/>
        <v>0</v>
      </c>
      <c r="I12">
        <v>3</v>
      </c>
      <c r="J12">
        <v>11.96</v>
      </c>
      <c r="K12">
        <v>11.94</v>
      </c>
      <c r="L12">
        <v>3.7600000000001188E-2</v>
      </c>
      <c r="M12">
        <v>0</v>
      </c>
    </row>
    <row r="13" spans="1:13" x14ac:dyDescent="0.25">
      <c r="A13">
        <v>12</v>
      </c>
      <c r="B13" t="s">
        <v>24</v>
      </c>
      <c r="C13">
        <v>6</v>
      </c>
      <c r="D13">
        <v>0</v>
      </c>
      <c r="E13">
        <v>1</v>
      </c>
      <c r="F13">
        <f t="shared" si="0"/>
        <v>0</v>
      </c>
      <c r="G13">
        <v>1.2</v>
      </c>
      <c r="H13">
        <f t="shared" si="1"/>
        <v>1.2</v>
      </c>
      <c r="I13">
        <v>3</v>
      </c>
      <c r="J13">
        <v>15.41</v>
      </c>
      <c r="K13">
        <v>11.94</v>
      </c>
      <c r="L13">
        <v>2.4000000000000909E-2</v>
      </c>
      <c r="M13">
        <v>42</v>
      </c>
    </row>
    <row r="14" spans="1:13" x14ac:dyDescent="0.25">
      <c r="A14">
        <v>13</v>
      </c>
      <c r="B14" t="s">
        <v>26</v>
      </c>
      <c r="C14">
        <v>7</v>
      </c>
      <c r="D14">
        <v>1</v>
      </c>
      <c r="E14">
        <v>5</v>
      </c>
      <c r="F14">
        <f t="shared" si="0"/>
        <v>2.46</v>
      </c>
      <c r="G14">
        <v>32.81</v>
      </c>
      <c r="H14">
        <f t="shared" si="1"/>
        <v>35.270000000000003</v>
      </c>
      <c r="I14">
        <v>3</v>
      </c>
      <c r="J14">
        <v>14.26</v>
      </c>
      <c r="L14">
        <v>8.9700000000000557E-2</v>
      </c>
      <c r="M14">
        <v>67</v>
      </c>
    </row>
    <row r="15" spans="1:13" x14ac:dyDescent="0.25">
      <c r="A15">
        <v>14</v>
      </c>
      <c r="B15" t="s">
        <v>27</v>
      </c>
      <c r="C15">
        <v>7</v>
      </c>
      <c r="D15">
        <v>7</v>
      </c>
      <c r="E15">
        <v>0</v>
      </c>
      <c r="F15">
        <f t="shared" si="0"/>
        <v>17.22</v>
      </c>
      <c r="G15">
        <v>0</v>
      </c>
      <c r="H15">
        <f t="shared" si="1"/>
        <v>17.22</v>
      </c>
      <c r="I15">
        <v>3</v>
      </c>
      <c r="J15">
        <v>14.55</v>
      </c>
      <c r="L15">
        <v>7.0100000000000051E-2</v>
      </c>
      <c r="M15">
        <v>100</v>
      </c>
    </row>
    <row r="16" spans="1:13" x14ac:dyDescent="0.25">
      <c r="A16">
        <v>15</v>
      </c>
      <c r="B16" t="s">
        <v>28</v>
      </c>
      <c r="C16">
        <v>7</v>
      </c>
      <c r="D16">
        <v>1</v>
      </c>
      <c r="E16">
        <v>1</v>
      </c>
      <c r="F16">
        <f t="shared" si="0"/>
        <v>2.46</v>
      </c>
      <c r="G16">
        <v>0.98</v>
      </c>
      <c r="H16">
        <f t="shared" si="1"/>
        <v>3.44</v>
      </c>
      <c r="I16">
        <v>3</v>
      </c>
      <c r="J16">
        <v>11.01</v>
      </c>
      <c r="L16">
        <v>0.10440000000000182</v>
      </c>
      <c r="M16">
        <v>19</v>
      </c>
    </row>
    <row r="17" spans="1:13" x14ac:dyDescent="0.25">
      <c r="A17">
        <v>16</v>
      </c>
      <c r="B17" t="s">
        <v>31</v>
      </c>
      <c r="C17">
        <v>9</v>
      </c>
      <c r="D17">
        <v>0</v>
      </c>
      <c r="E17">
        <v>4</v>
      </c>
      <c r="F17">
        <f t="shared" si="0"/>
        <v>0</v>
      </c>
      <c r="G17">
        <v>24</v>
      </c>
      <c r="H17">
        <f t="shared" si="1"/>
        <v>24</v>
      </c>
      <c r="I17">
        <v>2</v>
      </c>
      <c r="J17">
        <v>8.7899999999999991</v>
      </c>
      <c r="K17">
        <v>8.83</v>
      </c>
      <c r="L17">
        <v>7.0499999999999119E-2</v>
      </c>
      <c r="M17">
        <v>57</v>
      </c>
    </row>
    <row r="18" spans="1:13" x14ac:dyDescent="0.25">
      <c r="A18">
        <v>17</v>
      </c>
      <c r="B18" t="s">
        <v>32</v>
      </c>
      <c r="C18">
        <v>9</v>
      </c>
      <c r="D18">
        <v>12</v>
      </c>
      <c r="E18">
        <v>0</v>
      </c>
      <c r="F18">
        <f t="shared" si="0"/>
        <v>29.52</v>
      </c>
      <c r="G18">
        <v>0</v>
      </c>
      <c r="H18">
        <f t="shared" si="1"/>
        <v>29.52</v>
      </c>
      <c r="I18">
        <v>2</v>
      </c>
      <c r="J18">
        <v>11.03</v>
      </c>
      <c r="K18">
        <v>8.83</v>
      </c>
      <c r="L18">
        <v>8.7900000000001199E-2</v>
      </c>
      <c r="M18">
        <v>137</v>
      </c>
    </row>
    <row r="19" spans="1:13" x14ac:dyDescent="0.25">
      <c r="A19">
        <v>18</v>
      </c>
      <c r="B19" t="s">
        <v>33</v>
      </c>
      <c r="C19">
        <v>9</v>
      </c>
      <c r="D19">
        <v>0</v>
      </c>
      <c r="E19">
        <v>1</v>
      </c>
      <c r="F19">
        <f t="shared" si="0"/>
        <v>0</v>
      </c>
      <c r="G19">
        <v>9.65</v>
      </c>
      <c r="H19">
        <f t="shared" si="1"/>
        <v>9.65</v>
      </c>
      <c r="I19">
        <v>2</v>
      </c>
      <c r="J19">
        <v>6.78</v>
      </c>
      <c r="K19">
        <v>8.83</v>
      </c>
      <c r="L19">
        <v>4.5700000000000074E-2</v>
      </c>
      <c r="M19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F14" sqref="F14:F19"/>
    </sheetView>
  </sheetViews>
  <sheetFormatPr defaultRowHeight="15" x14ac:dyDescent="0.25"/>
  <cols>
    <col min="1" max="1" width="7.5703125" bestFit="1" customWidth="1"/>
    <col min="2" max="2" width="8.5703125" bestFit="1" customWidth="1"/>
    <col min="3" max="3" width="7.28515625" bestFit="1" customWidth="1"/>
    <col min="4" max="4" width="11.7109375" bestFit="1" customWidth="1"/>
    <col min="5" max="5" width="11.7109375" customWidth="1"/>
    <col min="6" max="6" width="10" bestFit="1" customWidth="1"/>
    <col min="7" max="7" width="13.28515625" bestFit="1" customWidth="1"/>
    <col min="8" max="8" width="18.140625" bestFit="1" customWidth="1"/>
    <col min="9" max="9" width="13.28515625" customWidth="1"/>
  </cols>
  <sheetData>
    <row r="1" spans="1:9" x14ac:dyDescent="0.25">
      <c r="A1" t="s">
        <v>52</v>
      </c>
      <c r="B1" t="s">
        <v>0</v>
      </c>
      <c r="C1" t="s">
        <v>53</v>
      </c>
      <c r="D1" t="s">
        <v>58</v>
      </c>
      <c r="E1" t="s">
        <v>57</v>
      </c>
      <c r="F1" t="s">
        <v>59</v>
      </c>
      <c r="G1" t="s">
        <v>56</v>
      </c>
      <c r="H1" t="s">
        <v>60</v>
      </c>
      <c r="I1" t="s">
        <v>54</v>
      </c>
    </row>
    <row r="2" spans="1:9" x14ac:dyDescent="0.25">
      <c r="A2">
        <v>1</v>
      </c>
      <c r="B2" t="s">
        <v>23</v>
      </c>
      <c r="C2">
        <v>6</v>
      </c>
      <c r="D2">
        <v>26.9575</v>
      </c>
      <c r="E2">
        <v>26.995100000000001</v>
      </c>
      <c r="F2">
        <f>E2-D2</f>
        <v>3.7600000000001188E-2</v>
      </c>
      <c r="G2">
        <v>26.990600000000001</v>
      </c>
      <c r="H2">
        <f>G2-D2</f>
        <v>3.3100000000001017E-2</v>
      </c>
      <c r="I2">
        <f>ROUND(1-(H2/F2),4)*100</f>
        <v>11.97</v>
      </c>
    </row>
    <row r="3" spans="1:9" x14ac:dyDescent="0.25">
      <c r="A3">
        <v>2</v>
      </c>
      <c r="B3" t="s">
        <v>24</v>
      </c>
      <c r="C3">
        <v>6</v>
      </c>
      <c r="D3">
        <v>26.795999999999999</v>
      </c>
      <c r="E3">
        <v>26.82</v>
      </c>
      <c r="F3">
        <f t="shared" ref="F3:F19" si="0">E3-D3</f>
        <v>2.4000000000000909E-2</v>
      </c>
      <c r="G3">
        <v>26.816600000000001</v>
      </c>
      <c r="H3">
        <f t="shared" ref="H3:H19" si="1">G3-D3</f>
        <v>2.0600000000001728E-2</v>
      </c>
      <c r="I3">
        <f t="shared" ref="I3:I19" si="2">ROUND(1-(H3/F3),4)*100</f>
        <v>14.17</v>
      </c>
    </row>
    <row r="4" spans="1:9" x14ac:dyDescent="0.25">
      <c r="A4">
        <v>3</v>
      </c>
      <c r="B4" t="s">
        <v>22</v>
      </c>
      <c r="C4">
        <v>6</v>
      </c>
      <c r="D4">
        <v>26.1097</v>
      </c>
      <c r="E4">
        <v>26.139900000000001</v>
      </c>
      <c r="F4">
        <f t="shared" si="0"/>
        <v>3.0200000000000671E-2</v>
      </c>
      <c r="G4">
        <v>26.1371</v>
      </c>
      <c r="H4">
        <f t="shared" si="1"/>
        <v>2.7400000000000091E-2</v>
      </c>
      <c r="I4">
        <f t="shared" si="2"/>
        <v>9.27</v>
      </c>
    </row>
    <row r="5" spans="1:9" x14ac:dyDescent="0.25">
      <c r="A5">
        <v>4</v>
      </c>
      <c r="B5" t="s">
        <v>16</v>
      </c>
      <c r="C5">
        <v>5</v>
      </c>
      <c r="D5">
        <v>24.7821</v>
      </c>
      <c r="E5">
        <v>24.8218</v>
      </c>
      <c r="F5">
        <f t="shared" si="0"/>
        <v>3.9699999999999847E-2</v>
      </c>
      <c r="G5">
        <v>24.817299999999999</v>
      </c>
      <c r="H5">
        <f t="shared" si="1"/>
        <v>3.5199999999999676E-2</v>
      </c>
      <c r="I5">
        <f t="shared" si="2"/>
        <v>11.34</v>
      </c>
    </row>
    <row r="6" spans="1:9" x14ac:dyDescent="0.25">
      <c r="A6">
        <v>5</v>
      </c>
      <c r="B6" t="s">
        <v>15</v>
      </c>
      <c r="C6">
        <v>5</v>
      </c>
      <c r="D6">
        <v>27.483799999999999</v>
      </c>
      <c r="E6">
        <v>27.5212</v>
      </c>
      <c r="F6">
        <f t="shared" si="0"/>
        <v>3.7400000000001654E-2</v>
      </c>
      <c r="G6">
        <v>27.5151</v>
      </c>
      <c r="H6">
        <f t="shared" si="1"/>
        <v>3.130000000000166E-2</v>
      </c>
      <c r="I6">
        <f t="shared" si="2"/>
        <v>16.309999999999999</v>
      </c>
    </row>
    <row r="7" spans="1:9" x14ac:dyDescent="0.25">
      <c r="A7">
        <v>6</v>
      </c>
      <c r="B7" t="s">
        <v>14</v>
      </c>
      <c r="C7">
        <v>5</v>
      </c>
      <c r="D7">
        <v>27.7727</v>
      </c>
      <c r="E7">
        <v>27.829599999999999</v>
      </c>
      <c r="F7">
        <f t="shared" si="0"/>
        <v>5.689999999999884E-2</v>
      </c>
      <c r="G7">
        <v>27.8218</v>
      </c>
      <c r="H7">
        <f t="shared" si="1"/>
        <v>4.9099999999999255E-2</v>
      </c>
      <c r="I7">
        <f t="shared" si="2"/>
        <v>13.71</v>
      </c>
    </row>
    <row r="8" spans="1:9" x14ac:dyDescent="0.25">
      <c r="A8">
        <v>7</v>
      </c>
      <c r="B8" t="s">
        <v>12</v>
      </c>
      <c r="C8">
        <v>4</v>
      </c>
      <c r="D8">
        <v>28.206099999999999</v>
      </c>
      <c r="E8">
        <v>28.232099999999999</v>
      </c>
      <c r="F8">
        <f t="shared" si="0"/>
        <v>2.5999999999999801E-2</v>
      </c>
      <c r="G8">
        <v>28.2303</v>
      </c>
      <c r="H8">
        <f t="shared" si="1"/>
        <v>2.4200000000000443E-2</v>
      </c>
      <c r="I8">
        <f t="shared" si="2"/>
        <v>6.92</v>
      </c>
    </row>
    <row r="9" spans="1:9" x14ac:dyDescent="0.25">
      <c r="A9">
        <v>8</v>
      </c>
      <c r="B9" t="s">
        <v>11</v>
      </c>
      <c r="C9">
        <v>4</v>
      </c>
      <c r="D9">
        <v>28.6708</v>
      </c>
      <c r="E9">
        <v>28.712800000000001</v>
      </c>
      <c r="F9">
        <f t="shared" si="0"/>
        <v>4.2000000000001592E-2</v>
      </c>
      <c r="G9">
        <v>28.708300000000001</v>
      </c>
      <c r="H9">
        <f t="shared" si="1"/>
        <v>3.7500000000001421E-2</v>
      </c>
      <c r="I9">
        <f t="shared" si="2"/>
        <v>10.71</v>
      </c>
    </row>
    <row r="10" spans="1:9" x14ac:dyDescent="0.25">
      <c r="A10">
        <v>9</v>
      </c>
      <c r="B10" t="s">
        <v>10</v>
      </c>
      <c r="C10">
        <v>4</v>
      </c>
      <c r="D10">
        <v>26.5746</v>
      </c>
      <c r="E10">
        <v>26.6267</v>
      </c>
      <c r="F10">
        <f t="shared" si="0"/>
        <v>5.2099999999999369E-2</v>
      </c>
      <c r="G10">
        <v>26.623799999999999</v>
      </c>
      <c r="H10">
        <f t="shared" si="1"/>
        <v>4.9199999999999022E-2</v>
      </c>
      <c r="I10">
        <f t="shared" si="2"/>
        <v>5.57</v>
      </c>
    </row>
    <row r="11" spans="1:9" x14ac:dyDescent="0.25">
      <c r="A11">
        <v>10</v>
      </c>
      <c r="B11" t="s">
        <v>6</v>
      </c>
      <c r="C11">
        <v>3</v>
      </c>
      <c r="D11">
        <v>26.3855</v>
      </c>
      <c r="E11">
        <v>26.468399999999999</v>
      </c>
      <c r="F11">
        <f t="shared" si="0"/>
        <v>8.2899999999998641E-2</v>
      </c>
      <c r="G11">
        <v>26.461200000000002</v>
      </c>
      <c r="H11">
        <f t="shared" si="1"/>
        <v>7.5700000000001211E-2</v>
      </c>
      <c r="I11">
        <f t="shared" si="2"/>
        <v>8.6900000000000013</v>
      </c>
    </row>
    <row r="12" spans="1:9" x14ac:dyDescent="0.25">
      <c r="A12">
        <v>11</v>
      </c>
      <c r="B12" t="s">
        <v>7</v>
      </c>
      <c r="C12">
        <v>3</v>
      </c>
      <c r="D12">
        <v>26.489899999999999</v>
      </c>
      <c r="E12">
        <v>26.525700000000001</v>
      </c>
      <c r="F12">
        <f t="shared" si="0"/>
        <v>3.580000000000183E-2</v>
      </c>
      <c r="G12">
        <v>26.521799999999999</v>
      </c>
      <c r="H12">
        <f t="shared" si="1"/>
        <v>3.1900000000000261E-2</v>
      </c>
      <c r="I12">
        <f t="shared" si="2"/>
        <v>10.89</v>
      </c>
    </row>
    <row r="13" spans="1:9" x14ac:dyDescent="0.25">
      <c r="A13">
        <v>12</v>
      </c>
      <c r="B13" t="s">
        <v>8</v>
      </c>
      <c r="C13">
        <v>3</v>
      </c>
      <c r="D13">
        <v>28.388500000000001</v>
      </c>
      <c r="E13">
        <v>28.425699999999999</v>
      </c>
      <c r="F13">
        <f t="shared" si="0"/>
        <v>3.7199999999998568E-2</v>
      </c>
      <c r="G13">
        <v>28.422999999999998</v>
      </c>
      <c r="H13">
        <f t="shared" si="1"/>
        <v>3.4499999999997755E-2</v>
      </c>
      <c r="I13">
        <f t="shared" si="2"/>
        <v>7.26</v>
      </c>
    </row>
    <row r="14" spans="1:9" x14ac:dyDescent="0.25">
      <c r="A14">
        <v>13</v>
      </c>
      <c r="B14" t="s">
        <v>26</v>
      </c>
      <c r="C14">
        <v>7</v>
      </c>
      <c r="D14">
        <v>27.351099999999999</v>
      </c>
      <c r="E14">
        <v>27.440799999999999</v>
      </c>
      <c r="F14">
        <f t="shared" si="0"/>
        <v>8.9700000000000557E-2</v>
      </c>
      <c r="G14">
        <v>27.428000000000001</v>
      </c>
      <c r="H14">
        <f t="shared" si="1"/>
        <v>7.6900000000001967E-2</v>
      </c>
      <c r="I14">
        <f t="shared" si="2"/>
        <v>14.27</v>
      </c>
    </row>
    <row r="15" spans="1:9" x14ac:dyDescent="0.25">
      <c r="A15">
        <v>14</v>
      </c>
      <c r="B15" t="s">
        <v>27</v>
      </c>
      <c r="C15">
        <v>7</v>
      </c>
      <c r="D15">
        <v>28.478100000000001</v>
      </c>
      <c r="E15">
        <v>28.548200000000001</v>
      </c>
      <c r="F15">
        <f t="shared" si="0"/>
        <v>7.0100000000000051E-2</v>
      </c>
      <c r="G15">
        <v>28.538</v>
      </c>
      <c r="H15">
        <f t="shared" si="1"/>
        <v>5.9899999999998954E-2</v>
      </c>
      <c r="I15">
        <f t="shared" si="2"/>
        <v>14.549999999999999</v>
      </c>
    </row>
    <row r="16" spans="1:9" x14ac:dyDescent="0.25">
      <c r="A16">
        <v>15</v>
      </c>
      <c r="B16" t="s">
        <v>28</v>
      </c>
      <c r="C16">
        <v>7</v>
      </c>
      <c r="D16">
        <v>26.279199999999999</v>
      </c>
      <c r="E16">
        <v>26.383600000000001</v>
      </c>
      <c r="F16">
        <f t="shared" si="0"/>
        <v>0.10440000000000182</v>
      </c>
      <c r="G16">
        <v>26.371200000000002</v>
      </c>
      <c r="H16">
        <f t="shared" si="1"/>
        <v>9.2000000000002302E-2</v>
      </c>
      <c r="I16">
        <f t="shared" si="2"/>
        <v>11.88</v>
      </c>
    </row>
    <row r="17" spans="1:9" x14ac:dyDescent="0.25">
      <c r="A17">
        <v>16</v>
      </c>
      <c r="B17" t="s">
        <v>31</v>
      </c>
      <c r="C17">
        <v>9</v>
      </c>
      <c r="D17">
        <v>27.01</v>
      </c>
      <c r="E17">
        <v>27.080500000000001</v>
      </c>
      <c r="F17">
        <f t="shared" si="0"/>
        <v>7.0499999999999119E-2</v>
      </c>
      <c r="G17">
        <v>27.074300000000001</v>
      </c>
      <c r="H17">
        <f t="shared" si="1"/>
        <v>6.4299999999999358E-2</v>
      </c>
      <c r="I17">
        <f t="shared" si="2"/>
        <v>8.7900000000000009</v>
      </c>
    </row>
    <row r="18" spans="1:9" x14ac:dyDescent="0.25">
      <c r="A18">
        <v>17</v>
      </c>
      <c r="B18" t="s">
        <v>32</v>
      </c>
      <c r="C18">
        <v>9</v>
      </c>
      <c r="D18">
        <v>25.338999999999999</v>
      </c>
      <c r="E18">
        <v>25.4269</v>
      </c>
      <c r="F18">
        <f t="shared" si="0"/>
        <v>8.7900000000001199E-2</v>
      </c>
      <c r="G18">
        <v>25.417200000000001</v>
      </c>
      <c r="H18">
        <f t="shared" si="1"/>
        <v>7.820000000000249E-2</v>
      </c>
      <c r="I18">
        <f t="shared" si="2"/>
        <v>11.04</v>
      </c>
    </row>
    <row r="19" spans="1:9" x14ac:dyDescent="0.25">
      <c r="A19">
        <v>18</v>
      </c>
      <c r="B19" t="s">
        <v>33</v>
      </c>
      <c r="C19">
        <v>9</v>
      </c>
      <c r="D19">
        <v>28.864000000000001</v>
      </c>
      <c r="E19">
        <v>28.909700000000001</v>
      </c>
      <c r="F19">
        <f t="shared" si="0"/>
        <v>4.5700000000000074E-2</v>
      </c>
      <c r="G19">
        <v>28.906600000000001</v>
      </c>
      <c r="H19">
        <f t="shared" si="1"/>
        <v>4.2600000000000193E-2</v>
      </c>
      <c r="I19">
        <f t="shared" si="2"/>
        <v>6.78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workbookViewId="0">
      <selection activeCell="A39" sqref="A39:XFD39"/>
    </sheetView>
  </sheetViews>
  <sheetFormatPr defaultRowHeight="15" x14ac:dyDescent="0.25"/>
  <cols>
    <col min="1" max="1" width="41" customWidth="1"/>
    <col min="2" max="2" width="20.7109375" bestFit="1" customWidth="1"/>
    <col min="3" max="3" width="19.28515625" bestFit="1" customWidth="1"/>
    <col min="4" max="4" width="37.28515625" bestFit="1" customWidth="1"/>
    <col min="5" max="5" width="30.28515625" bestFit="1" customWidth="1"/>
    <col min="6" max="6" width="13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</row>
    <row r="2" spans="1:7" s="2" customFormat="1" x14ac:dyDescent="0.25">
      <c r="A2" s="2" t="s">
        <v>43</v>
      </c>
    </row>
    <row r="3" spans="1:7" s="2" customFormat="1" x14ac:dyDescent="0.25">
      <c r="A3" s="2" t="s">
        <v>44</v>
      </c>
    </row>
    <row r="4" spans="1:7" s="1" customFormat="1" x14ac:dyDescent="0.25">
      <c r="A4" s="1" t="s">
        <v>6</v>
      </c>
      <c r="B4" s="1">
        <v>18</v>
      </c>
      <c r="C4" s="1">
        <v>20</v>
      </c>
      <c r="D4" s="1">
        <f>B4*2.46</f>
        <v>44.28</v>
      </c>
      <c r="E4" s="1">
        <v>108.15</v>
      </c>
      <c r="F4" s="1">
        <f>E4+D4</f>
        <v>152.43</v>
      </c>
      <c r="G4" s="1">
        <v>2</v>
      </c>
    </row>
    <row r="5" spans="1:7" s="1" customFormat="1" x14ac:dyDescent="0.25">
      <c r="A5" s="1" t="s">
        <v>7</v>
      </c>
      <c r="B5" s="1">
        <v>24</v>
      </c>
      <c r="C5" s="1">
        <v>15</v>
      </c>
      <c r="D5" s="1">
        <f t="shared" ref="D5:D40" si="0">B5*2.46</f>
        <v>59.04</v>
      </c>
      <c r="E5" s="1">
        <v>41.4</v>
      </c>
      <c r="F5" s="1">
        <f t="shared" ref="F5:F40" si="1">E5+D5</f>
        <v>100.44</v>
      </c>
      <c r="G5" s="1">
        <v>2</v>
      </c>
    </row>
    <row r="6" spans="1:7" s="1" customFormat="1" x14ac:dyDescent="0.25">
      <c r="A6" s="1" t="s">
        <v>8</v>
      </c>
      <c r="B6" s="1">
        <v>1</v>
      </c>
      <c r="C6" s="1">
        <v>2</v>
      </c>
      <c r="D6" s="1">
        <f t="shared" si="0"/>
        <v>2.46</v>
      </c>
      <c r="E6" s="1">
        <v>4.21</v>
      </c>
      <c r="F6" s="1">
        <f t="shared" si="1"/>
        <v>6.67</v>
      </c>
      <c r="G6" s="1">
        <v>2</v>
      </c>
    </row>
    <row r="7" spans="1:7" s="3" customFormat="1" x14ac:dyDescent="0.25">
      <c r="A7" s="3" t="s">
        <v>9</v>
      </c>
      <c r="B7" s="3">
        <v>157</v>
      </c>
      <c r="C7" s="3">
        <v>251</v>
      </c>
      <c r="D7" s="3">
        <f t="shared" si="0"/>
        <v>386.21999999999997</v>
      </c>
      <c r="E7" s="3">
        <v>1193.17</v>
      </c>
      <c r="F7" s="3">
        <f t="shared" si="1"/>
        <v>1579.39</v>
      </c>
      <c r="G7" s="3">
        <v>2</v>
      </c>
    </row>
    <row r="8" spans="1:7" s="1" customFormat="1" x14ac:dyDescent="0.25">
      <c r="A8" s="1" t="s">
        <v>10</v>
      </c>
      <c r="B8" s="1">
        <v>2</v>
      </c>
      <c r="C8" s="1">
        <v>5</v>
      </c>
      <c r="D8" s="1">
        <f t="shared" si="0"/>
        <v>4.92</v>
      </c>
      <c r="E8" s="1">
        <v>10.38</v>
      </c>
      <c r="F8" s="1">
        <f t="shared" si="1"/>
        <v>15.3</v>
      </c>
      <c r="G8" s="1">
        <v>3</v>
      </c>
    </row>
    <row r="9" spans="1:7" s="1" customFormat="1" x14ac:dyDescent="0.25">
      <c r="A9" s="1" t="s">
        <v>11</v>
      </c>
      <c r="B9" s="1">
        <v>2</v>
      </c>
      <c r="C9" s="1">
        <v>1</v>
      </c>
      <c r="D9" s="1">
        <f t="shared" si="0"/>
        <v>4.92</v>
      </c>
      <c r="E9" s="1">
        <v>3.14</v>
      </c>
      <c r="F9" s="1">
        <f t="shared" si="1"/>
        <v>8.06</v>
      </c>
      <c r="G9" s="1">
        <v>3</v>
      </c>
    </row>
    <row r="10" spans="1:7" s="1" customFormat="1" x14ac:dyDescent="0.25">
      <c r="A10" s="1" t="s">
        <v>12</v>
      </c>
      <c r="B10" s="1">
        <v>1</v>
      </c>
      <c r="C10" s="1">
        <v>0</v>
      </c>
      <c r="D10" s="1">
        <f t="shared" si="0"/>
        <v>2.46</v>
      </c>
      <c r="E10" s="1">
        <v>0</v>
      </c>
      <c r="F10" s="1">
        <f t="shared" si="1"/>
        <v>2.46</v>
      </c>
      <c r="G10" s="1">
        <v>3</v>
      </c>
    </row>
    <row r="11" spans="1:7" s="3" customFormat="1" x14ac:dyDescent="0.25">
      <c r="A11" s="3" t="s">
        <v>13</v>
      </c>
      <c r="B11" s="3">
        <v>22</v>
      </c>
      <c r="C11" s="3">
        <v>130</v>
      </c>
      <c r="D11" s="3">
        <f t="shared" si="0"/>
        <v>54.12</v>
      </c>
      <c r="E11" s="3">
        <v>394.95</v>
      </c>
      <c r="F11" s="3">
        <f t="shared" si="1"/>
        <v>449.07</v>
      </c>
      <c r="G11" s="3">
        <v>3</v>
      </c>
    </row>
    <row r="12" spans="1:7" s="1" customFormat="1" x14ac:dyDescent="0.25">
      <c r="A12" s="1" t="s">
        <v>14</v>
      </c>
      <c r="B12" s="1">
        <v>3</v>
      </c>
      <c r="C12" s="1">
        <v>4</v>
      </c>
      <c r="D12" s="1">
        <f t="shared" si="0"/>
        <v>7.38</v>
      </c>
      <c r="E12" s="1">
        <v>30.81</v>
      </c>
      <c r="F12" s="1">
        <f t="shared" si="1"/>
        <v>38.19</v>
      </c>
      <c r="G12" s="1">
        <v>4</v>
      </c>
    </row>
    <row r="13" spans="1:7" s="1" customFormat="1" x14ac:dyDescent="0.25">
      <c r="A13" s="1" t="s">
        <v>15</v>
      </c>
      <c r="B13" s="1">
        <v>3</v>
      </c>
      <c r="C13" s="1">
        <v>7</v>
      </c>
      <c r="D13" s="1">
        <f t="shared" si="0"/>
        <v>7.38</v>
      </c>
      <c r="E13" s="1">
        <v>23.9</v>
      </c>
      <c r="F13" s="1">
        <f t="shared" si="1"/>
        <v>31.279999999999998</v>
      </c>
      <c r="G13" s="1">
        <v>4</v>
      </c>
    </row>
    <row r="14" spans="1:7" s="1" customFormat="1" x14ac:dyDescent="0.25">
      <c r="A14" s="1" t="s">
        <v>16</v>
      </c>
      <c r="B14" s="1">
        <v>2</v>
      </c>
      <c r="C14" s="1">
        <v>1</v>
      </c>
      <c r="D14" s="1">
        <f t="shared" si="0"/>
        <v>4.92</v>
      </c>
      <c r="E14" s="1">
        <v>3.57</v>
      </c>
      <c r="F14" s="1">
        <f t="shared" si="1"/>
        <v>8.49</v>
      </c>
      <c r="G14" s="1">
        <v>4</v>
      </c>
    </row>
    <row r="15" spans="1:7" s="3" customFormat="1" x14ac:dyDescent="0.25">
      <c r="A15" s="3" t="s">
        <v>17</v>
      </c>
      <c r="B15" s="3">
        <v>27</v>
      </c>
      <c r="C15" s="3">
        <v>231</v>
      </c>
      <c r="D15" s="3">
        <f t="shared" si="0"/>
        <v>66.42</v>
      </c>
      <c r="E15" s="3">
        <v>409.29</v>
      </c>
      <c r="F15" s="3">
        <f t="shared" si="1"/>
        <v>475.71000000000004</v>
      </c>
      <c r="G15" s="3">
        <v>4</v>
      </c>
    </row>
    <row r="16" spans="1:7" s="4" customFormat="1" x14ac:dyDescent="0.25">
      <c r="A16" s="4" t="s">
        <v>18</v>
      </c>
      <c r="B16" s="4">
        <v>2</v>
      </c>
      <c r="C16" s="4">
        <v>0</v>
      </c>
      <c r="D16" s="4">
        <f t="shared" si="0"/>
        <v>4.92</v>
      </c>
      <c r="E16" s="4">
        <v>0</v>
      </c>
      <c r="F16" s="4">
        <f t="shared" si="1"/>
        <v>4.92</v>
      </c>
      <c r="G16" s="4">
        <v>2</v>
      </c>
    </row>
    <row r="17" spans="1:8" s="4" customFormat="1" x14ac:dyDescent="0.25">
      <c r="A17" s="4" t="s">
        <v>19</v>
      </c>
      <c r="B17" s="4">
        <v>31</v>
      </c>
      <c r="C17" s="4">
        <v>30</v>
      </c>
      <c r="D17" s="4">
        <f t="shared" si="0"/>
        <v>76.260000000000005</v>
      </c>
      <c r="E17" s="4">
        <v>75.819999999999993</v>
      </c>
      <c r="F17" s="4">
        <f t="shared" si="1"/>
        <v>152.07999999999998</v>
      </c>
      <c r="G17" s="4">
        <v>2</v>
      </c>
    </row>
    <row r="18" spans="1:8" s="4" customFormat="1" x14ac:dyDescent="0.25">
      <c r="A18" s="4" t="s">
        <v>20</v>
      </c>
      <c r="B18" s="4">
        <v>3</v>
      </c>
      <c r="C18" s="4">
        <v>1</v>
      </c>
      <c r="D18" s="4">
        <f t="shared" si="0"/>
        <v>7.38</v>
      </c>
      <c r="E18" s="4">
        <v>2.38</v>
      </c>
      <c r="F18" s="4">
        <f t="shared" si="1"/>
        <v>9.76</v>
      </c>
      <c r="G18" s="4">
        <v>3</v>
      </c>
    </row>
    <row r="19" spans="1:8" s="4" customFormat="1" x14ac:dyDescent="0.25">
      <c r="A19" s="4" t="s">
        <v>21</v>
      </c>
      <c r="B19" s="4">
        <v>213</v>
      </c>
      <c r="C19" s="4">
        <v>181</v>
      </c>
      <c r="D19" s="4">
        <f t="shared" si="0"/>
        <v>523.98</v>
      </c>
      <c r="E19" s="4">
        <v>524.12</v>
      </c>
      <c r="F19" s="4">
        <f t="shared" si="1"/>
        <v>1048.0999999999999</v>
      </c>
      <c r="G19" s="4">
        <v>2</v>
      </c>
    </row>
    <row r="20" spans="1:8" s="1" customFormat="1" x14ac:dyDescent="0.25">
      <c r="A20" s="1" t="s">
        <v>22</v>
      </c>
      <c r="B20" s="1">
        <v>11</v>
      </c>
      <c r="C20" s="1">
        <v>12</v>
      </c>
      <c r="D20" s="1">
        <f t="shared" si="0"/>
        <v>27.06</v>
      </c>
      <c r="E20" s="1">
        <v>26.24</v>
      </c>
      <c r="F20" s="1">
        <f t="shared" si="1"/>
        <v>53.3</v>
      </c>
      <c r="G20" s="1">
        <v>3</v>
      </c>
    </row>
    <row r="21" spans="1:8" s="1" customFormat="1" x14ac:dyDescent="0.25">
      <c r="A21" s="1" t="s">
        <v>23</v>
      </c>
      <c r="B21" s="1">
        <v>0</v>
      </c>
      <c r="C21" s="1">
        <v>0</v>
      </c>
      <c r="D21" s="1">
        <f t="shared" si="0"/>
        <v>0</v>
      </c>
      <c r="E21" s="1">
        <v>0</v>
      </c>
      <c r="F21" s="1">
        <f t="shared" si="1"/>
        <v>0</v>
      </c>
      <c r="G21" s="1">
        <v>3</v>
      </c>
    </row>
    <row r="22" spans="1:8" s="1" customFormat="1" x14ac:dyDescent="0.25">
      <c r="A22" s="1" t="s">
        <v>24</v>
      </c>
      <c r="B22" s="1">
        <v>0</v>
      </c>
      <c r="C22" s="1">
        <v>1</v>
      </c>
      <c r="D22" s="1">
        <f t="shared" si="0"/>
        <v>0</v>
      </c>
      <c r="E22" s="1">
        <v>1.2</v>
      </c>
      <c r="F22" s="1">
        <f t="shared" si="1"/>
        <v>1.2</v>
      </c>
      <c r="G22" s="1">
        <v>3</v>
      </c>
    </row>
    <row r="23" spans="1:8" s="5" customFormat="1" x14ac:dyDescent="0.25">
      <c r="A23" s="5" t="s">
        <v>25</v>
      </c>
      <c r="B23" s="5">
        <v>485</v>
      </c>
      <c r="C23" s="5">
        <v>788</v>
      </c>
      <c r="D23" s="5">
        <f t="shared" si="0"/>
        <v>1193.0999999999999</v>
      </c>
      <c r="E23" s="6">
        <v>2691.06</v>
      </c>
      <c r="F23" s="5">
        <f t="shared" si="1"/>
        <v>3884.16</v>
      </c>
      <c r="G23" s="5">
        <v>3</v>
      </c>
      <c r="H23" s="5" t="s">
        <v>45</v>
      </c>
    </row>
    <row r="24" spans="1:8" s="1" customFormat="1" x14ac:dyDescent="0.25">
      <c r="A24" s="1" t="s">
        <v>26</v>
      </c>
      <c r="B24" s="1">
        <v>1</v>
      </c>
      <c r="C24" s="1">
        <v>5</v>
      </c>
      <c r="D24" s="1">
        <f t="shared" si="0"/>
        <v>2.46</v>
      </c>
      <c r="E24" s="1">
        <v>32.81</v>
      </c>
      <c r="F24" s="1">
        <f t="shared" si="1"/>
        <v>35.270000000000003</v>
      </c>
      <c r="G24" s="1">
        <v>3</v>
      </c>
    </row>
    <row r="25" spans="1:8" s="1" customFormat="1" x14ac:dyDescent="0.25">
      <c r="A25" s="1" t="s">
        <v>27</v>
      </c>
      <c r="B25" s="1">
        <v>7</v>
      </c>
      <c r="C25" s="1">
        <v>0</v>
      </c>
      <c r="D25" s="1">
        <f t="shared" si="0"/>
        <v>17.22</v>
      </c>
      <c r="E25" s="1">
        <v>0</v>
      </c>
      <c r="F25" s="1">
        <f t="shared" si="1"/>
        <v>17.22</v>
      </c>
      <c r="G25" s="1">
        <v>3</v>
      </c>
    </row>
    <row r="26" spans="1:8" s="1" customFormat="1" x14ac:dyDescent="0.25">
      <c r="A26" s="1" t="s">
        <v>28</v>
      </c>
      <c r="B26" s="1">
        <v>1</v>
      </c>
      <c r="C26" s="1">
        <v>1</v>
      </c>
      <c r="D26" s="1">
        <f t="shared" si="0"/>
        <v>2.46</v>
      </c>
      <c r="E26" s="1">
        <v>0.98</v>
      </c>
      <c r="F26" s="1">
        <f t="shared" si="1"/>
        <v>3.44</v>
      </c>
      <c r="G26" s="1">
        <v>3</v>
      </c>
    </row>
    <row r="27" spans="1:8" s="4" customFormat="1" x14ac:dyDescent="0.25">
      <c r="A27" s="4" t="s">
        <v>29</v>
      </c>
      <c r="B27" s="4">
        <v>25</v>
      </c>
      <c r="C27" s="4">
        <v>46</v>
      </c>
      <c r="D27" s="4">
        <f t="shared" si="0"/>
        <v>61.5</v>
      </c>
      <c r="E27" s="4">
        <v>238.82</v>
      </c>
      <c r="F27" s="4">
        <f t="shared" si="1"/>
        <v>300.32</v>
      </c>
    </row>
    <row r="28" spans="1:8" s="4" customFormat="1" x14ac:dyDescent="0.25">
      <c r="A28" s="4" t="s">
        <v>30</v>
      </c>
      <c r="B28" s="4">
        <v>585</v>
      </c>
      <c r="C28" s="4">
        <v>750</v>
      </c>
      <c r="D28" s="4">
        <f t="shared" si="0"/>
        <v>1439.1</v>
      </c>
      <c r="E28" s="4">
        <v>3890.03</v>
      </c>
      <c r="F28" s="4">
        <f t="shared" si="1"/>
        <v>5329.13</v>
      </c>
    </row>
    <row r="29" spans="1:8" s="1" customFormat="1" x14ac:dyDescent="0.25">
      <c r="A29" s="1" t="s">
        <v>31</v>
      </c>
      <c r="B29" s="1">
        <v>0</v>
      </c>
      <c r="C29" s="1">
        <v>4</v>
      </c>
      <c r="D29" s="1">
        <f t="shared" si="0"/>
        <v>0</v>
      </c>
      <c r="E29" s="1">
        <v>24</v>
      </c>
      <c r="F29" s="1">
        <f t="shared" si="1"/>
        <v>24</v>
      </c>
      <c r="G29" s="1">
        <v>2</v>
      </c>
    </row>
    <row r="30" spans="1:8" s="1" customFormat="1" x14ac:dyDescent="0.25">
      <c r="A30" s="1" t="s">
        <v>32</v>
      </c>
      <c r="B30" s="1">
        <v>12</v>
      </c>
      <c r="C30" s="1">
        <v>0</v>
      </c>
      <c r="D30" s="1">
        <f t="shared" si="0"/>
        <v>29.52</v>
      </c>
      <c r="E30" s="1">
        <v>0</v>
      </c>
      <c r="F30" s="1">
        <f t="shared" si="1"/>
        <v>29.52</v>
      </c>
      <c r="G30" s="1">
        <v>2</v>
      </c>
    </row>
    <row r="31" spans="1:8" s="1" customFormat="1" x14ac:dyDescent="0.25">
      <c r="A31" s="1" t="s">
        <v>33</v>
      </c>
      <c r="B31" s="1">
        <v>0</v>
      </c>
      <c r="C31" s="1">
        <v>1</v>
      </c>
      <c r="D31" s="1">
        <f t="shared" si="0"/>
        <v>0</v>
      </c>
      <c r="E31" s="1">
        <v>9.65</v>
      </c>
      <c r="F31" s="1">
        <f t="shared" si="1"/>
        <v>9.65</v>
      </c>
      <c r="G31" s="1">
        <v>2</v>
      </c>
    </row>
    <row r="32" spans="1:8" s="3" customFormat="1" x14ac:dyDescent="0.25">
      <c r="A32" s="3" t="s">
        <v>34</v>
      </c>
      <c r="B32" s="3">
        <v>693</v>
      </c>
      <c r="C32" s="3">
        <v>0</v>
      </c>
      <c r="D32" s="3">
        <f t="shared" si="0"/>
        <v>1704.78</v>
      </c>
      <c r="E32" s="3">
        <v>0</v>
      </c>
      <c r="F32" s="3">
        <f t="shared" si="1"/>
        <v>1704.78</v>
      </c>
      <c r="G32" s="3">
        <v>2</v>
      </c>
    </row>
    <row r="33" spans="1:8" s="2" customFormat="1" x14ac:dyDescent="0.25">
      <c r="A33" s="2" t="s">
        <v>35</v>
      </c>
      <c r="B33" s="2">
        <v>3</v>
      </c>
      <c r="C33" s="2">
        <v>3</v>
      </c>
      <c r="D33" s="2">
        <f t="shared" si="0"/>
        <v>7.38</v>
      </c>
      <c r="E33" s="2">
        <v>6.3</v>
      </c>
      <c r="F33" s="2">
        <f t="shared" si="1"/>
        <v>13.68</v>
      </c>
    </row>
    <row r="34" spans="1:8" s="2" customFormat="1" x14ac:dyDescent="0.25">
      <c r="A34" s="2" t="s">
        <v>36</v>
      </c>
      <c r="B34" s="2">
        <v>19</v>
      </c>
      <c r="C34" s="2">
        <v>7</v>
      </c>
      <c r="D34" s="2">
        <f t="shared" si="0"/>
        <v>46.74</v>
      </c>
      <c r="E34" s="2">
        <v>16.920000000000002</v>
      </c>
      <c r="F34" s="2">
        <f t="shared" si="1"/>
        <v>63.660000000000004</v>
      </c>
    </row>
    <row r="35" spans="1:8" s="2" customFormat="1" x14ac:dyDescent="0.25">
      <c r="A35" s="2" t="s">
        <v>37</v>
      </c>
      <c r="B35" s="2">
        <v>40</v>
      </c>
      <c r="C35" s="2">
        <v>13</v>
      </c>
      <c r="D35" s="2">
        <f t="shared" si="0"/>
        <v>98.4</v>
      </c>
      <c r="E35" s="2">
        <v>49.25</v>
      </c>
      <c r="F35" s="2">
        <f t="shared" si="1"/>
        <v>147.65</v>
      </c>
    </row>
    <row r="36" spans="1:8" s="2" customFormat="1" x14ac:dyDescent="0.25">
      <c r="A36" s="2" t="s">
        <v>38</v>
      </c>
      <c r="B36" s="2">
        <v>41</v>
      </c>
      <c r="C36" s="2">
        <v>553</v>
      </c>
      <c r="D36" s="2">
        <f t="shared" si="0"/>
        <v>100.86</v>
      </c>
      <c r="E36" s="2">
        <v>2044.1</v>
      </c>
      <c r="F36" s="2">
        <f t="shared" si="1"/>
        <v>2144.96</v>
      </c>
    </row>
    <row r="39" spans="1:8" s="2" customFormat="1" x14ac:dyDescent="0.25">
      <c r="A39" s="2" t="s">
        <v>39</v>
      </c>
      <c r="B39" s="2">
        <v>4</v>
      </c>
      <c r="C39" s="2">
        <v>4</v>
      </c>
      <c r="D39" s="2">
        <f t="shared" si="0"/>
        <v>9.84</v>
      </c>
      <c r="E39" s="2">
        <v>1.33</v>
      </c>
      <c r="F39" s="2">
        <f t="shared" si="1"/>
        <v>11.17</v>
      </c>
    </row>
    <row r="40" spans="1:8" s="7" customFormat="1" x14ac:dyDescent="0.25">
      <c r="A40" s="7" t="s">
        <v>40</v>
      </c>
      <c r="B40" s="7">
        <v>436</v>
      </c>
      <c r="C40" s="7">
        <v>43</v>
      </c>
      <c r="D40" s="7">
        <f t="shared" si="0"/>
        <v>1072.56</v>
      </c>
      <c r="E40" s="7">
        <v>496.44</v>
      </c>
      <c r="F40" s="7">
        <f t="shared" si="1"/>
        <v>1569</v>
      </c>
      <c r="H40" s="7" t="s">
        <v>45</v>
      </c>
    </row>
    <row r="42" spans="1:8" x14ac:dyDescent="0.25">
      <c r="A42" t="s">
        <v>41</v>
      </c>
    </row>
    <row r="44" spans="1:8" x14ac:dyDescent="0.25">
      <c r="A44" s="2" t="s">
        <v>46</v>
      </c>
    </row>
    <row r="45" spans="1:8" x14ac:dyDescent="0.25">
      <c r="A45" s="3" t="s">
        <v>47</v>
      </c>
    </row>
    <row r="46" spans="1:8" x14ac:dyDescent="0.25">
      <c r="A46" s="4" t="s">
        <v>48</v>
      </c>
    </row>
    <row r="47" spans="1:8" x14ac:dyDescent="0.25">
      <c r="A47" s="7" t="s">
        <v>49</v>
      </c>
    </row>
  </sheetData>
  <sortState xmlns:xlrd2="http://schemas.microsoft.com/office/spreadsheetml/2017/richdata2" ref="A4:C33">
    <sortCondition ref="A4:A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workbookViewId="0">
      <selection activeCell="B20" sqref="B20"/>
    </sheetView>
  </sheetViews>
  <sheetFormatPr defaultRowHeight="15" x14ac:dyDescent="0.25"/>
  <cols>
    <col min="1" max="1" width="15.7109375" customWidth="1"/>
    <col min="2" max="2" width="21.42578125" customWidth="1"/>
    <col min="3" max="3" width="17.42578125" customWidth="1"/>
    <col min="4" max="4" width="65.5703125" customWidth="1"/>
    <col min="5" max="5" width="36.140625" customWidth="1"/>
    <col min="6" max="6" width="1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</row>
    <row r="2" spans="1:7" s="1" customFormat="1" x14ac:dyDescent="0.25">
      <c r="A2" s="1" t="s">
        <v>6</v>
      </c>
      <c r="B2" s="1">
        <v>18</v>
      </c>
      <c r="C2" s="1">
        <v>20</v>
      </c>
      <c r="D2" s="1">
        <f>B2*2.46</f>
        <v>44.28</v>
      </c>
      <c r="E2" s="1">
        <v>108.15</v>
      </c>
      <c r="F2" s="1">
        <f>E2+D2</f>
        <v>152.43</v>
      </c>
      <c r="G2" s="1">
        <v>2</v>
      </c>
    </row>
    <row r="3" spans="1:7" s="1" customFormat="1" x14ac:dyDescent="0.25">
      <c r="A3" s="1" t="s">
        <v>7</v>
      </c>
      <c r="B3" s="1">
        <v>24</v>
      </c>
      <c r="C3" s="1">
        <v>15</v>
      </c>
      <c r="D3" s="1">
        <f t="shared" ref="D3:D28" si="0">B3*2.46</f>
        <v>59.04</v>
      </c>
      <c r="E3" s="1">
        <v>41.4</v>
      </c>
      <c r="F3" s="1">
        <f t="shared" ref="F3:F28" si="1">E3+D3</f>
        <v>100.44</v>
      </c>
      <c r="G3" s="1">
        <v>2</v>
      </c>
    </row>
    <row r="4" spans="1:7" s="1" customFormat="1" x14ac:dyDescent="0.25">
      <c r="A4" s="1" t="s">
        <v>8</v>
      </c>
      <c r="B4" s="1">
        <v>1</v>
      </c>
      <c r="C4" s="1">
        <v>2</v>
      </c>
      <c r="D4" s="1">
        <f t="shared" si="0"/>
        <v>2.46</v>
      </c>
      <c r="E4" s="1">
        <v>4.21</v>
      </c>
      <c r="F4" s="1">
        <f t="shared" si="1"/>
        <v>6.67</v>
      </c>
      <c r="G4" s="1">
        <v>2</v>
      </c>
    </row>
    <row r="5" spans="1:7" s="3" customFormat="1" x14ac:dyDescent="0.25">
      <c r="A5" s="3" t="s">
        <v>9</v>
      </c>
      <c r="B5" s="3">
        <v>157</v>
      </c>
      <c r="C5" s="3">
        <v>251</v>
      </c>
      <c r="D5" s="3">
        <f t="shared" si="0"/>
        <v>386.21999999999997</v>
      </c>
      <c r="E5" s="3">
        <v>1193.17</v>
      </c>
      <c r="F5" s="3">
        <f t="shared" si="1"/>
        <v>1579.39</v>
      </c>
      <c r="G5" s="3">
        <v>2</v>
      </c>
    </row>
    <row r="6" spans="1:7" s="1" customFormat="1" x14ac:dyDescent="0.25">
      <c r="A6" s="1" t="s">
        <v>10</v>
      </c>
      <c r="B6" s="1">
        <v>2</v>
      </c>
      <c r="C6" s="1">
        <v>5</v>
      </c>
      <c r="D6" s="1">
        <f t="shared" si="0"/>
        <v>4.92</v>
      </c>
      <c r="E6" s="1">
        <v>10.38</v>
      </c>
      <c r="F6" s="1">
        <f t="shared" si="1"/>
        <v>15.3</v>
      </c>
      <c r="G6" s="1">
        <v>3</v>
      </c>
    </row>
    <row r="7" spans="1:7" s="1" customFormat="1" x14ac:dyDescent="0.25">
      <c r="A7" s="1" t="s">
        <v>11</v>
      </c>
      <c r="B7" s="1">
        <v>2</v>
      </c>
      <c r="C7" s="1">
        <v>1</v>
      </c>
      <c r="D7" s="1">
        <f t="shared" si="0"/>
        <v>4.92</v>
      </c>
      <c r="E7" s="1">
        <v>3.14</v>
      </c>
      <c r="F7" s="1">
        <f t="shared" si="1"/>
        <v>8.06</v>
      </c>
      <c r="G7" s="1">
        <v>3</v>
      </c>
    </row>
    <row r="8" spans="1:7" s="1" customFormat="1" x14ac:dyDescent="0.25">
      <c r="A8" s="1" t="s">
        <v>12</v>
      </c>
      <c r="B8" s="1">
        <v>1</v>
      </c>
      <c r="C8" s="1">
        <v>0</v>
      </c>
      <c r="D8" s="1">
        <f t="shared" si="0"/>
        <v>2.46</v>
      </c>
      <c r="E8" s="1">
        <v>0</v>
      </c>
      <c r="F8" s="1">
        <f t="shared" si="1"/>
        <v>2.46</v>
      </c>
      <c r="G8" s="1">
        <v>3</v>
      </c>
    </row>
    <row r="9" spans="1:7" s="3" customFormat="1" x14ac:dyDescent="0.25">
      <c r="A9" s="3" t="s">
        <v>13</v>
      </c>
      <c r="B9" s="3">
        <v>22</v>
      </c>
      <c r="C9" s="3">
        <v>130</v>
      </c>
      <c r="D9" s="3">
        <f t="shared" si="0"/>
        <v>54.12</v>
      </c>
      <c r="E9" s="3">
        <v>394.95</v>
      </c>
      <c r="F9" s="3">
        <f t="shared" si="1"/>
        <v>449.07</v>
      </c>
      <c r="G9" s="3">
        <v>3</v>
      </c>
    </row>
    <row r="10" spans="1:7" s="1" customFormat="1" x14ac:dyDescent="0.25">
      <c r="A10" s="1" t="s">
        <v>14</v>
      </c>
      <c r="B10" s="1">
        <v>3</v>
      </c>
      <c r="C10" s="1">
        <v>4</v>
      </c>
      <c r="D10" s="1">
        <f t="shared" si="0"/>
        <v>7.38</v>
      </c>
      <c r="E10" s="1">
        <v>30.81</v>
      </c>
      <c r="F10" s="1">
        <f t="shared" si="1"/>
        <v>38.19</v>
      </c>
      <c r="G10" s="1">
        <v>4</v>
      </c>
    </row>
    <row r="11" spans="1:7" s="1" customFormat="1" x14ac:dyDescent="0.25">
      <c r="A11" s="1" t="s">
        <v>15</v>
      </c>
      <c r="B11" s="1">
        <v>3</v>
      </c>
      <c r="C11" s="1">
        <v>7</v>
      </c>
      <c r="D11" s="1">
        <f t="shared" si="0"/>
        <v>7.38</v>
      </c>
      <c r="E11" s="1">
        <v>23.9</v>
      </c>
      <c r="F11" s="1">
        <f t="shared" si="1"/>
        <v>31.279999999999998</v>
      </c>
      <c r="G11" s="1">
        <v>4</v>
      </c>
    </row>
    <row r="12" spans="1:7" s="1" customFormat="1" x14ac:dyDescent="0.25">
      <c r="A12" s="1" t="s">
        <v>16</v>
      </c>
      <c r="B12" s="1">
        <v>2</v>
      </c>
      <c r="C12" s="1">
        <v>1</v>
      </c>
      <c r="D12" s="1">
        <f t="shared" si="0"/>
        <v>4.92</v>
      </c>
      <c r="E12" s="1">
        <v>3.57</v>
      </c>
      <c r="F12" s="1">
        <f t="shared" si="1"/>
        <v>8.49</v>
      </c>
      <c r="G12" s="1">
        <v>4</v>
      </c>
    </row>
    <row r="13" spans="1:7" s="3" customFormat="1" x14ac:dyDescent="0.25">
      <c r="A13" s="3" t="s">
        <v>17</v>
      </c>
      <c r="B13" s="3">
        <v>27</v>
      </c>
      <c r="C13" s="3">
        <v>231</v>
      </c>
      <c r="D13" s="3">
        <f t="shared" si="0"/>
        <v>66.42</v>
      </c>
      <c r="E13" s="3">
        <v>409.29</v>
      </c>
      <c r="F13" s="3">
        <f t="shared" si="1"/>
        <v>475.71000000000004</v>
      </c>
      <c r="G13" s="3">
        <v>4</v>
      </c>
    </row>
    <row r="14" spans="1:7" s="1" customFormat="1" x14ac:dyDescent="0.25">
      <c r="A14" s="1" t="s">
        <v>22</v>
      </c>
      <c r="B14" s="1">
        <v>11</v>
      </c>
      <c r="C14" s="1">
        <v>12</v>
      </c>
      <c r="D14" s="1">
        <f t="shared" si="0"/>
        <v>27.06</v>
      </c>
      <c r="E14" s="1">
        <v>26.24</v>
      </c>
      <c r="F14" s="1">
        <f t="shared" si="1"/>
        <v>53.3</v>
      </c>
      <c r="G14" s="1">
        <v>3</v>
      </c>
    </row>
    <row r="15" spans="1:7" s="1" customFormat="1" x14ac:dyDescent="0.25">
      <c r="A15" s="1" t="s">
        <v>23</v>
      </c>
      <c r="B15" s="1">
        <v>0</v>
      </c>
      <c r="C15" s="1">
        <v>0</v>
      </c>
      <c r="D15" s="1">
        <f t="shared" si="0"/>
        <v>0</v>
      </c>
      <c r="E15" s="1">
        <v>0</v>
      </c>
      <c r="F15" s="1">
        <f t="shared" si="1"/>
        <v>0</v>
      </c>
      <c r="G15" s="1">
        <v>3</v>
      </c>
    </row>
    <row r="16" spans="1:7" s="1" customFormat="1" x14ac:dyDescent="0.25">
      <c r="A16" s="1" t="s">
        <v>24</v>
      </c>
      <c r="B16" s="1">
        <v>0</v>
      </c>
      <c r="C16" s="1">
        <v>1</v>
      </c>
      <c r="D16" s="1">
        <f t="shared" si="0"/>
        <v>0</v>
      </c>
      <c r="E16" s="1">
        <v>1.2</v>
      </c>
      <c r="F16" s="1">
        <f t="shared" si="1"/>
        <v>1.2</v>
      </c>
      <c r="G16" s="1">
        <v>3</v>
      </c>
    </row>
    <row r="17" spans="1:8" s="5" customFormat="1" x14ac:dyDescent="0.25">
      <c r="A17" s="5" t="s">
        <v>25</v>
      </c>
      <c r="B17" s="5">
        <v>485</v>
      </c>
      <c r="C17" s="5">
        <v>788</v>
      </c>
      <c r="D17" s="5">
        <f t="shared" si="0"/>
        <v>1193.0999999999999</v>
      </c>
      <c r="E17" s="6">
        <v>2691.06</v>
      </c>
      <c r="F17" s="5">
        <f t="shared" si="1"/>
        <v>3884.16</v>
      </c>
      <c r="G17" s="5">
        <v>3</v>
      </c>
      <c r="H17" s="5" t="s">
        <v>45</v>
      </c>
    </row>
    <row r="18" spans="1:8" s="1" customFormat="1" x14ac:dyDescent="0.25">
      <c r="A18" s="1" t="s">
        <v>26</v>
      </c>
      <c r="B18" s="1">
        <v>1</v>
      </c>
      <c r="C18" s="1">
        <v>5</v>
      </c>
      <c r="D18" s="1">
        <f t="shared" si="0"/>
        <v>2.46</v>
      </c>
      <c r="E18" s="1">
        <v>32.81</v>
      </c>
      <c r="F18" s="1">
        <f t="shared" si="1"/>
        <v>35.270000000000003</v>
      </c>
      <c r="G18" s="1">
        <v>3</v>
      </c>
    </row>
    <row r="19" spans="1:8" s="1" customFormat="1" x14ac:dyDescent="0.25">
      <c r="A19" s="1" t="s">
        <v>27</v>
      </c>
      <c r="B19" s="1">
        <v>7</v>
      </c>
      <c r="C19" s="1">
        <v>0</v>
      </c>
      <c r="D19" s="1">
        <f t="shared" si="0"/>
        <v>17.22</v>
      </c>
      <c r="E19" s="1">
        <v>0</v>
      </c>
      <c r="F19" s="1">
        <f t="shared" si="1"/>
        <v>17.22</v>
      </c>
      <c r="G19" s="1">
        <v>3</v>
      </c>
    </row>
    <row r="20" spans="1:8" s="1" customFormat="1" x14ac:dyDescent="0.25">
      <c r="A20" s="1" t="s">
        <v>28</v>
      </c>
      <c r="B20" s="1">
        <v>1</v>
      </c>
      <c r="C20" s="1">
        <v>1</v>
      </c>
      <c r="D20" s="1">
        <f t="shared" si="0"/>
        <v>2.46</v>
      </c>
      <c r="E20" s="1">
        <v>0.98</v>
      </c>
      <c r="F20" s="1">
        <f t="shared" si="1"/>
        <v>3.44</v>
      </c>
      <c r="G20" s="1">
        <v>3</v>
      </c>
    </row>
    <row r="21" spans="1:8" s="1" customFormat="1" x14ac:dyDescent="0.25">
      <c r="A21" s="1" t="s">
        <v>31</v>
      </c>
      <c r="B21" s="1">
        <v>0</v>
      </c>
      <c r="C21" s="1">
        <v>4</v>
      </c>
      <c r="D21" s="1">
        <f t="shared" si="0"/>
        <v>0</v>
      </c>
      <c r="E21" s="1">
        <v>24</v>
      </c>
      <c r="F21" s="1">
        <f t="shared" si="1"/>
        <v>24</v>
      </c>
      <c r="G21" s="1">
        <v>2</v>
      </c>
    </row>
    <row r="22" spans="1:8" s="1" customFormat="1" x14ac:dyDescent="0.25">
      <c r="A22" s="1" t="s">
        <v>32</v>
      </c>
      <c r="B22" s="1">
        <v>12</v>
      </c>
      <c r="C22" s="1">
        <v>0</v>
      </c>
      <c r="D22" s="1">
        <f t="shared" si="0"/>
        <v>29.52</v>
      </c>
      <c r="E22" s="1">
        <v>0</v>
      </c>
      <c r="F22" s="1">
        <f t="shared" si="1"/>
        <v>29.52</v>
      </c>
      <c r="G22" s="1">
        <v>2</v>
      </c>
    </row>
    <row r="23" spans="1:8" s="1" customFormat="1" x14ac:dyDescent="0.25">
      <c r="A23" s="1" t="s">
        <v>33</v>
      </c>
      <c r="B23" s="1">
        <v>0</v>
      </c>
      <c r="C23" s="1">
        <v>1</v>
      </c>
      <c r="D23" s="1">
        <f t="shared" si="0"/>
        <v>0</v>
      </c>
      <c r="E23" s="1">
        <v>9.65</v>
      </c>
      <c r="F23" s="1">
        <f t="shared" si="1"/>
        <v>9.65</v>
      </c>
      <c r="G23" s="1">
        <v>2</v>
      </c>
    </row>
    <row r="24" spans="1:8" s="3" customFormat="1" x14ac:dyDescent="0.25">
      <c r="A24" s="3" t="s">
        <v>34</v>
      </c>
      <c r="B24" s="3">
        <v>693</v>
      </c>
      <c r="C24" s="3">
        <v>0</v>
      </c>
      <c r="D24" s="3">
        <f t="shared" si="0"/>
        <v>1704.78</v>
      </c>
      <c r="E24" s="3">
        <v>0</v>
      </c>
      <c r="F24" s="3">
        <f t="shared" si="1"/>
        <v>1704.78</v>
      </c>
      <c r="G24" s="3">
        <v>2</v>
      </c>
    </row>
    <row r="27" spans="1:8" x14ac:dyDescent="0.25">
      <c r="A27" t="s">
        <v>39</v>
      </c>
      <c r="B27">
        <v>4</v>
      </c>
      <c r="C27">
        <v>4</v>
      </c>
      <c r="D27">
        <f t="shared" si="0"/>
        <v>9.84</v>
      </c>
      <c r="E27">
        <v>1.33</v>
      </c>
      <c r="F27">
        <f t="shared" si="1"/>
        <v>11.17</v>
      </c>
    </row>
    <row r="28" spans="1:8" s="7" customFormat="1" x14ac:dyDescent="0.25">
      <c r="A28" s="7" t="s">
        <v>40</v>
      </c>
      <c r="B28" s="7">
        <v>436</v>
      </c>
      <c r="C28" s="7">
        <v>43</v>
      </c>
      <c r="D28" s="7">
        <f t="shared" si="0"/>
        <v>1072.56</v>
      </c>
      <c r="E28" s="7">
        <v>496.44</v>
      </c>
      <c r="F28" s="7">
        <f t="shared" si="1"/>
        <v>1569</v>
      </c>
      <c r="H28" s="7" t="s">
        <v>45</v>
      </c>
    </row>
    <row r="30" spans="1:8" x14ac:dyDescent="0.25">
      <c r="A30" t="s">
        <v>41</v>
      </c>
    </row>
    <row r="32" spans="1:8" x14ac:dyDescent="0.25">
      <c r="A32" s="3" t="s">
        <v>47</v>
      </c>
    </row>
    <row r="33" spans="1:1" x14ac:dyDescent="0.25">
      <c r="A33" s="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OM_calculation</vt:lpstr>
      <vt:lpstr>Legenda</vt:lpstr>
      <vt:lpstr>Baza poprawiona</vt:lpstr>
      <vt:lpstr>Baza dla Kuby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Rozwalak</dc:creator>
  <cp:keywords/>
  <dc:description/>
  <cp:lastModifiedBy>jakub buda</cp:lastModifiedBy>
  <cp:revision/>
  <dcterms:created xsi:type="dcterms:W3CDTF">2021-01-07T11:04:08Z</dcterms:created>
  <dcterms:modified xsi:type="dcterms:W3CDTF">2023-01-22T21:39:29Z</dcterms:modified>
  <cp:category/>
  <cp:contentStatus/>
</cp:coreProperties>
</file>