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frontend" sheetId="2" r:id="rId5"/>
    <sheet state="visible" name="Lift Off Loan Schedule" sheetId="3" r:id="rId6"/>
    <sheet state="visible" name="Accumulation" sheetId="4" r:id="rId7"/>
    <sheet state="visible" name="Distribution" sheetId="5" r:id="rId8"/>
    <sheet state="visible" name="Asset Value" sheetId="6" r:id="rId9"/>
    <sheet state="hidden" name="index" sheetId="7" r:id="rId10"/>
  </sheets>
  <definedNames/>
  <calcPr/>
</workbook>
</file>

<file path=xl/sharedStrings.xml><?xml version="1.0" encoding="utf-8"?>
<sst xmlns="http://schemas.openxmlformats.org/spreadsheetml/2006/main" count="133" uniqueCount="52">
  <si>
    <t>Timestamp</t>
  </si>
  <si>
    <t>Untitled Question</t>
  </si>
  <si>
    <t>How much are you looking at depositing each month?</t>
  </si>
  <si>
    <t>Id</t>
  </si>
  <si>
    <t>StartingBalance</t>
  </si>
  <si>
    <t>You Paid</t>
  </si>
  <si>
    <t>Interest</t>
  </si>
  <si>
    <t>Principal</t>
  </si>
  <si>
    <t>EndingBalance</t>
  </si>
  <si>
    <t>Finance Charge</t>
  </si>
  <si>
    <t>Lift-off loan balance</t>
  </si>
  <si>
    <t>YR00</t>
  </si>
  <si>
    <t>YR01</t>
  </si>
  <si>
    <t>YR02</t>
  </si>
  <si>
    <t>YR03</t>
  </si>
  <si>
    <t>YR04</t>
  </si>
  <si>
    <t>YR05</t>
  </si>
  <si>
    <t>YR06</t>
  </si>
  <si>
    <t>YR07</t>
  </si>
  <si>
    <t>YR08</t>
  </si>
  <si>
    <t>YR09</t>
  </si>
  <si>
    <t>YR10</t>
  </si>
  <si>
    <t>YR11</t>
  </si>
  <si>
    <t>YR12</t>
  </si>
  <si>
    <t>YR13</t>
  </si>
  <si>
    <t>YR14</t>
  </si>
  <si>
    <t>YR15</t>
  </si>
  <si>
    <t>YR16</t>
  </si>
  <si>
    <t>YR17</t>
  </si>
  <si>
    <t>YR18</t>
  </si>
  <si>
    <t>YR19</t>
  </si>
  <si>
    <t>YR20</t>
  </si>
  <si>
    <t>YR21</t>
  </si>
  <si>
    <t>YR22</t>
  </si>
  <si>
    <t>YR23</t>
  </si>
  <si>
    <t>YR24</t>
  </si>
  <si>
    <t>YR25</t>
  </si>
  <si>
    <t>Beginning Cash Value</t>
  </si>
  <si>
    <t>Vie Deposits</t>
  </si>
  <si>
    <t>Customer Deposits</t>
  </si>
  <si>
    <t>Policy Credit</t>
  </si>
  <si>
    <t>Amount Credited</t>
  </si>
  <si>
    <t>Policy Cash Value</t>
  </si>
  <si>
    <t>Beginning Balance</t>
  </si>
  <si>
    <t>Spent</t>
  </si>
  <si>
    <t>Loan Rate</t>
  </si>
  <si>
    <t>Loan Interest</t>
  </si>
  <si>
    <t>End Loan Balance</t>
  </si>
  <si>
    <t>Asset Value</t>
  </si>
  <si>
    <t>Owed on Lift-Off Loan</t>
  </si>
  <si>
    <t>Avail. for Managed Investing</t>
  </si>
  <si>
    <t>Avail. for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</si>
</sst>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rgb="FF000000"/>
      <name val="Arial"/>
      <scheme val="minor"/>
    </font>
    <font>
      <b/>
      <sz val="13.0"/>
      <color theme="1"/>
      <name val="Arial"/>
    </font>
    <font>
      <b/>
      <sz val="13.0"/>
      <color theme="1"/>
      <name val="Arial"/>
      <scheme val="minor"/>
    </font>
    <font>
      <sz val="13.0"/>
      <color theme="1"/>
      <name val="Arial"/>
    </font>
    <font>
      <sz val="13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0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medium">
        <color rgb="FF356854"/>
      </bottom>
    </border>
    <border>
      <bottom style="medium">
        <color rgb="FF356854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9F4FF"/>
      </right>
      <top style="thin">
        <color rgb="FFF9F4FF"/>
      </top>
      <bottom style="thin">
        <color rgb="FFF9F4FF"/>
      </bottom>
    </border>
    <border>
      <left style="thin">
        <color rgb="FFF9F4FF"/>
      </left>
      <right style="thin">
        <color rgb="FFF9F4FF"/>
      </right>
      <top style="thin">
        <color rgb="FFF9F4FF"/>
      </top>
      <bottom style="thin">
        <color rgb="FFF9F4FF"/>
      </bottom>
    </border>
    <border>
      <left style="thin">
        <color rgb="FFF9F4FF"/>
      </left>
      <right style="thin">
        <color rgb="FF3E4791"/>
      </right>
      <top style="thin">
        <color rgb="FFF9F4FF"/>
      </top>
      <bottom style="thin">
        <color rgb="FFF9F4FF"/>
      </bottom>
    </border>
    <border>
      <left style="thin">
        <color rgb="FF3E4791"/>
      </left>
      <right style="thin">
        <color rgb="FFF9F4FF"/>
      </right>
      <top style="thin">
        <color rgb="FFF9F4FF"/>
      </top>
      <bottom style="thin">
        <color rgb="FF3E4791"/>
      </bottom>
    </border>
    <border>
      <left style="thin">
        <color rgb="FFF9F4FF"/>
      </left>
      <right style="thin">
        <color rgb="FFF9F4FF"/>
      </right>
      <top style="thin">
        <color rgb="FFF9F4FF"/>
      </top>
      <bottom style="thin">
        <color rgb="FF3E4791"/>
      </bottom>
    </border>
    <border>
      <left style="thin">
        <color rgb="FFF9F4FF"/>
      </left>
      <right style="thin">
        <color rgb="FF3E4791"/>
      </right>
      <top style="thin">
        <color rgb="FFF9F4FF"/>
      </top>
      <bottom style="thin">
        <color rgb="FF3E4791"/>
      </bottom>
    </border>
    <border>
      <left style="thin">
        <color rgb="FF2A8A7E"/>
      </left>
      <right style="thin">
        <color rgb="FF38B8A8"/>
      </right>
      <top style="thin">
        <color rgb="FF2A8A7E"/>
      </top>
      <bottom style="thin">
        <color rgb="FF2A8A7E"/>
      </bottom>
    </border>
    <border>
      <left style="thin">
        <color rgb="FF38B8A8"/>
      </left>
      <right style="thin">
        <color rgb="FF38B8A8"/>
      </right>
      <top style="thin">
        <color rgb="FF2A8A7E"/>
      </top>
      <bottom style="thin">
        <color rgb="FF2A8A7E"/>
      </bottom>
    </border>
    <border>
      <left style="thin">
        <color rgb="FF38B8A8"/>
      </left>
      <right style="thin">
        <color rgb="FF2A8A7E"/>
      </right>
      <top style="thin">
        <color rgb="FF2A8A7E"/>
      </top>
      <bottom style="thin">
        <color rgb="FF2A8A7E"/>
      </bottom>
    </border>
    <border>
      <left style="thin">
        <color rgb="FF2A8A7E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A8A7E"/>
      </right>
      <top style="thin">
        <color rgb="FFFFFFFF"/>
      </top>
      <bottom style="thin">
        <color rgb="FFFFFFFF"/>
      </bottom>
    </border>
    <border>
      <left style="thin">
        <color rgb="FF2A8A7E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A8A7E"/>
      </right>
      <top style="thin">
        <color rgb="FFF6F8F9"/>
      </top>
      <bottom style="thin">
        <color rgb="FFF6F8F9"/>
      </bottom>
    </border>
    <border>
      <left style="thin">
        <color rgb="FF2A8A7E"/>
      </left>
      <right style="thin">
        <color rgb="FFF6F8F9"/>
      </right>
      <top style="thin">
        <color rgb="FFF6F8F9"/>
      </top>
      <bottom style="thin">
        <color rgb="FF2A8A7E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A8A7E"/>
      </bottom>
    </border>
    <border>
      <left style="thin">
        <color rgb="FFF6F8F9"/>
      </left>
      <right style="thin">
        <color rgb="FF2A8A7E"/>
      </right>
      <top style="thin">
        <color rgb="FFF6F8F9"/>
      </top>
      <bottom style="thin">
        <color rgb="FF2A8A7E"/>
      </bottom>
    </border>
    <border>
      <left style="thin">
        <color rgb="FF5C7A03"/>
      </left>
      <right style="thin">
        <color rgb="FF7AA204"/>
      </right>
      <top style="thin">
        <color rgb="FF5C7A03"/>
      </top>
      <bottom style="thin">
        <color rgb="FF5C7A03"/>
      </bottom>
    </border>
    <border>
      <left style="thin">
        <color rgb="FF7AA204"/>
      </left>
      <right style="thin">
        <color rgb="FF7AA204"/>
      </right>
      <top style="thin">
        <color rgb="FF5C7A03"/>
      </top>
      <bottom style="thin">
        <color rgb="FF5C7A03"/>
      </bottom>
    </border>
    <border>
      <left style="thin">
        <color rgb="FF7AA204"/>
      </left>
      <right style="thin">
        <color rgb="FF5C7A03"/>
      </right>
      <top style="thin">
        <color rgb="FF5C7A03"/>
      </top>
      <bottom style="thin">
        <color rgb="FF5C7A03"/>
      </bottom>
    </border>
    <border>
      <left style="thin">
        <color rgb="FF5C7A03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5C7A03"/>
      </right>
      <top style="thin">
        <color rgb="FFFFFFFF"/>
      </top>
      <bottom style="thin">
        <color rgb="FFFFFFFF"/>
      </bottom>
    </border>
    <border>
      <left style="thin">
        <color rgb="FF5C7A03"/>
      </left>
      <right style="thin">
        <color rgb="FFF8FAF2"/>
      </right>
      <top style="thin">
        <color rgb="FFF8FAF2"/>
      </top>
      <bottom style="thin">
        <color rgb="FFF8FAF2"/>
      </bottom>
    </border>
    <border>
      <left style="thin">
        <color rgb="FFF8FAF2"/>
      </left>
      <right style="thin">
        <color rgb="FFF8FAF2"/>
      </right>
      <top style="thin">
        <color rgb="FFF8FAF2"/>
      </top>
      <bottom style="thin">
        <color rgb="FFF8FAF2"/>
      </bottom>
    </border>
    <border>
      <left style="thin">
        <color rgb="FFF8FAF2"/>
      </left>
      <right style="thin">
        <color rgb="FF5C7A03"/>
      </right>
      <top style="thin">
        <color rgb="FFF8FAF2"/>
      </top>
      <bottom style="thin">
        <color rgb="FFF8FAF2"/>
      </bottom>
    </border>
    <border>
      <left style="thin">
        <color rgb="FF5C7A03"/>
      </left>
      <right style="thin">
        <color rgb="FFF8FAF2"/>
      </right>
      <top style="thin">
        <color rgb="FFF8FAF2"/>
      </top>
      <bottom style="thin">
        <color rgb="FF5C7A03"/>
      </bottom>
    </border>
    <border>
      <left style="thin">
        <color rgb="FFF8FAF2"/>
      </left>
      <right style="thin">
        <color rgb="FFF8FAF2"/>
      </right>
      <top style="thin">
        <color rgb="FFF8FAF2"/>
      </top>
      <bottom style="thin">
        <color rgb="FF5C7A03"/>
      </bottom>
    </border>
    <border>
      <left style="thin">
        <color rgb="FFF8FAF2"/>
      </left>
      <right style="thin">
        <color rgb="FF5C7A03"/>
      </right>
      <top style="thin">
        <color rgb="FFF8FAF2"/>
      </top>
      <bottom style="thin">
        <color rgb="FF5C7A03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4" fillId="0" fontId="3" numFmtId="164" xfId="0" applyAlignment="1" applyBorder="1" applyFont="1" applyNumberFormat="1">
      <alignment readingOrder="0" shrinkToFit="0" vertical="bottom" wrapText="0"/>
    </xf>
    <xf borderId="0" fillId="0" fontId="3" numFmtId="164" xfId="0" applyAlignment="1" applyFont="1" applyNumberFormat="1">
      <alignment readingOrder="0" vertical="bottom"/>
    </xf>
    <xf borderId="0" fillId="0" fontId="1" numFmtId="0" xfId="0" applyFont="1"/>
    <xf borderId="5" fillId="0" fontId="3" numFmtId="164" xfId="0" applyAlignment="1" applyBorder="1" applyFont="1" applyNumberFormat="1">
      <alignment readingOrder="0" vertical="bottom"/>
    </xf>
    <xf borderId="6" fillId="0" fontId="4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horizontal="left" readingOrder="0" shrinkToFit="0" vertical="bottom" wrapText="0"/>
    </xf>
    <xf borderId="8" fillId="0" fontId="5" numFmtId="0" xfId="0" applyAlignment="1" applyBorder="1" applyFont="1">
      <alignment horizontal="left" readingOrder="0" shrinkToFit="0" vertical="center" wrapText="0"/>
    </xf>
    <xf borderId="9" fillId="0" fontId="6" numFmtId="0" xfId="0" applyAlignment="1" applyBorder="1" applyFont="1">
      <alignment readingOrder="0" shrinkToFit="0" vertical="bottom" wrapText="0"/>
    </xf>
    <xf borderId="10" fillId="0" fontId="6" numFmtId="164" xfId="0" applyAlignment="1" applyBorder="1" applyFont="1" applyNumberFormat="1">
      <alignment readingOrder="0" shrinkToFit="0" vertical="bottom" wrapText="0"/>
    </xf>
    <xf borderId="10" fillId="0" fontId="6" numFmtId="164" xfId="0" applyAlignment="1" applyBorder="1" applyFont="1" applyNumberFormat="1">
      <alignment shrinkToFit="0" vertical="bottom" wrapText="0"/>
    </xf>
    <xf borderId="10" fillId="0" fontId="6" numFmtId="0" xfId="0" applyAlignment="1" applyBorder="1" applyFont="1">
      <alignment readingOrder="0" shrinkToFit="0" vertical="bottom" wrapText="0"/>
    </xf>
    <xf borderId="11" fillId="0" fontId="7" numFmtId="164" xfId="0" applyAlignment="1" applyBorder="1" applyFont="1" applyNumberFormat="1">
      <alignment shrinkToFit="0" vertical="center" wrapText="0"/>
    </xf>
    <xf borderId="12" fillId="0" fontId="6" numFmtId="0" xfId="0" applyAlignment="1" applyBorder="1" applyFont="1">
      <alignment readingOrder="0" shrinkToFit="0" vertical="bottom" wrapText="0"/>
    </xf>
    <xf borderId="13" fillId="0" fontId="6" numFmtId="164" xfId="0" applyAlignment="1" applyBorder="1" applyFont="1" applyNumberFormat="1">
      <alignment shrinkToFit="0" vertical="bottom" wrapText="0"/>
    </xf>
    <xf borderId="13" fillId="0" fontId="6" numFmtId="0" xfId="0" applyAlignment="1" applyBorder="1" applyFont="1">
      <alignment readingOrder="0" shrinkToFit="0" vertical="bottom" wrapText="0"/>
    </xf>
    <xf borderId="14" fillId="0" fontId="7" numFmtId="164" xfId="0" applyAlignment="1" applyBorder="1" applyFont="1" applyNumberFormat="1">
      <alignment shrinkToFit="0" vertical="center" wrapText="0"/>
    </xf>
    <xf borderId="10" fillId="0" fontId="6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shrinkToFit="0" vertical="bottom" wrapText="0"/>
    </xf>
    <xf borderId="15" fillId="0" fontId="6" numFmtId="0" xfId="0" applyAlignment="1" applyBorder="1" applyFont="1">
      <alignment readingOrder="0" shrinkToFit="0" vertical="bottom" wrapText="0"/>
    </xf>
    <xf borderId="16" fillId="0" fontId="6" numFmtId="164" xfId="0" applyAlignment="1" applyBorder="1" applyFont="1" applyNumberFormat="1">
      <alignment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0" fontId="7" numFmtId="164" xfId="0" applyAlignment="1" applyBorder="1" applyFont="1" applyNumberFormat="1">
      <alignment shrinkToFit="0" vertical="center" wrapText="0"/>
    </xf>
    <xf borderId="18" fillId="0" fontId="4" numFmtId="0" xfId="0" applyAlignment="1" applyBorder="1" applyFont="1">
      <alignment horizontal="center" readingOrder="0" shrinkToFit="0" vertical="bottom" wrapText="0"/>
    </xf>
    <xf borderId="19" fillId="0" fontId="5" numFmtId="0" xfId="0" applyAlignment="1" applyBorder="1" applyFont="1">
      <alignment horizontal="left" readingOrder="0" shrinkToFit="0" vertical="center" wrapText="0"/>
    </xf>
    <xf borderId="19" fillId="0" fontId="5" numFmtId="49" xfId="0" applyAlignment="1" applyBorder="1" applyFont="1" applyNumberFormat="1">
      <alignment horizontal="center" readingOrder="0" shrinkToFit="0" vertical="center" wrapText="0"/>
    </xf>
    <xf borderId="19" fillId="0" fontId="4" numFmtId="0" xfId="0" applyAlignment="1" applyBorder="1" applyFont="1">
      <alignment horizontal="center" readingOrder="0" shrinkToFit="0" vertical="bottom" wrapText="0"/>
    </xf>
    <xf borderId="20" fillId="0" fontId="5" numFmtId="49" xfId="0" applyAlignment="1" applyBorder="1" applyFont="1" applyNumberFormat="1">
      <alignment horizontal="center" readingOrder="0" shrinkToFit="0" vertical="center" wrapText="0"/>
    </xf>
    <xf borderId="21" fillId="0" fontId="6" numFmtId="0" xfId="0" applyAlignment="1" applyBorder="1" applyFont="1">
      <alignment readingOrder="0" shrinkToFit="0" vertical="bottom" wrapText="0"/>
    </xf>
    <xf borderId="10" fillId="0" fontId="7" numFmtId="164" xfId="0" applyAlignment="1" applyBorder="1" applyFont="1" applyNumberFormat="1">
      <alignment readingOrder="0" shrinkToFit="0" vertical="center" wrapText="0"/>
    </xf>
    <xf borderId="10" fillId="0" fontId="6" numFmtId="10" xfId="0" applyAlignment="1" applyBorder="1" applyFont="1" applyNumberFormat="1">
      <alignment readingOrder="0" shrinkToFit="0" vertical="bottom" wrapText="0"/>
    </xf>
    <xf borderId="22" fillId="0" fontId="6" numFmtId="164" xfId="0" applyAlignment="1" applyBorder="1" applyFont="1" applyNumberFormat="1">
      <alignment shrinkToFit="0" vertical="bottom" wrapText="0"/>
    </xf>
    <xf borderId="23" fillId="0" fontId="6" numFmtId="0" xfId="0" applyAlignment="1" applyBorder="1" applyFont="1">
      <alignment readingOrder="0" shrinkToFit="0" vertical="bottom" wrapText="0"/>
    </xf>
    <xf borderId="24" fillId="0" fontId="7" numFmtId="164" xfId="0" applyAlignment="1" applyBorder="1" applyFont="1" applyNumberFormat="1">
      <alignment shrinkToFit="0" vertical="center" wrapText="0"/>
    </xf>
    <xf borderId="24" fillId="0" fontId="6" numFmtId="164" xfId="0" applyAlignment="1" applyBorder="1" applyFont="1" applyNumberFormat="1">
      <alignment shrinkToFit="0" vertical="bottom" wrapText="0"/>
    </xf>
    <xf borderId="24" fillId="0" fontId="6" numFmtId="10" xfId="0" applyAlignment="1" applyBorder="1" applyFont="1" applyNumberFormat="1">
      <alignment readingOrder="0" shrinkToFit="0" vertical="bottom" wrapText="0"/>
    </xf>
    <xf borderId="24" fillId="0" fontId="6" numFmtId="0" xfId="0" applyAlignment="1" applyBorder="1" applyFont="1">
      <alignment shrinkToFit="0" vertical="bottom" wrapText="0"/>
    </xf>
    <xf borderId="25" fillId="0" fontId="6" numFmtId="164" xfId="0" applyAlignment="1" applyBorder="1" applyFont="1" applyNumberFormat="1">
      <alignment shrinkToFit="0" vertical="bottom" wrapText="0"/>
    </xf>
    <xf borderId="10" fillId="0" fontId="7" numFmtId="164" xfId="0" applyAlignment="1" applyBorder="1" applyFont="1" applyNumberFormat="1">
      <alignment shrinkToFit="0" vertical="center" wrapText="0"/>
    </xf>
    <xf borderId="26" fillId="0" fontId="6" numFmtId="0" xfId="0" applyAlignment="1" applyBorder="1" applyFont="1">
      <alignment readingOrder="0" shrinkToFit="0" vertical="bottom" wrapText="0"/>
    </xf>
    <xf borderId="27" fillId="0" fontId="7" numFmtId="164" xfId="0" applyAlignment="1" applyBorder="1" applyFont="1" applyNumberFormat="1">
      <alignment shrinkToFit="0" vertical="center" wrapText="0"/>
    </xf>
    <xf borderId="27" fillId="0" fontId="6" numFmtId="164" xfId="0" applyAlignment="1" applyBorder="1" applyFont="1" applyNumberFormat="1">
      <alignment shrinkToFit="0" vertical="bottom" wrapText="0"/>
    </xf>
    <xf borderId="27" fillId="0" fontId="6" numFmtId="10" xfId="0" applyAlignment="1" applyBorder="1" applyFont="1" applyNumberFormat="1">
      <alignment readingOrder="0" shrinkToFit="0" vertical="bottom" wrapText="0"/>
    </xf>
    <xf borderId="27" fillId="0" fontId="6" numFmtId="0" xfId="0" applyAlignment="1" applyBorder="1" applyFont="1">
      <alignment shrinkToFit="0" vertical="bottom" wrapText="0"/>
    </xf>
    <xf borderId="28" fillId="0" fontId="6" numFmtId="164" xfId="0" applyAlignment="1" applyBorder="1" applyFont="1" applyNumberFormat="1">
      <alignment shrinkToFit="0" vertical="bottom" wrapText="0"/>
    </xf>
    <xf borderId="0" fillId="0" fontId="5" numFmtId="0" xfId="0" applyAlignment="1" applyFont="1">
      <alignment horizontal="center" readingOrder="0"/>
    </xf>
    <xf borderId="0" fillId="0" fontId="5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vertical="bottom"/>
    </xf>
    <xf borderId="29" fillId="0" fontId="4" numFmtId="0" xfId="0" applyAlignment="1" applyBorder="1" applyFont="1">
      <alignment horizontal="center" readingOrder="0" shrinkToFit="0" vertical="bottom" wrapText="0"/>
    </xf>
    <xf borderId="30" fillId="0" fontId="5" numFmtId="0" xfId="0" applyAlignment="1" applyBorder="1" applyFont="1">
      <alignment horizontal="center" readingOrder="0" shrinkToFit="0" vertical="center" wrapText="0"/>
    </xf>
    <xf borderId="30" fillId="0" fontId="5" numFmtId="49" xfId="0" applyAlignment="1" applyBorder="1" applyFont="1" applyNumberFormat="1">
      <alignment horizontal="center" readingOrder="0" shrinkToFit="0" vertical="center" wrapText="0"/>
    </xf>
    <xf borderId="30" fillId="0" fontId="4" numFmtId="0" xfId="0" applyAlignment="1" applyBorder="1" applyFont="1">
      <alignment horizontal="center" readingOrder="0" shrinkToFit="0" vertical="bottom" wrapText="0"/>
    </xf>
    <xf borderId="31" fillId="0" fontId="5" numFmtId="49" xfId="0" applyAlignment="1" applyBorder="1" applyFont="1" applyNumberFormat="1">
      <alignment horizontal="center" readingOrder="0" shrinkToFit="0" vertical="center" wrapText="0"/>
    </xf>
    <xf borderId="32" fillId="0" fontId="6" numFmtId="0" xfId="0" applyAlignment="1" applyBorder="1" applyFont="1">
      <alignment readingOrder="0" shrinkToFit="0" vertical="bottom" wrapText="0"/>
    </xf>
    <xf borderId="33" fillId="0" fontId="6" numFmtId="164" xfId="0" applyAlignment="1" applyBorder="1" applyFont="1" applyNumberFormat="1">
      <alignment readingOrder="0" shrinkToFit="0" vertical="bottom" wrapText="0"/>
    </xf>
    <xf borderId="34" fillId="0" fontId="6" numFmtId="0" xfId="0" applyAlignment="1" applyBorder="1" applyFont="1">
      <alignment readingOrder="0" shrinkToFit="0" vertical="bottom" wrapText="0"/>
    </xf>
    <xf borderId="13" fillId="0" fontId="6" numFmtId="164" xfId="0" applyAlignment="1" applyBorder="1" applyFont="1" applyNumberFormat="1">
      <alignment readingOrder="0" shrinkToFit="0" vertical="bottom" wrapText="0"/>
    </xf>
    <xf borderId="13" fillId="0" fontId="6" numFmtId="10" xfId="0" applyAlignment="1" applyBorder="1" applyFont="1" applyNumberFormat="1">
      <alignment readingOrder="0" shrinkToFit="0" vertical="bottom" wrapText="0"/>
    </xf>
    <xf borderId="35" fillId="0" fontId="6" numFmtId="164" xfId="0" applyAlignment="1" applyBorder="1" applyFont="1" applyNumberFormat="1">
      <alignment shrinkToFit="0" vertical="bottom" wrapText="0"/>
    </xf>
    <xf borderId="33" fillId="0" fontId="6" numFmtId="164" xfId="0" applyAlignment="1" applyBorder="1" applyFont="1" applyNumberFormat="1">
      <alignment shrinkToFit="0" vertical="bottom" wrapText="0"/>
    </xf>
    <xf borderId="36" fillId="0" fontId="6" numFmtId="0" xfId="0" applyAlignment="1" applyBorder="1" applyFont="1">
      <alignment readingOrder="0" shrinkToFit="0" vertical="bottom" wrapText="0"/>
    </xf>
    <xf borderId="37" fillId="0" fontId="6" numFmtId="164" xfId="0" applyAlignment="1" applyBorder="1" applyFont="1" applyNumberFormat="1">
      <alignment shrinkToFit="0" vertical="bottom" wrapText="0"/>
    </xf>
    <xf borderId="37" fillId="0" fontId="6" numFmtId="164" xfId="0" applyAlignment="1" applyBorder="1" applyFont="1" applyNumberFormat="1">
      <alignment readingOrder="0" shrinkToFit="0" vertical="bottom" wrapText="0"/>
    </xf>
    <xf borderId="37" fillId="0" fontId="6" numFmtId="10" xfId="0" applyAlignment="1" applyBorder="1" applyFont="1" applyNumberFormat="1">
      <alignment readingOrder="0" shrinkToFit="0" vertical="bottom" wrapText="0"/>
    </xf>
    <xf borderId="38" fillId="0" fontId="6" numFmtId="164" xfId="0" applyAlignment="1" applyBorder="1" applyFont="1" applyNumberFormat="1">
      <alignment shrinkToFit="0" vertical="bottom" wrapText="0"/>
    </xf>
    <xf borderId="0" fillId="0" fontId="5" numFmtId="0" xfId="0" applyAlignment="1" applyFont="1">
      <alignment readingOrder="0"/>
    </xf>
    <xf borderId="39" fillId="0" fontId="4" numFmtId="0" xfId="0" applyAlignment="1" applyBorder="1" applyFont="1">
      <alignment horizontal="center" readingOrder="0" shrinkToFit="0" vertical="bottom" wrapText="0"/>
    </xf>
    <xf borderId="40" fillId="0" fontId="5" numFmtId="49" xfId="0" applyAlignment="1" applyBorder="1" applyFont="1" applyNumberFormat="1">
      <alignment horizontal="center" readingOrder="0" shrinkToFit="0" vertical="center" wrapText="0"/>
    </xf>
    <xf borderId="41" fillId="0" fontId="5" numFmtId="0" xfId="0" applyAlignment="1" applyBorder="1" applyFont="1">
      <alignment horizontal="left" readingOrder="0" shrinkToFit="0" vertical="center" wrapText="0"/>
    </xf>
    <xf borderId="42" fillId="0" fontId="6" numFmtId="0" xfId="0" applyAlignment="1" applyBorder="1" applyFont="1">
      <alignment readingOrder="0" shrinkToFit="0" vertical="bottom" wrapText="0"/>
    </xf>
    <xf borderId="43" fillId="0" fontId="7" numFmtId="164" xfId="0" applyAlignment="1" applyBorder="1" applyFont="1" applyNumberFormat="1">
      <alignment shrinkToFit="0" vertical="center" wrapText="0"/>
    </xf>
    <xf borderId="44" fillId="0" fontId="6" numFmtId="0" xfId="0" applyAlignment="1" applyBorder="1" applyFont="1">
      <alignment readingOrder="0" shrinkToFit="0" vertical="bottom" wrapText="0"/>
    </xf>
    <xf borderId="45" fillId="0" fontId="6" numFmtId="164" xfId="0" applyAlignment="1" applyBorder="1" applyFont="1" applyNumberFormat="1">
      <alignment shrinkToFit="0" vertical="bottom" wrapText="0"/>
    </xf>
    <xf borderId="46" fillId="0" fontId="7" numFmtId="164" xfId="0" applyAlignment="1" applyBorder="1" applyFont="1" applyNumberFormat="1">
      <alignment shrinkToFit="0" vertical="center" wrapText="0"/>
    </xf>
    <xf borderId="47" fillId="0" fontId="6" numFmtId="0" xfId="0" applyAlignment="1" applyBorder="1" applyFont="1">
      <alignment readingOrder="0" shrinkToFit="0" vertical="bottom" wrapText="0"/>
    </xf>
    <xf borderId="48" fillId="0" fontId="6" numFmtId="164" xfId="0" applyAlignment="1" applyBorder="1" applyFont="1" applyNumberFormat="1">
      <alignment shrinkToFit="0" vertical="bottom" wrapText="0"/>
    </xf>
    <xf borderId="49" fillId="0" fontId="7" numFmtId="164" xfId="0" applyAlignment="1" applyBorder="1" applyFont="1" applyNumberFormat="1">
      <alignment shrinkToFit="0" vertical="center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9F4FF"/>
          <bgColor rgb="FFF9F4FF"/>
        </patternFill>
      </fill>
      <border/>
    </dxf>
    <dxf>
      <font/>
      <fill>
        <patternFill patternType="solid">
          <fgColor rgb="FF38B8A8"/>
          <bgColor rgb="FF38B8A8"/>
        </patternFill>
      </fill>
      <border/>
    </dxf>
    <dxf>
      <font/>
      <fill>
        <patternFill patternType="solid">
          <fgColor rgb="FF7AA204"/>
          <bgColor rgb="FF7AA204"/>
        </patternFill>
      </fill>
      <border/>
    </dxf>
    <dxf>
      <font/>
      <fill>
        <patternFill patternType="solid">
          <fgColor rgb="FFF8FAF2"/>
          <bgColor rgb="FFF8FAF2"/>
        </patternFill>
      </fill>
      <border/>
    </dxf>
  </dxfs>
  <tableStyles count="6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3" pivot="0" name="frontend-style">
      <tableStyleElement dxfId="4" type="headerRow"/>
      <tableStyleElement dxfId="2" type="firstRowStripe"/>
      <tableStyleElement dxfId="5" type="secondRowStripe"/>
    </tableStyle>
    <tableStyle count="3" pivot="0" name="Lift Off Loan Schedule-style">
      <tableStyleElement dxfId="4" type="headerRow"/>
      <tableStyleElement dxfId="2" type="firstRowStripe"/>
      <tableStyleElement dxfId="5" type="secondRowStripe"/>
    </tableStyle>
    <tableStyle count="3" pivot="0" name="Accumulation-style">
      <tableStyleElement dxfId="6" type="headerRow"/>
      <tableStyleElement dxfId="2" type="firstRowStripe"/>
      <tableStyleElement dxfId="7" type="secondRowStripe"/>
    </tableStyle>
    <tableStyle count="3" pivot="0" name="Distribution-style">
      <tableStyleElement dxfId="8" type="headerRow"/>
      <tableStyleElement dxfId="2" type="firstRowStripe"/>
      <tableStyleElement dxfId="5" type="secondRowStripe"/>
    </tableStyle>
    <tableStyle count="3" pivot="0" name="Asset Value-style">
      <tableStyleElement dxfId="9" type="headerRow"/>
      <tableStyleElement dxfId="2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Form_Responses1" name="Form_Responses1" id="1">
  <tableColumns count="2">
    <tableColumn name="Column1" id="1"/>
    <tableColumn name="Column2" id="2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A2" displayName="Table1" name="Table1" id="2">
  <tableColumns count="1">
    <tableColumn name="How much are you looking at depositing each month?" id="1"/>
  </tableColumns>
  <tableStyleInfo name="frontend-style" showColumnStripes="0" showFirstColumn="1" showLastColumn="1" showRowStripes="1"/>
</table>
</file>

<file path=xl/tables/table3.xml><?xml version="1.0" encoding="utf-8"?>
<table xmlns="http://schemas.openxmlformats.org/spreadsheetml/2006/main" ref="A3:H29" displayName="Lift_Off_Loan_Schedule" name="Lift_Off_Loan_Schedule" id="3">
  <tableColumns count="8">
    <tableColumn name="Id" id="1"/>
    <tableColumn name="StartingBalance" id="2"/>
    <tableColumn name="You Paid" id="3"/>
    <tableColumn name="Interest" id="4"/>
    <tableColumn name="Principal" id="5"/>
    <tableColumn name="EndingBalance" id="6"/>
    <tableColumn name="Finance Charge" id="7"/>
    <tableColumn name="Lift-off loan balance" id="8"/>
  </tableColumns>
  <tableStyleInfo name="Lift Off Loan Schedule-style" showColumnStripes="0" showFirstColumn="1" showLastColumn="1" showRowStripes="1"/>
</table>
</file>

<file path=xl/tables/table4.xml><?xml version="1.0" encoding="utf-8"?>
<table xmlns="http://schemas.openxmlformats.org/spreadsheetml/2006/main" ref="A3:G29" displayName="Accumulation" name="Accumulation" id="4">
  <tableColumns count="7">
    <tableColumn name="Id" id="1"/>
    <tableColumn name="Beginning Cash Value" id="2"/>
    <tableColumn name="Vie Deposits" id="3"/>
    <tableColumn name="Customer Deposits" id="4"/>
    <tableColumn name="Policy Credit" id="5"/>
    <tableColumn name="Amount Credited" id="6"/>
    <tableColumn name="Policy Cash Value" id="7"/>
  </tableColumns>
  <tableStyleInfo name="Accumulation-style" showColumnStripes="0" showFirstColumn="1" showLastColumn="1" showRowStripes="1"/>
</table>
</file>

<file path=xl/tables/table5.xml><?xml version="1.0" encoding="utf-8"?>
<table xmlns="http://schemas.openxmlformats.org/spreadsheetml/2006/main" ref="A3:F29" displayName="Customer_Spending" name="Customer_Spending" id="5">
  <tableColumns count="6">
    <tableColumn name="Id" id="1"/>
    <tableColumn name="Beginning Balance" id="2"/>
    <tableColumn name="Spent" id="3"/>
    <tableColumn name="Loan Rate" id="4"/>
    <tableColumn name="Loan Interest" id="5"/>
    <tableColumn name="End Loan Balance" id="6"/>
  </tableColumns>
  <tableStyleInfo name="Distribution-style" showColumnStripes="0" showFirstColumn="1" showLastColumn="1" showRowStripes="1"/>
</table>
</file>

<file path=xl/tables/table6.xml><?xml version="1.0" encoding="utf-8"?>
<table xmlns="http://schemas.openxmlformats.org/spreadsheetml/2006/main" ref="A3:E29" displayName="Asset_Value" name="Asset_Value" id="6">
  <tableColumns count="5">
    <tableColumn name="Id" id="1"/>
    <tableColumn name="Asset Value" id="2"/>
    <tableColumn name="Owed on Lift-Off Loan" id="3"/>
    <tableColumn name="Avail. for Managed Investing" id="4"/>
    <tableColumn name="Avail. for Spending" id="5"/>
  </tableColumns>
  <tableStyleInfo name="Asset Valu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63"/>
    <col customWidth="1" min="2" max="2" width="77.0"/>
    <col customWidth="1" min="3" max="3" width="75.38"/>
    <col customWidth="1" min="4" max="4" width="49.38"/>
  </cols>
  <sheetData>
    <row r="1" ht="33.75" customHeight="1">
      <c r="A1" s="3" t="s">
        <v>2</v>
      </c>
      <c r="B1" s="4"/>
      <c r="C1" s="4"/>
      <c r="D1" s="4"/>
    </row>
    <row r="2" ht="38.25" customHeight="1">
      <c r="A2" s="5">
        <v>1750.0</v>
      </c>
      <c r="B2" s="4"/>
      <c r="C2" s="6"/>
      <c r="D2" s="6"/>
    </row>
    <row r="3" ht="264.75" customHeight="1">
      <c r="A3" s="6"/>
      <c r="B3" s="6"/>
      <c r="C3" s="6"/>
      <c r="D3" s="6"/>
    </row>
    <row r="4" ht="150.0" customHeight="1">
      <c r="A4" s="6"/>
      <c r="B4" s="6"/>
      <c r="C4" s="6"/>
      <c r="D4" s="6"/>
    </row>
    <row r="5" ht="150.0" customHeight="1">
      <c r="A5" s="6"/>
      <c r="B5" s="6"/>
      <c r="C5" s="6"/>
      <c r="D5" s="6"/>
    </row>
  </sheetData>
  <dataValidations>
    <dataValidation type="custom" allowBlank="1" showDropDown="1" sqref="A2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3.63"/>
    <col customWidth="1" min="2" max="2" width="25.25"/>
    <col customWidth="1" min="3" max="3" width="17.88"/>
    <col customWidth="1" min="4" max="4" width="16.63"/>
    <col customWidth="1" min="5" max="5" width="17.88"/>
    <col customWidth="1" min="6" max="6" width="24.38"/>
    <col customWidth="1" min="7" max="7" width="25.0"/>
    <col customWidth="1" min="8" max="8" width="23.75"/>
  </cols>
  <sheetData>
    <row r="1" ht="53.25" customHeight="1">
      <c r="A1" s="7"/>
      <c r="B1" s="4"/>
      <c r="C1" s="4"/>
      <c r="D1" s="4"/>
      <c r="E1" s="4"/>
      <c r="F1" s="4"/>
      <c r="G1" s="4"/>
      <c r="H1" s="4"/>
    </row>
    <row r="2" ht="60.0" customHeight="1">
      <c r="A2" s="7"/>
      <c r="B2" s="8"/>
      <c r="C2" s="8"/>
      <c r="D2" s="8"/>
      <c r="E2" s="8"/>
      <c r="F2" s="8"/>
      <c r="G2" s="8"/>
      <c r="H2" s="8"/>
    </row>
    <row r="3" ht="31.5" customHeight="1">
      <c r="A3" s="9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1" t="s">
        <v>9</v>
      </c>
      <c r="H3" s="12" t="s">
        <v>10</v>
      </c>
    </row>
    <row r="4">
      <c r="A4" s="13" t="s">
        <v>11</v>
      </c>
      <c r="B4" s="14">
        <v>0.0</v>
      </c>
      <c r="C4" s="15">
        <f t="shared" ref="C4:C29" si="1">if(B4&gt;0.0001,PMT(15%,20,-$F$4),0)</f>
        <v>0</v>
      </c>
      <c r="D4" s="15">
        <f t="shared" ref="D4:D29" si="2">B4*15%</f>
        <v>0</v>
      </c>
      <c r="E4" s="15">
        <f t="shared" ref="E4:E29" si="3">C4-D4</f>
        <v>0</v>
      </c>
      <c r="F4" s="15">
        <f>Table1[How much are you looking at depositing each month?]*24</f>
        <v>42000</v>
      </c>
      <c r="G4" s="16"/>
      <c r="H4" s="17">
        <f>sum(Lift_Off_Loan_Schedule[Finance Charge],Lift_Off_Loan_Schedule[You Paid])</f>
        <v>194199.6351</v>
      </c>
    </row>
    <row r="5">
      <c r="A5" s="18" t="s">
        <v>12</v>
      </c>
      <c r="B5" s="19">
        <f t="shared" ref="B5:B24" si="4">if(F4&gt;0, F4, 0)</f>
        <v>42000</v>
      </c>
      <c r="C5" s="19">
        <f t="shared" si="1"/>
        <v>6709.981757</v>
      </c>
      <c r="D5" s="19">
        <f t="shared" si="2"/>
        <v>6300</v>
      </c>
      <c r="E5" s="19">
        <f t="shared" si="3"/>
        <v>409.981757</v>
      </c>
      <c r="F5" s="19">
        <f t="shared" ref="F5:F29" si="5">B5-E5</f>
        <v>41590.01824</v>
      </c>
      <c r="G5" s="20">
        <v>3000.0</v>
      </c>
      <c r="H5" s="21">
        <f t="shared" ref="H5:H29" si="6">H4-C5-G5</f>
        <v>184489.6534</v>
      </c>
    </row>
    <row r="6">
      <c r="A6" s="13" t="s">
        <v>13</v>
      </c>
      <c r="B6" s="15">
        <f t="shared" si="4"/>
        <v>41590.01824</v>
      </c>
      <c r="C6" s="15">
        <f t="shared" si="1"/>
        <v>6709.981757</v>
      </c>
      <c r="D6" s="15">
        <f t="shared" si="2"/>
        <v>6238.502736</v>
      </c>
      <c r="E6" s="15">
        <f t="shared" si="3"/>
        <v>471.4790206</v>
      </c>
      <c r="F6" s="15">
        <f t="shared" si="5"/>
        <v>41118.53922</v>
      </c>
      <c r="G6" s="16">
        <v>3000.0</v>
      </c>
      <c r="H6" s="17">
        <f t="shared" si="6"/>
        <v>174779.6716</v>
      </c>
    </row>
    <row r="7">
      <c r="A7" s="18" t="s">
        <v>14</v>
      </c>
      <c r="B7" s="19">
        <f t="shared" si="4"/>
        <v>41118.53922</v>
      </c>
      <c r="C7" s="19">
        <f t="shared" si="1"/>
        <v>6709.981757</v>
      </c>
      <c r="D7" s="19">
        <f t="shared" si="2"/>
        <v>6167.780883</v>
      </c>
      <c r="E7" s="19">
        <f t="shared" si="3"/>
        <v>542.2008737</v>
      </c>
      <c r="F7" s="19">
        <f t="shared" si="5"/>
        <v>40576.33835</v>
      </c>
      <c r="G7" s="20">
        <v>3000.0</v>
      </c>
      <c r="H7" s="21">
        <f t="shared" si="6"/>
        <v>165069.6899</v>
      </c>
    </row>
    <row r="8">
      <c r="A8" s="13" t="s">
        <v>15</v>
      </c>
      <c r="B8" s="15">
        <f t="shared" si="4"/>
        <v>40576.33835</v>
      </c>
      <c r="C8" s="15">
        <f t="shared" si="1"/>
        <v>6709.981757</v>
      </c>
      <c r="D8" s="15">
        <f t="shared" si="2"/>
        <v>6086.450752</v>
      </c>
      <c r="E8" s="15">
        <f t="shared" si="3"/>
        <v>623.5310047</v>
      </c>
      <c r="F8" s="15">
        <f t="shared" si="5"/>
        <v>39952.80734</v>
      </c>
      <c r="G8" s="16">
        <v>3000.0</v>
      </c>
      <c r="H8" s="17">
        <f t="shared" si="6"/>
        <v>155359.7081</v>
      </c>
    </row>
    <row r="9">
      <c r="A9" s="18" t="s">
        <v>16</v>
      </c>
      <c r="B9" s="19">
        <f t="shared" si="4"/>
        <v>39952.80734</v>
      </c>
      <c r="C9" s="19">
        <f t="shared" si="1"/>
        <v>6709.981757</v>
      </c>
      <c r="D9" s="19">
        <f t="shared" si="2"/>
        <v>5992.921102</v>
      </c>
      <c r="E9" s="19">
        <f t="shared" si="3"/>
        <v>717.0606555</v>
      </c>
      <c r="F9" s="19">
        <f t="shared" si="5"/>
        <v>39235.74669</v>
      </c>
      <c r="G9" s="20">
        <v>3000.0</v>
      </c>
      <c r="H9" s="21">
        <f t="shared" si="6"/>
        <v>145649.7264</v>
      </c>
    </row>
    <row r="10">
      <c r="A10" s="13" t="s">
        <v>17</v>
      </c>
      <c r="B10" s="15">
        <f t="shared" si="4"/>
        <v>39235.74669</v>
      </c>
      <c r="C10" s="15">
        <f t="shared" si="1"/>
        <v>6709.981757</v>
      </c>
      <c r="D10" s="15">
        <f t="shared" si="2"/>
        <v>5885.362003</v>
      </c>
      <c r="E10" s="15">
        <f t="shared" si="3"/>
        <v>824.6197538</v>
      </c>
      <c r="F10" s="15">
        <f t="shared" si="5"/>
        <v>38411.12693</v>
      </c>
      <c r="G10" s="16">
        <v>3000.0</v>
      </c>
      <c r="H10" s="17">
        <f t="shared" si="6"/>
        <v>135939.7446</v>
      </c>
    </row>
    <row r="11">
      <c r="A11" s="18" t="s">
        <v>18</v>
      </c>
      <c r="B11" s="19">
        <f t="shared" si="4"/>
        <v>38411.12693</v>
      </c>
      <c r="C11" s="19">
        <f t="shared" si="1"/>
        <v>6709.981757</v>
      </c>
      <c r="D11" s="19">
        <f t="shared" si="2"/>
        <v>5761.66904</v>
      </c>
      <c r="E11" s="19">
        <f t="shared" si="3"/>
        <v>948.3127168</v>
      </c>
      <c r="F11" s="19">
        <f t="shared" si="5"/>
        <v>37462.81422</v>
      </c>
      <c r="G11" s="20">
        <v>3000.0</v>
      </c>
      <c r="H11" s="21">
        <f t="shared" si="6"/>
        <v>126229.7628</v>
      </c>
    </row>
    <row r="12">
      <c r="A12" s="13" t="s">
        <v>19</v>
      </c>
      <c r="B12" s="15">
        <f t="shared" si="4"/>
        <v>37462.81422</v>
      </c>
      <c r="C12" s="15">
        <f t="shared" si="1"/>
        <v>6709.981757</v>
      </c>
      <c r="D12" s="15">
        <f t="shared" si="2"/>
        <v>5619.422133</v>
      </c>
      <c r="E12" s="15">
        <f t="shared" si="3"/>
        <v>1090.559624</v>
      </c>
      <c r="F12" s="15">
        <f t="shared" si="5"/>
        <v>36372.25459</v>
      </c>
      <c r="G12" s="16">
        <v>3000.0</v>
      </c>
      <c r="H12" s="17">
        <f t="shared" si="6"/>
        <v>116519.7811</v>
      </c>
    </row>
    <row r="13">
      <c r="A13" s="18" t="s">
        <v>20</v>
      </c>
      <c r="B13" s="19">
        <f t="shared" si="4"/>
        <v>36372.25459</v>
      </c>
      <c r="C13" s="19">
        <f t="shared" si="1"/>
        <v>6709.981757</v>
      </c>
      <c r="D13" s="19">
        <f t="shared" si="2"/>
        <v>5455.838189</v>
      </c>
      <c r="E13" s="19">
        <f t="shared" si="3"/>
        <v>1254.143568</v>
      </c>
      <c r="F13" s="19">
        <f t="shared" si="5"/>
        <v>35118.11103</v>
      </c>
      <c r="G13" s="20">
        <v>3000.0</v>
      </c>
      <c r="H13" s="21">
        <f t="shared" si="6"/>
        <v>106809.7993</v>
      </c>
    </row>
    <row r="14">
      <c r="A14" s="13" t="s">
        <v>21</v>
      </c>
      <c r="B14" s="15">
        <f t="shared" si="4"/>
        <v>35118.11103</v>
      </c>
      <c r="C14" s="15">
        <f t="shared" si="1"/>
        <v>6709.981757</v>
      </c>
      <c r="D14" s="15">
        <f t="shared" si="2"/>
        <v>5267.716654</v>
      </c>
      <c r="E14" s="15">
        <f t="shared" si="3"/>
        <v>1442.265103</v>
      </c>
      <c r="F14" s="15">
        <f t="shared" si="5"/>
        <v>33675.84592</v>
      </c>
      <c r="G14" s="16">
        <v>3000.0</v>
      </c>
      <c r="H14" s="17">
        <f t="shared" si="6"/>
        <v>97099.81757</v>
      </c>
    </row>
    <row r="15">
      <c r="A15" s="18" t="s">
        <v>22</v>
      </c>
      <c r="B15" s="19">
        <f t="shared" si="4"/>
        <v>33675.84592</v>
      </c>
      <c r="C15" s="19">
        <f t="shared" si="1"/>
        <v>6709.981757</v>
      </c>
      <c r="D15" s="19">
        <f t="shared" si="2"/>
        <v>5051.376888</v>
      </c>
      <c r="E15" s="19">
        <f t="shared" si="3"/>
        <v>1658.604869</v>
      </c>
      <c r="F15" s="19">
        <f t="shared" si="5"/>
        <v>32017.24105</v>
      </c>
      <c r="G15" s="20">
        <v>3000.0</v>
      </c>
      <c r="H15" s="21">
        <f t="shared" si="6"/>
        <v>87389.83581</v>
      </c>
    </row>
    <row r="16">
      <c r="A16" s="13" t="s">
        <v>23</v>
      </c>
      <c r="B16" s="15">
        <f t="shared" si="4"/>
        <v>32017.24105</v>
      </c>
      <c r="C16" s="15">
        <f t="shared" si="1"/>
        <v>6709.981757</v>
      </c>
      <c r="D16" s="15">
        <f t="shared" si="2"/>
        <v>4802.586158</v>
      </c>
      <c r="E16" s="15">
        <f t="shared" si="3"/>
        <v>1907.395599</v>
      </c>
      <c r="F16" s="15">
        <f t="shared" si="5"/>
        <v>30109.84545</v>
      </c>
      <c r="G16" s="16">
        <v>3000.0</v>
      </c>
      <c r="H16" s="17">
        <f t="shared" si="6"/>
        <v>77679.85406</v>
      </c>
    </row>
    <row r="17">
      <c r="A17" s="18" t="s">
        <v>24</v>
      </c>
      <c r="B17" s="19">
        <f t="shared" si="4"/>
        <v>30109.84545</v>
      </c>
      <c r="C17" s="19">
        <f t="shared" si="1"/>
        <v>6709.981757</v>
      </c>
      <c r="D17" s="19">
        <f t="shared" si="2"/>
        <v>4516.476818</v>
      </c>
      <c r="E17" s="19">
        <f t="shared" si="3"/>
        <v>2193.504939</v>
      </c>
      <c r="F17" s="19">
        <f t="shared" si="5"/>
        <v>27916.34052</v>
      </c>
      <c r="G17" s="20">
        <v>3000.0</v>
      </c>
      <c r="H17" s="21">
        <f t="shared" si="6"/>
        <v>67969.8723</v>
      </c>
    </row>
    <row r="18">
      <c r="A18" s="13" t="s">
        <v>25</v>
      </c>
      <c r="B18" s="15">
        <f t="shared" si="4"/>
        <v>27916.34052</v>
      </c>
      <c r="C18" s="15">
        <f t="shared" si="1"/>
        <v>6709.981757</v>
      </c>
      <c r="D18" s="15">
        <f t="shared" si="2"/>
        <v>4187.451077</v>
      </c>
      <c r="E18" s="15">
        <f t="shared" si="3"/>
        <v>2522.53068</v>
      </c>
      <c r="F18" s="15">
        <f t="shared" si="5"/>
        <v>25393.80984</v>
      </c>
      <c r="G18" s="16">
        <v>3000.0</v>
      </c>
      <c r="H18" s="17">
        <f t="shared" si="6"/>
        <v>58259.89054</v>
      </c>
    </row>
    <row r="19">
      <c r="A19" s="18" t="s">
        <v>26</v>
      </c>
      <c r="B19" s="19">
        <f t="shared" si="4"/>
        <v>25393.80984</v>
      </c>
      <c r="C19" s="19">
        <f t="shared" si="1"/>
        <v>6709.981757</v>
      </c>
      <c r="D19" s="19">
        <f t="shared" si="2"/>
        <v>3809.071475</v>
      </c>
      <c r="E19" s="19">
        <f t="shared" si="3"/>
        <v>2900.910282</v>
      </c>
      <c r="F19" s="19">
        <f t="shared" si="5"/>
        <v>22492.89955</v>
      </c>
      <c r="G19" s="20">
        <v>3000.0</v>
      </c>
      <c r="H19" s="21">
        <f t="shared" si="6"/>
        <v>48549.90879</v>
      </c>
    </row>
    <row r="20">
      <c r="A20" s="13" t="s">
        <v>27</v>
      </c>
      <c r="B20" s="15">
        <f t="shared" si="4"/>
        <v>22492.89955</v>
      </c>
      <c r="C20" s="15">
        <f t="shared" si="1"/>
        <v>6709.981757</v>
      </c>
      <c r="D20" s="15">
        <f t="shared" si="2"/>
        <v>3373.934933</v>
      </c>
      <c r="E20" s="15">
        <f t="shared" si="3"/>
        <v>3336.046824</v>
      </c>
      <c r="F20" s="15">
        <f t="shared" si="5"/>
        <v>19156.85273</v>
      </c>
      <c r="G20" s="16">
        <v>3000.0</v>
      </c>
      <c r="H20" s="17">
        <f t="shared" si="6"/>
        <v>38839.92703</v>
      </c>
    </row>
    <row r="21">
      <c r="A21" s="18" t="s">
        <v>28</v>
      </c>
      <c r="B21" s="19">
        <f t="shared" si="4"/>
        <v>19156.85273</v>
      </c>
      <c r="C21" s="19">
        <f t="shared" si="1"/>
        <v>6709.981757</v>
      </c>
      <c r="D21" s="19">
        <f t="shared" si="2"/>
        <v>2873.52791</v>
      </c>
      <c r="E21" s="19">
        <f t="shared" si="3"/>
        <v>3836.453847</v>
      </c>
      <c r="F21" s="19">
        <f t="shared" si="5"/>
        <v>15320.39888</v>
      </c>
      <c r="G21" s="20">
        <v>3000.0</v>
      </c>
      <c r="H21" s="21">
        <f t="shared" si="6"/>
        <v>29129.94527</v>
      </c>
    </row>
    <row r="22">
      <c r="A22" s="13" t="s">
        <v>29</v>
      </c>
      <c r="B22" s="15">
        <f t="shared" si="4"/>
        <v>15320.39888</v>
      </c>
      <c r="C22" s="15">
        <f t="shared" si="1"/>
        <v>6709.981757</v>
      </c>
      <c r="D22" s="15">
        <f t="shared" si="2"/>
        <v>2298.059832</v>
      </c>
      <c r="E22" s="15">
        <f t="shared" si="3"/>
        <v>4411.921925</v>
      </c>
      <c r="F22" s="15">
        <f t="shared" si="5"/>
        <v>10908.47696</v>
      </c>
      <c r="G22" s="16">
        <v>3000.0</v>
      </c>
      <c r="H22" s="17">
        <f t="shared" si="6"/>
        <v>19419.96351</v>
      </c>
    </row>
    <row r="23">
      <c r="A23" s="18" t="s">
        <v>30</v>
      </c>
      <c r="B23" s="19">
        <f t="shared" si="4"/>
        <v>10908.47696</v>
      </c>
      <c r="C23" s="19">
        <f t="shared" si="1"/>
        <v>6709.981757</v>
      </c>
      <c r="D23" s="19">
        <f t="shared" si="2"/>
        <v>1636.271544</v>
      </c>
      <c r="E23" s="19">
        <f t="shared" si="3"/>
        <v>5073.710213</v>
      </c>
      <c r="F23" s="19">
        <f t="shared" si="5"/>
        <v>5834.766745</v>
      </c>
      <c r="G23" s="20">
        <v>3000.0</v>
      </c>
      <c r="H23" s="21">
        <f t="shared" si="6"/>
        <v>9709.981757</v>
      </c>
    </row>
    <row r="24">
      <c r="A24" s="13" t="s">
        <v>31</v>
      </c>
      <c r="B24" s="15">
        <f t="shared" si="4"/>
        <v>5834.766745</v>
      </c>
      <c r="C24" s="15">
        <f t="shared" si="1"/>
        <v>6709.981757</v>
      </c>
      <c r="D24" s="15">
        <f t="shared" si="2"/>
        <v>875.2150118</v>
      </c>
      <c r="E24" s="15">
        <f t="shared" si="3"/>
        <v>5834.766745</v>
      </c>
      <c r="F24" s="15">
        <f t="shared" si="5"/>
        <v>0</v>
      </c>
      <c r="G24" s="16">
        <v>3000.0</v>
      </c>
      <c r="H24" s="17">
        <f t="shared" si="6"/>
        <v>0</v>
      </c>
    </row>
    <row r="25">
      <c r="A25" s="18" t="s">
        <v>32</v>
      </c>
      <c r="B25" s="19">
        <f>if(F24&gt;0,F24,0)</f>
        <v>0</v>
      </c>
      <c r="C25" s="19">
        <f t="shared" si="1"/>
        <v>0</v>
      </c>
      <c r="D25" s="19">
        <f t="shared" si="2"/>
        <v>0</v>
      </c>
      <c r="E25" s="19">
        <f t="shared" si="3"/>
        <v>0</v>
      </c>
      <c r="F25" s="19">
        <f t="shared" si="5"/>
        <v>0</v>
      </c>
      <c r="G25" s="20"/>
      <c r="H25" s="21">
        <f t="shared" si="6"/>
        <v>0</v>
      </c>
    </row>
    <row r="26">
      <c r="A26" s="13" t="s">
        <v>33</v>
      </c>
      <c r="B26" s="15">
        <f t="shared" ref="B26:B29" si="7">if(F25&gt;0, F25, 0)</f>
        <v>0</v>
      </c>
      <c r="C26" s="15">
        <f t="shared" si="1"/>
        <v>0</v>
      </c>
      <c r="D26" s="15">
        <f t="shared" si="2"/>
        <v>0</v>
      </c>
      <c r="E26" s="15">
        <f t="shared" si="3"/>
        <v>0</v>
      </c>
      <c r="F26" s="15">
        <f t="shared" si="5"/>
        <v>0</v>
      </c>
      <c r="G26" s="22"/>
      <c r="H26" s="17">
        <f t="shared" si="6"/>
        <v>0</v>
      </c>
    </row>
    <row r="27">
      <c r="A27" s="18" t="s">
        <v>34</v>
      </c>
      <c r="B27" s="19">
        <f t="shared" si="7"/>
        <v>0</v>
      </c>
      <c r="C27" s="19">
        <f t="shared" si="1"/>
        <v>0</v>
      </c>
      <c r="D27" s="19">
        <f t="shared" si="2"/>
        <v>0</v>
      </c>
      <c r="E27" s="19">
        <f t="shared" si="3"/>
        <v>0</v>
      </c>
      <c r="F27" s="19">
        <f t="shared" si="5"/>
        <v>0</v>
      </c>
      <c r="G27" s="23"/>
      <c r="H27" s="21">
        <f t="shared" si="6"/>
        <v>0</v>
      </c>
    </row>
    <row r="28">
      <c r="A28" s="13" t="s">
        <v>35</v>
      </c>
      <c r="B28" s="15">
        <f t="shared" si="7"/>
        <v>0</v>
      </c>
      <c r="C28" s="15">
        <f t="shared" si="1"/>
        <v>0</v>
      </c>
      <c r="D28" s="15">
        <f t="shared" si="2"/>
        <v>0</v>
      </c>
      <c r="E28" s="15">
        <f t="shared" si="3"/>
        <v>0</v>
      </c>
      <c r="F28" s="15">
        <f t="shared" si="5"/>
        <v>0</v>
      </c>
      <c r="G28" s="22"/>
      <c r="H28" s="17">
        <f t="shared" si="6"/>
        <v>0</v>
      </c>
    </row>
    <row r="29">
      <c r="A29" s="24" t="s">
        <v>36</v>
      </c>
      <c r="B29" s="25">
        <f t="shared" si="7"/>
        <v>0</v>
      </c>
      <c r="C29" s="25">
        <f t="shared" si="1"/>
        <v>0</v>
      </c>
      <c r="D29" s="25">
        <f t="shared" si="2"/>
        <v>0</v>
      </c>
      <c r="E29" s="25">
        <f t="shared" si="3"/>
        <v>0</v>
      </c>
      <c r="F29" s="25">
        <f t="shared" si="5"/>
        <v>0</v>
      </c>
      <c r="G29" s="26"/>
      <c r="H29" s="27">
        <f t="shared" si="6"/>
        <v>0</v>
      </c>
    </row>
  </sheetData>
  <dataValidations>
    <dataValidation type="custom" allowBlank="1" showDropDown="1" sqref="B4:H29">
      <formula1>AND(ISNUMBER(B4),(NOT(OR(NOT(ISERROR(DATEVALUE(B4))), AND(ISNUMBER(B4), LEFT(CELL("format", B4))="D")))))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3.63"/>
    <col customWidth="1" min="2" max="2" width="30.0"/>
    <col customWidth="1" min="3" max="3" width="18.88"/>
    <col customWidth="1" min="4" max="4" width="16.0"/>
    <col customWidth="1" min="5" max="5" width="22.0"/>
    <col customWidth="1" min="6" max="6" width="25.25"/>
    <col customWidth="1" min="7" max="7" width="26.13"/>
  </cols>
  <sheetData>
    <row r="1" ht="53.25" customHeight="1">
      <c r="A1" s="7"/>
      <c r="B1" s="4"/>
      <c r="C1" s="4"/>
      <c r="D1" s="4"/>
      <c r="E1" s="4"/>
      <c r="F1" s="4"/>
      <c r="G1" s="4"/>
    </row>
    <row r="2" ht="60.0" customHeight="1">
      <c r="A2" s="7"/>
      <c r="B2" s="8"/>
      <c r="C2" s="8"/>
      <c r="D2" s="8"/>
      <c r="E2" s="8"/>
      <c r="F2" s="8"/>
      <c r="G2" s="8"/>
    </row>
    <row r="3">
      <c r="A3" s="28" t="s">
        <v>3</v>
      </c>
      <c r="B3" s="29" t="s">
        <v>37</v>
      </c>
      <c r="C3" s="30" t="s">
        <v>38</v>
      </c>
      <c r="D3" s="30" t="s">
        <v>39</v>
      </c>
      <c r="E3" s="31" t="s">
        <v>40</v>
      </c>
      <c r="F3" s="30" t="s">
        <v>41</v>
      </c>
      <c r="G3" s="32" t="s">
        <v>42</v>
      </c>
    </row>
    <row r="4">
      <c r="A4" s="33" t="s">
        <v>11</v>
      </c>
      <c r="B4" s="34">
        <v>0.0</v>
      </c>
      <c r="C4" s="15">
        <f>'Lift Off Loan Schedule'!F4</f>
        <v>42000</v>
      </c>
      <c r="D4" s="15"/>
      <c r="E4" s="35">
        <v>0.0</v>
      </c>
      <c r="F4" s="16">
        <v>0.0</v>
      </c>
      <c r="G4" s="36">
        <f>C4+D4+F4</f>
        <v>42000</v>
      </c>
    </row>
    <row r="5">
      <c r="A5" s="37" t="s">
        <v>12</v>
      </c>
      <c r="B5" s="38">
        <f t="shared" ref="B5:B29" si="1">G4</f>
        <v>42000</v>
      </c>
      <c r="C5" s="39"/>
      <c r="D5" s="39">
        <f>Table1[How much are you looking at depositing each month?]*12</f>
        <v>21000</v>
      </c>
      <c r="E5" s="40">
        <v>0.12</v>
      </c>
      <c r="F5" s="41">
        <f t="shared" ref="F5:F29" si="2">G4*E5</f>
        <v>5040</v>
      </c>
      <c r="G5" s="42">
        <f t="shared" ref="G5:G29" si="3">C5+D5+F5+B5</f>
        <v>68040</v>
      </c>
    </row>
    <row r="6">
      <c r="A6" s="33" t="s">
        <v>13</v>
      </c>
      <c r="B6" s="43">
        <f t="shared" si="1"/>
        <v>68040</v>
      </c>
      <c r="C6" s="15"/>
      <c r="D6" s="15">
        <f>Table1[How much are you looking at depositing each month?]*12</f>
        <v>21000</v>
      </c>
      <c r="E6" s="35">
        <v>0.08</v>
      </c>
      <c r="F6" s="22">
        <f t="shared" si="2"/>
        <v>5443.2</v>
      </c>
      <c r="G6" s="36">
        <f t="shared" si="3"/>
        <v>94483.2</v>
      </c>
    </row>
    <row r="7">
      <c r="A7" s="37" t="s">
        <v>14</v>
      </c>
      <c r="B7" s="38">
        <f t="shared" si="1"/>
        <v>94483.2</v>
      </c>
      <c r="C7" s="39"/>
      <c r="D7" s="39">
        <f>Table1[How much are you looking at depositing each month?]*12</f>
        <v>21000</v>
      </c>
      <c r="E7" s="40">
        <v>0.04</v>
      </c>
      <c r="F7" s="41">
        <f t="shared" si="2"/>
        <v>3779.328</v>
      </c>
      <c r="G7" s="42">
        <f t="shared" si="3"/>
        <v>119262.528</v>
      </c>
    </row>
    <row r="8">
      <c r="A8" s="33" t="s">
        <v>15</v>
      </c>
      <c r="B8" s="43">
        <f t="shared" si="1"/>
        <v>119262.528</v>
      </c>
      <c r="C8" s="15"/>
      <c r="D8" s="15">
        <f>Table1[How much are you looking at depositing each month?]*12</f>
        <v>21000</v>
      </c>
      <c r="E8" s="35">
        <v>0.0</v>
      </c>
      <c r="F8" s="22">
        <f t="shared" si="2"/>
        <v>0</v>
      </c>
      <c r="G8" s="36">
        <f t="shared" si="3"/>
        <v>140262.528</v>
      </c>
    </row>
    <row r="9">
      <c r="A9" s="37" t="s">
        <v>16</v>
      </c>
      <c r="B9" s="38">
        <f t="shared" si="1"/>
        <v>140262.528</v>
      </c>
      <c r="C9" s="39"/>
      <c r="D9" s="39">
        <f>Table1[How much are you looking at depositing each month?]*12</f>
        <v>21000</v>
      </c>
      <c r="E9" s="40">
        <v>0.08</v>
      </c>
      <c r="F9" s="41">
        <f t="shared" si="2"/>
        <v>11221.00224</v>
      </c>
      <c r="G9" s="42">
        <f t="shared" si="3"/>
        <v>172483.5302</v>
      </c>
    </row>
    <row r="10">
      <c r="A10" s="33" t="s">
        <v>17</v>
      </c>
      <c r="B10" s="43">
        <f t="shared" si="1"/>
        <v>172483.5302</v>
      </c>
      <c r="C10" s="15"/>
      <c r="D10" s="15">
        <f>Table1[How much are you looking at depositing each month?]*12</f>
        <v>21000</v>
      </c>
      <c r="E10" s="35">
        <v>0.12</v>
      </c>
      <c r="F10" s="22">
        <f t="shared" si="2"/>
        <v>20698.02363</v>
      </c>
      <c r="G10" s="36">
        <f t="shared" si="3"/>
        <v>214181.5539</v>
      </c>
    </row>
    <row r="11">
      <c r="A11" s="37" t="s">
        <v>18</v>
      </c>
      <c r="B11" s="38">
        <f t="shared" si="1"/>
        <v>214181.5539</v>
      </c>
      <c r="C11" s="39"/>
      <c r="D11" s="39">
        <f>Table1[How much are you looking at depositing each month?]*12</f>
        <v>21000</v>
      </c>
      <c r="E11" s="40">
        <v>0.12</v>
      </c>
      <c r="F11" s="41">
        <f t="shared" si="2"/>
        <v>25701.78646</v>
      </c>
      <c r="G11" s="42">
        <f t="shared" si="3"/>
        <v>260883.3403</v>
      </c>
    </row>
    <row r="12">
      <c r="A12" s="33" t="s">
        <v>19</v>
      </c>
      <c r="B12" s="43">
        <f t="shared" si="1"/>
        <v>260883.3403</v>
      </c>
      <c r="C12" s="15"/>
      <c r="D12" s="15">
        <f>Table1[How much are you looking at depositing each month?]*12</f>
        <v>21000</v>
      </c>
      <c r="E12" s="35">
        <v>0.0</v>
      </c>
      <c r="F12" s="22">
        <f t="shared" si="2"/>
        <v>0</v>
      </c>
      <c r="G12" s="36">
        <f t="shared" si="3"/>
        <v>281883.3403</v>
      </c>
    </row>
    <row r="13">
      <c r="A13" s="37" t="s">
        <v>20</v>
      </c>
      <c r="B13" s="38">
        <f t="shared" si="1"/>
        <v>281883.3403</v>
      </c>
      <c r="C13" s="39"/>
      <c r="D13" s="39">
        <f>Table1[How much are you looking at depositing each month?]*12</f>
        <v>21000</v>
      </c>
      <c r="E13" s="40">
        <v>0.08</v>
      </c>
      <c r="F13" s="41">
        <f t="shared" si="2"/>
        <v>22550.66723</v>
      </c>
      <c r="G13" s="42">
        <f t="shared" si="3"/>
        <v>325434.0076</v>
      </c>
    </row>
    <row r="14">
      <c r="A14" s="33" t="s">
        <v>21</v>
      </c>
      <c r="B14" s="43">
        <f t="shared" si="1"/>
        <v>325434.0076</v>
      </c>
      <c r="C14" s="15"/>
      <c r="D14" s="15">
        <f>Table1[How much are you looking at depositing each month?]*12</f>
        <v>21000</v>
      </c>
      <c r="E14" s="35">
        <v>0.08</v>
      </c>
      <c r="F14" s="22">
        <f t="shared" si="2"/>
        <v>26034.7206</v>
      </c>
      <c r="G14" s="36">
        <f t="shared" si="3"/>
        <v>372468.7282</v>
      </c>
    </row>
    <row r="15">
      <c r="A15" s="37" t="s">
        <v>22</v>
      </c>
      <c r="B15" s="38">
        <f t="shared" si="1"/>
        <v>372468.7282</v>
      </c>
      <c r="C15" s="39"/>
      <c r="D15" s="39">
        <f>Table1[How much are you looking at depositing each month?]*12</f>
        <v>21000</v>
      </c>
      <c r="E15" s="40">
        <v>0.12</v>
      </c>
      <c r="F15" s="41">
        <f t="shared" si="2"/>
        <v>44696.24738</v>
      </c>
      <c r="G15" s="42">
        <f t="shared" si="3"/>
        <v>438164.9755</v>
      </c>
    </row>
    <row r="16">
      <c r="A16" s="33" t="s">
        <v>23</v>
      </c>
      <c r="B16" s="43">
        <f t="shared" si="1"/>
        <v>438164.9755</v>
      </c>
      <c r="C16" s="15"/>
      <c r="D16" s="15">
        <f>Table1[How much are you looking at depositing each month?]*12</f>
        <v>21000</v>
      </c>
      <c r="E16" s="35">
        <v>0.08</v>
      </c>
      <c r="F16" s="22">
        <f t="shared" si="2"/>
        <v>35053.19804</v>
      </c>
      <c r="G16" s="36">
        <f t="shared" si="3"/>
        <v>494218.1736</v>
      </c>
    </row>
    <row r="17">
      <c r="A17" s="37" t="s">
        <v>24</v>
      </c>
      <c r="B17" s="38">
        <f t="shared" si="1"/>
        <v>494218.1736</v>
      </c>
      <c r="C17" s="39"/>
      <c r="D17" s="39">
        <f>Table1[How much are you looking at depositing each month?]*12</f>
        <v>21000</v>
      </c>
      <c r="E17" s="40">
        <v>0.0</v>
      </c>
      <c r="F17" s="41">
        <f t="shared" si="2"/>
        <v>0</v>
      </c>
      <c r="G17" s="42">
        <f t="shared" si="3"/>
        <v>515218.1736</v>
      </c>
    </row>
    <row r="18">
      <c r="A18" s="33" t="s">
        <v>25</v>
      </c>
      <c r="B18" s="43">
        <f t="shared" si="1"/>
        <v>515218.1736</v>
      </c>
      <c r="C18" s="15"/>
      <c r="D18" s="15">
        <f>Table1[How much are you looking at depositing each month?]*12</f>
        <v>21000</v>
      </c>
      <c r="E18" s="35">
        <v>0.08</v>
      </c>
      <c r="F18" s="22">
        <f t="shared" si="2"/>
        <v>41217.45389</v>
      </c>
      <c r="G18" s="36">
        <f t="shared" si="3"/>
        <v>577435.6275</v>
      </c>
    </row>
    <row r="19">
      <c r="A19" s="37" t="s">
        <v>26</v>
      </c>
      <c r="B19" s="38">
        <f t="shared" si="1"/>
        <v>577435.6275</v>
      </c>
      <c r="C19" s="39"/>
      <c r="D19" s="39">
        <f>Table1[How much are you looking at depositing each month?]*12</f>
        <v>21000</v>
      </c>
      <c r="E19" s="40">
        <v>0.12</v>
      </c>
      <c r="F19" s="41">
        <f t="shared" si="2"/>
        <v>69292.2753</v>
      </c>
      <c r="G19" s="42">
        <f t="shared" si="3"/>
        <v>667727.9028</v>
      </c>
    </row>
    <row r="20">
      <c r="A20" s="33" t="s">
        <v>27</v>
      </c>
      <c r="B20" s="43">
        <f t="shared" si="1"/>
        <v>667727.9028</v>
      </c>
      <c r="C20" s="15"/>
      <c r="D20" s="15">
        <f>Table1[How much are you looking at depositing each month?]*12</f>
        <v>21000</v>
      </c>
      <c r="E20" s="35">
        <v>0.08</v>
      </c>
      <c r="F20" s="22">
        <f t="shared" si="2"/>
        <v>53418.23222</v>
      </c>
      <c r="G20" s="36">
        <f t="shared" si="3"/>
        <v>742146.135</v>
      </c>
    </row>
    <row r="21">
      <c r="A21" s="37" t="s">
        <v>28</v>
      </c>
      <c r="B21" s="38">
        <f t="shared" si="1"/>
        <v>742146.135</v>
      </c>
      <c r="C21" s="39"/>
      <c r="D21" s="39">
        <f>Table1[How much are you looking at depositing each month?]*12</f>
        <v>21000</v>
      </c>
      <c r="E21" s="40">
        <v>0.12</v>
      </c>
      <c r="F21" s="41">
        <f t="shared" si="2"/>
        <v>89057.5362</v>
      </c>
      <c r="G21" s="42">
        <f t="shared" si="3"/>
        <v>852203.6712</v>
      </c>
    </row>
    <row r="22">
      <c r="A22" s="33" t="s">
        <v>29</v>
      </c>
      <c r="B22" s="43">
        <f t="shared" si="1"/>
        <v>852203.6712</v>
      </c>
      <c r="C22" s="15"/>
      <c r="D22" s="15">
        <f>Table1[How much are you looking at depositing each month?]*12</f>
        <v>21000</v>
      </c>
      <c r="E22" s="35">
        <v>0.04</v>
      </c>
      <c r="F22" s="22">
        <f t="shared" si="2"/>
        <v>34088.14685</v>
      </c>
      <c r="G22" s="36">
        <f t="shared" si="3"/>
        <v>907291.818</v>
      </c>
    </row>
    <row r="23">
      <c r="A23" s="37" t="s">
        <v>30</v>
      </c>
      <c r="B23" s="38">
        <f t="shared" si="1"/>
        <v>907291.818</v>
      </c>
      <c r="C23" s="39"/>
      <c r="D23" s="39">
        <f>Table1[How much are you looking at depositing each month?]*12</f>
        <v>21000</v>
      </c>
      <c r="E23" s="40">
        <v>0.08</v>
      </c>
      <c r="F23" s="41">
        <f t="shared" si="2"/>
        <v>72583.34544</v>
      </c>
      <c r="G23" s="42">
        <f t="shared" si="3"/>
        <v>1000875.163</v>
      </c>
    </row>
    <row r="24">
      <c r="A24" s="33" t="s">
        <v>31</v>
      </c>
      <c r="B24" s="43">
        <f t="shared" si="1"/>
        <v>1000875.163</v>
      </c>
      <c r="C24" s="15"/>
      <c r="D24" s="15">
        <f>Table1[How much are you looking at depositing each month?]*12</f>
        <v>21000</v>
      </c>
      <c r="E24" s="35">
        <v>0.12</v>
      </c>
      <c r="F24" s="22">
        <f t="shared" si="2"/>
        <v>120105.0196</v>
      </c>
      <c r="G24" s="36">
        <f t="shared" si="3"/>
        <v>1141980.183</v>
      </c>
    </row>
    <row r="25">
      <c r="A25" s="37" t="s">
        <v>32</v>
      </c>
      <c r="B25" s="38">
        <f t="shared" si="1"/>
        <v>1141980.183</v>
      </c>
      <c r="C25" s="39"/>
      <c r="D25" s="39">
        <f>Table1[How much are you looking at depositing each month?]*12</f>
        <v>21000</v>
      </c>
      <c r="E25" s="40">
        <v>0.0</v>
      </c>
      <c r="F25" s="41">
        <f t="shared" si="2"/>
        <v>0</v>
      </c>
      <c r="G25" s="42">
        <f t="shared" si="3"/>
        <v>1162980.183</v>
      </c>
    </row>
    <row r="26">
      <c r="A26" s="33" t="s">
        <v>33</v>
      </c>
      <c r="B26" s="43">
        <f t="shared" si="1"/>
        <v>1162980.183</v>
      </c>
      <c r="C26" s="15"/>
      <c r="D26" s="15">
        <f>Table1[How much are you looking at depositing each month?]*12</f>
        <v>21000</v>
      </c>
      <c r="E26" s="35">
        <v>0.12</v>
      </c>
      <c r="F26" s="22">
        <f t="shared" si="2"/>
        <v>139557.622</v>
      </c>
      <c r="G26" s="36">
        <f t="shared" si="3"/>
        <v>1323537.805</v>
      </c>
    </row>
    <row r="27">
      <c r="A27" s="37" t="s">
        <v>34</v>
      </c>
      <c r="B27" s="38">
        <f t="shared" si="1"/>
        <v>1323537.805</v>
      </c>
      <c r="C27" s="39"/>
      <c r="D27" s="39">
        <f>Table1[How much are you looking at depositing each month?]*12</f>
        <v>21000</v>
      </c>
      <c r="E27" s="40">
        <v>0.08</v>
      </c>
      <c r="F27" s="41">
        <f t="shared" si="2"/>
        <v>105883.0244</v>
      </c>
      <c r="G27" s="42">
        <f t="shared" si="3"/>
        <v>1450420.829</v>
      </c>
    </row>
    <row r="28">
      <c r="A28" s="33" t="s">
        <v>35</v>
      </c>
      <c r="B28" s="43">
        <f t="shared" si="1"/>
        <v>1450420.829</v>
      </c>
      <c r="C28" s="15"/>
      <c r="D28" s="15">
        <f>Table1[How much are you looking at depositing each month?]*12</f>
        <v>21000</v>
      </c>
      <c r="E28" s="35">
        <v>0.0</v>
      </c>
      <c r="F28" s="22">
        <f t="shared" si="2"/>
        <v>0</v>
      </c>
      <c r="G28" s="36">
        <f t="shared" si="3"/>
        <v>1471420.829</v>
      </c>
    </row>
    <row r="29">
      <c r="A29" s="44" t="s">
        <v>36</v>
      </c>
      <c r="B29" s="45">
        <f t="shared" si="1"/>
        <v>1471420.829</v>
      </c>
      <c r="C29" s="46"/>
      <c r="D29" s="46">
        <f>Table1[How much are you looking at depositing each month?]*12</f>
        <v>21000</v>
      </c>
      <c r="E29" s="47">
        <v>0.12</v>
      </c>
      <c r="F29" s="48">
        <f t="shared" si="2"/>
        <v>176570.4995</v>
      </c>
      <c r="G29" s="49">
        <f t="shared" si="3"/>
        <v>1668991.329</v>
      </c>
    </row>
  </sheetData>
  <dataValidations>
    <dataValidation type="custom" allowBlank="1" showDropDown="1" sqref="B4:G29">
      <formula1>AND(ISNUMBER(B4),(NOT(OR(NOT(ISERROR(DATEVALUE(B4))), AND(ISNUMBER(B4), LEFT(CELL("format", B4))="D")))))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3.63"/>
    <col customWidth="1" min="2" max="2" width="26.88"/>
    <col customWidth="1" min="3" max="3" width="20.25"/>
    <col customWidth="1" min="4" max="4" width="26.25"/>
    <col customWidth="1" min="5" max="5" width="28.13"/>
    <col customWidth="1" min="6" max="6" width="33.63"/>
  </cols>
  <sheetData>
    <row r="1">
      <c r="A1" s="7"/>
      <c r="B1" s="50"/>
      <c r="C1" s="51"/>
      <c r="D1" s="52"/>
      <c r="E1" s="51"/>
      <c r="F1" s="51"/>
    </row>
    <row r="2">
      <c r="A2" s="7"/>
      <c r="B2" s="50"/>
      <c r="C2" s="51"/>
      <c r="D2" s="52"/>
      <c r="E2" s="51"/>
      <c r="F2" s="51"/>
    </row>
    <row r="3">
      <c r="A3" s="53" t="s">
        <v>3</v>
      </c>
      <c r="B3" s="54" t="s">
        <v>43</v>
      </c>
      <c r="C3" s="55" t="s">
        <v>44</v>
      </c>
      <c r="D3" s="56" t="s">
        <v>45</v>
      </c>
      <c r="E3" s="55" t="s">
        <v>46</v>
      </c>
      <c r="F3" s="57" t="s">
        <v>47</v>
      </c>
    </row>
    <row r="4">
      <c r="A4" s="58" t="s">
        <v>11</v>
      </c>
      <c r="B4" s="14">
        <v>0.0</v>
      </c>
      <c r="C4" s="14">
        <v>0.0</v>
      </c>
      <c r="D4" s="35">
        <v>0.04</v>
      </c>
      <c r="E4" s="14">
        <v>0.0</v>
      </c>
      <c r="F4" s="59">
        <v>0.0</v>
      </c>
    </row>
    <row r="5">
      <c r="A5" s="60" t="s">
        <v>12</v>
      </c>
      <c r="B5" s="61">
        <f t="shared" ref="B5:B29" si="1">F4</f>
        <v>0</v>
      </c>
      <c r="C5" s="61">
        <f>Table1[How much are you looking at depositing each month?]*12</f>
        <v>21000</v>
      </c>
      <c r="D5" s="62">
        <v>0.04</v>
      </c>
      <c r="E5" s="19">
        <f t="shared" ref="E5:E29" si="2">(B5*D5)</f>
        <v>0</v>
      </c>
      <c r="F5" s="63">
        <f t="shared" ref="F5:F29" si="3">C5+E5+B5</f>
        <v>21000</v>
      </c>
    </row>
    <row r="6">
      <c r="A6" s="58" t="s">
        <v>13</v>
      </c>
      <c r="B6" s="15">
        <f t="shared" si="1"/>
        <v>21000</v>
      </c>
      <c r="C6" s="14">
        <f>Table1[How much are you looking at depositing each month?]*12</f>
        <v>21000</v>
      </c>
      <c r="D6" s="35">
        <v>0.04</v>
      </c>
      <c r="E6" s="15">
        <f t="shared" si="2"/>
        <v>840</v>
      </c>
      <c r="F6" s="64">
        <f t="shared" si="3"/>
        <v>42840</v>
      </c>
    </row>
    <row r="7">
      <c r="A7" s="60" t="s">
        <v>14</v>
      </c>
      <c r="B7" s="19">
        <f t="shared" si="1"/>
        <v>42840</v>
      </c>
      <c r="C7" s="61">
        <f>Table1[How much are you looking at depositing each month?]*12</f>
        <v>21000</v>
      </c>
      <c r="D7" s="62">
        <v>0.04</v>
      </c>
      <c r="E7" s="19">
        <f t="shared" si="2"/>
        <v>1713.6</v>
      </c>
      <c r="F7" s="63">
        <f t="shared" si="3"/>
        <v>65553.6</v>
      </c>
    </row>
    <row r="8">
      <c r="A8" s="58" t="s">
        <v>15</v>
      </c>
      <c r="B8" s="15">
        <f t="shared" si="1"/>
        <v>65553.6</v>
      </c>
      <c r="C8" s="14">
        <f>Table1[How much are you looking at depositing each month?]*12</f>
        <v>21000</v>
      </c>
      <c r="D8" s="35">
        <v>0.04</v>
      </c>
      <c r="E8" s="15">
        <f t="shared" si="2"/>
        <v>2622.144</v>
      </c>
      <c r="F8" s="64">
        <f t="shared" si="3"/>
        <v>89175.744</v>
      </c>
    </row>
    <row r="9">
      <c r="A9" s="60" t="s">
        <v>16</v>
      </c>
      <c r="B9" s="19">
        <f t="shared" si="1"/>
        <v>89175.744</v>
      </c>
      <c r="C9" s="61">
        <f>Table1[How much are you looking at depositing each month?]*12</f>
        <v>21000</v>
      </c>
      <c r="D9" s="62">
        <v>0.04</v>
      </c>
      <c r="E9" s="19">
        <f t="shared" si="2"/>
        <v>3567.02976</v>
      </c>
      <c r="F9" s="63">
        <f t="shared" si="3"/>
        <v>113742.7738</v>
      </c>
    </row>
    <row r="10">
      <c r="A10" s="58" t="s">
        <v>17</v>
      </c>
      <c r="B10" s="15">
        <f t="shared" si="1"/>
        <v>113742.7738</v>
      </c>
      <c r="C10" s="14">
        <f>Table1[How much are you looking at depositing each month?]*12</f>
        <v>21000</v>
      </c>
      <c r="D10" s="35">
        <v>0.04</v>
      </c>
      <c r="E10" s="15">
        <f t="shared" si="2"/>
        <v>4549.71095</v>
      </c>
      <c r="F10" s="64">
        <f t="shared" si="3"/>
        <v>139292.4847</v>
      </c>
    </row>
    <row r="11">
      <c r="A11" s="60" t="s">
        <v>18</v>
      </c>
      <c r="B11" s="19">
        <f t="shared" si="1"/>
        <v>139292.4847</v>
      </c>
      <c r="C11" s="61">
        <f>Table1[How much are you looking at depositing each month?]*12</f>
        <v>21000</v>
      </c>
      <c r="D11" s="62">
        <v>0.04</v>
      </c>
      <c r="E11" s="19">
        <f t="shared" si="2"/>
        <v>5571.699388</v>
      </c>
      <c r="F11" s="63">
        <f t="shared" si="3"/>
        <v>165864.1841</v>
      </c>
    </row>
    <row r="12">
      <c r="A12" s="58" t="s">
        <v>19</v>
      </c>
      <c r="B12" s="15">
        <f t="shared" si="1"/>
        <v>165864.1841</v>
      </c>
      <c r="C12" s="14">
        <f>Table1[How much are you looking at depositing each month?]*12</f>
        <v>21000</v>
      </c>
      <c r="D12" s="35">
        <v>0.04</v>
      </c>
      <c r="E12" s="15">
        <f t="shared" si="2"/>
        <v>6634.567364</v>
      </c>
      <c r="F12" s="64">
        <f t="shared" si="3"/>
        <v>193498.7515</v>
      </c>
    </row>
    <row r="13">
      <c r="A13" s="60" t="s">
        <v>20</v>
      </c>
      <c r="B13" s="19">
        <f t="shared" si="1"/>
        <v>193498.7515</v>
      </c>
      <c r="C13" s="61">
        <f>Table1[How much are you looking at depositing each month?]*12</f>
        <v>21000</v>
      </c>
      <c r="D13" s="62">
        <v>0.04</v>
      </c>
      <c r="E13" s="19">
        <f t="shared" si="2"/>
        <v>7739.950059</v>
      </c>
      <c r="F13" s="63">
        <f t="shared" si="3"/>
        <v>222238.7015</v>
      </c>
    </row>
    <row r="14">
      <c r="A14" s="58" t="s">
        <v>21</v>
      </c>
      <c r="B14" s="15">
        <f t="shared" si="1"/>
        <v>222238.7015</v>
      </c>
      <c r="C14" s="14">
        <f>Table1[How much are you looking at depositing each month?]*12</f>
        <v>21000</v>
      </c>
      <c r="D14" s="35">
        <v>0.04</v>
      </c>
      <c r="E14" s="15">
        <f t="shared" si="2"/>
        <v>8889.548061</v>
      </c>
      <c r="F14" s="64">
        <f t="shared" si="3"/>
        <v>252128.2496</v>
      </c>
    </row>
    <row r="15">
      <c r="A15" s="60" t="s">
        <v>22</v>
      </c>
      <c r="B15" s="19">
        <f t="shared" si="1"/>
        <v>252128.2496</v>
      </c>
      <c r="C15" s="61">
        <f>Table1[How much are you looking at depositing each month?]*12</f>
        <v>21000</v>
      </c>
      <c r="D15" s="62">
        <v>0.04</v>
      </c>
      <c r="E15" s="19">
        <f t="shared" si="2"/>
        <v>10085.12998</v>
      </c>
      <c r="F15" s="63">
        <f t="shared" si="3"/>
        <v>283213.3796</v>
      </c>
    </row>
    <row r="16">
      <c r="A16" s="58" t="s">
        <v>23</v>
      </c>
      <c r="B16" s="15">
        <f t="shared" si="1"/>
        <v>283213.3796</v>
      </c>
      <c r="C16" s="14">
        <f>Table1[How much are you looking at depositing each month?]*12</f>
        <v>21000</v>
      </c>
      <c r="D16" s="35">
        <v>0.04</v>
      </c>
      <c r="E16" s="15">
        <f t="shared" si="2"/>
        <v>11328.53518</v>
      </c>
      <c r="F16" s="64">
        <f t="shared" si="3"/>
        <v>315541.9147</v>
      </c>
    </row>
    <row r="17">
      <c r="A17" s="60" t="s">
        <v>24</v>
      </c>
      <c r="B17" s="19">
        <f t="shared" si="1"/>
        <v>315541.9147</v>
      </c>
      <c r="C17" s="61">
        <f>Table1[How much are you looking at depositing each month?]*12</f>
        <v>21000</v>
      </c>
      <c r="D17" s="62">
        <v>0.04</v>
      </c>
      <c r="E17" s="19">
        <f t="shared" si="2"/>
        <v>12621.67659</v>
      </c>
      <c r="F17" s="63">
        <f t="shared" si="3"/>
        <v>349163.5913</v>
      </c>
    </row>
    <row r="18">
      <c r="A18" s="58" t="s">
        <v>25</v>
      </c>
      <c r="B18" s="15">
        <f t="shared" si="1"/>
        <v>349163.5913</v>
      </c>
      <c r="C18" s="14">
        <f>Table1[How much are you looking at depositing each month?]*12</f>
        <v>21000</v>
      </c>
      <c r="D18" s="35">
        <v>0.04</v>
      </c>
      <c r="E18" s="15">
        <f t="shared" si="2"/>
        <v>13966.54365</v>
      </c>
      <c r="F18" s="64">
        <f t="shared" si="3"/>
        <v>384130.135</v>
      </c>
    </row>
    <row r="19">
      <c r="A19" s="60" t="s">
        <v>26</v>
      </c>
      <c r="B19" s="19">
        <f t="shared" si="1"/>
        <v>384130.135</v>
      </c>
      <c r="C19" s="61">
        <f>Table1[How much are you looking at depositing each month?]*12</f>
        <v>21000</v>
      </c>
      <c r="D19" s="62">
        <v>0.04</v>
      </c>
      <c r="E19" s="19">
        <f t="shared" si="2"/>
        <v>15365.2054</v>
      </c>
      <c r="F19" s="63">
        <f t="shared" si="3"/>
        <v>420495.3404</v>
      </c>
    </row>
    <row r="20">
      <c r="A20" s="58" t="s">
        <v>27</v>
      </c>
      <c r="B20" s="15">
        <f t="shared" si="1"/>
        <v>420495.3404</v>
      </c>
      <c r="C20" s="14">
        <f>Table1[How much are you looking at depositing each month?]*12</f>
        <v>21000</v>
      </c>
      <c r="D20" s="35">
        <v>0.04</v>
      </c>
      <c r="E20" s="15">
        <f t="shared" si="2"/>
        <v>16819.81362</v>
      </c>
      <c r="F20" s="64">
        <f t="shared" si="3"/>
        <v>458315.154</v>
      </c>
    </row>
    <row r="21">
      <c r="A21" s="60" t="s">
        <v>28</v>
      </c>
      <c r="B21" s="19">
        <f t="shared" si="1"/>
        <v>458315.154</v>
      </c>
      <c r="C21" s="61">
        <f>Table1[How much are you looking at depositing each month?]*12</f>
        <v>21000</v>
      </c>
      <c r="D21" s="62">
        <v>0.04</v>
      </c>
      <c r="E21" s="19">
        <f t="shared" si="2"/>
        <v>18332.60616</v>
      </c>
      <c r="F21" s="63">
        <f t="shared" si="3"/>
        <v>497647.7602</v>
      </c>
    </row>
    <row r="22">
      <c r="A22" s="58" t="s">
        <v>29</v>
      </c>
      <c r="B22" s="15">
        <f t="shared" si="1"/>
        <v>497647.7602</v>
      </c>
      <c r="C22" s="14">
        <f>Table1[How much are you looking at depositing each month?]*12</f>
        <v>21000</v>
      </c>
      <c r="D22" s="35">
        <v>0.04</v>
      </c>
      <c r="E22" s="15">
        <f t="shared" si="2"/>
        <v>19905.91041</v>
      </c>
      <c r="F22" s="64">
        <f t="shared" si="3"/>
        <v>538553.6706</v>
      </c>
    </row>
    <row r="23">
      <c r="A23" s="60" t="s">
        <v>30</v>
      </c>
      <c r="B23" s="19">
        <f t="shared" si="1"/>
        <v>538553.6706</v>
      </c>
      <c r="C23" s="61">
        <f>Table1[How much are you looking at depositing each month?]*12</f>
        <v>21000</v>
      </c>
      <c r="D23" s="62">
        <v>0.04</v>
      </c>
      <c r="E23" s="19">
        <f t="shared" si="2"/>
        <v>21542.14682</v>
      </c>
      <c r="F23" s="63">
        <f t="shared" si="3"/>
        <v>581095.8174</v>
      </c>
    </row>
    <row r="24">
      <c r="A24" s="58" t="s">
        <v>31</v>
      </c>
      <c r="B24" s="15">
        <f t="shared" si="1"/>
        <v>581095.8174</v>
      </c>
      <c r="C24" s="14">
        <f>Table1[How much are you looking at depositing each month?]*12</f>
        <v>21000</v>
      </c>
      <c r="D24" s="35">
        <v>0.04</v>
      </c>
      <c r="E24" s="15">
        <f t="shared" si="2"/>
        <v>23243.8327</v>
      </c>
      <c r="F24" s="64">
        <f t="shared" si="3"/>
        <v>625339.6501</v>
      </c>
    </row>
    <row r="25">
      <c r="A25" s="60" t="s">
        <v>32</v>
      </c>
      <c r="B25" s="19">
        <f t="shared" si="1"/>
        <v>625339.6501</v>
      </c>
      <c r="C25" s="61">
        <f>Table1[How much are you looking at depositing each month?]*12</f>
        <v>21000</v>
      </c>
      <c r="D25" s="62">
        <v>0.04</v>
      </c>
      <c r="E25" s="19">
        <f t="shared" si="2"/>
        <v>25013.586</v>
      </c>
      <c r="F25" s="63">
        <f t="shared" si="3"/>
        <v>671353.2361</v>
      </c>
    </row>
    <row r="26">
      <c r="A26" s="58" t="s">
        <v>33</v>
      </c>
      <c r="B26" s="15">
        <f t="shared" si="1"/>
        <v>671353.2361</v>
      </c>
      <c r="C26" s="14">
        <f>Table1[How much are you looking at depositing each month?]*12</f>
        <v>21000</v>
      </c>
      <c r="D26" s="35">
        <v>0.04</v>
      </c>
      <c r="E26" s="15">
        <f t="shared" si="2"/>
        <v>26854.12944</v>
      </c>
      <c r="F26" s="64">
        <f t="shared" si="3"/>
        <v>719207.3655</v>
      </c>
    </row>
    <row r="27">
      <c r="A27" s="60" t="s">
        <v>34</v>
      </c>
      <c r="B27" s="19">
        <f t="shared" si="1"/>
        <v>719207.3655</v>
      </c>
      <c r="C27" s="61">
        <f>Table1[How much are you looking at depositing each month?]*12</f>
        <v>21000</v>
      </c>
      <c r="D27" s="62">
        <v>0.04</v>
      </c>
      <c r="E27" s="19">
        <f t="shared" si="2"/>
        <v>28768.29462</v>
      </c>
      <c r="F27" s="63">
        <f t="shared" si="3"/>
        <v>768975.6602</v>
      </c>
    </row>
    <row r="28">
      <c r="A28" s="58" t="s">
        <v>35</v>
      </c>
      <c r="B28" s="15">
        <f t="shared" si="1"/>
        <v>768975.6602</v>
      </c>
      <c r="C28" s="14">
        <f>Table1[How much are you looking at depositing each month?]*12</f>
        <v>21000</v>
      </c>
      <c r="D28" s="35">
        <v>0.04</v>
      </c>
      <c r="E28" s="15">
        <f t="shared" si="2"/>
        <v>30759.02641</v>
      </c>
      <c r="F28" s="64">
        <f t="shared" si="3"/>
        <v>820734.6866</v>
      </c>
    </row>
    <row r="29">
      <c r="A29" s="65" t="s">
        <v>36</v>
      </c>
      <c r="B29" s="66">
        <f t="shared" si="1"/>
        <v>820734.6866</v>
      </c>
      <c r="C29" s="67">
        <f>Table1[How much are you looking at depositing each month?]*12</f>
        <v>21000</v>
      </c>
      <c r="D29" s="68">
        <v>0.04</v>
      </c>
      <c r="E29" s="66">
        <f t="shared" si="2"/>
        <v>32829.38746</v>
      </c>
      <c r="F29" s="69">
        <f t="shared" si="3"/>
        <v>874564.074</v>
      </c>
    </row>
  </sheetData>
  <dataValidations>
    <dataValidation type="custom" allowBlank="1" showDropDown="1" sqref="B4:F29">
      <formula1>AND(ISNUMBER(B4),(NOT(OR(NOT(ISERROR(DATEVALUE(B4))), AND(ISNUMBER(B4), LEFT(CELL("format", B4))="D")))))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3.63"/>
    <col customWidth="1" min="2" max="2" width="24.63"/>
    <col customWidth="1" min="3" max="3" width="26.38"/>
    <col customWidth="1" min="4" max="4" width="26.88"/>
    <col customWidth="1" min="5" max="5" width="22.38"/>
  </cols>
  <sheetData>
    <row r="1">
      <c r="A1" s="7"/>
      <c r="B1" s="51"/>
      <c r="C1" s="51"/>
      <c r="D1" s="51"/>
      <c r="E1" s="70"/>
    </row>
    <row r="2">
      <c r="A2" s="7"/>
      <c r="B2" s="51"/>
      <c r="C2" s="51"/>
      <c r="D2" s="51"/>
      <c r="E2" s="70"/>
    </row>
    <row r="3">
      <c r="A3" s="71" t="s">
        <v>3</v>
      </c>
      <c r="B3" s="72" t="s">
        <v>48</v>
      </c>
      <c r="C3" s="72" t="s">
        <v>49</v>
      </c>
      <c r="D3" s="72" t="s">
        <v>50</v>
      </c>
      <c r="E3" s="73" t="s">
        <v>51</v>
      </c>
    </row>
    <row r="4">
      <c r="A4" s="74" t="s">
        <v>11</v>
      </c>
      <c r="B4" s="15">
        <f>Accumulation[Policy Cash Value]-Customer_Spending[End Loan Balance]</f>
        <v>42000</v>
      </c>
      <c r="C4" s="15">
        <f>Lift_Off_Loan_Schedule[Lift-off loan balance]</f>
        <v>194199.6351</v>
      </c>
      <c r="D4" s="15">
        <f t="shared" ref="D4:D29" si="1">B4</f>
        <v>42000</v>
      </c>
      <c r="E4" s="75">
        <f t="shared" ref="E4:E29" si="2">if(B4-C4&lt;0,0,B4-C4)</f>
        <v>0</v>
      </c>
    </row>
    <row r="5">
      <c r="A5" s="76" t="s">
        <v>12</v>
      </c>
      <c r="B5" s="77">
        <f>Accumulation[Policy Cash Value]-Customer_Spending[End Loan Balance]</f>
        <v>47040</v>
      </c>
      <c r="C5" s="77">
        <f>Lift_Off_Loan_Schedule[Lift-off loan balance]</f>
        <v>184489.6534</v>
      </c>
      <c r="D5" s="77">
        <f t="shared" si="1"/>
        <v>47040</v>
      </c>
      <c r="E5" s="78">
        <f t="shared" si="2"/>
        <v>0</v>
      </c>
    </row>
    <row r="6">
      <c r="A6" s="74" t="s">
        <v>13</v>
      </c>
      <c r="B6" s="15">
        <f>Accumulation[Policy Cash Value]-Customer_Spending[End Loan Balance]</f>
        <v>51643.2</v>
      </c>
      <c r="C6" s="15">
        <f>Lift_Off_Loan_Schedule[Lift-off loan balance]</f>
        <v>174779.6716</v>
      </c>
      <c r="D6" s="15">
        <f t="shared" si="1"/>
        <v>51643.2</v>
      </c>
      <c r="E6" s="75">
        <f t="shared" si="2"/>
        <v>0</v>
      </c>
    </row>
    <row r="7">
      <c r="A7" s="76" t="s">
        <v>14</v>
      </c>
      <c r="B7" s="77">
        <f>Accumulation[Policy Cash Value]-Customer_Spending[End Loan Balance]</f>
        <v>53708.928</v>
      </c>
      <c r="C7" s="77">
        <f>Lift_Off_Loan_Schedule[Lift-off loan balance]</f>
        <v>165069.6899</v>
      </c>
      <c r="D7" s="77">
        <f t="shared" si="1"/>
        <v>53708.928</v>
      </c>
      <c r="E7" s="78">
        <f t="shared" si="2"/>
        <v>0</v>
      </c>
    </row>
    <row r="8">
      <c r="A8" s="74" t="s">
        <v>15</v>
      </c>
      <c r="B8" s="15">
        <f>Accumulation[Policy Cash Value]-Customer_Spending[End Loan Balance]</f>
        <v>51086.784</v>
      </c>
      <c r="C8" s="15">
        <f>Lift_Off_Loan_Schedule[Lift-off loan balance]</f>
        <v>155359.7081</v>
      </c>
      <c r="D8" s="15">
        <f t="shared" si="1"/>
        <v>51086.784</v>
      </c>
      <c r="E8" s="75">
        <f t="shared" si="2"/>
        <v>0</v>
      </c>
    </row>
    <row r="9">
      <c r="A9" s="76" t="s">
        <v>16</v>
      </c>
      <c r="B9" s="77">
        <f>Accumulation[Policy Cash Value]-Customer_Spending[End Loan Balance]</f>
        <v>58740.75648</v>
      </c>
      <c r="C9" s="77">
        <f>Lift_Off_Loan_Schedule[Lift-off loan balance]</f>
        <v>145649.7264</v>
      </c>
      <c r="D9" s="77">
        <f t="shared" si="1"/>
        <v>58740.75648</v>
      </c>
      <c r="E9" s="78">
        <f t="shared" si="2"/>
        <v>0</v>
      </c>
    </row>
    <row r="10">
      <c r="A10" s="74" t="s">
        <v>17</v>
      </c>
      <c r="B10" s="15">
        <f>Accumulation[Policy Cash Value]-Customer_Spending[End Loan Balance]</f>
        <v>74889.06916</v>
      </c>
      <c r="C10" s="15">
        <f>Lift_Off_Loan_Schedule[Lift-off loan balance]</f>
        <v>135939.7446</v>
      </c>
      <c r="D10" s="15">
        <f t="shared" si="1"/>
        <v>74889.06916</v>
      </c>
      <c r="E10" s="75">
        <f t="shared" si="2"/>
        <v>0</v>
      </c>
    </row>
    <row r="11">
      <c r="A11" s="76" t="s">
        <v>18</v>
      </c>
      <c r="B11" s="77">
        <f>Accumulation[Policy Cash Value]-Customer_Spending[End Loan Balance]</f>
        <v>95019.15623</v>
      </c>
      <c r="C11" s="77">
        <f>Lift_Off_Loan_Schedule[Lift-off loan balance]</f>
        <v>126229.7628</v>
      </c>
      <c r="D11" s="77">
        <f t="shared" si="1"/>
        <v>95019.15623</v>
      </c>
      <c r="E11" s="78">
        <f t="shared" si="2"/>
        <v>0</v>
      </c>
    </row>
    <row r="12">
      <c r="A12" s="74" t="s">
        <v>19</v>
      </c>
      <c r="B12" s="15">
        <f>Accumulation[Policy Cash Value]-Customer_Spending[End Loan Balance]</f>
        <v>88384.58887</v>
      </c>
      <c r="C12" s="15">
        <f>Lift_Off_Loan_Schedule[Lift-off loan balance]</f>
        <v>116519.7811</v>
      </c>
      <c r="D12" s="15">
        <f t="shared" si="1"/>
        <v>88384.58887</v>
      </c>
      <c r="E12" s="75">
        <f t="shared" si="2"/>
        <v>0</v>
      </c>
    </row>
    <row r="13">
      <c r="A13" s="76" t="s">
        <v>20</v>
      </c>
      <c r="B13" s="77">
        <f>Accumulation[Policy Cash Value]-Customer_Spending[End Loan Balance]</f>
        <v>103195.306</v>
      </c>
      <c r="C13" s="77">
        <f>Lift_Off_Loan_Schedule[Lift-off loan balance]</f>
        <v>106809.7993</v>
      </c>
      <c r="D13" s="77">
        <f t="shared" si="1"/>
        <v>103195.306</v>
      </c>
      <c r="E13" s="78">
        <f t="shared" si="2"/>
        <v>0</v>
      </c>
    </row>
    <row r="14">
      <c r="A14" s="74" t="s">
        <v>21</v>
      </c>
      <c r="B14" s="15">
        <f>Accumulation[Policy Cash Value]-Customer_Spending[End Loan Balance]</f>
        <v>120340.4786</v>
      </c>
      <c r="C14" s="15">
        <f>Lift_Off_Loan_Schedule[Lift-off loan balance]</f>
        <v>97099.81757</v>
      </c>
      <c r="D14" s="15">
        <f t="shared" si="1"/>
        <v>120340.4786</v>
      </c>
      <c r="E14" s="75">
        <f t="shared" si="2"/>
        <v>23240.66101</v>
      </c>
    </row>
    <row r="15">
      <c r="A15" s="76" t="s">
        <v>22</v>
      </c>
      <c r="B15" s="77">
        <f>Accumulation[Policy Cash Value]-Customer_Spending[End Loan Balance]</f>
        <v>154951.596</v>
      </c>
      <c r="C15" s="77">
        <f>Lift_Off_Loan_Schedule[Lift-off loan balance]</f>
        <v>87389.83581</v>
      </c>
      <c r="D15" s="77">
        <f t="shared" si="1"/>
        <v>154951.596</v>
      </c>
      <c r="E15" s="78">
        <f t="shared" si="2"/>
        <v>67561.76017</v>
      </c>
    </row>
    <row r="16">
      <c r="A16" s="74" t="s">
        <v>23</v>
      </c>
      <c r="B16" s="15">
        <f>Accumulation[Policy Cash Value]-Customer_Spending[End Loan Balance]</f>
        <v>178676.2588</v>
      </c>
      <c r="C16" s="15">
        <f>Lift_Off_Loan_Schedule[Lift-off loan balance]</f>
        <v>77679.85406</v>
      </c>
      <c r="D16" s="15">
        <f t="shared" si="1"/>
        <v>178676.2588</v>
      </c>
      <c r="E16" s="75">
        <f t="shared" si="2"/>
        <v>100996.4048</v>
      </c>
    </row>
    <row r="17">
      <c r="A17" s="76" t="s">
        <v>24</v>
      </c>
      <c r="B17" s="77">
        <f>Accumulation[Policy Cash Value]-Customer_Spending[End Loan Balance]</f>
        <v>166054.5822</v>
      </c>
      <c r="C17" s="77">
        <f>Lift_Off_Loan_Schedule[Lift-off loan balance]</f>
        <v>67969.8723</v>
      </c>
      <c r="D17" s="77">
        <f t="shared" si="1"/>
        <v>166054.5822</v>
      </c>
      <c r="E17" s="78">
        <f t="shared" si="2"/>
        <v>98084.70995</v>
      </c>
    </row>
    <row r="18">
      <c r="A18" s="74" t="s">
        <v>25</v>
      </c>
      <c r="B18" s="15">
        <f>Accumulation[Policy Cash Value]-Customer_Spending[End Loan Balance]</f>
        <v>193305.4925</v>
      </c>
      <c r="C18" s="15">
        <f>Lift_Off_Loan_Schedule[Lift-off loan balance]</f>
        <v>58259.89054</v>
      </c>
      <c r="D18" s="15">
        <f t="shared" si="1"/>
        <v>193305.4925</v>
      </c>
      <c r="E18" s="75">
        <f t="shared" si="2"/>
        <v>135045.6019</v>
      </c>
    </row>
    <row r="19">
      <c r="A19" s="76" t="s">
        <v>26</v>
      </c>
      <c r="B19" s="77">
        <f>Accumulation[Policy Cash Value]-Customer_Spending[End Loan Balance]</f>
        <v>247232.5624</v>
      </c>
      <c r="C19" s="77">
        <f>Lift_Off_Loan_Schedule[Lift-off loan balance]</f>
        <v>48549.90879</v>
      </c>
      <c r="D19" s="77">
        <f t="shared" si="1"/>
        <v>247232.5624</v>
      </c>
      <c r="E19" s="78">
        <f t="shared" si="2"/>
        <v>198682.6536</v>
      </c>
    </row>
    <row r="20">
      <c r="A20" s="74" t="s">
        <v>27</v>
      </c>
      <c r="B20" s="15">
        <f>Accumulation[Policy Cash Value]-Customer_Spending[End Loan Balance]</f>
        <v>283830.981</v>
      </c>
      <c r="C20" s="15">
        <f>Lift_Off_Loan_Schedule[Lift-off loan balance]</f>
        <v>38839.92703</v>
      </c>
      <c r="D20" s="15">
        <f t="shared" si="1"/>
        <v>283830.981</v>
      </c>
      <c r="E20" s="75">
        <f t="shared" si="2"/>
        <v>244991.054</v>
      </c>
    </row>
    <row r="21">
      <c r="A21" s="76" t="s">
        <v>28</v>
      </c>
      <c r="B21" s="77">
        <f>Accumulation[Policy Cash Value]-Customer_Spending[End Loan Balance]</f>
        <v>354555.911</v>
      </c>
      <c r="C21" s="77">
        <f>Lift_Off_Loan_Schedule[Lift-off loan balance]</f>
        <v>29129.94527</v>
      </c>
      <c r="D21" s="77">
        <f t="shared" si="1"/>
        <v>354555.911</v>
      </c>
      <c r="E21" s="78">
        <f t="shared" si="2"/>
        <v>325425.9658</v>
      </c>
    </row>
    <row r="22">
      <c r="A22" s="74" t="s">
        <v>29</v>
      </c>
      <c r="B22" s="15">
        <f>Accumulation[Policy Cash Value]-Customer_Spending[End Loan Balance]</f>
        <v>368738.1475</v>
      </c>
      <c r="C22" s="15">
        <f>Lift_Off_Loan_Schedule[Lift-off loan balance]</f>
        <v>19419.96351</v>
      </c>
      <c r="D22" s="15">
        <f t="shared" si="1"/>
        <v>368738.1475</v>
      </c>
      <c r="E22" s="75">
        <f t="shared" si="2"/>
        <v>349318.184</v>
      </c>
    </row>
    <row r="23">
      <c r="A23" s="76" t="s">
        <v>30</v>
      </c>
      <c r="B23" s="77">
        <f>Accumulation[Policy Cash Value]-Customer_Spending[End Loan Balance]</f>
        <v>419779.3461</v>
      </c>
      <c r="C23" s="77">
        <f>Lift_Off_Loan_Schedule[Lift-off loan balance]</f>
        <v>9709.981757</v>
      </c>
      <c r="D23" s="77">
        <f t="shared" si="1"/>
        <v>419779.3461</v>
      </c>
      <c r="E23" s="78">
        <f t="shared" si="2"/>
        <v>410069.3643</v>
      </c>
    </row>
    <row r="24">
      <c r="A24" s="74" t="s">
        <v>31</v>
      </c>
      <c r="B24" s="15">
        <f>Accumulation[Policy Cash Value]-Customer_Spending[End Loan Balance]</f>
        <v>516640.533</v>
      </c>
      <c r="C24" s="15">
        <f>Lift_Off_Loan_Schedule[Lift-off loan balance]</f>
        <v>0</v>
      </c>
      <c r="D24" s="15">
        <f t="shared" si="1"/>
        <v>516640.533</v>
      </c>
      <c r="E24" s="75">
        <f t="shared" si="2"/>
        <v>516640.533</v>
      </c>
    </row>
    <row r="25">
      <c r="A25" s="76" t="s">
        <v>32</v>
      </c>
      <c r="B25" s="77">
        <f>Accumulation[Policy Cash Value]-Customer_Spending[End Loan Balance]</f>
        <v>491626.947</v>
      </c>
      <c r="C25" s="77">
        <f>Lift_Off_Loan_Schedule[Lift-off loan balance]</f>
        <v>0</v>
      </c>
      <c r="D25" s="77">
        <f t="shared" si="1"/>
        <v>491626.947</v>
      </c>
      <c r="E25" s="78">
        <f t="shared" si="2"/>
        <v>491626.947</v>
      </c>
    </row>
    <row r="26">
      <c r="A26" s="74" t="s">
        <v>33</v>
      </c>
      <c r="B26" s="15">
        <f>Accumulation[Policy Cash Value]-Customer_Spending[End Loan Balance]</f>
        <v>604330.4395</v>
      </c>
      <c r="C26" s="15">
        <f>Lift_Off_Loan_Schedule[Lift-off loan balance]</f>
        <v>0</v>
      </c>
      <c r="D26" s="15">
        <f t="shared" si="1"/>
        <v>604330.4395</v>
      </c>
      <c r="E26" s="75">
        <f t="shared" si="2"/>
        <v>604330.4395</v>
      </c>
    </row>
    <row r="27">
      <c r="A27" s="76" t="s">
        <v>34</v>
      </c>
      <c r="B27" s="77">
        <f>Accumulation[Policy Cash Value]-Customer_Spending[End Loan Balance]</f>
        <v>681445.1693</v>
      </c>
      <c r="C27" s="77">
        <f>Lift_Off_Loan_Schedule[Lift-off loan balance]</f>
        <v>0</v>
      </c>
      <c r="D27" s="77">
        <f t="shared" si="1"/>
        <v>681445.1693</v>
      </c>
      <c r="E27" s="78">
        <f t="shared" si="2"/>
        <v>681445.1693</v>
      </c>
    </row>
    <row r="28">
      <c r="A28" s="74" t="s">
        <v>35</v>
      </c>
      <c r="B28" s="15">
        <f>Accumulation[Policy Cash Value]-Customer_Spending[End Loan Balance]</f>
        <v>650686.1429</v>
      </c>
      <c r="C28" s="15">
        <f>Lift_Off_Loan_Schedule[Lift-off loan balance]</f>
        <v>0</v>
      </c>
      <c r="D28" s="15">
        <f t="shared" si="1"/>
        <v>650686.1429</v>
      </c>
      <c r="E28" s="75">
        <f t="shared" si="2"/>
        <v>650686.1429</v>
      </c>
    </row>
    <row r="29">
      <c r="A29" s="79" t="s">
        <v>36</v>
      </c>
      <c r="B29" s="80">
        <f>Accumulation[Policy Cash Value]-Customer_Spending[End Loan Balance]</f>
        <v>794427.255</v>
      </c>
      <c r="C29" s="80">
        <f>Lift_Off_Loan_Schedule[Lift-off loan balance]</f>
        <v>0</v>
      </c>
      <c r="D29" s="80">
        <f t="shared" si="1"/>
        <v>794427.255</v>
      </c>
      <c r="E29" s="81">
        <f t="shared" si="2"/>
        <v>794427.255</v>
      </c>
    </row>
  </sheetData>
  <dataValidations>
    <dataValidation type="custom" allowBlank="1" showDropDown="1" sqref="B4:E29">
      <formula1>AND(ISNUMBER(B4),(NOT(OR(NOT(ISERROR(DATEVALUE(B4))), AND(ISNUMBER(B4), LEFT(CELL("format", B4))="D")))))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2">
        <v>1000.0</v>
      </c>
    </row>
    <row r="2">
      <c r="A2" s="82">
        <v>1050.0</v>
      </c>
    </row>
    <row r="3">
      <c r="A3" s="82">
        <v>1100.0</v>
      </c>
    </row>
    <row r="4">
      <c r="A4" s="82">
        <v>1150.0</v>
      </c>
    </row>
    <row r="5">
      <c r="A5" s="82">
        <v>1200.0</v>
      </c>
    </row>
    <row r="6">
      <c r="A6" s="82">
        <v>1250.0</v>
      </c>
    </row>
    <row r="7">
      <c r="A7" s="82">
        <v>1300.0</v>
      </c>
    </row>
    <row r="8">
      <c r="A8" s="82">
        <v>1350.0</v>
      </c>
    </row>
    <row r="9">
      <c r="A9" s="82">
        <v>1400.0</v>
      </c>
    </row>
    <row r="10">
      <c r="A10" s="82">
        <v>1450.0</v>
      </c>
    </row>
    <row r="11">
      <c r="A11" s="82">
        <v>1500.0</v>
      </c>
    </row>
    <row r="12">
      <c r="A12" s="82">
        <v>1550.0</v>
      </c>
    </row>
    <row r="13">
      <c r="A13" s="82">
        <v>1600.0</v>
      </c>
    </row>
    <row r="14">
      <c r="A14" s="82">
        <v>1650.0</v>
      </c>
    </row>
    <row r="15">
      <c r="A15" s="82">
        <v>1700.0</v>
      </c>
    </row>
    <row r="16">
      <c r="A16" s="82">
        <v>1750.0</v>
      </c>
    </row>
    <row r="17">
      <c r="A17" s="82">
        <v>1800.0</v>
      </c>
    </row>
    <row r="18">
      <c r="A18" s="82">
        <v>1850.0</v>
      </c>
    </row>
    <row r="19">
      <c r="A19" s="82">
        <v>1900.0</v>
      </c>
    </row>
    <row r="20">
      <c r="A20" s="82">
        <v>1950.0</v>
      </c>
    </row>
    <row r="21">
      <c r="A21" s="82">
        <v>2000.0</v>
      </c>
    </row>
    <row r="22">
      <c r="A22" s="82">
        <v>2050.0</v>
      </c>
    </row>
    <row r="23">
      <c r="A23" s="82">
        <v>2100.0</v>
      </c>
    </row>
    <row r="24">
      <c r="A24" s="82">
        <v>2150.0</v>
      </c>
    </row>
    <row r="25">
      <c r="A25" s="82">
        <v>2200.0</v>
      </c>
    </row>
    <row r="26">
      <c r="A26" s="82">
        <v>2250.0</v>
      </c>
    </row>
    <row r="27">
      <c r="A27" s="82">
        <v>2300.0</v>
      </c>
    </row>
    <row r="28">
      <c r="A28" s="82">
        <v>2350.0</v>
      </c>
    </row>
    <row r="29">
      <c r="A29" s="82">
        <v>2400.0</v>
      </c>
    </row>
    <row r="30">
      <c r="A30" s="82">
        <v>2450.0</v>
      </c>
    </row>
    <row r="31">
      <c r="A31" s="82">
        <v>2500.0</v>
      </c>
    </row>
    <row r="32">
      <c r="A32" s="82">
        <v>2550.0</v>
      </c>
    </row>
    <row r="33">
      <c r="A33" s="82">
        <v>2600.0</v>
      </c>
    </row>
    <row r="34">
      <c r="A34" s="82">
        <v>2650.0</v>
      </c>
    </row>
    <row r="35">
      <c r="A35" s="82">
        <v>2700.0</v>
      </c>
    </row>
    <row r="36">
      <c r="A36" s="82">
        <v>2750.0</v>
      </c>
    </row>
    <row r="37">
      <c r="A37" s="82">
        <v>2800.0</v>
      </c>
    </row>
    <row r="38">
      <c r="A38" s="82">
        <v>2850.0</v>
      </c>
    </row>
    <row r="39">
      <c r="A39" s="82">
        <v>2900.0</v>
      </c>
    </row>
    <row r="40">
      <c r="A40" s="82">
        <v>2950.0</v>
      </c>
    </row>
    <row r="41">
      <c r="A41" s="82">
        <v>3000.0</v>
      </c>
    </row>
    <row r="42">
      <c r="A42" s="82">
        <v>3050.0</v>
      </c>
    </row>
    <row r="43">
      <c r="A43" s="82">
        <v>3100.0</v>
      </c>
    </row>
    <row r="44">
      <c r="A44" s="82">
        <v>3150.0</v>
      </c>
    </row>
    <row r="45">
      <c r="A45" s="82">
        <v>3200.0</v>
      </c>
    </row>
    <row r="46">
      <c r="A46" s="82">
        <v>3250.0</v>
      </c>
    </row>
    <row r="47">
      <c r="A47" s="82">
        <v>3300.0</v>
      </c>
    </row>
    <row r="48">
      <c r="A48" s="82">
        <v>3350.0</v>
      </c>
    </row>
    <row r="49">
      <c r="A49" s="82">
        <v>3400.0</v>
      </c>
    </row>
    <row r="50">
      <c r="A50" s="82">
        <v>3450.0</v>
      </c>
    </row>
    <row r="51">
      <c r="A51" s="82">
        <v>3500.0</v>
      </c>
    </row>
    <row r="52">
      <c r="A52" s="82">
        <v>3550.0</v>
      </c>
    </row>
    <row r="53">
      <c r="A53" s="82">
        <v>3600.0</v>
      </c>
    </row>
    <row r="54">
      <c r="A54" s="82">
        <v>3650.0</v>
      </c>
    </row>
    <row r="55">
      <c r="A55" s="82">
        <v>3700.0</v>
      </c>
    </row>
    <row r="56">
      <c r="A56" s="82">
        <v>3750.0</v>
      </c>
    </row>
    <row r="57">
      <c r="A57" s="82">
        <v>3800.0</v>
      </c>
    </row>
    <row r="58">
      <c r="A58" s="82">
        <v>3850.0</v>
      </c>
    </row>
    <row r="59">
      <c r="A59" s="82">
        <v>3900.0</v>
      </c>
    </row>
    <row r="60">
      <c r="A60" s="82">
        <v>3950.0</v>
      </c>
    </row>
    <row r="61">
      <c r="A61" s="82">
        <v>4000.0</v>
      </c>
    </row>
    <row r="62">
      <c r="A62" s="82">
        <v>4050.0</v>
      </c>
    </row>
    <row r="63">
      <c r="A63" s="82">
        <v>4100.0</v>
      </c>
    </row>
    <row r="64">
      <c r="A64" s="82">
        <v>4150.0</v>
      </c>
    </row>
    <row r="65">
      <c r="A65" s="82">
        <v>4200.0</v>
      </c>
    </row>
    <row r="66">
      <c r="A66" s="82">
        <v>4250.0</v>
      </c>
    </row>
    <row r="67">
      <c r="A67" s="82">
        <v>4300.0</v>
      </c>
    </row>
    <row r="68">
      <c r="A68" s="82">
        <v>4350.0</v>
      </c>
    </row>
    <row r="69">
      <c r="A69" s="82">
        <v>4400.0</v>
      </c>
    </row>
    <row r="70">
      <c r="A70" s="82">
        <v>4450.0</v>
      </c>
    </row>
    <row r="71">
      <c r="A71" s="82">
        <v>4500.0</v>
      </c>
    </row>
    <row r="72">
      <c r="A72" s="82">
        <v>4550.0</v>
      </c>
    </row>
    <row r="73">
      <c r="A73" s="82">
        <v>4600.0</v>
      </c>
    </row>
    <row r="74">
      <c r="A74" s="82">
        <v>4650.0</v>
      </c>
    </row>
    <row r="75">
      <c r="A75" s="82">
        <v>4700.0</v>
      </c>
    </row>
    <row r="76">
      <c r="A76" s="82">
        <v>4750.0</v>
      </c>
    </row>
    <row r="77">
      <c r="A77" s="82">
        <v>4800.0</v>
      </c>
    </row>
    <row r="78">
      <c r="A78" s="82">
        <v>4850.0</v>
      </c>
    </row>
    <row r="79">
      <c r="A79" s="82">
        <v>4900.0</v>
      </c>
    </row>
    <row r="80">
      <c r="A80" s="82">
        <v>4950.0</v>
      </c>
    </row>
    <row r="81">
      <c r="A81" s="82">
        <v>5000.0</v>
      </c>
    </row>
    <row r="82">
      <c r="A82" s="82">
        <v>5050.0</v>
      </c>
    </row>
    <row r="83">
      <c r="A83" s="82">
        <v>5100.0</v>
      </c>
    </row>
    <row r="84">
      <c r="A84" s="82">
        <v>5150.0</v>
      </c>
    </row>
    <row r="85">
      <c r="A85" s="82">
        <v>5200.0</v>
      </c>
    </row>
    <row r="86">
      <c r="A86" s="82">
        <v>5250.0</v>
      </c>
    </row>
    <row r="87">
      <c r="A87" s="82">
        <v>5300.0</v>
      </c>
    </row>
    <row r="88">
      <c r="A88" s="82">
        <v>5350.0</v>
      </c>
    </row>
    <row r="89">
      <c r="A89" s="82">
        <v>5400.0</v>
      </c>
    </row>
    <row r="90">
      <c r="A90" s="82">
        <v>5450.0</v>
      </c>
    </row>
    <row r="91">
      <c r="A91" s="82">
        <v>5500.0</v>
      </c>
    </row>
    <row r="92">
      <c r="A92" s="82">
        <v>5550.0</v>
      </c>
    </row>
    <row r="93">
      <c r="A93" s="82">
        <v>5600.0</v>
      </c>
    </row>
    <row r="94">
      <c r="A94" s="82">
        <v>5650.0</v>
      </c>
    </row>
    <row r="95">
      <c r="A95" s="82">
        <v>5700.0</v>
      </c>
    </row>
    <row r="96">
      <c r="A96" s="82">
        <v>5750.0</v>
      </c>
    </row>
    <row r="97">
      <c r="A97" s="82">
        <v>5800.0</v>
      </c>
    </row>
    <row r="98">
      <c r="A98" s="82">
        <v>5850.0</v>
      </c>
    </row>
    <row r="99">
      <c r="A99" s="82">
        <v>5900.0</v>
      </c>
    </row>
    <row r="100">
      <c r="A100" s="82">
        <v>5950.0</v>
      </c>
    </row>
    <row r="101">
      <c r="A101" s="82">
        <v>6000.0</v>
      </c>
    </row>
    <row r="102">
      <c r="A102" s="82">
        <v>6050.0</v>
      </c>
    </row>
    <row r="103">
      <c r="A103" s="82">
        <v>6100.0</v>
      </c>
    </row>
    <row r="104">
      <c r="A104" s="82">
        <v>6150.0</v>
      </c>
    </row>
    <row r="105">
      <c r="A105" s="82">
        <v>6200.0</v>
      </c>
    </row>
    <row r="106">
      <c r="A106" s="82">
        <v>6250.0</v>
      </c>
    </row>
    <row r="107">
      <c r="A107" s="82">
        <v>6300.0</v>
      </c>
    </row>
    <row r="108">
      <c r="A108" s="82">
        <v>6350.0</v>
      </c>
    </row>
    <row r="109">
      <c r="A109" s="82">
        <v>6400.0</v>
      </c>
    </row>
    <row r="110">
      <c r="A110" s="82">
        <v>6450.0</v>
      </c>
    </row>
    <row r="111">
      <c r="A111" s="82">
        <v>6500.0</v>
      </c>
    </row>
    <row r="112">
      <c r="A112" s="82">
        <v>6550.0</v>
      </c>
    </row>
    <row r="113">
      <c r="A113" s="82">
        <v>6600.0</v>
      </c>
    </row>
    <row r="114">
      <c r="A114" s="82">
        <v>6650.0</v>
      </c>
    </row>
    <row r="115">
      <c r="A115" s="82">
        <v>6700.0</v>
      </c>
    </row>
    <row r="116">
      <c r="A116" s="82">
        <v>6750.0</v>
      </c>
    </row>
    <row r="117">
      <c r="A117" s="82">
        <v>6800.0</v>
      </c>
    </row>
    <row r="118">
      <c r="A118" s="82">
        <v>6850.0</v>
      </c>
    </row>
    <row r="119">
      <c r="A119" s="82">
        <v>6900.0</v>
      </c>
    </row>
    <row r="120">
      <c r="A120" s="82">
        <v>6950.0</v>
      </c>
    </row>
    <row r="121">
      <c r="A121" s="82">
        <v>7000.0</v>
      </c>
    </row>
    <row r="122">
      <c r="A122" s="82">
        <v>7050.0</v>
      </c>
    </row>
    <row r="123">
      <c r="A123" s="82">
        <v>7100.0</v>
      </c>
    </row>
    <row r="124">
      <c r="A124" s="82">
        <v>7150.0</v>
      </c>
    </row>
    <row r="125">
      <c r="A125" s="82">
        <v>7200.0</v>
      </c>
    </row>
    <row r="126">
      <c r="A126" s="82">
        <v>7250.0</v>
      </c>
    </row>
    <row r="127">
      <c r="A127" s="82">
        <v>7300.0</v>
      </c>
    </row>
    <row r="128">
      <c r="A128" s="82">
        <v>7350.0</v>
      </c>
    </row>
    <row r="129">
      <c r="A129" s="82">
        <v>7400.0</v>
      </c>
    </row>
    <row r="130">
      <c r="A130" s="82">
        <v>7450.0</v>
      </c>
    </row>
    <row r="131">
      <c r="A131" s="82">
        <v>7500.0</v>
      </c>
    </row>
    <row r="132">
      <c r="A132" s="82">
        <v>7550.0</v>
      </c>
    </row>
    <row r="133">
      <c r="A133" s="82">
        <v>7600.0</v>
      </c>
    </row>
    <row r="134">
      <c r="A134" s="82">
        <v>7650.0</v>
      </c>
    </row>
    <row r="135">
      <c r="A135" s="82">
        <v>7700.0</v>
      </c>
    </row>
    <row r="136">
      <c r="A136" s="82">
        <v>7750.0</v>
      </c>
    </row>
    <row r="137">
      <c r="A137" s="82">
        <v>7800.0</v>
      </c>
    </row>
    <row r="138">
      <c r="A138" s="82">
        <v>7850.0</v>
      </c>
    </row>
    <row r="139">
      <c r="A139" s="82">
        <v>7900.0</v>
      </c>
    </row>
    <row r="140">
      <c r="A140" s="82">
        <v>7950.0</v>
      </c>
    </row>
    <row r="141">
      <c r="A141" s="82">
        <v>8000.0</v>
      </c>
    </row>
    <row r="142">
      <c r="A142" s="82">
        <v>8050.0</v>
      </c>
    </row>
    <row r="143">
      <c r="A143" s="82">
        <v>8100.0</v>
      </c>
    </row>
    <row r="144">
      <c r="A144" s="82">
        <v>8150.0</v>
      </c>
    </row>
    <row r="145">
      <c r="A145" s="82">
        <v>8200.0</v>
      </c>
    </row>
    <row r="146">
      <c r="A146" s="82">
        <v>8250.0</v>
      </c>
    </row>
    <row r="147">
      <c r="A147" s="82">
        <v>8300.0</v>
      </c>
    </row>
    <row r="148">
      <c r="A148" s="82">
        <v>8350.0</v>
      </c>
    </row>
    <row r="149">
      <c r="A149" s="82">
        <v>8400.0</v>
      </c>
    </row>
    <row r="150">
      <c r="A150" s="82">
        <v>8450.0</v>
      </c>
    </row>
    <row r="151">
      <c r="A151" s="82">
        <v>8500.0</v>
      </c>
    </row>
    <row r="152">
      <c r="A152" s="82">
        <v>8550.0</v>
      </c>
    </row>
    <row r="153">
      <c r="A153" s="82">
        <v>8600.0</v>
      </c>
    </row>
    <row r="154">
      <c r="A154" s="82">
        <v>8650.0</v>
      </c>
    </row>
    <row r="155">
      <c r="A155" s="82">
        <v>8700.0</v>
      </c>
    </row>
    <row r="156">
      <c r="A156" s="82">
        <v>8750.0</v>
      </c>
    </row>
    <row r="157">
      <c r="A157" s="82">
        <v>8800.0</v>
      </c>
    </row>
    <row r="158">
      <c r="A158" s="82">
        <v>8850.0</v>
      </c>
    </row>
    <row r="159">
      <c r="A159" s="82">
        <v>8900.0</v>
      </c>
    </row>
    <row r="160">
      <c r="A160" s="82">
        <v>8950.0</v>
      </c>
    </row>
    <row r="161">
      <c r="A161" s="82">
        <v>9000.0</v>
      </c>
    </row>
    <row r="162">
      <c r="A162" s="82">
        <v>9050.0</v>
      </c>
    </row>
    <row r="163">
      <c r="A163" s="82">
        <v>9100.0</v>
      </c>
    </row>
    <row r="164">
      <c r="A164" s="82">
        <v>9150.0</v>
      </c>
    </row>
    <row r="165">
      <c r="A165" s="82">
        <v>9200.0</v>
      </c>
    </row>
    <row r="166">
      <c r="A166" s="82">
        <v>9250.0</v>
      </c>
    </row>
    <row r="167">
      <c r="A167" s="82">
        <v>9300.0</v>
      </c>
    </row>
    <row r="168">
      <c r="A168" s="82">
        <v>9350.0</v>
      </c>
    </row>
    <row r="169">
      <c r="A169" s="82">
        <v>9400.0</v>
      </c>
    </row>
    <row r="170">
      <c r="A170" s="82">
        <v>9450.0</v>
      </c>
    </row>
    <row r="171">
      <c r="A171" s="82">
        <v>9500.0</v>
      </c>
    </row>
    <row r="172">
      <c r="A172" s="82">
        <v>9550.0</v>
      </c>
    </row>
    <row r="173">
      <c r="A173" s="82">
        <v>9600.0</v>
      </c>
    </row>
    <row r="174">
      <c r="A174" s="82">
        <v>9650.0</v>
      </c>
    </row>
    <row r="175">
      <c r="A175" s="82">
        <v>9700.0</v>
      </c>
    </row>
    <row r="176">
      <c r="A176" s="82">
        <v>9750.0</v>
      </c>
    </row>
    <row r="177">
      <c r="A177" s="82">
        <v>9800.0</v>
      </c>
    </row>
    <row r="178">
      <c r="A178" s="82">
        <v>9850.0</v>
      </c>
    </row>
    <row r="179">
      <c r="A179" s="82">
        <v>9900.0</v>
      </c>
    </row>
    <row r="180">
      <c r="A180" s="82">
        <v>9950.0</v>
      </c>
    </row>
    <row r="181">
      <c r="A181" s="82">
        <v>10000.0</v>
      </c>
    </row>
    <row r="182">
      <c r="A182" s="82">
        <v>10050.0</v>
      </c>
    </row>
    <row r="183">
      <c r="A183" s="82">
        <v>10100.0</v>
      </c>
    </row>
    <row r="184">
      <c r="A184" s="82">
        <v>10150.0</v>
      </c>
    </row>
    <row r="185">
      <c r="A185" s="82">
        <v>10200.0</v>
      </c>
    </row>
    <row r="186">
      <c r="A186" s="82">
        <v>10250.0</v>
      </c>
    </row>
    <row r="187">
      <c r="A187" s="82">
        <v>10300.0</v>
      </c>
    </row>
    <row r="188">
      <c r="A188" s="82">
        <v>10350.0</v>
      </c>
    </row>
    <row r="189">
      <c r="A189" s="82">
        <v>10400.0</v>
      </c>
    </row>
    <row r="190">
      <c r="A190" s="82">
        <v>10450.0</v>
      </c>
    </row>
    <row r="191">
      <c r="A191" s="82">
        <v>10500.0</v>
      </c>
    </row>
    <row r="192">
      <c r="A192" s="82">
        <v>10550.0</v>
      </c>
    </row>
    <row r="193">
      <c r="A193" s="82">
        <v>10600.0</v>
      </c>
    </row>
    <row r="194">
      <c r="A194" s="82">
        <v>10650.0</v>
      </c>
    </row>
    <row r="195">
      <c r="A195" s="82">
        <v>10700.0</v>
      </c>
    </row>
    <row r="196">
      <c r="A196" s="82">
        <v>10750.0</v>
      </c>
    </row>
    <row r="197">
      <c r="A197" s="82">
        <v>10800.0</v>
      </c>
    </row>
    <row r="198">
      <c r="A198" s="82">
        <v>10850.0</v>
      </c>
    </row>
    <row r="199">
      <c r="A199" s="82">
        <v>10900.0</v>
      </c>
    </row>
    <row r="200">
      <c r="A200" s="82">
        <v>10950.0</v>
      </c>
    </row>
    <row r="201">
      <c r="A201" s="82">
        <v>11000.0</v>
      </c>
    </row>
    <row r="202">
      <c r="A202" s="82">
        <v>11050.0</v>
      </c>
    </row>
    <row r="203">
      <c r="A203" s="82">
        <v>11100.0</v>
      </c>
    </row>
    <row r="204">
      <c r="A204" s="82">
        <v>11150.0</v>
      </c>
    </row>
    <row r="205">
      <c r="A205" s="82">
        <v>11200.0</v>
      </c>
    </row>
    <row r="206">
      <c r="A206" s="82">
        <v>11250.0</v>
      </c>
    </row>
    <row r="207">
      <c r="A207" s="82">
        <v>11300.0</v>
      </c>
    </row>
    <row r="208">
      <c r="A208" s="82">
        <v>11350.0</v>
      </c>
    </row>
    <row r="209">
      <c r="A209" s="82">
        <v>11400.0</v>
      </c>
    </row>
    <row r="210">
      <c r="A210" s="82">
        <v>11450.0</v>
      </c>
    </row>
    <row r="211">
      <c r="A211" s="82">
        <v>11500.0</v>
      </c>
    </row>
    <row r="212">
      <c r="A212" s="82">
        <v>11550.0</v>
      </c>
    </row>
    <row r="213">
      <c r="A213" s="82">
        <v>11600.0</v>
      </c>
    </row>
    <row r="214">
      <c r="A214" s="82">
        <v>11650.0</v>
      </c>
    </row>
    <row r="215">
      <c r="A215" s="82">
        <v>11700.0</v>
      </c>
    </row>
    <row r="216">
      <c r="A216" s="82">
        <v>11750.0</v>
      </c>
    </row>
    <row r="217">
      <c r="A217" s="82">
        <v>11800.0</v>
      </c>
    </row>
    <row r="218">
      <c r="A218" s="82">
        <v>11850.0</v>
      </c>
    </row>
    <row r="219">
      <c r="A219" s="82">
        <v>11900.0</v>
      </c>
    </row>
    <row r="220">
      <c r="A220" s="82">
        <v>11950.0</v>
      </c>
    </row>
    <row r="221">
      <c r="A221" s="82">
        <v>12000.0</v>
      </c>
    </row>
    <row r="222">
      <c r="A222" s="82">
        <v>12050.0</v>
      </c>
    </row>
    <row r="223">
      <c r="A223" s="82">
        <v>12100.0</v>
      </c>
    </row>
    <row r="224">
      <c r="A224" s="82">
        <v>12150.0</v>
      </c>
    </row>
    <row r="225">
      <c r="A225" s="82">
        <v>12200.0</v>
      </c>
    </row>
    <row r="226">
      <c r="A226" s="82">
        <v>12250.0</v>
      </c>
    </row>
    <row r="227">
      <c r="A227" s="82">
        <v>12300.0</v>
      </c>
    </row>
    <row r="228">
      <c r="A228" s="82">
        <v>12350.0</v>
      </c>
    </row>
    <row r="229">
      <c r="A229" s="82">
        <v>12400.0</v>
      </c>
    </row>
    <row r="230">
      <c r="A230" s="82">
        <v>12450.0</v>
      </c>
    </row>
    <row r="231">
      <c r="A231" s="82">
        <v>12500.0</v>
      </c>
    </row>
    <row r="232">
      <c r="A232" s="82">
        <v>12550.0</v>
      </c>
    </row>
    <row r="233">
      <c r="A233" s="82">
        <v>12600.0</v>
      </c>
    </row>
    <row r="234">
      <c r="A234" s="82">
        <v>12650.0</v>
      </c>
    </row>
    <row r="235">
      <c r="A235" s="82">
        <v>12700.0</v>
      </c>
    </row>
    <row r="236">
      <c r="A236" s="82">
        <v>12750.0</v>
      </c>
    </row>
    <row r="237">
      <c r="A237" s="82">
        <v>12800.0</v>
      </c>
    </row>
    <row r="238">
      <c r="A238" s="82">
        <v>12850.0</v>
      </c>
    </row>
    <row r="239">
      <c r="A239" s="82">
        <v>12900.0</v>
      </c>
    </row>
    <row r="240">
      <c r="A240" s="82">
        <v>12950.0</v>
      </c>
    </row>
    <row r="241">
      <c r="A241" s="82">
        <v>13000.0</v>
      </c>
    </row>
    <row r="242">
      <c r="A242" s="82">
        <v>13050.0</v>
      </c>
    </row>
    <row r="243">
      <c r="A243" s="82">
        <v>13100.0</v>
      </c>
    </row>
    <row r="244">
      <c r="A244" s="82">
        <v>13150.0</v>
      </c>
    </row>
    <row r="245">
      <c r="A245" s="82">
        <v>13200.0</v>
      </c>
    </row>
    <row r="246">
      <c r="A246" s="82">
        <v>13250.0</v>
      </c>
    </row>
    <row r="247">
      <c r="A247" s="82">
        <v>13300.0</v>
      </c>
    </row>
    <row r="248">
      <c r="A248" s="82">
        <v>13350.0</v>
      </c>
    </row>
    <row r="249">
      <c r="A249" s="82">
        <v>13400.0</v>
      </c>
    </row>
    <row r="250">
      <c r="A250" s="82">
        <v>13450.0</v>
      </c>
    </row>
    <row r="251">
      <c r="A251" s="82">
        <v>13500.0</v>
      </c>
    </row>
    <row r="252">
      <c r="A252" s="82">
        <v>13550.0</v>
      </c>
    </row>
    <row r="253">
      <c r="A253" s="82">
        <v>13600.0</v>
      </c>
    </row>
    <row r="254">
      <c r="A254" s="82">
        <v>13650.0</v>
      </c>
    </row>
    <row r="255">
      <c r="A255" s="82">
        <v>13700.0</v>
      </c>
    </row>
    <row r="256">
      <c r="A256" s="82">
        <v>13750.0</v>
      </c>
    </row>
    <row r="257">
      <c r="A257" s="82">
        <v>13800.0</v>
      </c>
    </row>
    <row r="258">
      <c r="A258" s="82">
        <v>13850.0</v>
      </c>
    </row>
    <row r="259">
      <c r="A259" s="82">
        <v>13900.0</v>
      </c>
    </row>
    <row r="260">
      <c r="A260" s="82">
        <v>13950.0</v>
      </c>
    </row>
    <row r="261">
      <c r="A261" s="82">
        <v>14000.0</v>
      </c>
    </row>
    <row r="262">
      <c r="A262" s="82">
        <v>14050.0</v>
      </c>
    </row>
    <row r="263">
      <c r="A263" s="82">
        <v>14100.0</v>
      </c>
    </row>
    <row r="264">
      <c r="A264" s="82">
        <v>14150.0</v>
      </c>
    </row>
    <row r="265">
      <c r="A265" s="82">
        <v>14200.0</v>
      </c>
    </row>
    <row r="266">
      <c r="A266" s="82">
        <v>14250.0</v>
      </c>
    </row>
    <row r="267">
      <c r="A267" s="82">
        <v>14300.0</v>
      </c>
    </row>
    <row r="268">
      <c r="A268" s="82">
        <v>14350.0</v>
      </c>
    </row>
    <row r="269">
      <c r="A269" s="82">
        <v>14400.0</v>
      </c>
    </row>
    <row r="270">
      <c r="A270" s="82">
        <v>14450.0</v>
      </c>
    </row>
    <row r="271">
      <c r="A271" s="82">
        <v>14500.0</v>
      </c>
    </row>
    <row r="272">
      <c r="A272" s="82">
        <v>14550.0</v>
      </c>
    </row>
    <row r="273">
      <c r="A273" s="82">
        <v>14600.0</v>
      </c>
    </row>
    <row r="274">
      <c r="A274" s="82">
        <v>14650.0</v>
      </c>
    </row>
    <row r="275">
      <c r="A275" s="82">
        <v>14700.0</v>
      </c>
    </row>
    <row r="276">
      <c r="A276" s="82">
        <v>14750.0</v>
      </c>
    </row>
    <row r="277">
      <c r="A277" s="82">
        <v>14800.0</v>
      </c>
    </row>
    <row r="278">
      <c r="A278" s="82">
        <v>14850.0</v>
      </c>
    </row>
    <row r="279">
      <c r="A279" s="82">
        <v>14900.0</v>
      </c>
    </row>
    <row r="280">
      <c r="A280" s="82">
        <v>14950.0</v>
      </c>
    </row>
    <row r="281">
      <c r="A281" s="82">
        <v>15000.0</v>
      </c>
    </row>
    <row r="282">
      <c r="A282" s="82">
        <v>15050.0</v>
      </c>
    </row>
    <row r="283">
      <c r="A283" s="82">
        <v>15100.0</v>
      </c>
    </row>
    <row r="284">
      <c r="A284" s="82">
        <v>15150.0</v>
      </c>
    </row>
    <row r="285">
      <c r="A285" s="82">
        <v>15200.0</v>
      </c>
    </row>
    <row r="286">
      <c r="A286" s="82">
        <v>15250.0</v>
      </c>
    </row>
    <row r="287">
      <c r="A287" s="82">
        <v>15300.0</v>
      </c>
    </row>
    <row r="288">
      <c r="A288" s="82">
        <v>15350.0</v>
      </c>
    </row>
    <row r="289">
      <c r="A289" s="82">
        <v>15400.0</v>
      </c>
    </row>
    <row r="290">
      <c r="A290" s="82">
        <v>15450.0</v>
      </c>
    </row>
    <row r="291">
      <c r="A291" s="82">
        <v>15500.0</v>
      </c>
    </row>
    <row r="292">
      <c r="A292" s="82">
        <v>15550.0</v>
      </c>
    </row>
    <row r="293">
      <c r="A293" s="82">
        <v>15600.0</v>
      </c>
    </row>
    <row r="294">
      <c r="A294" s="82">
        <v>15650.0</v>
      </c>
    </row>
    <row r="295">
      <c r="A295" s="82">
        <v>15700.0</v>
      </c>
    </row>
    <row r="296">
      <c r="A296" s="82">
        <v>15750.0</v>
      </c>
    </row>
    <row r="297">
      <c r="A297" s="82">
        <v>15800.0</v>
      </c>
    </row>
    <row r="298">
      <c r="A298" s="82">
        <v>15850.0</v>
      </c>
    </row>
    <row r="299">
      <c r="A299" s="82">
        <v>15900.0</v>
      </c>
    </row>
    <row r="300">
      <c r="A300" s="82">
        <v>15950.0</v>
      </c>
    </row>
    <row r="301">
      <c r="A301" s="82">
        <v>16000.0</v>
      </c>
    </row>
    <row r="302">
      <c r="A302" s="82">
        <v>16050.0</v>
      </c>
    </row>
    <row r="303">
      <c r="A303" s="82">
        <v>16100.0</v>
      </c>
    </row>
    <row r="304">
      <c r="A304" s="82">
        <v>16150.0</v>
      </c>
    </row>
    <row r="305">
      <c r="A305" s="82">
        <v>16200.0</v>
      </c>
    </row>
    <row r="306">
      <c r="A306" s="82">
        <v>16250.0</v>
      </c>
    </row>
    <row r="307">
      <c r="A307" s="82">
        <v>16300.0</v>
      </c>
    </row>
    <row r="308">
      <c r="A308" s="82">
        <v>16350.0</v>
      </c>
    </row>
    <row r="309">
      <c r="A309" s="82">
        <v>16400.0</v>
      </c>
    </row>
    <row r="310">
      <c r="A310" s="82">
        <v>16450.0</v>
      </c>
    </row>
    <row r="311">
      <c r="A311" s="82">
        <v>16500.0</v>
      </c>
    </row>
    <row r="312">
      <c r="A312" s="82">
        <v>16550.0</v>
      </c>
    </row>
    <row r="313">
      <c r="A313" s="82">
        <v>16600.0</v>
      </c>
    </row>
    <row r="314">
      <c r="A314" s="82">
        <v>16650.0</v>
      </c>
    </row>
    <row r="315">
      <c r="A315" s="82">
        <v>16700.0</v>
      </c>
    </row>
    <row r="316">
      <c r="A316" s="82">
        <v>16750.0</v>
      </c>
    </row>
    <row r="317">
      <c r="A317" s="82">
        <v>16800.0</v>
      </c>
    </row>
    <row r="318">
      <c r="A318" s="82">
        <v>16850.0</v>
      </c>
    </row>
    <row r="319">
      <c r="A319" s="82">
        <v>16900.0</v>
      </c>
    </row>
    <row r="320">
      <c r="A320" s="82">
        <v>16950.0</v>
      </c>
    </row>
    <row r="321">
      <c r="A321" s="82">
        <v>17000.0</v>
      </c>
    </row>
    <row r="322">
      <c r="A322" s="82">
        <v>17050.0</v>
      </c>
    </row>
    <row r="323">
      <c r="A323" s="82">
        <v>17100.0</v>
      </c>
    </row>
    <row r="324">
      <c r="A324" s="82">
        <v>17150.0</v>
      </c>
    </row>
    <row r="325">
      <c r="A325" s="82">
        <v>17200.0</v>
      </c>
    </row>
    <row r="326">
      <c r="A326" s="82">
        <v>17250.0</v>
      </c>
    </row>
    <row r="327">
      <c r="A327" s="82">
        <v>17300.0</v>
      </c>
    </row>
    <row r="328">
      <c r="A328" s="82">
        <v>17350.0</v>
      </c>
    </row>
    <row r="329">
      <c r="A329" s="82">
        <v>17400.0</v>
      </c>
    </row>
    <row r="330">
      <c r="A330" s="82">
        <v>17450.0</v>
      </c>
    </row>
    <row r="331">
      <c r="A331" s="82">
        <v>17500.0</v>
      </c>
    </row>
    <row r="332">
      <c r="A332" s="82">
        <v>17550.0</v>
      </c>
    </row>
    <row r="333">
      <c r="A333" s="82">
        <v>17600.0</v>
      </c>
    </row>
    <row r="334">
      <c r="A334" s="82">
        <v>17650.0</v>
      </c>
    </row>
    <row r="335">
      <c r="A335" s="82">
        <v>17700.0</v>
      </c>
    </row>
    <row r="336">
      <c r="A336" s="82">
        <v>17750.0</v>
      </c>
    </row>
    <row r="337">
      <c r="A337" s="82">
        <v>17800.0</v>
      </c>
    </row>
    <row r="338">
      <c r="A338" s="82">
        <v>17850.0</v>
      </c>
    </row>
    <row r="339">
      <c r="A339" s="82">
        <v>17900.0</v>
      </c>
    </row>
    <row r="340">
      <c r="A340" s="82">
        <v>17950.0</v>
      </c>
    </row>
    <row r="341">
      <c r="A341" s="82">
        <v>18000.0</v>
      </c>
    </row>
    <row r="342">
      <c r="A342" s="82">
        <v>18050.0</v>
      </c>
    </row>
    <row r="343">
      <c r="A343" s="82">
        <v>18100.0</v>
      </c>
    </row>
    <row r="344">
      <c r="A344" s="82">
        <v>18150.0</v>
      </c>
    </row>
    <row r="345">
      <c r="A345" s="82">
        <v>18200.0</v>
      </c>
    </row>
    <row r="346">
      <c r="A346" s="82">
        <v>18250.0</v>
      </c>
    </row>
    <row r="347">
      <c r="A347" s="82">
        <v>18300.0</v>
      </c>
    </row>
    <row r="348">
      <c r="A348" s="82">
        <v>18350.0</v>
      </c>
    </row>
    <row r="349">
      <c r="A349" s="82">
        <v>18400.0</v>
      </c>
    </row>
    <row r="350">
      <c r="A350" s="82">
        <v>18450.0</v>
      </c>
    </row>
    <row r="351">
      <c r="A351" s="82">
        <v>18500.0</v>
      </c>
    </row>
    <row r="352">
      <c r="A352" s="82">
        <v>18550.0</v>
      </c>
    </row>
    <row r="353">
      <c r="A353" s="82">
        <v>18600.0</v>
      </c>
    </row>
    <row r="354">
      <c r="A354" s="82">
        <v>18650.0</v>
      </c>
    </row>
    <row r="355">
      <c r="A355" s="82">
        <v>18700.0</v>
      </c>
    </row>
    <row r="356">
      <c r="A356" s="82">
        <v>18750.0</v>
      </c>
    </row>
    <row r="357">
      <c r="A357" s="82">
        <v>18800.0</v>
      </c>
    </row>
    <row r="358">
      <c r="A358" s="82">
        <v>18850.0</v>
      </c>
    </row>
    <row r="359">
      <c r="A359" s="82">
        <v>18900.0</v>
      </c>
    </row>
    <row r="360">
      <c r="A360" s="82">
        <v>18950.0</v>
      </c>
    </row>
    <row r="361">
      <c r="A361" s="82">
        <v>19000.0</v>
      </c>
    </row>
    <row r="362">
      <c r="A362" s="82">
        <v>19050.0</v>
      </c>
    </row>
    <row r="363">
      <c r="A363" s="82">
        <v>19100.0</v>
      </c>
    </row>
    <row r="364">
      <c r="A364" s="82">
        <v>19150.0</v>
      </c>
    </row>
    <row r="365">
      <c r="A365" s="82">
        <v>19200.0</v>
      </c>
    </row>
    <row r="366">
      <c r="A366" s="82">
        <v>19250.0</v>
      </c>
    </row>
    <row r="367">
      <c r="A367" s="82">
        <v>19300.0</v>
      </c>
    </row>
    <row r="368">
      <c r="A368" s="82">
        <v>19350.0</v>
      </c>
    </row>
    <row r="369">
      <c r="A369" s="82">
        <v>19400.0</v>
      </c>
    </row>
    <row r="370">
      <c r="A370" s="82">
        <v>19450.0</v>
      </c>
    </row>
    <row r="371">
      <c r="A371" s="82">
        <v>19500.0</v>
      </c>
    </row>
    <row r="372">
      <c r="A372" s="82">
        <v>19550.0</v>
      </c>
    </row>
    <row r="373">
      <c r="A373" s="82">
        <v>19600.0</v>
      </c>
    </row>
    <row r="374">
      <c r="A374" s="82">
        <v>19650.0</v>
      </c>
    </row>
    <row r="375">
      <c r="A375" s="82">
        <v>19700.0</v>
      </c>
    </row>
    <row r="376">
      <c r="A376" s="82">
        <v>19750.0</v>
      </c>
    </row>
    <row r="377">
      <c r="A377" s="82">
        <v>19800.0</v>
      </c>
    </row>
    <row r="378">
      <c r="A378" s="82">
        <v>19850.0</v>
      </c>
    </row>
    <row r="379">
      <c r="A379" s="82">
        <v>19900.0</v>
      </c>
    </row>
    <row r="380">
      <c r="A380" s="82">
        <v>19950.0</v>
      </c>
    </row>
    <row r="381">
      <c r="A381" s="82">
        <v>20000.0</v>
      </c>
    </row>
    <row r="382">
      <c r="A382" s="82">
        <v>20050.0</v>
      </c>
    </row>
    <row r="383">
      <c r="A383" s="82">
        <v>20100.0</v>
      </c>
    </row>
    <row r="384">
      <c r="A384" s="82">
        <v>20150.0</v>
      </c>
    </row>
    <row r="385">
      <c r="A385" s="82">
        <v>20200.0</v>
      </c>
    </row>
    <row r="386">
      <c r="A386" s="82">
        <v>20250.0</v>
      </c>
    </row>
    <row r="387">
      <c r="A387" s="82">
        <v>20300.0</v>
      </c>
    </row>
    <row r="388">
      <c r="A388" s="82">
        <v>20350.0</v>
      </c>
    </row>
    <row r="389">
      <c r="A389" s="82">
        <v>20400.0</v>
      </c>
    </row>
    <row r="390">
      <c r="A390" s="82">
        <v>20450.0</v>
      </c>
    </row>
    <row r="391">
      <c r="A391" s="82">
        <v>20500.0</v>
      </c>
    </row>
    <row r="392">
      <c r="A392" s="82">
        <v>20550.0</v>
      </c>
    </row>
    <row r="393">
      <c r="A393" s="82">
        <v>20600.0</v>
      </c>
    </row>
    <row r="394">
      <c r="A394" s="82">
        <v>20650.0</v>
      </c>
    </row>
    <row r="395">
      <c r="A395" s="82">
        <v>20700.0</v>
      </c>
    </row>
    <row r="396">
      <c r="A396" s="82">
        <v>20750.0</v>
      </c>
    </row>
    <row r="397">
      <c r="A397" s="82">
        <v>20800.0</v>
      </c>
    </row>
    <row r="398">
      <c r="A398" s="82">
        <v>20850.0</v>
      </c>
    </row>
    <row r="399">
      <c r="A399" s="82">
        <v>20900.0</v>
      </c>
    </row>
    <row r="400">
      <c r="A400" s="82">
        <v>20950.0</v>
      </c>
    </row>
    <row r="401">
      <c r="A401" s="82">
        <v>21000.0</v>
      </c>
    </row>
    <row r="402">
      <c r="A402" s="82">
        <v>21050.0</v>
      </c>
    </row>
    <row r="403">
      <c r="A403" s="82">
        <v>21100.0</v>
      </c>
    </row>
    <row r="404">
      <c r="A404" s="82">
        <v>21150.0</v>
      </c>
    </row>
    <row r="405">
      <c r="A405" s="82">
        <v>21200.0</v>
      </c>
    </row>
    <row r="406">
      <c r="A406" s="82">
        <v>21250.0</v>
      </c>
    </row>
    <row r="407">
      <c r="A407" s="82">
        <v>21300.0</v>
      </c>
    </row>
    <row r="408">
      <c r="A408" s="82">
        <v>21350.0</v>
      </c>
    </row>
    <row r="409">
      <c r="A409" s="82">
        <v>21400.0</v>
      </c>
    </row>
    <row r="410">
      <c r="A410" s="82">
        <v>21450.0</v>
      </c>
    </row>
    <row r="411">
      <c r="A411" s="82">
        <v>21500.0</v>
      </c>
    </row>
    <row r="412">
      <c r="A412" s="82">
        <v>21550.0</v>
      </c>
    </row>
    <row r="413">
      <c r="A413" s="82">
        <v>21600.0</v>
      </c>
    </row>
    <row r="414">
      <c r="A414" s="82">
        <v>21650.0</v>
      </c>
    </row>
    <row r="415">
      <c r="A415" s="82">
        <v>21700.0</v>
      </c>
    </row>
    <row r="416">
      <c r="A416" s="82">
        <v>21750.0</v>
      </c>
    </row>
    <row r="417">
      <c r="A417" s="82">
        <v>21800.0</v>
      </c>
    </row>
    <row r="418">
      <c r="A418" s="82">
        <v>21850.0</v>
      </c>
    </row>
    <row r="419">
      <c r="A419" s="82">
        <v>21900.0</v>
      </c>
    </row>
    <row r="420">
      <c r="A420" s="82">
        <v>21950.0</v>
      </c>
    </row>
    <row r="421">
      <c r="A421" s="82">
        <v>22000.0</v>
      </c>
    </row>
    <row r="422">
      <c r="A422" s="82">
        <v>22050.0</v>
      </c>
    </row>
    <row r="423">
      <c r="A423" s="82">
        <v>22100.0</v>
      </c>
    </row>
    <row r="424">
      <c r="A424" s="82">
        <v>22150.0</v>
      </c>
    </row>
    <row r="425">
      <c r="A425" s="82">
        <v>22200.0</v>
      </c>
    </row>
    <row r="426">
      <c r="A426" s="82">
        <v>22250.0</v>
      </c>
    </row>
    <row r="427">
      <c r="A427" s="82">
        <v>22300.0</v>
      </c>
    </row>
    <row r="428">
      <c r="A428" s="82">
        <v>22350.0</v>
      </c>
    </row>
    <row r="429">
      <c r="A429" s="82">
        <v>22400.0</v>
      </c>
    </row>
    <row r="430">
      <c r="A430" s="82">
        <v>22450.0</v>
      </c>
    </row>
    <row r="431">
      <c r="A431" s="82">
        <v>22500.0</v>
      </c>
    </row>
    <row r="432">
      <c r="A432" s="82">
        <v>22550.0</v>
      </c>
    </row>
    <row r="433">
      <c r="A433" s="82">
        <v>22600.0</v>
      </c>
    </row>
    <row r="434">
      <c r="A434" s="82">
        <v>22650.0</v>
      </c>
    </row>
    <row r="435">
      <c r="A435" s="82">
        <v>22700.0</v>
      </c>
    </row>
    <row r="436">
      <c r="A436" s="82">
        <v>22750.0</v>
      </c>
    </row>
    <row r="437">
      <c r="A437" s="82">
        <v>22800.0</v>
      </c>
    </row>
    <row r="438">
      <c r="A438" s="82">
        <v>22850.0</v>
      </c>
    </row>
    <row r="439">
      <c r="A439" s="82">
        <v>22900.0</v>
      </c>
    </row>
    <row r="440">
      <c r="A440" s="82">
        <v>22950.0</v>
      </c>
    </row>
    <row r="441">
      <c r="A441" s="82">
        <v>23000.0</v>
      </c>
    </row>
    <row r="442">
      <c r="A442" s="82">
        <v>23050.0</v>
      </c>
    </row>
    <row r="443">
      <c r="A443" s="82">
        <v>23100.0</v>
      </c>
    </row>
    <row r="444">
      <c r="A444" s="82">
        <v>23150.0</v>
      </c>
    </row>
    <row r="445">
      <c r="A445" s="82">
        <v>23200.0</v>
      </c>
    </row>
    <row r="446">
      <c r="A446" s="82">
        <v>23250.0</v>
      </c>
    </row>
    <row r="447">
      <c r="A447" s="82">
        <v>23300.0</v>
      </c>
    </row>
    <row r="448">
      <c r="A448" s="82">
        <v>23350.0</v>
      </c>
    </row>
    <row r="449">
      <c r="A449" s="82">
        <v>23400.0</v>
      </c>
    </row>
    <row r="450">
      <c r="A450" s="82">
        <v>23450.0</v>
      </c>
    </row>
    <row r="451">
      <c r="A451" s="82">
        <v>23500.0</v>
      </c>
    </row>
    <row r="452">
      <c r="A452" s="82">
        <v>23550.0</v>
      </c>
    </row>
    <row r="453">
      <c r="A453" s="82">
        <v>23600.0</v>
      </c>
    </row>
    <row r="454">
      <c r="A454" s="82">
        <v>23650.0</v>
      </c>
    </row>
    <row r="455">
      <c r="A455" s="82">
        <v>23700.0</v>
      </c>
    </row>
    <row r="456">
      <c r="A456" s="82">
        <v>23750.0</v>
      </c>
    </row>
    <row r="457">
      <c r="A457" s="82">
        <v>23800.0</v>
      </c>
    </row>
    <row r="458">
      <c r="A458" s="82">
        <v>23850.0</v>
      </c>
    </row>
    <row r="459">
      <c r="A459" s="82">
        <v>23900.0</v>
      </c>
    </row>
    <row r="460">
      <c r="A460" s="82">
        <v>23950.0</v>
      </c>
    </row>
    <row r="461">
      <c r="A461" s="82">
        <v>24000.0</v>
      </c>
    </row>
    <row r="462">
      <c r="A462" s="82">
        <v>24050.0</v>
      </c>
    </row>
    <row r="463">
      <c r="A463" s="82">
        <v>24100.0</v>
      </c>
    </row>
    <row r="464">
      <c r="A464" s="82">
        <v>24150.0</v>
      </c>
    </row>
    <row r="465">
      <c r="A465" s="82">
        <v>24200.0</v>
      </c>
    </row>
    <row r="466">
      <c r="A466" s="82">
        <v>24250.0</v>
      </c>
    </row>
    <row r="467">
      <c r="A467" s="82">
        <v>24300.0</v>
      </c>
    </row>
    <row r="468">
      <c r="A468" s="82">
        <v>24350.0</v>
      </c>
    </row>
    <row r="469">
      <c r="A469" s="82">
        <v>24400.0</v>
      </c>
    </row>
    <row r="470">
      <c r="A470" s="82">
        <v>24450.0</v>
      </c>
    </row>
    <row r="471">
      <c r="A471" s="82">
        <v>24500.0</v>
      </c>
    </row>
    <row r="472">
      <c r="A472" s="82">
        <v>24550.0</v>
      </c>
    </row>
    <row r="473">
      <c r="A473" s="82">
        <v>24600.0</v>
      </c>
    </row>
    <row r="474">
      <c r="A474" s="82">
        <v>24650.0</v>
      </c>
    </row>
    <row r="475">
      <c r="A475" s="82">
        <v>24700.0</v>
      </c>
    </row>
    <row r="476">
      <c r="A476" s="82">
        <v>24750.0</v>
      </c>
    </row>
    <row r="477">
      <c r="A477" s="82">
        <v>24800.0</v>
      </c>
    </row>
    <row r="478">
      <c r="A478" s="82">
        <v>24850.0</v>
      </c>
    </row>
    <row r="479">
      <c r="A479" s="82">
        <v>24900.0</v>
      </c>
    </row>
    <row r="480">
      <c r="A480" s="82">
        <v>24950.0</v>
      </c>
    </row>
    <row r="481">
      <c r="A481" s="82">
        <v>25000.0</v>
      </c>
    </row>
    <row r="482">
      <c r="A482" s="82">
        <v>25050.0</v>
      </c>
    </row>
    <row r="483">
      <c r="A483" s="82">
        <v>25100.0</v>
      </c>
    </row>
    <row r="484">
      <c r="A484" s="82">
        <v>25150.0</v>
      </c>
    </row>
    <row r="485">
      <c r="A485" s="82">
        <v>25200.0</v>
      </c>
    </row>
    <row r="486">
      <c r="A486" s="82">
        <v>25250.0</v>
      </c>
    </row>
    <row r="487">
      <c r="A487" s="82">
        <v>25300.0</v>
      </c>
    </row>
    <row r="488">
      <c r="A488" s="82">
        <v>25350.0</v>
      </c>
    </row>
    <row r="489">
      <c r="A489" s="82">
        <v>25400.0</v>
      </c>
    </row>
    <row r="490">
      <c r="A490" s="82">
        <v>25450.0</v>
      </c>
    </row>
    <row r="491">
      <c r="A491" s="82">
        <v>25500.0</v>
      </c>
    </row>
    <row r="492">
      <c r="A492" s="82">
        <v>25550.0</v>
      </c>
    </row>
    <row r="493">
      <c r="A493" s="82">
        <v>25600.0</v>
      </c>
    </row>
    <row r="494">
      <c r="A494" s="82">
        <v>25650.0</v>
      </c>
    </row>
    <row r="495">
      <c r="A495" s="82">
        <v>25700.0</v>
      </c>
    </row>
    <row r="496">
      <c r="A496" s="82">
        <v>25750.0</v>
      </c>
    </row>
    <row r="497">
      <c r="A497" s="82">
        <v>25800.0</v>
      </c>
    </row>
    <row r="498">
      <c r="A498" s="82">
        <v>25850.0</v>
      </c>
    </row>
    <row r="499">
      <c r="A499" s="82">
        <v>25900.0</v>
      </c>
    </row>
    <row r="500">
      <c r="A500" s="82">
        <v>25950.0</v>
      </c>
    </row>
    <row r="501">
      <c r="A501" s="82">
        <v>26000.0</v>
      </c>
    </row>
    <row r="502">
      <c r="A502" s="82">
        <v>26050.0</v>
      </c>
    </row>
    <row r="503">
      <c r="A503" s="82">
        <v>26100.0</v>
      </c>
    </row>
    <row r="504">
      <c r="A504" s="82">
        <v>26150.0</v>
      </c>
    </row>
    <row r="505">
      <c r="A505" s="82">
        <v>26200.0</v>
      </c>
    </row>
    <row r="506">
      <c r="A506" s="82">
        <v>26250.0</v>
      </c>
    </row>
    <row r="507">
      <c r="A507" s="82">
        <v>26300.0</v>
      </c>
    </row>
    <row r="508">
      <c r="A508" s="82">
        <v>26350.0</v>
      </c>
    </row>
    <row r="509">
      <c r="A509" s="82">
        <v>26400.0</v>
      </c>
    </row>
    <row r="510">
      <c r="A510" s="82">
        <v>26450.0</v>
      </c>
    </row>
    <row r="511">
      <c r="A511" s="82">
        <v>26500.0</v>
      </c>
    </row>
    <row r="512">
      <c r="A512" s="82">
        <v>26550.0</v>
      </c>
    </row>
    <row r="513">
      <c r="A513" s="82">
        <v>26600.0</v>
      </c>
    </row>
    <row r="514">
      <c r="A514" s="82">
        <v>26650.0</v>
      </c>
    </row>
    <row r="515">
      <c r="A515" s="82">
        <v>26700.0</v>
      </c>
    </row>
    <row r="516">
      <c r="A516" s="82">
        <v>26750.0</v>
      </c>
    </row>
    <row r="517">
      <c r="A517" s="82">
        <v>26800.0</v>
      </c>
    </row>
    <row r="518">
      <c r="A518" s="82">
        <v>26850.0</v>
      </c>
    </row>
    <row r="519">
      <c r="A519" s="82">
        <v>26900.0</v>
      </c>
    </row>
    <row r="520">
      <c r="A520" s="82">
        <v>26950.0</v>
      </c>
    </row>
    <row r="521">
      <c r="A521" s="82">
        <v>27000.0</v>
      </c>
    </row>
    <row r="522">
      <c r="A522" s="82">
        <v>27050.0</v>
      </c>
    </row>
    <row r="523">
      <c r="A523" s="82">
        <v>27100.0</v>
      </c>
    </row>
    <row r="524">
      <c r="A524" s="82">
        <v>27150.0</v>
      </c>
    </row>
    <row r="525">
      <c r="A525" s="82">
        <v>27200.0</v>
      </c>
    </row>
    <row r="526">
      <c r="A526" s="82">
        <v>27250.0</v>
      </c>
    </row>
    <row r="527">
      <c r="A527" s="82">
        <v>27300.0</v>
      </c>
    </row>
    <row r="528">
      <c r="A528" s="82">
        <v>27350.0</v>
      </c>
    </row>
    <row r="529">
      <c r="A529" s="82">
        <v>27400.0</v>
      </c>
    </row>
    <row r="530">
      <c r="A530" s="82">
        <v>27450.0</v>
      </c>
    </row>
    <row r="531">
      <c r="A531" s="82">
        <v>27500.0</v>
      </c>
    </row>
    <row r="532">
      <c r="A532" s="82">
        <v>27550.0</v>
      </c>
    </row>
    <row r="533">
      <c r="A533" s="82">
        <v>27600.0</v>
      </c>
    </row>
    <row r="534">
      <c r="A534" s="82">
        <v>27650.0</v>
      </c>
    </row>
    <row r="535">
      <c r="A535" s="82">
        <v>27700.0</v>
      </c>
    </row>
    <row r="536">
      <c r="A536" s="82">
        <v>27750.0</v>
      </c>
    </row>
    <row r="537">
      <c r="A537" s="82">
        <v>27800.0</v>
      </c>
    </row>
    <row r="538">
      <c r="A538" s="82">
        <v>27850.0</v>
      </c>
    </row>
    <row r="539">
      <c r="A539" s="82">
        <v>27900.0</v>
      </c>
    </row>
    <row r="540">
      <c r="A540" s="82">
        <v>27950.0</v>
      </c>
    </row>
    <row r="541">
      <c r="A541" s="82">
        <v>28000.0</v>
      </c>
    </row>
    <row r="542">
      <c r="A542" s="82">
        <v>28050.0</v>
      </c>
    </row>
    <row r="543">
      <c r="A543" s="82">
        <v>28100.0</v>
      </c>
    </row>
    <row r="544">
      <c r="A544" s="82">
        <v>28150.0</v>
      </c>
    </row>
    <row r="545">
      <c r="A545" s="82">
        <v>28200.0</v>
      </c>
    </row>
    <row r="546">
      <c r="A546" s="82">
        <v>28250.0</v>
      </c>
    </row>
    <row r="547">
      <c r="A547" s="82">
        <v>28300.0</v>
      </c>
    </row>
    <row r="548">
      <c r="A548" s="82">
        <v>28350.0</v>
      </c>
    </row>
    <row r="549">
      <c r="A549" s="82">
        <v>28400.0</v>
      </c>
    </row>
    <row r="550">
      <c r="A550" s="82">
        <v>28450.0</v>
      </c>
    </row>
    <row r="551">
      <c r="A551" s="82">
        <v>28500.0</v>
      </c>
    </row>
    <row r="552">
      <c r="A552" s="82">
        <v>28550.0</v>
      </c>
    </row>
    <row r="553">
      <c r="A553" s="82">
        <v>28600.0</v>
      </c>
    </row>
    <row r="554">
      <c r="A554" s="82">
        <v>28650.0</v>
      </c>
    </row>
    <row r="555">
      <c r="A555" s="82">
        <v>28700.0</v>
      </c>
    </row>
    <row r="556">
      <c r="A556" s="82">
        <v>28750.0</v>
      </c>
    </row>
    <row r="557">
      <c r="A557" s="82">
        <v>28800.0</v>
      </c>
    </row>
    <row r="558">
      <c r="A558" s="82">
        <v>28850.0</v>
      </c>
    </row>
    <row r="559">
      <c r="A559" s="82">
        <v>28900.0</v>
      </c>
    </row>
    <row r="560">
      <c r="A560" s="82">
        <v>28950.0</v>
      </c>
    </row>
    <row r="561">
      <c r="A561" s="82">
        <v>29000.0</v>
      </c>
    </row>
    <row r="562">
      <c r="A562" s="82">
        <v>29050.0</v>
      </c>
    </row>
    <row r="563">
      <c r="A563" s="82">
        <v>29100.0</v>
      </c>
    </row>
    <row r="564">
      <c r="A564" s="82">
        <v>29150.0</v>
      </c>
    </row>
    <row r="565">
      <c r="A565" s="82">
        <v>29200.0</v>
      </c>
    </row>
    <row r="566">
      <c r="A566" s="82">
        <v>29250.0</v>
      </c>
    </row>
    <row r="567">
      <c r="A567" s="82">
        <v>29300.0</v>
      </c>
    </row>
    <row r="568">
      <c r="A568" s="82">
        <v>29350.0</v>
      </c>
    </row>
    <row r="569">
      <c r="A569" s="82">
        <v>29400.0</v>
      </c>
    </row>
    <row r="570">
      <c r="A570" s="82">
        <v>29450.0</v>
      </c>
    </row>
    <row r="571">
      <c r="A571" s="82">
        <v>29500.0</v>
      </c>
    </row>
    <row r="572">
      <c r="A572" s="82">
        <v>29550.0</v>
      </c>
    </row>
    <row r="573">
      <c r="A573" s="82">
        <v>29600.0</v>
      </c>
    </row>
    <row r="574">
      <c r="A574" s="82">
        <v>29650.0</v>
      </c>
    </row>
    <row r="575">
      <c r="A575" s="82">
        <v>29700.0</v>
      </c>
    </row>
    <row r="576">
      <c r="A576" s="82">
        <v>29750.0</v>
      </c>
    </row>
    <row r="577">
      <c r="A577" s="82">
        <v>29800.0</v>
      </c>
    </row>
    <row r="578">
      <c r="A578" s="82">
        <v>29850.0</v>
      </c>
    </row>
    <row r="579">
      <c r="A579" s="82">
        <v>29900.0</v>
      </c>
    </row>
    <row r="580">
      <c r="A580" s="82">
        <v>29950.0</v>
      </c>
    </row>
    <row r="581">
      <c r="A581" s="82">
        <v>30000.0</v>
      </c>
    </row>
    <row r="582">
      <c r="A582" s="82">
        <v>30050.0</v>
      </c>
    </row>
    <row r="583">
      <c r="A583" s="82">
        <v>30100.0</v>
      </c>
    </row>
    <row r="584">
      <c r="A584" s="82">
        <v>30150.0</v>
      </c>
    </row>
    <row r="585">
      <c r="A585" s="82">
        <v>30200.0</v>
      </c>
    </row>
    <row r="586">
      <c r="A586" s="82">
        <v>30250.0</v>
      </c>
    </row>
    <row r="587">
      <c r="A587" s="82">
        <v>30300.0</v>
      </c>
    </row>
    <row r="588">
      <c r="A588" s="82">
        <v>30350.0</v>
      </c>
    </row>
    <row r="589">
      <c r="A589" s="82">
        <v>30400.0</v>
      </c>
    </row>
    <row r="590">
      <c r="A590" s="82">
        <v>30450.0</v>
      </c>
    </row>
    <row r="591">
      <c r="A591" s="82">
        <v>30500.0</v>
      </c>
    </row>
    <row r="592">
      <c r="A592" s="82">
        <v>30550.0</v>
      </c>
    </row>
    <row r="593">
      <c r="A593" s="82">
        <v>30600.0</v>
      </c>
    </row>
    <row r="594">
      <c r="A594" s="82">
        <v>30650.0</v>
      </c>
    </row>
    <row r="595">
      <c r="A595" s="82">
        <v>30700.0</v>
      </c>
    </row>
    <row r="596">
      <c r="A596" s="82">
        <v>30750.0</v>
      </c>
    </row>
    <row r="597">
      <c r="A597" s="82">
        <v>30800.0</v>
      </c>
    </row>
    <row r="598">
      <c r="A598" s="83"/>
    </row>
    <row r="599">
      <c r="A599" s="83"/>
    </row>
    <row r="600">
      <c r="A600" s="83"/>
    </row>
    <row r="601">
      <c r="A601" s="83"/>
    </row>
    <row r="602">
      <c r="A602" s="83"/>
    </row>
    <row r="603">
      <c r="A603" s="83"/>
    </row>
    <row r="604">
      <c r="A604" s="83"/>
    </row>
    <row r="605">
      <c r="A605" s="83"/>
    </row>
    <row r="606">
      <c r="A606" s="83"/>
    </row>
    <row r="607">
      <c r="A607" s="83"/>
    </row>
    <row r="608">
      <c r="A608" s="83"/>
    </row>
    <row r="609">
      <c r="A609" s="83"/>
    </row>
    <row r="610">
      <c r="A610" s="83"/>
    </row>
    <row r="611">
      <c r="A611" s="83"/>
    </row>
    <row r="612">
      <c r="A612" s="83"/>
    </row>
    <row r="613">
      <c r="A613" s="83"/>
    </row>
    <row r="614">
      <c r="A614" s="83"/>
    </row>
    <row r="615">
      <c r="A615" s="83"/>
    </row>
    <row r="616">
      <c r="A616" s="83"/>
    </row>
    <row r="617">
      <c r="A617" s="83"/>
    </row>
    <row r="618">
      <c r="A618" s="83"/>
    </row>
    <row r="619">
      <c r="A619" s="83"/>
    </row>
    <row r="620">
      <c r="A620" s="83"/>
    </row>
    <row r="621">
      <c r="A621" s="83"/>
    </row>
    <row r="622">
      <c r="A622" s="83"/>
    </row>
    <row r="623">
      <c r="A623" s="83"/>
    </row>
    <row r="624">
      <c r="A624" s="83"/>
    </row>
    <row r="625">
      <c r="A625" s="83"/>
    </row>
    <row r="626">
      <c r="A626" s="83"/>
    </row>
    <row r="627">
      <c r="A627" s="83"/>
    </row>
    <row r="628">
      <c r="A628" s="83"/>
    </row>
    <row r="629">
      <c r="A629" s="83"/>
    </row>
    <row r="630">
      <c r="A630" s="83"/>
    </row>
    <row r="631">
      <c r="A631" s="83"/>
    </row>
    <row r="632">
      <c r="A632" s="83"/>
    </row>
    <row r="633">
      <c r="A633" s="83"/>
    </row>
    <row r="634">
      <c r="A634" s="83"/>
    </row>
    <row r="635">
      <c r="A635" s="83"/>
    </row>
    <row r="636">
      <c r="A636" s="83"/>
    </row>
    <row r="637">
      <c r="A637" s="83"/>
    </row>
    <row r="638">
      <c r="A638" s="83"/>
    </row>
    <row r="639">
      <c r="A639" s="83"/>
    </row>
    <row r="640">
      <c r="A640" s="83"/>
    </row>
    <row r="641">
      <c r="A641" s="83"/>
    </row>
    <row r="642">
      <c r="A642" s="83"/>
    </row>
    <row r="643">
      <c r="A643" s="83"/>
    </row>
    <row r="644">
      <c r="A644" s="83"/>
    </row>
    <row r="645">
      <c r="A645" s="83"/>
    </row>
    <row r="646">
      <c r="A646" s="83"/>
    </row>
    <row r="647">
      <c r="A647" s="83"/>
    </row>
    <row r="648">
      <c r="A648" s="83"/>
    </row>
    <row r="649">
      <c r="A649" s="83"/>
    </row>
    <row r="650">
      <c r="A650" s="83"/>
    </row>
    <row r="651">
      <c r="A651" s="83"/>
    </row>
    <row r="652">
      <c r="A652" s="83"/>
    </row>
    <row r="653">
      <c r="A653" s="83"/>
    </row>
    <row r="654">
      <c r="A654" s="83"/>
    </row>
    <row r="655">
      <c r="A655" s="83"/>
    </row>
    <row r="656">
      <c r="A656" s="83"/>
    </row>
    <row r="657">
      <c r="A657" s="83"/>
    </row>
    <row r="658">
      <c r="A658" s="83"/>
    </row>
    <row r="659">
      <c r="A659" s="83"/>
    </row>
    <row r="660">
      <c r="A660" s="83"/>
    </row>
    <row r="661">
      <c r="A661" s="83"/>
    </row>
    <row r="662">
      <c r="A662" s="83"/>
    </row>
    <row r="663">
      <c r="A663" s="83"/>
    </row>
    <row r="664">
      <c r="A664" s="83"/>
    </row>
    <row r="665">
      <c r="A665" s="83"/>
    </row>
    <row r="666">
      <c r="A666" s="83"/>
    </row>
    <row r="667">
      <c r="A667" s="83"/>
    </row>
    <row r="668">
      <c r="A668" s="83"/>
    </row>
    <row r="669">
      <c r="A669" s="83"/>
    </row>
    <row r="670">
      <c r="A670" s="83"/>
    </row>
    <row r="671">
      <c r="A671" s="83"/>
    </row>
    <row r="672">
      <c r="A672" s="83"/>
    </row>
    <row r="673">
      <c r="A673" s="83"/>
    </row>
    <row r="674">
      <c r="A674" s="83"/>
    </row>
    <row r="675">
      <c r="A675" s="83"/>
    </row>
    <row r="676">
      <c r="A676" s="83"/>
    </row>
    <row r="677">
      <c r="A677" s="83"/>
    </row>
    <row r="678">
      <c r="A678" s="83"/>
    </row>
    <row r="679">
      <c r="A679" s="83"/>
    </row>
    <row r="680">
      <c r="A680" s="83"/>
    </row>
    <row r="681">
      <c r="A681" s="83"/>
    </row>
    <row r="682">
      <c r="A682" s="83"/>
    </row>
    <row r="683">
      <c r="A683" s="83"/>
    </row>
    <row r="684">
      <c r="A684" s="83"/>
    </row>
    <row r="685">
      <c r="A685" s="83"/>
    </row>
    <row r="686">
      <c r="A686" s="83"/>
    </row>
    <row r="687">
      <c r="A687" s="83"/>
    </row>
    <row r="688">
      <c r="A688" s="83"/>
    </row>
    <row r="689">
      <c r="A689" s="83"/>
    </row>
    <row r="690">
      <c r="A690" s="83"/>
    </row>
    <row r="691">
      <c r="A691" s="83"/>
    </row>
    <row r="692">
      <c r="A692" s="83"/>
    </row>
    <row r="693">
      <c r="A693" s="83"/>
    </row>
    <row r="694">
      <c r="A694" s="83"/>
    </row>
    <row r="695">
      <c r="A695" s="83"/>
    </row>
    <row r="696">
      <c r="A696" s="83"/>
    </row>
    <row r="697">
      <c r="A697" s="83"/>
    </row>
    <row r="698">
      <c r="A698" s="83"/>
    </row>
    <row r="699">
      <c r="A699" s="83"/>
    </row>
    <row r="700">
      <c r="A700" s="83"/>
    </row>
    <row r="701">
      <c r="A701" s="83"/>
    </row>
    <row r="702">
      <c r="A702" s="83"/>
    </row>
    <row r="703">
      <c r="A703" s="83"/>
    </row>
    <row r="704">
      <c r="A704" s="83"/>
    </row>
    <row r="705">
      <c r="A705" s="83"/>
    </row>
    <row r="706">
      <c r="A706" s="83"/>
    </row>
    <row r="707">
      <c r="A707" s="83"/>
    </row>
    <row r="708">
      <c r="A708" s="83"/>
    </row>
    <row r="709">
      <c r="A709" s="83"/>
    </row>
    <row r="710">
      <c r="A710" s="83"/>
    </row>
    <row r="711">
      <c r="A711" s="83"/>
    </row>
    <row r="712">
      <c r="A712" s="83"/>
    </row>
    <row r="713">
      <c r="A713" s="83"/>
    </row>
    <row r="714">
      <c r="A714" s="83"/>
    </row>
    <row r="715">
      <c r="A715" s="83"/>
    </row>
    <row r="716">
      <c r="A716" s="83"/>
    </row>
    <row r="717">
      <c r="A717" s="83"/>
    </row>
    <row r="718">
      <c r="A718" s="83"/>
    </row>
    <row r="719">
      <c r="A719" s="83"/>
    </row>
    <row r="720">
      <c r="A720" s="83"/>
    </row>
    <row r="721">
      <c r="A721" s="83"/>
    </row>
    <row r="722">
      <c r="A722" s="83"/>
    </row>
    <row r="723">
      <c r="A723" s="83"/>
    </row>
    <row r="724">
      <c r="A724" s="83"/>
    </row>
    <row r="725">
      <c r="A725" s="83"/>
    </row>
    <row r="726">
      <c r="A726" s="83"/>
    </row>
    <row r="727">
      <c r="A727" s="83"/>
    </row>
    <row r="728">
      <c r="A728" s="83"/>
    </row>
    <row r="729">
      <c r="A729" s="83"/>
    </row>
    <row r="730">
      <c r="A730" s="83"/>
    </row>
    <row r="731">
      <c r="A731" s="83"/>
    </row>
    <row r="732">
      <c r="A732" s="83"/>
    </row>
    <row r="733">
      <c r="A733" s="83"/>
    </row>
    <row r="734">
      <c r="A734" s="83"/>
    </row>
    <row r="735">
      <c r="A735" s="83"/>
    </row>
    <row r="736">
      <c r="A736" s="83"/>
    </row>
    <row r="737">
      <c r="A737" s="83"/>
    </row>
    <row r="738">
      <c r="A738" s="83"/>
    </row>
    <row r="739">
      <c r="A739" s="83"/>
    </row>
    <row r="740">
      <c r="A740" s="83"/>
    </row>
    <row r="741">
      <c r="A741" s="83"/>
    </row>
    <row r="742">
      <c r="A742" s="83"/>
    </row>
    <row r="743">
      <c r="A743" s="83"/>
    </row>
    <row r="744">
      <c r="A744" s="83"/>
    </row>
    <row r="745">
      <c r="A745" s="83"/>
    </row>
    <row r="746">
      <c r="A746" s="83"/>
    </row>
    <row r="747">
      <c r="A747" s="83"/>
    </row>
    <row r="748">
      <c r="A748" s="83"/>
    </row>
    <row r="749">
      <c r="A749" s="83"/>
    </row>
    <row r="750">
      <c r="A750" s="83"/>
    </row>
    <row r="751">
      <c r="A751" s="83"/>
    </row>
    <row r="752">
      <c r="A752" s="83"/>
    </row>
    <row r="753">
      <c r="A753" s="83"/>
    </row>
    <row r="754">
      <c r="A754" s="83"/>
    </row>
    <row r="755">
      <c r="A755" s="83"/>
    </row>
    <row r="756">
      <c r="A756" s="83"/>
    </row>
    <row r="757">
      <c r="A757" s="83"/>
    </row>
    <row r="758">
      <c r="A758" s="83"/>
    </row>
    <row r="759">
      <c r="A759" s="83"/>
    </row>
    <row r="760">
      <c r="A760" s="83"/>
    </row>
    <row r="761">
      <c r="A761" s="83"/>
    </row>
    <row r="762">
      <c r="A762" s="83"/>
    </row>
    <row r="763">
      <c r="A763" s="83"/>
    </row>
    <row r="764">
      <c r="A764" s="83"/>
    </row>
    <row r="765">
      <c r="A765" s="83"/>
    </row>
    <row r="766">
      <c r="A766" s="83"/>
    </row>
    <row r="767">
      <c r="A767" s="83"/>
    </row>
    <row r="768">
      <c r="A768" s="83"/>
    </row>
    <row r="769">
      <c r="A769" s="83"/>
    </row>
    <row r="770">
      <c r="A770" s="83"/>
    </row>
    <row r="771">
      <c r="A771" s="83"/>
    </row>
    <row r="772">
      <c r="A772" s="83"/>
    </row>
    <row r="773">
      <c r="A773" s="83"/>
    </row>
    <row r="774">
      <c r="A774" s="83"/>
    </row>
    <row r="775">
      <c r="A775" s="83"/>
    </row>
    <row r="776">
      <c r="A776" s="83"/>
    </row>
    <row r="777">
      <c r="A777" s="83"/>
    </row>
    <row r="778">
      <c r="A778" s="83"/>
    </row>
    <row r="779">
      <c r="A779" s="83"/>
    </row>
    <row r="780">
      <c r="A780" s="83"/>
    </row>
    <row r="781">
      <c r="A781" s="83"/>
    </row>
    <row r="782">
      <c r="A782" s="83"/>
    </row>
    <row r="783">
      <c r="A783" s="83"/>
    </row>
    <row r="784">
      <c r="A784" s="83"/>
    </row>
    <row r="785">
      <c r="A785" s="83"/>
    </row>
    <row r="786">
      <c r="A786" s="83"/>
    </row>
    <row r="787">
      <c r="A787" s="83"/>
    </row>
    <row r="788">
      <c r="A788" s="83"/>
    </row>
    <row r="789">
      <c r="A789" s="83"/>
    </row>
    <row r="790">
      <c r="A790" s="83"/>
    </row>
    <row r="791">
      <c r="A791" s="83"/>
    </row>
    <row r="792">
      <c r="A792" s="83"/>
    </row>
    <row r="793">
      <c r="A793" s="83"/>
    </row>
    <row r="794">
      <c r="A794" s="83"/>
    </row>
    <row r="795">
      <c r="A795" s="83"/>
    </row>
    <row r="796">
      <c r="A796" s="83"/>
    </row>
    <row r="797">
      <c r="A797" s="83"/>
    </row>
    <row r="798">
      <c r="A798" s="83"/>
    </row>
    <row r="799">
      <c r="A799" s="83"/>
    </row>
    <row r="800">
      <c r="A800" s="83"/>
    </row>
    <row r="801">
      <c r="A801" s="83"/>
    </row>
    <row r="802">
      <c r="A802" s="83"/>
    </row>
    <row r="803">
      <c r="A803" s="83"/>
    </row>
    <row r="804">
      <c r="A804" s="83"/>
    </row>
    <row r="805">
      <c r="A805" s="83"/>
    </row>
    <row r="806">
      <c r="A806" s="83"/>
    </row>
    <row r="807">
      <c r="A807" s="83"/>
    </row>
    <row r="808">
      <c r="A808" s="83"/>
    </row>
    <row r="809">
      <c r="A809" s="83"/>
    </row>
    <row r="810">
      <c r="A810" s="83"/>
    </row>
    <row r="811">
      <c r="A811" s="83"/>
    </row>
    <row r="812">
      <c r="A812" s="83"/>
    </row>
    <row r="813">
      <c r="A813" s="83"/>
    </row>
    <row r="814">
      <c r="A814" s="83"/>
    </row>
    <row r="815">
      <c r="A815" s="83"/>
    </row>
    <row r="816">
      <c r="A816" s="83"/>
    </row>
    <row r="817">
      <c r="A817" s="83"/>
    </row>
    <row r="818">
      <c r="A818" s="83"/>
    </row>
    <row r="819">
      <c r="A819" s="83"/>
    </row>
    <row r="820">
      <c r="A820" s="83"/>
    </row>
    <row r="821">
      <c r="A821" s="83"/>
    </row>
    <row r="822">
      <c r="A822" s="83"/>
    </row>
    <row r="823">
      <c r="A823" s="83"/>
    </row>
    <row r="824">
      <c r="A824" s="83"/>
    </row>
    <row r="825">
      <c r="A825" s="83"/>
    </row>
    <row r="826">
      <c r="A826" s="83"/>
    </row>
    <row r="827">
      <c r="A827" s="83"/>
    </row>
    <row r="828">
      <c r="A828" s="83"/>
    </row>
    <row r="829">
      <c r="A829" s="83"/>
    </row>
    <row r="830">
      <c r="A830" s="83"/>
    </row>
    <row r="831">
      <c r="A831" s="83"/>
    </row>
    <row r="832">
      <c r="A832" s="83"/>
    </row>
    <row r="833">
      <c r="A833" s="83"/>
    </row>
    <row r="834">
      <c r="A834" s="83"/>
    </row>
    <row r="835">
      <c r="A835" s="83"/>
    </row>
    <row r="836">
      <c r="A836" s="83"/>
    </row>
    <row r="837">
      <c r="A837" s="83"/>
    </row>
    <row r="838">
      <c r="A838" s="83"/>
    </row>
    <row r="839">
      <c r="A839" s="83"/>
    </row>
    <row r="840">
      <c r="A840" s="83"/>
    </row>
    <row r="841">
      <c r="A841" s="83"/>
    </row>
    <row r="842">
      <c r="A842" s="83"/>
    </row>
    <row r="843">
      <c r="A843" s="83"/>
    </row>
    <row r="844">
      <c r="A844" s="83"/>
    </row>
    <row r="845">
      <c r="A845" s="83"/>
    </row>
    <row r="846">
      <c r="A846" s="83"/>
    </row>
    <row r="847">
      <c r="A847" s="83"/>
    </row>
    <row r="848">
      <c r="A848" s="83"/>
    </row>
    <row r="849">
      <c r="A849" s="83"/>
    </row>
    <row r="850">
      <c r="A850" s="83"/>
    </row>
    <row r="851">
      <c r="A851" s="83"/>
    </row>
    <row r="852">
      <c r="A852" s="83"/>
    </row>
    <row r="853">
      <c r="A853" s="83"/>
    </row>
    <row r="854">
      <c r="A854" s="83"/>
    </row>
    <row r="855">
      <c r="A855" s="83"/>
    </row>
    <row r="856">
      <c r="A856" s="83"/>
    </row>
    <row r="857">
      <c r="A857" s="83"/>
    </row>
    <row r="858">
      <c r="A858" s="83"/>
    </row>
    <row r="859">
      <c r="A859" s="83"/>
    </row>
    <row r="860">
      <c r="A860" s="83"/>
    </row>
    <row r="861">
      <c r="A861" s="83"/>
    </row>
    <row r="862">
      <c r="A862" s="83"/>
    </row>
    <row r="863">
      <c r="A863" s="83"/>
    </row>
    <row r="864">
      <c r="A864" s="83"/>
    </row>
    <row r="865">
      <c r="A865" s="83"/>
    </row>
    <row r="866">
      <c r="A866" s="83"/>
    </row>
    <row r="867">
      <c r="A867" s="83"/>
    </row>
    <row r="868">
      <c r="A868" s="83"/>
    </row>
    <row r="869">
      <c r="A869" s="83"/>
    </row>
    <row r="870">
      <c r="A870" s="83"/>
    </row>
    <row r="871">
      <c r="A871" s="83"/>
    </row>
    <row r="872">
      <c r="A872" s="83"/>
    </row>
    <row r="873">
      <c r="A873" s="83"/>
    </row>
    <row r="874">
      <c r="A874" s="83"/>
    </row>
    <row r="875">
      <c r="A875" s="83"/>
    </row>
    <row r="876">
      <c r="A876" s="83"/>
    </row>
    <row r="877">
      <c r="A877" s="83"/>
    </row>
    <row r="878">
      <c r="A878" s="83"/>
    </row>
    <row r="879">
      <c r="A879" s="83"/>
    </row>
    <row r="880">
      <c r="A880" s="83"/>
    </row>
    <row r="881">
      <c r="A881" s="83"/>
    </row>
    <row r="882">
      <c r="A882" s="83"/>
    </row>
    <row r="883">
      <c r="A883" s="83"/>
    </row>
    <row r="884">
      <c r="A884" s="83"/>
    </row>
    <row r="885">
      <c r="A885" s="83"/>
    </row>
    <row r="886">
      <c r="A886" s="83"/>
    </row>
    <row r="887">
      <c r="A887" s="83"/>
    </row>
    <row r="888">
      <c r="A888" s="83"/>
    </row>
    <row r="889">
      <c r="A889" s="83"/>
    </row>
    <row r="890">
      <c r="A890" s="83"/>
    </row>
    <row r="891">
      <c r="A891" s="83"/>
    </row>
    <row r="892">
      <c r="A892" s="83"/>
    </row>
    <row r="893">
      <c r="A893" s="83"/>
    </row>
    <row r="894">
      <c r="A894" s="83"/>
    </row>
    <row r="895">
      <c r="A895" s="83"/>
    </row>
    <row r="896">
      <c r="A896" s="83"/>
    </row>
    <row r="897">
      <c r="A897" s="83"/>
    </row>
    <row r="898">
      <c r="A898" s="83"/>
    </row>
    <row r="899">
      <c r="A899" s="83"/>
    </row>
    <row r="900">
      <c r="A900" s="83"/>
    </row>
    <row r="901">
      <c r="A901" s="83"/>
    </row>
    <row r="902">
      <c r="A902" s="83"/>
    </row>
    <row r="903">
      <c r="A903" s="83"/>
    </row>
    <row r="904">
      <c r="A904" s="83"/>
    </row>
    <row r="905">
      <c r="A905" s="83"/>
    </row>
    <row r="906">
      <c r="A906" s="83"/>
    </row>
    <row r="907">
      <c r="A907" s="83"/>
    </row>
    <row r="908">
      <c r="A908" s="83"/>
    </row>
    <row r="909">
      <c r="A909" s="83"/>
    </row>
    <row r="910">
      <c r="A910" s="83"/>
    </row>
    <row r="911">
      <c r="A911" s="83"/>
    </row>
    <row r="912">
      <c r="A912" s="83"/>
    </row>
    <row r="913">
      <c r="A913" s="83"/>
    </row>
    <row r="914">
      <c r="A914" s="83"/>
    </row>
    <row r="915">
      <c r="A915" s="83"/>
    </row>
    <row r="916">
      <c r="A916" s="83"/>
    </row>
    <row r="917">
      <c r="A917" s="83"/>
    </row>
    <row r="918">
      <c r="A918" s="83"/>
    </row>
    <row r="919">
      <c r="A919" s="83"/>
    </row>
    <row r="920">
      <c r="A920" s="83"/>
    </row>
    <row r="921">
      <c r="A921" s="83"/>
    </row>
    <row r="922">
      <c r="A922" s="83"/>
    </row>
    <row r="923">
      <c r="A923" s="83"/>
    </row>
    <row r="924">
      <c r="A924" s="83"/>
    </row>
    <row r="925">
      <c r="A925" s="83"/>
    </row>
    <row r="926">
      <c r="A926" s="83"/>
    </row>
    <row r="927">
      <c r="A927" s="83"/>
    </row>
    <row r="928">
      <c r="A928" s="83"/>
    </row>
    <row r="929">
      <c r="A929" s="83"/>
    </row>
    <row r="930">
      <c r="A930" s="83"/>
    </row>
    <row r="931">
      <c r="A931" s="83"/>
    </row>
    <row r="932">
      <c r="A932" s="83"/>
    </row>
    <row r="933">
      <c r="A933" s="83"/>
    </row>
    <row r="934">
      <c r="A934" s="83"/>
    </row>
    <row r="935">
      <c r="A935" s="83"/>
    </row>
    <row r="936">
      <c r="A936" s="83"/>
    </row>
    <row r="937">
      <c r="A937" s="83"/>
    </row>
    <row r="938">
      <c r="A938" s="83"/>
    </row>
    <row r="939">
      <c r="A939" s="83"/>
    </row>
    <row r="940">
      <c r="A940" s="83"/>
    </row>
    <row r="941">
      <c r="A941" s="83"/>
    </row>
    <row r="942">
      <c r="A942" s="83"/>
    </row>
    <row r="943">
      <c r="A943" s="83"/>
    </row>
    <row r="944">
      <c r="A944" s="83"/>
    </row>
    <row r="945">
      <c r="A945" s="83"/>
    </row>
    <row r="946">
      <c r="A946" s="83"/>
    </row>
    <row r="947">
      <c r="A947" s="83"/>
    </row>
    <row r="948">
      <c r="A948" s="83"/>
    </row>
    <row r="949">
      <c r="A949" s="83"/>
    </row>
    <row r="950">
      <c r="A950" s="83"/>
    </row>
    <row r="951">
      <c r="A951" s="83"/>
    </row>
    <row r="952">
      <c r="A952" s="83"/>
    </row>
    <row r="953">
      <c r="A953" s="83"/>
    </row>
    <row r="954">
      <c r="A954" s="83"/>
    </row>
    <row r="955">
      <c r="A955" s="83"/>
    </row>
    <row r="956">
      <c r="A956" s="83"/>
    </row>
    <row r="957">
      <c r="A957" s="83"/>
    </row>
    <row r="958">
      <c r="A958" s="83"/>
    </row>
    <row r="959">
      <c r="A959" s="83"/>
    </row>
    <row r="960">
      <c r="A960" s="83"/>
    </row>
    <row r="961">
      <c r="A961" s="83"/>
    </row>
    <row r="962">
      <c r="A962" s="83"/>
    </row>
    <row r="963">
      <c r="A963" s="83"/>
    </row>
    <row r="964">
      <c r="A964" s="83"/>
    </row>
    <row r="965">
      <c r="A965" s="83"/>
    </row>
    <row r="966">
      <c r="A966" s="83"/>
    </row>
    <row r="967">
      <c r="A967" s="83"/>
    </row>
    <row r="968">
      <c r="A968" s="83"/>
    </row>
    <row r="969">
      <c r="A969" s="83"/>
    </row>
    <row r="970">
      <c r="A970" s="83"/>
    </row>
    <row r="971">
      <c r="A971" s="83"/>
    </row>
    <row r="972">
      <c r="A972" s="83"/>
    </row>
    <row r="973">
      <c r="A973" s="83"/>
    </row>
    <row r="974">
      <c r="A974" s="83"/>
    </row>
    <row r="975">
      <c r="A975" s="83"/>
    </row>
    <row r="976">
      <c r="A976" s="83"/>
    </row>
    <row r="977">
      <c r="A977" s="83"/>
    </row>
    <row r="978">
      <c r="A978" s="83"/>
    </row>
    <row r="979">
      <c r="A979" s="83"/>
    </row>
    <row r="980">
      <c r="A980" s="83"/>
    </row>
    <row r="981">
      <c r="A981" s="83"/>
    </row>
    <row r="982">
      <c r="A982" s="83"/>
    </row>
    <row r="983">
      <c r="A983" s="83"/>
    </row>
    <row r="984">
      <c r="A984" s="83"/>
    </row>
    <row r="985">
      <c r="A985" s="83"/>
    </row>
    <row r="986">
      <c r="A986" s="83"/>
    </row>
    <row r="987">
      <c r="A987" s="83"/>
    </row>
    <row r="988">
      <c r="A988" s="83"/>
    </row>
    <row r="989">
      <c r="A989" s="83"/>
    </row>
    <row r="990">
      <c r="A990" s="83"/>
    </row>
    <row r="991">
      <c r="A991" s="83"/>
    </row>
    <row r="992">
      <c r="A992" s="83"/>
    </row>
    <row r="993">
      <c r="A993" s="83"/>
    </row>
    <row r="994">
      <c r="A994" s="83"/>
    </row>
    <row r="995">
      <c r="A995" s="83"/>
    </row>
    <row r="996">
      <c r="A996" s="83"/>
    </row>
    <row r="997">
      <c r="A997" s="83"/>
    </row>
    <row r="998">
      <c r="A998" s="83"/>
    </row>
    <row r="999">
      <c r="A999" s="83"/>
    </row>
    <row r="1000">
      <c r="A1000" s="83"/>
    </row>
  </sheetData>
  <drawing r:id="rId1"/>
</worksheet>
</file>