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any\Google Drive\Graduate Project Stuff\"/>
    </mc:Choice>
  </mc:AlternateContent>
  <xr:revisionPtr revIDLastSave="0" documentId="12_ncr:500000_{28FBADAC-9606-433D-801E-09DF6D6CC65D}" xr6:coauthVersionLast="31" xr6:coauthVersionMax="31" xr10:uidLastSave="{00000000-0000-0000-0000-000000000000}"/>
  <bookViews>
    <workbookView xWindow="0" yWindow="0" windowWidth="21336" windowHeight="8112" activeTab="1" xr2:uid="{0EDADC2F-693A-45D6-972F-AB1FF5F8CA14}"/>
  </bookViews>
  <sheets>
    <sheet name="Summary" sheetId="2" r:id="rId1"/>
    <sheet name="Run 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5" i="2"/>
  <c r="L4" i="2"/>
  <c r="L3" i="2"/>
  <c r="L2" i="2"/>
  <c r="N5" i="2"/>
  <c r="F45" i="2"/>
  <c r="E45" i="2"/>
  <c r="D45" i="2"/>
  <c r="C45" i="2"/>
  <c r="B45" i="2"/>
  <c r="G44" i="2"/>
  <c r="N2" i="2" s="1"/>
  <c r="G42" i="2"/>
  <c r="M2" i="2" s="1"/>
  <c r="F40" i="2"/>
  <c r="F43" i="2" s="1"/>
  <c r="E37" i="2"/>
  <c r="D37" i="2"/>
  <c r="C37" i="2"/>
  <c r="B37" i="2"/>
  <c r="F36" i="2"/>
  <c r="N7" i="2" s="1"/>
  <c r="F35" i="2"/>
  <c r="M7" i="2" s="1"/>
  <c r="F30" i="2"/>
  <c r="E30" i="2"/>
  <c r="D30" i="2"/>
  <c r="C30" i="2"/>
  <c r="B30" i="2"/>
  <c r="G29" i="2"/>
  <c r="G27" i="2"/>
  <c r="M5" i="2" s="1"/>
  <c r="F25" i="2"/>
  <c r="D28" i="2" s="1"/>
  <c r="F22" i="2"/>
  <c r="E22" i="2"/>
  <c r="D22" i="2"/>
  <c r="C22" i="2"/>
  <c r="B22" i="2"/>
  <c r="G21" i="2"/>
  <c r="N4" i="2" s="1"/>
  <c r="G19" i="2"/>
  <c r="M4" i="2" s="1"/>
  <c r="F17" i="2"/>
  <c r="C20" i="2" s="1"/>
  <c r="F14" i="2"/>
  <c r="E14" i="2"/>
  <c r="D14" i="2"/>
  <c r="C14" i="2"/>
  <c r="B14" i="2"/>
  <c r="G13" i="2"/>
  <c r="N3" i="2" s="1"/>
  <c r="G11" i="2"/>
  <c r="M3" i="2" s="1"/>
  <c r="F9" i="2"/>
  <c r="F12" i="2" s="1"/>
  <c r="F6" i="2"/>
  <c r="E6" i="2"/>
  <c r="D6" i="2"/>
  <c r="C6" i="2"/>
  <c r="B6" i="2"/>
  <c r="G5" i="2"/>
  <c r="N6" i="2" s="1"/>
  <c r="G3" i="2"/>
  <c r="M6" i="2" s="1"/>
  <c r="F1" i="2"/>
  <c r="E4" i="2" s="1"/>
  <c r="C43" i="2" l="1"/>
  <c r="F4" i="2"/>
  <c r="C12" i="2"/>
  <c r="F28" i="2"/>
  <c r="E43" i="2"/>
  <c r="E28" i="2"/>
  <c r="B4" i="2"/>
  <c r="B28" i="2"/>
  <c r="G28" i="2" s="1"/>
  <c r="F37" i="2"/>
  <c r="O7" i="2" s="1"/>
  <c r="C4" i="2"/>
  <c r="G6" i="2"/>
  <c r="O6" i="2" s="1"/>
  <c r="G14" i="2"/>
  <c r="O3" i="2" s="1"/>
  <c r="G22" i="2"/>
  <c r="O4" i="2" s="1"/>
  <c r="C28" i="2"/>
  <c r="G30" i="2"/>
  <c r="O5" i="2" s="1"/>
  <c r="G45" i="2"/>
  <c r="O2" i="2" s="1"/>
  <c r="D43" i="2"/>
  <c r="D20" i="2"/>
  <c r="D12" i="2"/>
  <c r="E20" i="2"/>
  <c r="D4" i="2"/>
  <c r="G4" i="2" s="1"/>
  <c r="E12" i="2"/>
  <c r="B20" i="2"/>
  <c r="F20" i="2"/>
  <c r="B12" i="2"/>
  <c r="B43" i="2"/>
  <c r="C43" i="1"/>
  <c r="D43" i="1"/>
  <c r="E43" i="1"/>
  <c r="F43" i="1"/>
  <c r="G43" i="1" s="1"/>
  <c r="B43" i="1"/>
  <c r="F40" i="1"/>
  <c r="F45" i="1"/>
  <c r="E45" i="1"/>
  <c r="D45" i="1"/>
  <c r="C45" i="1"/>
  <c r="B45" i="1"/>
  <c r="G44" i="1"/>
  <c r="G42" i="1"/>
  <c r="E37" i="1"/>
  <c r="D37" i="1"/>
  <c r="C37" i="1"/>
  <c r="B37" i="1"/>
  <c r="F36" i="1"/>
  <c r="F35" i="1"/>
  <c r="F28" i="1"/>
  <c r="F25" i="1"/>
  <c r="C28" i="1" s="1"/>
  <c r="F30" i="1"/>
  <c r="E30" i="1"/>
  <c r="D30" i="1"/>
  <c r="C30" i="1"/>
  <c r="B30" i="1"/>
  <c r="G29" i="1"/>
  <c r="G27" i="1"/>
  <c r="F22" i="1"/>
  <c r="E22" i="1"/>
  <c r="D22" i="1"/>
  <c r="C22" i="1"/>
  <c r="B22" i="1"/>
  <c r="G21" i="1"/>
  <c r="G19" i="1"/>
  <c r="F17" i="1"/>
  <c r="C20" i="1" s="1"/>
  <c r="G5" i="1"/>
  <c r="G3" i="1"/>
  <c r="G13" i="1"/>
  <c r="G11" i="1"/>
  <c r="E12" i="1"/>
  <c r="B12" i="1"/>
  <c r="F9" i="1"/>
  <c r="D12" i="1" s="1"/>
  <c r="F1" i="1"/>
  <c r="C4" i="1" s="1"/>
  <c r="F14" i="1"/>
  <c r="E14" i="1"/>
  <c r="D14" i="1"/>
  <c r="C14" i="1"/>
  <c r="B14" i="1"/>
  <c r="C6" i="1"/>
  <c r="D6" i="1"/>
  <c r="E6" i="1"/>
  <c r="F6" i="1"/>
  <c r="B6" i="1"/>
  <c r="G43" i="2" l="1"/>
  <c r="G12" i="2"/>
  <c r="G20" i="2"/>
  <c r="G45" i="1"/>
  <c r="C12" i="1"/>
  <c r="G12" i="1" s="1"/>
  <c r="F20" i="1"/>
  <c r="E28" i="1"/>
  <c r="B4" i="1"/>
  <c r="E20" i="1"/>
  <c r="D4" i="1"/>
  <c r="F12" i="1"/>
  <c r="E4" i="1"/>
  <c r="D20" i="1"/>
  <c r="F37" i="1"/>
  <c r="F4" i="1"/>
  <c r="B20" i="1"/>
  <c r="D28" i="1"/>
  <c r="G28" i="1" s="1"/>
  <c r="B28" i="1"/>
  <c r="G30" i="1"/>
  <c r="G22" i="1"/>
  <c r="G20" i="1"/>
  <c r="G6" i="1"/>
  <c r="G14" i="1"/>
  <c r="G4" i="1" l="1"/>
</calcChain>
</file>

<file path=xl/sharedStrings.xml><?xml version="1.0" encoding="utf-8"?>
<sst xmlns="http://schemas.openxmlformats.org/spreadsheetml/2006/main" count="154" uniqueCount="30">
  <si>
    <t>coeffVar</t>
  </si>
  <si>
    <t>Run 1</t>
  </si>
  <si>
    <t>Run 2</t>
  </si>
  <si>
    <t>Run 3</t>
  </si>
  <si>
    <t>Run 4</t>
  </si>
  <si>
    <t>Run 5</t>
  </si>
  <si>
    <t>mean (s)</t>
  </si>
  <si>
    <t>stdev (s)</t>
  </si>
  <si>
    <t>500 Hz Tic Toc tests</t>
  </si>
  <si>
    <t>AVERAGES</t>
  </si>
  <si>
    <t>100 Hz tic Toc tests</t>
  </si>
  <si>
    <t>Notes</t>
  </si>
  <si>
    <t>% diff</t>
  </si>
  <si>
    <t>ideal (ms)</t>
  </si>
  <si>
    <t>100 Hz robo-timer tests</t>
  </si>
  <si>
    <t>150 Hz tic Toc tests</t>
  </si>
  <si>
    <t>Clock Speed tic Toc tests</t>
  </si>
  <si>
    <t>50 Hz tic Toc tests</t>
  </si>
  <si>
    <t>some false serial starts</t>
  </si>
  <si>
    <t>really slow, boring simulation and AM data a little choppy</t>
  </si>
  <si>
    <t>500 Hz Tic Toc</t>
  </si>
  <si>
    <t>100 Hz robo-timer</t>
  </si>
  <si>
    <t>100 Hz Tic Toc</t>
  </si>
  <si>
    <t>150 Hz Tic Toc</t>
  </si>
  <si>
    <t>50 Hz Tic Toc</t>
  </si>
  <si>
    <t>Clock Speed Tic Toc</t>
  </si>
  <si>
    <t>Standard Deviation</t>
  </si>
  <si>
    <t>Coefficient of Variance</t>
  </si>
  <si>
    <t>Mean dt</t>
  </si>
  <si>
    <t>Ideal 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</si>
</sst>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 applyAlignment="1">
      <alignment wrapText="1"/>
    </xf>
    <xf numFmtId="167" fontId="0" fillId="0" borderId="0" xfId="0" applyNumberFormat="1"/>
    <xf numFmtId="168" fontId="0" fillId="0" borderId="0" xfId="0" applyNumberFormat="1"/>
    <xf numFmtId="0" fontId="1" fillId="0" borderId="0" xfId="0" applyFont="1"/>
    <xf numFmtId="0" fontId="1" fillId="2" borderId="0" xfId="0" applyFont="1" applyFill="1"/>
    <xf numFmtId="167" fontId="0" fillId="2" borderId="0" xfId="0" applyNumberFormat="1" applyFill="1"/>
    <xf numFmtId="2" fontId="0" fillId="2" borderId="0" xfId="0" applyNumberFormat="1" applyFill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58</xdr:row>
      <xdr:rowOff>29706</xdr:rowOff>
    </xdr:from>
    <xdr:to>
      <xdr:col>14</xdr:col>
      <xdr:colOff>27099</xdr:colOff>
      <xdr:row>72</xdr:row>
      <xdr:rowOff>97960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E38DF5-3BE7-4736-9EBD-364E7703B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5020" y="10636746"/>
          <a:ext cx="3524679" cy="2628574"/>
        </a:xfrm>
        <a:prstGeom prst="rect">
          <a:avLst/>
        </a:prstGeom>
      </xdr:spPr>
    </xdr:pic>
    <xdr:clientData/>
  </xdr:twoCellAnchor>
  <xdr:twoCellAnchor editAs="oneCell">
    <xdr:from>
      <xdr:col>9</xdr:col>
      <xdr:colOff>333492</xdr:colOff>
      <xdr:row>72</xdr:row>
      <xdr:rowOff>167639</xdr:rowOff>
    </xdr:from>
    <xdr:to>
      <xdr:col>14</xdr:col>
      <xdr:colOff>30926</xdr:colOff>
      <xdr:row>87</xdr:row>
      <xdr:rowOff>107478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0FA206B-4404-4BE1-94C4-D47CBA5CF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65612" y="13334999"/>
          <a:ext cx="3537914" cy="2683039"/>
        </a:xfrm>
        <a:prstGeom prst="rect">
          <a:avLst/>
        </a:prstGeom>
      </xdr:spPr>
    </xdr:pic>
    <xdr:clientData/>
  </xdr:twoCellAnchor>
  <xdr:twoCellAnchor editAs="oneCell">
    <xdr:from>
      <xdr:col>9</xdr:col>
      <xdr:colOff>321883</xdr:colOff>
      <xdr:row>87</xdr:row>
      <xdr:rowOff>152400</xdr:rowOff>
    </xdr:from>
    <xdr:to>
      <xdr:col>14</xdr:col>
      <xdr:colOff>22194</xdr:colOff>
      <xdr:row>102</xdr:row>
      <xdr:rowOff>94133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8BA6727-3640-42FF-A046-37CE088F0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54003" y="16062960"/>
          <a:ext cx="3540791" cy="26849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381000</xdr:colOff>
      <xdr:row>14</xdr:row>
      <xdr:rowOff>34944</xdr:rowOff>
    </xdr:from>
    <xdr:to>
      <xdr:col>15</xdr:col>
      <xdr:colOff>187128</xdr:colOff>
      <xdr:row>28</xdr:row>
      <xdr:rowOff>99854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4FB057-6F5A-4672-A76C-9212A53DE5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0" y="2595264"/>
          <a:ext cx="3463728" cy="2625230"/>
        </a:xfrm>
        <a:prstGeom prst="rect">
          <a:avLst/>
        </a:prstGeom>
      </xdr:spPr>
    </xdr:pic>
    <xdr:clientData/>
  </xdr:twoCellAnchor>
  <xdr:twoCellAnchor editAs="oneCell">
    <xdr:from>
      <xdr:col>9</xdr:col>
      <xdr:colOff>420887</xdr:colOff>
      <xdr:row>0</xdr:row>
      <xdr:rowOff>0</xdr:rowOff>
    </xdr:from>
    <xdr:to>
      <xdr:col>15</xdr:col>
      <xdr:colOff>133799</xdr:colOff>
      <xdr:row>14</xdr:row>
      <xdr:rowOff>2702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AA0205-EF3F-4A1F-9F83-F83B33AD7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007" y="0"/>
          <a:ext cx="3370512" cy="2563022"/>
        </a:xfrm>
        <a:prstGeom prst="rect">
          <a:avLst/>
        </a:prstGeom>
      </xdr:spPr>
    </xdr:pic>
    <xdr:clientData/>
  </xdr:twoCellAnchor>
  <xdr:twoCellAnchor editAs="oneCell">
    <xdr:from>
      <xdr:col>9</xdr:col>
      <xdr:colOff>370038</xdr:colOff>
      <xdr:row>28</xdr:row>
      <xdr:rowOff>153285</xdr:rowOff>
    </xdr:from>
    <xdr:to>
      <xdr:col>15</xdr:col>
      <xdr:colOff>205740</xdr:colOff>
      <xdr:row>43</xdr:row>
      <xdr:rowOff>65562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A27B47-A625-4B14-A6CE-1BF00C15C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02158" y="5273925"/>
          <a:ext cx="3493302" cy="2655477"/>
        </a:xfrm>
        <a:prstGeom prst="rect">
          <a:avLst/>
        </a:prstGeom>
      </xdr:spPr>
    </xdr:pic>
    <xdr:clientData/>
  </xdr:twoCellAnchor>
  <xdr:twoCellAnchor editAs="oneCell">
    <xdr:from>
      <xdr:col>9</xdr:col>
      <xdr:colOff>359859</xdr:colOff>
      <xdr:row>43</xdr:row>
      <xdr:rowOff>0</xdr:rowOff>
    </xdr:from>
    <xdr:to>
      <xdr:col>15</xdr:col>
      <xdr:colOff>210007</xdr:colOff>
      <xdr:row>57</xdr:row>
      <xdr:rowOff>124623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E2BF98A-3291-4969-896C-93209BA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891979" y="8046720"/>
          <a:ext cx="3507748" cy="2684943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58</xdr:row>
      <xdr:rowOff>29706</xdr:rowOff>
    </xdr:from>
    <xdr:to>
      <xdr:col>15</xdr:col>
      <xdr:colOff>209979</xdr:colOff>
      <xdr:row>72</xdr:row>
      <xdr:rowOff>97960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60C58D-7184-4F4C-A7CB-31AFB9127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75020" y="10636746"/>
          <a:ext cx="3524679" cy="2628574"/>
        </a:xfrm>
        <a:prstGeom prst="rect">
          <a:avLst/>
        </a:prstGeom>
      </xdr:spPr>
    </xdr:pic>
    <xdr:clientData/>
  </xdr:twoCellAnchor>
  <xdr:twoCellAnchor editAs="oneCell">
    <xdr:from>
      <xdr:col>9</xdr:col>
      <xdr:colOff>333492</xdr:colOff>
      <xdr:row>72</xdr:row>
      <xdr:rowOff>167639</xdr:rowOff>
    </xdr:from>
    <xdr:to>
      <xdr:col>15</xdr:col>
      <xdr:colOff>213806</xdr:colOff>
      <xdr:row>87</xdr:row>
      <xdr:rowOff>107478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7D6E003-34B3-4E4E-B766-53DA09BDC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65612" y="13334999"/>
          <a:ext cx="3537914" cy="2683039"/>
        </a:xfrm>
        <a:prstGeom prst="rect">
          <a:avLst/>
        </a:prstGeom>
      </xdr:spPr>
    </xdr:pic>
    <xdr:clientData/>
  </xdr:twoCellAnchor>
  <xdr:twoCellAnchor editAs="oneCell">
    <xdr:from>
      <xdr:col>9</xdr:col>
      <xdr:colOff>321883</xdr:colOff>
      <xdr:row>87</xdr:row>
      <xdr:rowOff>152400</xdr:rowOff>
    </xdr:from>
    <xdr:to>
      <xdr:col>15</xdr:col>
      <xdr:colOff>205074</xdr:colOff>
      <xdr:row>102</xdr:row>
      <xdr:rowOff>94133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B8311A-42FC-4EC1-B9E1-6B7D2E239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4003" y="16062960"/>
          <a:ext cx="3540791" cy="2684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36208-1005-4464-A606-FAE9EDBF32A8}">
  <sheetPr>
    <tabColor theme="4" tint="0.39997558519241921"/>
  </sheetPr>
  <dimension ref="A1:O45"/>
  <sheetViews>
    <sheetView showGridLines="0" workbookViewId="0">
      <selection activeCell="L32" sqref="L32"/>
    </sheetView>
  </sheetViews>
  <sheetFormatPr defaultRowHeight="14.4" x14ac:dyDescent="0.3"/>
  <cols>
    <col min="7" max="7" width="9.5546875" bestFit="1" customWidth="1"/>
    <col min="11" max="11" width="20.33203125" bestFit="1" customWidth="1"/>
    <col min="14" max="14" width="9" bestFit="1" customWidth="1"/>
    <col min="15" max="15" width="11" customWidth="1"/>
  </cols>
  <sheetData>
    <row r="1" spans="1:15" ht="43.2" x14ac:dyDescent="0.3">
      <c r="B1" t="s">
        <v>8</v>
      </c>
      <c r="E1" t="s">
        <v>13</v>
      </c>
      <c r="F1">
        <f>1/500</f>
        <v>2E-3</v>
      </c>
      <c r="L1" s="6" t="s">
        <v>29</v>
      </c>
      <c r="M1" s="3" t="s">
        <v>28</v>
      </c>
      <c r="N1" s="3" t="s">
        <v>26</v>
      </c>
      <c r="O1" s="3" t="s">
        <v>27</v>
      </c>
    </row>
    <row r="2" spans="1:15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9</v>
      </c>
      <c r="H2" t="s">
        <v>11</v>
      </c>
      <c r="K2" s="6" t="s">
        <v>24</v>
      </c>
      <c r="L2" s="5">
        <f>1/50</f>
        <v>0.02</v>
      </c>
      <c r="M2" s="4">
        <f>G42</f>
        <v>2.436E-2</v>
      </c>
      <c r="N2" s="4">
        <f>G44</f>
        <v>1.0699999999999999E-2</v>
      </c>
      <c r="O2" s="1">
        <f>G45</f>
        <v>0.42892319391621003</v>
      </c>
    </row>
    <row r="3" spans="1:15" x14ac:dyDescent="0.3">
      <c r="A3" t="s">
        <v>6</v>
      </c>
      <c r="B3">
        <v>4.8999999999999998E-3</v>
      </c>
      <c r="C3">
        <v>4.0000000000000001E-3</v>
      </c>
      <c r="D3">
        <v>4.3E-3</v>
      </c>
      <c r="E3">
        <v>4.4000000000000003E-3</v>
      </c>
      <c r="F3">
        <v>2.8E-3</v>
      </c>
      <c r="G3">
        <f>AVERAGE(B3:F3)</f>
        <v>4.0800000000000003E-3</v>
      </c>
      <c r="H3" t="s">
        <v>18</v>
      </c>
      <c r="K3" s="7" t="s">
        <v>22</v>
      </c>
      <c r="L3" s="10">
        <f>1/100</f>
        <v>0.01</v>
      </c>
      <c r="M3" s="8">
        <f>G11</f>
        <v>1.2320000000000001E-2</v>
      </c>
      <c r="N3" s="8">
        <f>G13</f>
        <v>5.5199999999999997E-3</v>
      </c>
      <c r="O3" s="9">
        <f>G14</f>
        <v>0.43977051588492111</v>
      </c>
    </row>
    <row r="4" spans="1:15" x14ac:dyDescent="0.3">
      <c r="A4" t="s">
        <v>12</v>
      </c>
      <c r="B4">
        <f>(B3-$F$1)/$F$1</f>
        <v>1.45</v>
      </c>
      <c r="C4">
        <f t="shared" ref="C4:F4" si="0">(C3-$F$1)/$F$1</f>
        <v>1</v>
      </c>
      <c r="D4">
        <f t="shared" si="0"/>
        <v>1.1499999999999999</v>
      </c>
      <c r="E4">
        <f t="shared" si="0"/>
        <v>1.2000000000000002</v>
      </c>
      <c r="F4">
        <f t="shared" si="0"/>
        <v>0.39999999999999997</v>
      </c>
      <c r="G4">
        <f t="shared" ref="G4:G6" si="1">AVERAGE(B4:F4)</f>
        <v>1.0400000000000003</v>
      </c>
      <c r="K4" s="6" t="s">
        <v>21</v>
      </c>
      <c r="L4" s="5">
        <f>1/100</f>
        <v>0.01</v>
      </c>
      <c r="M4" s="4">
        <f>G19</f>
        <v>1.1679999999999999E-2</v>
      </c>
      <c r="N4" s="4">
        <f>G21</f>
        <v>8.9999999999999993E-3</v>
      </c>
      <c r="O4" s="1">
        <f>G22</f>
        <v>0.75915748930739102</v>
      </c>
    </row>
    <row r="5" spans="1:15" x14ac:dyDescent="0.3">
      <c r="A5" t="s">
        <v>7</v>
      </c>
      <c r="B5">
        <v>8.3000000000000001E-3</v>
      </c>
      <c r="C5">
        <v>4.8999999999999998E-3</v>
      </c>
      <c r="D5">
        <v>6.7000000000000002E-3</v>
      </c>
      <c r="E5">
        <v>6.3E-3</v>
      </c>
      <c r="F5">
        <v>3.8E-3</v>
      </c>
      <c r="G5">
        <f t="shared" si="1"/>
        <v>6.0000000000000001E-3</v>
      </c>
      <c r="K5" s="6" t="s">
        <v>23</v>
      </c>
      <c r="L5" s="5">
        <f>1/150</f>
        <v>6.6666666666666671E-3</v>
      </c>
      <c r="M5" s="4">
        <f>G27</f>
        <v>9.5600000000000008E-3</v>
      </c>
      <c r="N5" s="4">
        <f>G29</f>
        <v>6.237669999999999E-3</v>
      </c>
      <c r="O5" s="1">
        <f>G30</f>
        <v>0.59802465389119608</v>
      </c>
    </row>
    <row r="6" spans="1:15" x14ac:dyDescent="0.3">
      <c r="A6" t="s">
        <v>0</v>
      </c>
      <c r="B6" s="1">
        <f>B5/B3</f>
        <v>1.6938775510204083</v>
      </c>
      <c r="C6" s="1">
        <f t="shared" ref="C6:F6" si="2">C5/C3</f>
        <v>1.2249999999999999</v>
      </c>
      <c r="D6" s="1">
        <f t="shared" si="2"/>
        <v>1.558139534883721</v>
      </c>
      <c r="E6" s="1">
        <f t="shared" si="2"/>
        <v>1.4318181818181817</v>
      </c>
      <c r="F6" s="1">
        <f t="shared" si="2"/>
        <v>1.3571428571428572</v>
      </c>
      <c r="G6">
        <f t="shared" si="1"/>
        <v>1.4531956249730336</v>
      </c>
      <c r="K6" s="6" t="s">
        <v>20</v>
      </c>
      <c r="L6" s="5">
        <f>1/500</f>
        <v>2E-3</v>
      </c>
      <c r="M6" s="4">
        <f>G3</f>
        <v>4.0800000000000003E-3</v>
      </c>
      <c r="N6" s="4">
        <f>G5</f>
        <v>6.0000000000000001E-3</v>
      </c>
      <c r="O6" s="1">
        <f>G6</f>
        <v>1.4531956249730336</v>
      </c>
    </row>
    <row r="7" spans="1:15" x14ac:dyDescent="0.3">
      <c r="K7" s="6" t="s">
        <v>25</v>
      </c>
      <c r="M7">
        <f>F35</f>
        <v>1.2916725000000002E-3</v>
      </c>
      <c r="N7">
        <f>F36</f>
        <v>4.0749999999999996E-3</v>
      </c>
      <c r="O7" s="1">
        <f>F37</f>
        <v>2.9397254121673919</v>
      </c>
    </row>
    <row r="9" spans="1:15" x14ac:dyDescent="0.3">
      <c r="B9" t="s">
        <v>10</v>
      </c>
      <c r="E9" t="s">
        <v>13</v>
      </c>
      <c r="F9">
        <f>1/100</f>
        <v>0.01</v>
      </c>
    </row>
    <row r="10" spans="1:15" x14ac:dyDescent="0.3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9</v>
      </c>
    </row>
    <row r="11" spans="1:15" x14ac:dyDescent="0.3">
      <c r="A11" t="s">
        <v>6</v>
      </c>
      <c r="B11">
        <v>1.0999999999999999E-2</v>
      </c>
      <c r="C11">
        <v>1.26E-2</v>
      </c>
      <c r="D11">
        <v>1.17E-2</v>
      </c>
      <c r="E11">
        <v>1.2200000000000001E-2</v>
      </c>
      <c r="F11">
        <v>1.41E-2</v>
      </c>
      <c r="G11">
        <f>AVERAGE(B11:F11)</f>
        <v>1.2320000000000001E-2</v>
      </c>
    </row>
    <row r="12" spans="1:15" x14ac:dyDescent="0.3">
      <c r="A12" t="s">
        <v>12</v>
      </c>
      <c r="B12">
        <f>(B11-$F$9)/$F$9</f>
        <v>9.9999999999999908E-2</v>
      </c>
      <c r="C12">
        <f t="shared" ref="C12:F12" si="3">(C11-$F$9)/$F$9</f>
        <v>0.26</v>
      </c>
      <c r="D12">
        <f t="shared" si="3"/>
        <v>0.17</v>
      </c>
      <c r="E12">
        <f t="shared" si="3"/>
        <v>0.22000000000000006</v>
      </c>
      <c r="F12">
        <f t="shared" si="3"/>
        <v>0.40999999999999992</v>
      </c>
      <c r="G12">
        <f t="shared" ref="G12:G14" si="4">AVERAGE(B12:F12)</f>
        <v>0.23199999999999998</v>
      </c>
    </row>
    <row r="13" spans="1:15" x14ac:dyDescent="0.3">
      <c r="A13" t="s">
        <v>7</v>
      </c>
      <c r="B13">
        <v>3.7000000000000002E-3</v>
      </c>
      <c r="C13">
        <v>5.7999999999999996E-3</v>
      </c>
      <c r="D13">
        <v>4.4999999999999997E-3</v>
      </c>
      <c r="E13">
        <v>4.7999999999999996E-3</v>
      </c>
      <c r="F13">
        <v>8.8000000000000005E-3</v>
      </c>
      <c r="G13">
        <f t="shared" si="4"/>
        <v>5.5199999999999997E-3</v>
      </c>
    </row>
    <row r="14" spans="1:15" x14ac:dyDescent="0.3">
      <c r="A14" t="s">
        <v>0</v>
      </c>
      <c r="B14" s="1">
        <f>B13/B11</f>
        <v>0.33636363636363642</v>
      </c>
      <c r="C14" s="1">
        <f t="shared" ref="C14:F14" si="5">C13/C11</f>
        <v>0.46031746031746029</v>
      </c>
      <c r="D14" s="1">
        <f t="shared" si="5"/>
        <v>0.38461538461538458</v>
      </c>
      <c r="E14" s="1">
        <f t="shared" si="5"/>
        <v>0.39344262295081961</v>
      </c>
      <c r="F14" s="1">
        <f t="shared" si="5"/>
        <v>0.62411347517730498</v>
      </c>
      <c r="G14">
        <f t="shared" si="4"/>
        <v>0.43977051588492111</v>
      </c>
    </row>
    <row r="17" spans="1:7" x14ac:dyDescent="0.3">
      <c r="B17" t="s">
        <v>14</v>
      </c>
      <c r="E17" t="s">
        <v>13</v>
      </c>
      <c r="F17">
        <f>1/100</f>
        <v>0.01</v>
      </c>
    </row>
    <row r="18" spans="1:7" x14ac:dyDescent="0.3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9</v>
      </c>
    </row>
    <row r="19" spans="1:7" x14ac:dyDescent="0.3">
      <c r="A19" t="s">
        <v>6</v>
      </c>
      <c r="B19">
        <v>1.21E-2</v>
      </c>
      <c r="C19">
        <v>1.15E-2</v>
      </c>
      <c r="D19">
        <v>1.14E-2</v>
      </c>
      <c r="E19">
        <v>1.2800000000000001E-2</v>
      </c>
      <c r="F19">
        <v>1.06E-2</v>
      </c>
      <c r="G19">
        <f>AVERAGE(B19:F19)</f>
        <v>1.1679999999999999E-2</v>
      </c>
    </row>
    <row r="20" spans="1:7" x14ac:dyDescent="0.3">
      <c r="A20" t="s">
        <v>12</v>
      </c>
      <c r="B20">
        <f>(B19-$F$17)/$F$17</f>
        <v>0.20999999999999994</v>
      </c>
      <c r="C20">
        <f t="shared" ref="C20:F20" si="6">(C19-$F$17)/$F$17</f>
        <v>0.14999999999999997</v>
      </c>
      <c r="D20">
        <f t="shared" si="6"/>
        <v>0.14000000000000001</v>
      </c>
      <c r="E20">
        <f t="shared" si="6"/>
        <v>0.28000000000000003</v>
      </c>
      <c r="F20">
        <f t="shared" si="6"/>
        <v>5.9999999999999984E-2</v>
      </c>
      <c r="G20">
        <f t="shared" ref="G20:G22" si="7">AVERAGE(B20:F20)</f>
        <v>0.16799999999999998</v>
      </c>
    </row>
    <row r="21" spans="1:7" x14ac:dyDescent="0.3">
      <c r="A21" t="s">
        <v>7</v>
      </c>
      <c r="B21">
        <v>9.9000000000000008E-3</v>
      </c>
      <c r="C21">
        <v>8.3999999999999995E-3</v>
      </c>
      <c r="D21">
        <v>9.1999999999999998E-3</v>
      </c>
      <c r="E21">
        <v>1.2999999999999999E-2</v>
      </c>
      <c r="F21">
        <v>4.4999999999999997E-3</v>
      </c>
      <c r="G21">
        <f t="shared" si="7"/>
        <v>8.9999999999999993E-3</v>
      </c>
    </row>
    <row r="22" spans="1:7" x14ac:dyDescent="0.3">
      <c r="A22" t="s">
        <v>0</v>
      </c>
      <c r="B22" s="1">
        <f>B21/B19</f>
        <v>0.81818181818181823</v>
      </c>
      <c r="C22" s="1">
        <f t="shared" ref="C22:F22" si="8">C21/C19</f>
        <v>0.73043478260869565</v>
      </c>
      <c r="D22" s="1">
        <f t="shared" si="8"/>
        <v>0.80701754385964908</v>
      </c>
      <c r="E22" s="1">
        <f t="shared" si="8"/>
        <v>1.015625</v>
      </c>
      <c r="F22" s="1">
        <f t="shared" si="8"/>
        <v>0.42452830188679241</v>
      </c>
      <c r="G22">
        <f t="shared" si="7"/>
        <v>0.75915748930739102</v>
      </c>
    </row>
    <row r="25" spans="1:7" x14ac:dyDescent="0.3">
      <c r="B25" t="s">
        <v>15</v>
      </c>
      <c r="E25" t="s">
        <v>13</v>
      </c>
      <c r="F25">
        <f>1/150</f>
        <v>6.6666666666666671E-3</v>
      </c>
    </row>
    <row r="26" spans="1:7" x14ac:dyDescent="0.3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9</v>
      </c>
    </row>
    <row r="27" spans="1:7" x14ac:dyDescent="0.3">
      <c r="A27" t="s">
        <v>6</v>
      </c>
      <c r="B27">
        <v>1.06E-2</v>
      </c>
      <c r="C27">
        <v>1.11E-2</v>
      </c>
      <c r="D27">
        <v>8.8999999999999999E-3</v>
      </c>
      <c r="E27">
        <v>1.0500000000000001E-2</v>
      </c>
      <c r="F27">
        <v>6.7000000000000002E-3</v>
      </c>
      <c r="G27">
        <f>AVERAGE(B27:F27)</f>
        <v>9.5600000000000008E-3</v>
      </c>
    </row>
    <row r="28" spans="1:7" x14ac:dyDescent="0.3">
      <c r="A28" t="s">
        <v>12</v>
      </c>
      <c r="B28">
        <f>(B27-$F$25)/$F$25</f>
        <v>0.58999999999999986</v>
      </c>
      <c r="C28">
        <f t="shared" ref="C28:F28" si="9">(C27-$F$25)/$F$25</f>
        <v>0.66499999999999992</v>
      </c>
      <c r="D28">
        <f t="shared" si="9"/>
        <v>0.33499999999999991</v>
      </c>
      <c r="E28">
        <f t="shared" si="9"/>
        <v>0.57499999999999996</v>
      </c>
      <c r="F28">
        <f t="shared" si="9"/>
        <v>4.9999999999999697E-3</v>
      </c>
      <c r="G28">
        <f t="shared" ref="G28:G30" si="10">AVERAGE(B28:F28)</f>
        <v>0.434</v>
      </c>
    </row>
    <row r="29" spans="1:7" x14ac:dyDescent="0.3">
      <c r="A29" t="s">
        <v>7</v>
      </c>
      <c r="B29">
        <v>8.3000000000000001E-3</v>
      </c>
      <c r="C29">
        <v>9.5999999999999992E-3</v>
      </c>
      <c r="D29">
        <v>4.1999999999999997E-3</v>
      </c>
      <c r="E29">
        <v>8.9999999999999993E-3</v>
      </c>
      <c r="F29" s="2">
        <v>8.8350000000000006E-5</v>
      </c>
      <c r="G29">
        <f t="shared" si="10"/>
        <v>6.237669999999999E-3</v>
      </c>
    </row>
    <row r="30" spans="1:7" x14ac:dyDescent="0.3">
      <c r="A30" t="s">
        <v>0</v>
      </c>
      <c r="B30" s="1">
        <f>B29/B27</f>
        <v>0.78301886792452835</v>
      </c>
      <c r="C30" s="1">
        <f t="shared" ref="C30:F30" si="11">C29/C27</f>
        <v>0.8648648648648648</v>
      </c>
      <c r="D30" s="1">
        <f t="shared" si="11"/>
        <v>0.47191011235955055</v>
      </c>
      <c r="E30" s="1">
        <f t="shared" si="11"/>
        <v>0.85714285714285698</v>
      </c>
      <c r="F30" s="1">
        <f t="shared" si="11"/>
        <v>1.3186567164179106E-2</v>
      </c>
      <c r="G30">
        <f t="shared" si="10"/>
        <v>0.59802465389119608</v>
      </c>
    </row>
    <row r="33" spans="1:8" x14ac:dyDescent="0.3">
      <c r="B33" t="s">
        <v>16</v>
      </c>
    </row>
    <row r="34" spans="1:8" x14ac:dyDescent="0.3">
      <c r="B34" t="s">
        <v>1</v>
      </c>
      <c r="C34" t="s">
        <v>2</v>
      </c>
      <c r="D34" t="s">
        <v>3</v>
      </c>
      <c r="E34" t="s">
        <v>4</v>
      </c>
      <c r="F34" t="s">
        <v>9</v>
      </c>
    </row>
    <row r="35" spans="1:8" x14ac:dyDescent="0.3">
      <c r="A35" t="s">
        <v>6</v>
      </c>
      <c r="B35">
        <v>1.6000000000000001E-3</v>
      </c>
      <c r="C35">
        <v>1.8E-3</v>
      </c>
      <c r="D35" s="2">
        <v>6.6668999999999995E-4</v>
      </c>
      <c r="E35">
        <v>1.1000000000000001E-3</v>
      </c>
      <c r="F35">
        <f>AVERAGE(B35:E35)</f>
        <v>1.2916725000000002E-3</v>
      </c>
    </row>
    <row r="36" spans="1:8" x14ac:dyDescent="0.3">
      <c r="A36" t="s">
        <v>7</v>
      </c>
      <c r="B36">
        <v>5.3E-3</v>
      </c>
      <c r="C36">
        <v>6.4000000000000003E-3</v>
      </c>
      <c r="D36">
        <v>1.1999999999999999E-3</v>
      </c>
      <c r="E36">
        <v>3.3999999999999998E-3</v>
      </c>
      <c r="F36">
        <f>AVERAGE(B36:E36)</f>
        <v>4.0749999999999996E-3</v>
      </c>
    </row>
    <row r="37" spans="1:8" x14ac:dyDescent="0.3">
      <c r="A37" t="s">
        <v>0</v>
      </c>
      <c r="B37" s="1">
        <f>B36/B35</f>
        <v>3.3125</v>
      </c>
      <c r="C37" s="1">
        <f>C36/C35</f>
        <v>3.5555555555555558</v>
      </c>
      <c r="D37" s="1">
        <f>D36/D35</f>
        <v>1.7999370022049228</v>
      </c>
      <c r="E37" s="1">
        <f>E36/E35</f>
        <v>3.0909090909090904</v>
      </c>
      <c r="F37">
        <f>AVERAGE(B37:E37)</f>
        <v>2.9397254121673919</v>
      </c>
    </row>
    <row r="40" spans="1:8" x14ac:dyDescent="0.3">
      <c r="B40" t="s">
        <v>17</v>
      </c>
      <c r="E40" t="s">
        <v>13</v>
      </c>
      <c r="F40">
        <f>1/50</f>
        <v>0.02</v>
      </c>
    </row>
    <row r="41" spans="1:8" x14ac:dyDescent="0.3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9</v>
      </c>
      <c r="H41" t="s">
        <v>19</v>
      </c>
    </row>
    <row r="42" spans="1:8" x14ac:dyDescent="0.3">
      <c r="A42" t="s">
        <v>6</v>
      </c>
      <c r="B42">
        <v>2.5700000000000001E-2</v>
      </c>
      <c r="C42">
        <v>2.2100000000000002E-2</v>
      </c>
      <c r="D42">
        <v>2.7099999999999999E-2</v>
      </c>
      <c r="E42">
        <v>2.52E-2</v>
      </c>
      <c r="F42">
        <v>2.1700000000000001E-2</v>
      </c>
      <c r="G42">
        <f>AVERAGE(B42:F42)</f>
        <v>2.436E-2</v>
      </c>
    </row>
    <row r="43" spans="1:8" x14ac:dyDescent="0.3">
      <c r="A43" t="s">
        <v>12</v>
      </c>
      <c r="B43">
        <f>(B42-$F$40)/$F$40</f>
        <v>0.28500000000000003</v>
      </c>
      <c r="C43">
        <f t="shared" ref="C43:F43" si="12">(C42-$F$40)/$F$40</f>
        <v>0.10500000000000005</v>
      </c>
      <c r="D43">
        <f t="shared" si="12"/>
        <v>0.35499999999999993</v>
      </c>
      <c r="E43">
        <f t="shared" si="12"/>
        <v>0.26</v>
      </c>
      <c r="F43">
        <f t="shared" si="12"/>
        <v>8.5000000000000006E-2</v>
      </c>
      <c r="G43">
        <f t="shared" ref="G43:G45" si="13">AVERAGE(B43:F43)</f>
        <v>0.21799999999999997</v>
      </c>
    </row>
    <row r="44" spans="1:8" x14ac:dyDescent="0.3">
      <c r="A44" t="s">
        <v>7</v>
      </c>
      <c r="B44">
        <v>1.09E-2</v>
      </c>
      <c r="C44">
        <v>7.1000000000000004E-3</v>
      </c>
      <c r="D44">
        <v>1.8599999999999998E-2</v>
      </c>
      <c r="E44">
        <v>1.03E-2</v>
      </c>
      <c r="F44">
        <v>6.6E-3</v>
      </c>
      <c r="G44">
        <f t="shared" si="13"/>
        <v>1.0699999999999999E-2</v>
      </c>
    </row>
    <row r="45" spans="1:8" x14ac:dyDescent="0.3">
      <c r="A45" t="s">
        <v>0</v>
      </c>
      <c r="B45" s="1">
        <f>B44/B42</f>
        <v>0.42412451361867703</v>
      </c>
      <c r="C45" s="1">
        <f t="shared" ref="C45:F45" si="14">C44/C42</f>
        <v>0.32126696832579182</v>
      </c>
      <c r="D45" s="1">
        <f t="shared" si="14"/>
        <v>0.6863468634686346</v>
      </c>
      <c r="E45" s="1">
        <f t="shared" si="14"/>
        <v>0.40873015873015872</v>
      </c>
      <c r="F45" s="1">
        <f t="shared" si="14"/>
        <v>0.30414746543778803</v>
      </c>
      <c r="G45">
        <f t="shared" si="13"/>
        <v>0.42892319391621003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7F9-6FF2-43F5-9227-8592FCFD38A8}">
  <dimension ref="A1:H45"/>
  <sheetViews>
    <sheetView tabSelected="1" workbookViewId="0">
      <selection activeCell="F50" sqref="F50"/>
    </sheetView>
  </sheetViews>
  <sheetFormatPr defaultRowHeight="14.4" x14ac:dyDescent="0.3"/>
  <cols>
    <col min="7" max="7" width="9.5546875" bestFit="1" customWidth="1"/>
  </cols>
  <sheetData>
    <row r="1" spans="1:8" x14ac:dyDescent="0.3">
      <c r="B1" t="s">
        <v>8</v>
      </c>
      <c r="E1" t="s">
        <v>13</v>
      </c>
      <c r="F1">
        <f>1/500</f>
        <v>2E-3</v>
      </c>
    </row>
    <row r="2" spans="1:8" x14ac:dyDescent="0.3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9</v>
      </c>
      <c r="H2" t="s">
        <v>11</v>
      </c>
    </row>
    <row r="3" spans="1:8" x14ac:dyDescent="0.3">
      <c r="A3" t="s">
        <v>6</v>
      </c>
      <c r="B3">
        <v>4.8999999999999998E-3</v>
      </c>
      <c r="C3">
        <v>4.0000000000000001E-3</v>
      </c>
      <c r="D3">
        <v>4.3E-3</v>
      </c>
      <c r="E3">
        <v>4.4000000000000003E-3</v>
      </c>
      <c r="F3">
        <v>2.8E-3</v>
      </c>
      <c r="G3">
        <f>AVERAGE(B3:F3)</f>
        <v>4.0800000000000003E-3</v>
      </c>
      <c r="H3" t="s">
        <v>18</v>
      </c>
    </row>
    <row r="4" spans="1:8" x14ac:dyDescent="0.3">
      <c r="A4" t="s">
        <v>12</v>
      </c>
      <c r="B4">
        <f>(B3-$F$1)/$F$1</f>
        <v>1.45</v>
      </c>
      <c r="C4">
        <f t="shared" ref="C4" si="0">(C3-$F$1)/$F$1</f>
        <v>1</v>
      </c>
      <c r="D4">
        <f t="shared" ref="D4" si="1">(D3-$F$1)/$F$1</f>
        <v>1.1499999999999999</v>
      </c>
      <c r="E4">
        <f t="shared" ref="E4:F4" si="2">(E3-$F$1)/$F$1</f>
        <v>1.2000000000000002</v>
      </c>
      <c r="F4">
        <f t="shared" si="2"/>
        <v>0.39999999999999997</v>
      </c>
      <c r="G4">
        <f t="shared" ref="G4:G6" si="3">AVERAGE(B4:F4)</f>
        <v>1.0400000000000003</v>
      </c>
    </row>
    <row r="5" spans="1:8" x14ac:dyDescent="0.3">
      <c r="A5" t="s">
        <v>7</v>
      </c>
      <c r="B5">
        <v>8.3000000000000001E-3</v>
      </c>
      <c r="C5">
        <v>4.8999999999999998E-3</v>
      </c>
      <c r="D5">
        <v>6.7000000000000002E-3</v>
      </c>
      <c r="E5">
        <v>6.3E-3</v>
      </c>
      <c r="F5">
        <v>3.8E-3</v>
      </c>
      <c r="G5">
        <f t="shared" si="3"/>
        <v>6.0000000000000001E-3</v>
      </c>
    </row>
    <row r="6" spans="1:8" x14ac:dyDescent="0.3">
      <c r="A6" t="s">
        <v>0</v>
      </c>
      <c r="B6" s="1">
        <f>B5/B3</f>
        <v>1.6938775510204083</v>
      </c>
      <c r="C6" s="1">
        <f t="shared" ref="C6:F6" si="4">C5/C3</f>
        <v>1.2249999999999999</v>
      </c>
      <c r="D6" s="1">
        <f t="shared" si="4"/>
        <v>1.558139534883721</v>
      </c>
      <c r="E6" s="1">
        <f t="shared" si="4"/>
        <v>1.4318181818181817</v>
      </c>
      <c r="F6" s="1">
        <f t="shared" si="4"/>
        <v>1.3571428571428572</v>
      </c>
      <c r="G6">
        <f t="shared" si="3"/>
        <v>1.4531956249730336</v>
      </c>
    </row>
    <row r="9" spans="1:8" x14ac:dyDescent="0.3">
      <c r="B9" t="s">
        <v>10</v>
      </c>
      <c r="E9" t="s">
        <v>13</v>
      </c>
      <c r="F9">
        <f>1/100</f>
        <v>0.01</v>
      </c>
    </row>
    <row r="10" spans="1:8" x14ac:dyDescent="0.3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9</v>
      </c>
    </row>
    <row r="11" spans="1:8" x14ac:dyDescent="0.3">
      <c r="A11" t="s">
        <v>6</v>
      </c>
      <c r="B11">
        <v>1.0999999999999999E-2</v>
      </c>
      <c r="C11">
        <v>1.26E-2</v>
      </c>
      <c r="D11">
        <v>1.17E-2</v>
      </c>
      <c r="E11">
        <v>1.2200000000000001E-2</v>
      </c>
      <c r="F11">
        <v>1.41E-2</v>
      </c>
      <c r="G11">
        <f>AVERAGE(B11:F11)</f>
        <v>1.2320000000000001E-2</v>
      </c>
    </row>
    <row r="12" spans="1:8" x14ac:dyDescent="0.3">
      <c r="A12" t="s">
        <v>12</v>
      </c>
      <c r="B12">
        <f>(B11-$F$9)/$F$9</f>
        <v>9.9999999999999908E-2</v>
      </c>
      <c r="C12">
        <f t="shared" ref="C12:F12" si="5">(C11-$F$9)/$F$9</f>
        <v>0.26</v>
      </c>
      <c r="D12">
        <f t="shared" si="5"/>
        <v>0.17</v>
      </c>
      <c r="E12">
        <f t="shared" si="5"/>
        <v>0.22000000000000006</v>
      </c>
      <c r="F12">
        <f t="shared" si="5"/>
        <v>0.40999999999999992</v>
      </c>
      <c r="G12">
        <f t="shared" ref="G12:G14" si="6">AVERAGE(B12:F12)</f>
        <v>0.23199999999999998</v>
      </c>
    </row>
    <row r="13" spans="1:8" x14ac:dyDescent="0.3">
      <c r="A13" t="s">
        <v>7</v>
      </c>
      <c r="B13">
        <v>3.7000000000000002E-3</v>
      </c>
      <c r="C13">
        <v>5.7999999999999996E-3</v>
      </c>
      <c r="D13">
        <v>4.4999999999999997E-3</v>
      </c>
      <c r="E13">
        <v>4.7999999999999996E-3</v>
      </c>
      <c r="F13">
        <v>8.8000000000000005E-3</v>
      </c>
      <c r="G13">
        <f t="shared" si="6"/>
        <v>5.5199999999999997E-3</v>
      </c>
    </row>
    <row r="14" spans="1:8" x14ac:dyDescent="0.3">
      <c r="A14" t="s">
        <v>0</v>
      </c>
      <c r="B14" s="1">
        <f>B13/B11</f>
        <v>0.33636363636363642</v>
      </c>
      <c r="C14" s="1">
        <f t="shared" ref="C14" si="7">C13/C11</f>
        <v>0.46031746031746029</v>
      </c>
      <c r="D14" s="1">
        <f t="shared" ref="D14" si="8">D13/D11</f>
        <v>0.38461538461538458</v>
      </c>
      <c r="E14" s="1">
        <f t="shared" ref="E14" si="9">E13/E11</f>
        <v>0.39344262295081961</v>
      </c>
      <c r="F14" s="1">
        <f t="shared" ref="F14" si="10">F13/F11</f>
        <v>0.62411347517730498</v>
      </c>
      <c r="G14">
        <f t="shared" si="6"/>
        <v>0.43977051588492111</v>
      </c>
    </row>
    <row r="17" spans="1:7" x14ac:dyDescent="0.3">
      <c r="B17" t="s">
        <v>14</v>
      </c>
      <c r="E17" t="s">
        <v>13</v>
      </c>
      <c r="F17">
        <f>1/100</f>
        <v>0.01</v>
      </c>
    </row>
    <row r="18" spans="1:7" x14ac:dyDescent="0.3"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9</v>
      </c>
    </row>
    <row r="19" spans="1:7" x14ac:dyDescent="0.3">
      <c r="A19" t="s">
        <v>6</v>
      </c>
      <c r="B19">
        <v>1.21E-2</v>
      </c>
      <c r="C19">
        <v>1.15E-2</v>
      </c>
      <c r="D19">
        <v>1.14E-2</v>
      </c>
      <c r="E19">
        <v>1.2800000000000001E-2</v>
      </c>
      <c r="F19">
        <v>1.06E-2</v>
      </c>
      <c r="G19">
        <f>AVERAGE(B19:F19)</f>
        <v>1.1679999999999999E-2</v>
      </c>
    </row>
    <row r="20" spans="1:7" x14ac:dyDescent="0.3">
      <c r="A20" t="s">
        <v>12</v>
      </c>
      <c r="B20">
        <f>(B19-$F$17)/$F$17</f>
        <v>0.20999999999999994</v>
      </c>
      <c r="C20">
        <f t="shared" ref="C20:F20" si="11">(C19-$F$17)/$F$17</f>
        <v>0.14999999999999997</v>
      </c>
      <c r="D20">
        <f t="shared" si="11"/>
        <v>0.14000000000000001</v>
      </c>
      <c r="E20">
        <f t="shared" si="11"/>
        <v>0.28000000000000003</v>
      </c>
      <c r="F20">
        <f t="shared" si="11"/>
        <v>5.9999999999999984E-2</v>
      </c>
      <c r="G20">
        <f t="shared" ref="G20:G22" si="12">AVERAGE(B20:F20)</f>
        <v>0.16799999999999998</v>
      </c>
    </row>
    <row r="21" spans="1:7" x14ac:dyDescent="0.3">
      <c r="A21" t="s">
        <v>7</v>
      </c>
      <c r="B21">
        <v>9.9000000000000008E-3</v>
      </c>
      <c r="C21">
        <v>8.3999999999999995E-3</v>
      </c>
      <c r="D21">
        <v>9.1999999999999998E-3</v>
      </c>
      <c r="E21">
        <v>1.2999999999999999E-2</v>
      </c>
      <c r="F21">
        <v>4.4999999999999997E-3</v>
      </c>
      <c r="G21">
        <f t="shared" si="12"/>
        <v>8.9999999999999993E-3</v>
      </c>
    </row>
    <row r="22" spans="1:7" x14ac:dyDescent="0.3">
      <c r="A22" t="s">
        <v>0</v>
      </c>
      <c r="B22" s="1">
        <f>B21/B19</f>
        <v>0.81818181818181823</v>
      </c>
      <c r="C22" s="1">
        <f t="shared" ref="C22" si="13">C21/C19</f>
        <v>0.73043478260869565</v>
      </c>
      <c r="D22" s="1">
        <f t="shared" ref="D22" si="14">D21/D19</f>
        <v>0.80701754385964908</v>
      </c>
      <c r="E22" s="1">
        <f t="shared" ref="E22" si="15">E21/E19</f>
        <v>1.015625</v>
      </c>
      <c r="F22" s="1">
        <f t="shared" ref="F22" si="16">F21/F19</f>
        <v>0.42452830188679241</v>
      </c>
      <c r="G22">
        <f t="shared" si="12"/>
        <v>0.75915748930739102</v>
      </c>
    </row>
    <row r="25" spans="1:7" x14ac:dyDescent="0.3">
      <c r="B25" t="s">
        <v>15</v>
      </c>
      <c r="E25" t="s">
        <v>13</v>
      </c>
      <c r="F25">
        <f>1/150</f>
        <v>6.6666666666666671E-3</v>
      </c>
    </row>
    <row r="26" spans="1:7" x14ac:dyDescent="0.3"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9</v>
      </c>
    </row>
    <row r="27" spans="1:7" x14ac:dyDescent="0.3">
      <c r="A27" t="s">
        <v>6</v>
      </c>
      <c r="B27">
        <v>1.06E-2</v>
      </c>
      <c r="C27">
        <v>1.11E-2</v>
      </c>
      <c r="D27">
        <v>8.8999999999999999E-3</v>
      </c>
      <c r="E27">
        <v>1.0500000000000001E-2</v>
      </c>
      <c r="F27">
        <v>6.7000000000000002E-3</v>
      </c>
      <c r="G27">
        <f>AVERAGE(B27:F27)</f>
        <v>9.5600000000000008E-3</v>
      </c>
    </row>
    <row r="28" spans="1:7" x14ac:dyDescent="0.3">
      <c r="A28" t="s">
        <v>12</v>
      </c>
      <c r="B28">
        <f>(B27-$F$25)/$F$25</f>
        <v>0.58999999999999986</v>
      </c>
      <c r="C28">
        <f t="shared" ref="C28:F28" si="17">(C27-$F$25)/$F$25</f>
        <v>0.66499999999999992</v>
      </c>
      <c r="D28">
        <f t="shared" si="17"/>
        <v>0.33499999999999991</v>
      </c>
      <c r="E28">
        <f t="shared" si="17"/>
        <v>0.57499999999999996</v>
      </c>
      <c r="F28">
        <f t="shared" si="17"/>
        <v>4.9999999999999697E-3</v>
      </c>
      <c r="G28">
        <f t="shared" ref="G28:G30" si="18">AVERAGE(B28:F28)</f>
        <v>0.434</v>
      </c>
    </row>
    <row r="29" spans="1:7" x14ac:dyDescent="0.3">
      <c r="A29" t="s">
        <v>7</v>
      </c>
      <c r="B29">
        <v>8.3000000000000001E-3</v>
      </c>
      <c r="C29">
        <v>9.5999999999999992E-3</v>
      </c>
      <c r="D29">
        <v>4.1999999999999997E-3</v>
      </c>
      <c r="E29">
        <v>8.9999999999999993E-3</v>
      </c>
      <c r="F29" s="2">
        <v>8.8350000000000006E-5</v>
      </c>
      <c r="G29">
        <f t="shared" si="18"/>
        <v>6.237669999999999E-3</v>
      </c>
    </row>
    <row r="30" spans="1:7" x14ac:dyDescent="0.3">
      <c r="A30" t="s">
        <v>0</v>
      </c>
      <c r="B30" s="1">
        <f>B29/B27</f>
        <v>0.78301886792452835</v>
      </c>
      <c r="C30" s="1">
        <f t="shared" ref="C30" si="19">C29/C27</f>
        <v>0.8648648648648648</v>
      </c>
      <c r="D30" s="1">
        <f t="shared" ref="D30" si="20">D29/D27</f>
        <v>0.47191011235955055</v>
      </c>
      <c r="E30" s="1">
        <f t="shared" ref="E30" si="21">E29/E27</f>
        <v>0.85714285714285698</v>
      </c>
      <c r="F30" s="1">
        <f t="shared" ref="F30" si="22">F29/F27</f>
        <v>1.3186567164179106E-2</v>
      </c>
      <c r="G30">
        <f t="shared" si="18"/>
        <v>0.59802465389119608</v>
      </c>
    </row>
    <row r="33" spans="1:8" x14ac:dyDescent="0.3">
      <c r="B33" t="s">
        <v>16</v>
      </c>
    </row>
    <row r="34" spans="1:8" x14ac:dyDescent="0.3">
      <c r="B34" t="s">
        <v>1</v>
      </c>
      <c r="C34" t="s">
        <v>2</v>
      </c>
      <c r="D34" t="s">
        <v>3</v>
      </c>
      <c r="E34" t="s">
        <v>4</v>
      </c>
      <c r="F34" t="s">
        <v>9</v>
      </c>
    </row>
    <row r="35" spans="1:8" x14ac:dyDescent="0.3">
      <c r="A35" t="s">
        <v>6</v>
      </c>
      <c r="B35">
        <v>1.6000000000000001E-3</v>
      </c>
      <c r="C35">
        <v>1.8E-3</v>
      </c>
      <c r="D35" s="2">
        <v>6.6668999999999995E-4</v>
      </c>
      <c r="E35">
        <v>1.1000000000000001E-3</v>
      </c>
      <c r="F35">
        <f>AVERAGE(B35:E35)</f>
        <v>1.2916725000000002E-3</v>
      </c>
    </row>
    <row r="36" spans="1:8" x14ac:dyDescent="0.3">
      <c r="A36" t="s">
        <v>7</v>
      </c>
      <c r="B36">
        <v>5.3E-3</v>
      </c>
      <c r="C36">
        <v>6.4000000000000003E-3</v>
      </c>
      <c r="D36">
        <v>1.1999999999999999E-3</v>
      </c>
      <c r="E36">
        <v>3.3999999999999998E-3</v>
      </c>
      <c r="F36">
        <f>AVERAGE(B36:E36)</f>
        <v>4.0749999999999996E-3</v>
      </c>
    </row>
    <row r="37" spans="1:8" x14ac:dyDescent="0.3">
      <c r="A37" t="s">
        <v>0</v>
      </c>
      <c r="B37" s="1">
        <f>B36/B35</f>
        <v>3.3125</v>
      </c>
      <c r="C37" s="1">
        <f>C36/C35</f>
        <v>3.5555555555555558</v>
      </c>
      <c r="D37" s="1">
        <f>D36/D35</f>
        <v>1.7999370022049228</v>
      </c>
      <c r="E37" s="1">
        <f>E36/E35</f>
        <v>3.0909090909090904</v>
      </c>
      <c r="F37">
        <f>AVERAGE(B37:E37)</f>
        <v>2.9397254121673919</v>
      </c>
    </row>
    <row r="40" spans="1:8" x14ac:dyDescent="0.3">
      <c r="B40" t="s">
        <v>17</v>
      </c>
      <c r="E40" t="s">
        <v>13</v>
      </c>
      <c r="F40">
        <f>1/50</f>
        <v>0.02</v>
      </c>
    </row>
    <row r="41" spans="1:8" x14ac:dyDescent="0.3"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9</v>
      </c>
      <c r="H41" t="s">
        <v>19</v>
      </c>
    </row>
    <row r="42" spans="1:8" x14ac:dyDescent="0.3">
      <c r="A42" t="s">
        <v>6</v>
      </c>
      <c r="B42">
        <v>2.5700000000000001E-2</v>
      </c>
      <c r="C42">
        <v>2.2100000000000002E-2</v>
      </c>
      <c r="D42">
        <v>2.7099999999999999E-2</v>
      </c>
      <c r="E42">
        <v>2.52E-2</v>
      </c>
      <c r="F42">
        <v>2.1700000000000001E-2</v>
      </c>
      <c r="G42">
        <f>AVERAGE(B42:F42)</f>
        <v>2.436E-2</v>
      </c>
    </row>
    <row r="43" spans="1:8" x14ac:dyDescent="0.3">
      <c r="A43" t="s">
        <v>12</v>
      </c>
      <c r="B43">
        <f>(B42-$F$40)/$F$40</f>
        <v>0.28500000000000003</v>
      </c>
      <c r="C43">
        <f t="shared" ref="C43:F43" si="23">(C42-$F$40)/$F$40</f>
        <v>0.10500000000000005</v>
      </c>
      <c r="D43">
        <f t="shared" si="23"/>
        <v>0.35499999999999993</v>
      </c>
      <c r="E43">
        <f t="shared" si="23"/>
        <v>0.26</v>
      </c>
      <c r="F43">
        <f t="shared" si="23"/>
        <v>8.5000000000000006E-2</v>
      </c>
      <c r="G43">
        <f t="shared" ref="G43:G45" si="24">AVERAGE(B43:F43)</f>
        <v>0.21799999999999997</v>
      </c>
    </row>
    <row r="44" spans="1:8" x14ac:dyDescent="0.3">
      <c r="A44" t="s">
        <v>7</v>
      </c>
      <c r="B44">
        <v>1.09E-2</v>
      </c>
      <c r="C44">
        <v>7.1000000000000004E-3</v>
      </c>
      <c r="D44">
        <v>1.8599999999999998E-2</v>
      </c>
      <c r="E44">
        <v>1.03E-2</v>
      </c>
      <c r="F44">
        <v>6.6E-3</v>
      </c>
      <c r="G44">
        <f t="shared" si="24"/>
        <v>1.0699999999999999E-2</v>
      </c>
    </row>
    <row r="45" spans="1:8" x14ac:dyDescent="0.3">
      <c r="A45" t="s">
        <v>0</v>
      </c>
      <c r="B45" s="1">
        <f>B44/B42</f>
        <v>0.42412451361867703</v>
      </c>
      <c r="C45" s="1">
        <f t="shared" ref="C45" si="25">C44/C42</f>
        <v>0.32126696832579182</v>
      </c>
      <c r="D45" s="1">
        <f t="shared" ref="D45" si="26">D44/D42</f>
        <v>0.6863468634686346</v>
      </c>
      <c r="E45" s="1">
        <f t="shared" ref="E45" si="27">E44/E42</f>
        <v>0.40873015873015872</v>
      </c>
      <c r="F45" s="1">
        <f t="shared" ref="F45" si="28">F44/F42</f>
        <v>0.30414746543778803</v>
      </c>
      <c r="G45">
        <f t="shared" si="24"/>
        <v>0.42892319391621003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Run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Hamstreet</dc:creator>
  <cp:lastModifiedBy>Tiffany Hamstreet</cp:lastModifiedBy>
  <dcterms:created xsi:type="dcterms:W3CDTF">2018-04-24T15:34:30Z</dcterms:created>
  <dcterms:modified xsi:type="dcterms:W3CDTF">2018-05-01T22:41:33Z</dcterms:modified>
</cp:coreProperties>
</file>