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shin\OneDrive\デスクトップ\"/>
    </mc:Choice>
  </mc:AlternateContent>
  <xr:revisionPtr revIDLastSave="0" documentId="8_{1942FAC7-F59B-4ECC-BAE6-0A4D53773D5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2" r:id="rId1"/>
    <sheet name="Char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13" i="2" l="1"/>
  <c r="AW13" i="2"/>
  <c r="AX13" i="2"/>
  <c r="BA13" i="2" s="1"/>
  <c r="AY13" i="2"/>
  <c r="AV14" i="2"/>
  <c r="AW14" i="2"/>
  <c r="BA14" i="2" s="1"/>
  <c r="AX14" i="2"/>
  <c r="AY14" i="2"/>
  <c r="AV15" i="2"/>
  <c r="AW15" i="2"/>
  <c r="BA15" i="2" s="1"/>
  <c r="AX15" i="2"/>
  <c r="AY15" i="2"/>
  <c r="AV16" i="2"/>
  <c r="BA16" i="2" s="1"/>
  <c r="AW16" i="2"/>
  <c r="AX16" i="2"/>
  <c r="AY16" i="2"/>
  <c r="AV17" i="2"/>
  <c r="AW17" i="2"/>
  <c r="AX17" i="2"/>
  <c r="BA17" i="2" s="1"/>
  <c r="AY17" i="2"/>
  <c r="AV18" i="2"/>
  <c r="AW18" i="2"/>
  <c r="BA18" i="2" s="1"/>
  <c r="AX18" i="2"/>
  <c r="AY18" i="2"/>
  <c r="AV19" i="2"/>
  <c r="AW19" i="2"/>
  <c r="BA19" i="2" s="1"/>
  <c r="AX19" i="2"/>
  <c r="AY19" i="2"/>
  <c r="AV20" i="2"/>
  <c r="AW20" i="2"/>
  <c r="AX20" i="2"/>
  <c r="AY20" i="2"/>
  <c r="BA20" i="2"/>
  <c r="AV21" i="2"/>
  <c r="AW21" i="2"/>
  <c r="AX21" i="2"/>
  <c r="BA21" i="2" s="1"/>
  <c r="AY21" i="2"/>
  <c r="AV22" i="2"/>
  <c r="AW22" i="2"/>
  <c r="BA22" i="2" s="1"/>
  <c r="AX22" i="2"/>
  <c r="AY22" i="2"/>
  <c r="AV23" i="2"/>
  <c r="AW23" i="2"/>
  <c r="BA23" i="2" s="1"/>
  <c r="AX23" i="2"/>
  <c r="AY23" i="2"/>
  <c r="AV24" i="2"/>
  <c r="AW24" i="2"/>
  <c r="AX24" i="2"/>
  <c r="AY24" i="2"/>
  <c r="BA24" i="2"/>
  <c r="AV25" i="2"/>
  <c r="AW25" i="2"/>
  <c r="AX25" i="2"/>
  <c r="BA25" i="2" s="1"/>
  <c r="AY25" i="2"/>
  <c r="AV26" i="2"/>
  <c r="AW26" i="2"/>
  <c r="BA26" i="2" s="1"/>
  <c r="AX26" i="2"/>
  <c r="AY26" i="2"/>
  <c r="AV27" i="2"/>
  <c r="AW27" i="2"/>
  <c r="BA27" i="2" s="1"/>
  <c r="AX27" i="2"/>
  <c r="AY27" i="2"/>
  <c r="AV28" i="2"/>
  <c r="AW28" i="2"/>
  <c r="AX28" i="2"/>
  <c r="AY28" i="2"/>
  <c r="BA28" i="2"/>
  <c r="AV29" i="2"/>
  <c r="AW29" i="2"/>
  <c r="AX29" i="2"/>
  <c r="BA29" i="2" s="1"/>
  <c r="AY29" i="2"/>
  <c r="AV30" i="2"/>
  <c r="AW30" i="2"/>
  <c r="BA30" i="2" s="1"/>
  <c r="AX30" i="2"/>
  <c r="AY30" i="2"/>
  <c r="AV31" i="2"/>
  <c r="AW31" i="2"/>
  <c r="BA31" i="2" s="1"/>
  <c r="AX31" i="2"/>
  <c r="AY31" i="2"/>
  <c r="AV32" i="2"/>
  <c r="AW32" i="2"/>
  <c r="AX32" i="2"/>
  <c r="AY32" i="2"/>
  <c r="BA32" i="2"/>
  <c r="AV33" i="2"/>
  <c r="AW33" i="2"/>
  <c r="AX33" i="2"/>
  <c r="BA33" i="2" s="1"/>
  <c r="AY33" i="2"/>
  <c r="AV34" i="2"/>
  <c r="AW34" i="2"/>
  <c r="BA34" i="2" s="1"/>
  <c r="AX34" i="2"/>
  <c r="AY34" i="2"/>
  <c r="AV35" i="2"/>
  <c r="AW35" i="2"/>
  <c r="BA35" i="2" s="1"/>
  <c r="AX35" i="2"/>
  <c r="AY35" i="2"/>
  <c r="AV36" i="2"/>
  <c r="AW36" i="2"/>
  <c r="AX36" i="2"/>
  <c r="AY36" i="2"/>
  <c r="BA36" i="2"/>
  <c r="AY12" i="2"/>
  <c r="AX12" i="2"/>
  <c r="AW12" i="2"/>
  <c r="AV12" i="2"/>
  <c r="BA12" i="2"/>
  <c r="AT12" i="2"/>
  <c r="AS12" i="2"/>
  <c r="AR12" i="2"/>
  <c r="AQ12" i="2"/>
  <c r="AJ12" i="2"/>
  <c r="AQ13" i="2"/>
  <c r="AR13" i="2"/>
  <c r="AS13" i="2"/>
  <c r="AT13" i="2"/>
  <c r="AQ14" i="2"/>
  <c r="AR14" i="2"/>
  <c r="AS14" i="2"/>
  <c r="AT14" i="2"/>
  <c r="AQ15" i="2"/>
  <c r="AR15" i="2"/>
  <c r="AS15" i="2"/>
  <c r="AT15" i="2"/>
  <c r="AQ16" i="2"/>
  <c r="AR16" i="2"/>
  <c r="AS16" i="2"/>
  <c r="AT16" i="2"/>
  <c r="AQ17" i="2"/>
  <c r="AR17" i="2"/>
  <c r="AS17" i="2"/>
  <c r="AT17" i="2"/>
  <c r="AQ18" i="2"/>
  <c r="AR18" i="2"/>
  <c r="AS18" i="2"/>
  <c r="AT18" i="2"/>
  <c r="AQ19" i="2"/>
  <c r="AR19" i="2"/>
  <c r="AS19" i="2"/>
  <c r="AT19" i="2"/>
  <c r="AQ20" i="2"/>
  <c r="AR20" i="2"/>
  <c r="AS20" i="2"/>
  <c r="AT20" i="2"/>
  <c r="AQ21" i="2"/>
  <c r="AR21" i="2"/>
  <c r="AS21" i="2"/>
  <c r="AT21" i="2"/>
  <c r="AQ22" i="2"/>
  <c r="AR22" i="2"/>
  <c r="AS22" i="2"/>
  <c r="AT22" i="2"/>
  <c r="AQ23" i="2"/>
  <c r="AR23" i="2"/>
  <c r="AS23" i="2"/>
  <c r="AT23" i="2"/>
  <c r="AQ24" i="2"/>
  <c r="AR24" i="2"/>
  <c r="AS24" i="2"/>
  <c r="AT24" i="2"/>
  <c r="AQ25" i="2"/>
  <c r="AR25" i="2"/>
  <c r="AS25" i="2"/>
  <c r="AT25" i="2"/>
  <c r="AQ26" i="2"/>
  <c r="AR26" i="2"/>
  <c r="AS26" i="2"/>
  <c r="AT26" i="2"/>
  <c r="AQ27" i="2"/>
  <c r="AR27" i="2"/>
  <c r="AS27" i="2"/>
  <c r="AT27" i="2"/>
  <c r="AQ28" i="2"/>
  <c r="AR28" i="2"/>
  <c r="AS28" i="2"/>
  <c r="AT28" i="2"/>
  <c r="AQ29" i="2"/>
  <c r="AR29" i="2"/>
  <c r="AS29" i="2"/>
  <c r="AT29" i="2"/>
  <c r="AQ30" i="2"/>
  <c r="AR30" i="2"/>
  <c r="AS30" i="2"/>
  <c r="AT30" i="2"/>
  <c r="AQ31" i="2"/>
  <c r="AR31" i="2"/>
  <c r="AS31" i="2"/>
  <c r="AT31" i="2"/>
  <c r="AQ32" i="2"/>
  <c r="AR32" i="2"/>
  <c r="AS32" i="2"/>
  <c r="AT32" i="2"/>
  <c r="AQ33" i="2"/>
  <c r="AR33" i="2"/>
  <c r="AS33" i="2"/>
  <c r="AT33" i="2"/>
  <c r="AQ34" i="2"/>
  <c r="AR34" i="2"/>
  <c r="AS34" i="2"/>
  <c r="AT34" i="2"/>
  <c r="AQ35" i="2"/>
  <c r="AR35" i="2"/>
  <c r="AS35" i="2"/>
  <c r="AT35" i="2"/>
  <c r="AQ36" i="2"/>
  <c r="AR36" i="2"/>
  <c r="AS36" i="2"/>
  <c r="AT36" i="2"/>
  <c r="AL12" i="2"/>
  <c r="AM12" i="2"/>
  <c r="AN12" i="2"/>
  <c r="AO12" i="2"/>
  <c r="AL13" i="2"/>
  <c r="AM13" i="2"/>
  <c r="AN13" i="2"/>
  <c r="AO13" i="2"/>
  <c r="AL14" i="2"/>
  <c r="AM14" i="2"/>
  <c r="AN14" i="2"/>
  <c r="AO14" i="2"/>
  <c r="AL15" i="2"/>
  <c r="AM15" i="2"/>
  <c r="AN15" i="2"/>
  <c r="AO15" i="2"/>
  <c r="AL16" i="2"/>
  <c r="AM16" i="2"/>
  <c r="AN16" i="2"/>
  <c r="AO16" i="2"/>
  <c r="AL17" i="2"/>
  <c r="AM17" i="2"/>
  <c r="AN17" i="2"/>
  <c r="AO17" i="2"/>
  <c r="AL18" i="2"/>
  <c r="AM18" i="2"/>
  <c r="AN18" i="2"/>
  <c r="AO18" i="2"/>
  <c r="AL19" i="2"/>
  <c r="AM19" i="2"/>
  <c r="AN19" i="2"/>
  <c r="AO19" i="2"/>
  <c r="AL20" i="2"/>
  <c r="AM20" i="2"/>
  <c r="AN20" i="2"/>
  <c r="AO20" i="2"/>
  <c r="AL21" i="2"/>
  <c r="AM21" i="2"/>
  <c r="AN21" i="2"/>
  <c r="AO21" i="2"/>
  <c r="AL22" i="2"/>
  <c r="AM22" i="2"/>
  <c r="AN22" i="2"/>
  <c r="AO22" i="2"/>
  <c r="AL23" i="2"/>
  <c r="AM23" i="2"/>
  <c r="AN23" i="2"/>
  <c r="AO23" i="2"/>
  <c r="AL24" i="2"/>
  <c r="AM24" i="2"/>
  <c r="AN24" i="2"/>
  <c r="AO24" i="2"/>
  <c r="AL25" i="2"/>
  <c r="AM25" i="2"/>
  <c r="AN25" i="2"/>
  <c r="AO25" i="2"/>
  <c r="AL26" i="2"/>
  <c r="AM26" i="2"/>
  <c r="AN26" i="2"/>
  <c r="AO26" i="2"/>
  <c r="AL27" i="2"/>
  <c r="AM27" i="2"/>
  <c r="AN27" i="2"/>
  <c r="AO27" i="2"/>
  <c r="AL28" i="2"/>
  <c r="AM28" i="2"/>
  <c r="AN28" i="2"/>
  <c r="AO28" i="2"/>
  <c r="AL29" i="2"/>
  <c r="AM29" i="2"/>
  <c r="AN29" i="2"/>
  <c r="AO29" i="2"/>
  <c r="AL30" i="2"/>
  <c r="AM30" i="2"/>
  <c r="AN30" i="2"/>
  <c r="AO30" i="2"/>
  <c r="AL31" i="2"/>
  <c r="AM31" i="2"/>
  <c r="AN31" i="2"/>
  <c r="AO31" i="2"/>
  <c r="AL32" i="2"/>
  <c r="AM32" i="2"/>
  <c r="AN32" i="2"/>
  <c r="AO32" i="2"/>
  <c r="AL33" i="2"/>
  <c r="AM33" i="2"/>
  <c r="AN33" i="2"/>
  <c r="AO33" i="2"/>
  <c r="AL34" i="2"/>
  <c r="AM34" i="2"/>
  <c r="AN34" i="2"/>
  <c r="AO34" i="2"/>
  <c r="AL35" i="2"/>
  <c r="AM35" i="2"/>
  <c r="AN35" i="2"/>
  <c r="AO35" i="2"/>
  <c r="AL36" i="2"/>
  <c r="AM36" i="2"/>
  <c r="AN36" i="2"/>
  <c r="AO36" i="2"/>
  <c r="AO11" i="2"/>
  <c r="AN11" i="2"/>
  <c r="AM11" i="2"/>
  <c r="AL11" i="2"/>
  <c r="AJ33" i="2" l="1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4" i="2"/>
  <c r="AJ35" i="2"/>
  <c r="AJ36" i="2"/>
</calcChain>
</file>

<file path=xl/sharedStrings.xml><?xml version="1.0" encoding="utf-8"?>
<sst xmlns="http://schemas.openxmlformats.org/spreadsheetml/2006/main" count="136" uniqueCount="125">
  <si>
    <t>実質年度</t>
  </si>
  <si>
    <t>&lt;参考&gt;</t>
  </si>
  <si>
    <t>(単位:2011暦年連鎖価格、10億円)</t>
  </si>
  <si>
    <t>Real, Fiscal Year</t>
  </si>
  <si>
    <t>&lt;cf&gt;</t>
  </si>
  <si>
    <t>(Billions of Chained (2011) Yen)</t>
  </si>
  <si>
    <t>国内総生産(支出側)</t>
  </si>
  <si>
    <t>民間最終消費支出</t>
  </si>
  <si>
    <t>民間住宅</t>
  </si>
  <si>
    <t>民間企業設備</t>
  </si>
  <si>
    <t>民間在庫変動</t>
  </si>
  <si>
    <t>政府最終消費支出</t>
  </si>
  <si>
    <t>公的固定資本形成</t>
  </si>
  <si>
    <t>公的在庫変動</t>
  </si>
  <si>
    <t>財貨・サービス</t>
  </si>
  <si>
    <t>開差</t>
  </si>
  <si>
    <t>交易利得</t>
  </si>
  <si>
    <t>国内総所得</t>
  </si>
  <si>
    <t>海外からの所得</t>
  </si>
  <si>
    <t>国民総所得</t>
  </si>
  <si>
    <t>国内需要</t>
  </si>
  <si>
    <t>民間需要</t>
  </si>
  <si>
    <t>公的需要</t>
  </si>
  <si>
    <t>総固定資本形成</t>
  </si>
  <si>
    <t>最終需要</t>
  </si>
  <si>
    <t>家計最終消費支出</t>
  </si>
  <si>
    <t>純輸出</t>
  </si>
  <si>
    <t>輸出</t>
  </si>
  <si>
    <t>輸入</t>
  </si>
  <si>
    <t>純受取</t>
  </si>
  <si>
    <t>受取</t>
  </si>
  <si>
    <t>支払</t>
  </si>
  <si>
    <t>除く持ち家の帰属家賃</t>
  </si>
  <si>
    <t>GDP(Expenditure Approach)</t>
  </si>
  <si>
    <t>PrivateConsumption</t>
  </si>
  <si>
    <t>Consumption ofHouseholds</t>
  </si>
  <si>
    <t>ExcludingImputed Rent</t>
  </si>
  <si>
    <t>PrivateResidentialInvestment</t>
  </si>
  <si>
    <t>Private Non-Resi.Investment</t>
  </si>
  <si>
    <t>Changein PrivateInventories</t>
  </si>
  <si>
    <t>GovernmentConsumption</t>
  </si>
  <si>
    <t>PublicInvestment</t>
  </si>
  <si>
    <t>Changein PublicInventories</t>
  </si>
  <si>
    <t>Goods &amp; Services</t>
  </si>
  <si>
    <t>Residual</t>
  </si>
  <si>
    <t>TradingGains/Losses</t>
  </si>
  <si>
    <t>GDI</t>
  </si>
  <si>
    <t>Income from /to the Rest of the World</t>
  </si>
  <si>
    <t>GNI</t>
  </si>
  <si>
    <t>DomesticDemand</t>
  </si>
  <si>
    <t>PrivateDemand</t>
  </si>
  <si>
    <t>PublicDemand</t>
  </si>
  <si>
    <t>Gross Fixed CapitalFormation</t>
  </si>
  <si>
    <t>Final Sales of Domestic Product</t>
  </si>
  <si>
    <t>Fiscal Year</t>
  </si>
  <si>
    <t>Net Exports</t>
  </si>
  <si>
    <t>Exports</t>
  </si>
  <si>
    <t>Imports</t>
  </si>
  <si>
    <t>Net</t>
  </si>
  <si>
    <t>Receipt</t>
  </si>
  <si>
    <t>Payment</t>
  </si>
  <si>
    <t>1994/4-3.</t>
  </si>
  <si>
    <t>1995/4-3.</t>
  </si>
  <si>
    <t>1996/4-3.</t>
  </si>
  <si>
    <t>1997/4-3.</t>
  </si>
  <si>
    <t>1998/4-3.</t>
  </si>
  <si>
    <t>1999/4-3.</t>
  </si>
  <si>
    <t>2000/4-3.</t>
  </si>
  <si>
    <t>2001/4-3.</t>
  </si>
  <si>
    <t>2002/4-3.</t>
  </si>
  <si>
    <t>2003/4-3.</t>
  </si>
  <si>
    <t>2004/4-3.</t>
  </si>
  <si>
    <t>2005/4-3.</t>
  </si>
  <si>
    <t>2006/4-3.</t>
  </si>
  <si>
    <t>2007/4-3.</t>
  </si>
  <si>
    <t>2008/4-3.</t>
  </si>
  <si>
    <t>2009/4-3.</t>
  </si>
  <si>
    <t>2010/4-3.</t>
  </si>
  <si>
    <t>2011/4-3.</t>
  </si>
  <si>
    <t>2012/4-3.</t>
  </si>
  <si>
    <t>2013/4-3.</t>
  </si>
  <si>
    <t>2014/4-3.</t>
  </si>
  <si>
    <t>2015/4-3.</t>
  </si>
  <si>
    <t>2016/4-3.</t>
  </si>
  <si>
    <t>2017/4-3.</t>
  </si>
  <si>
    <t>2018/4-3.</t>
  </si>
  <si>
    <t>2019/4-3.</t>
  </si>
  <si>
    <t>Y</t>
    <phoneticPr fontId="3"/>
  </si>
  <si>
    <t>C</t>
    <phoneticPr fontId="3"/>
  </si>
  <si>
    <t>I</t>
    <phoneticPr fontId="3"/>
  </si>
  <si>
    <t>IV</t>
    <phoneticPr fontId="3"/>
  </si>
  <si>
    <t>G</t>
    <phoneticPr fontId="3"/>
  </si>
  <si>
    <t>NX</t>
    <phoneticPr fontId="3"/>
  </si>
  <si>
    <t>EX</t>
    <phoneticPr fontId="3"/>
  </si>
  <si>
    <t>実質GDPの前年比</t>
    <rPh sb="0" eb="2">
      <t>ジッシツ</t>
    </rPh>
    <rPh sb="6" eb="9">
      <t>ゼンネンヒ</t>
    </rPh>
    <phoneticPr fontId="3"/>
  </si>
  <si>
    <t>00</t>
    <phoneticPr fontId="3"/>
  </si>
  <si>
    <t>01</t>
    <phoneticPr fontId="3"/>
  </si>
  <si>
    <t>04</t>
  </si>
  <si>
    <t>05</t>
  </si>
  <si>
    <t>06</t>
  </si>
  <si>
    <t>07</t>
  </si>
  <si>
    <t>08</t>
  </si>
  <si>
    <t>09</t>
  </si>
  <si>
    <t>02</t>
    <phoneticPr fontId="3"/>
  </si>
  <si>
    <t>03</t>
    <phoneticPr fontId="3"/>
  </si>
  <si>
    <t>ゼロ線</t>
    <rPh sb="2" eb="3">
      <t>セン</t>
    </rPh>
    <phoneticPr fontId="3"/>
  </si>
  <si>
    <t>年ラベル</t>
    <rPh sb="0" eb="1">
      <t>ネン</t>
    </rPh>
    <phoneticPr fontId="3"/>
  </si>
  <si>
    <t>寄与度分解スタート</t>
    <rPh sb="0" eb="3">
      <t>キヨド</t>
    </rPh>
    <rPh sb="3" eb="5">
      <t>ブンカイ</t>
    </rPh>
    <phoneticPr fontId="3"/>
  </si>
  <si>
    <t>Yt</t>
    <phoneticPr fontId="3"/>
  </si>
  <si>
    <t>Ct</t>
    <phoneticPr fontId="3"/>
  </si>
  <si>
    <t>It</t>
    <phoneticPr fontId="3"/>
  </si>
  <si>
    <t>Ot</t>
    <phoneticPr fontId="3"/>
  </si>
  <si>
    <t>そもそもの（＝レベル）データ</t>
    <phoneticPr fontId="3"/>
  </si>
  <si>
    <t>Yt-Y_t-1</t>
    <phoneticPr fontId="3"/>
  </si>
  <si>
    <t>Ct-C_t-1</t>
    <phoneticPr fontId="3"/>
  </si>
  <si>
    <t>It-I_t-1</t>
    <phoneticPr fontId="3"/>
  </si>
  <si>
    <t>Ot-O_t-1</t>
    <phoneticPr fontId="3"/>
  </si>
  <si>
    <t>計算用</t>
    <rPh sb="0" eb="3">
      <t>ケイサンヨウ</t>
    </rPh>
    <phoneticPr fontId="3"/>
  </si>
  <si>
    <t>寄与度</t>
    <rPh sb="0" eb="3">
      <t>キヨド</t>
    </rPh>
    <phoneticPr fontId="3"/>
  </si>
  <si>
    <t>前年比</t>
    <rPh sb="0" eb="3">
      <t>ゼンネンヒ</t>
    </rPh>
    <phoneticPr fontId="3"/>
  </si>
  <si>
    <t>確認</t>
    <rPh sb="0" eb="2">
      <t>カクニン</t>
    </rPh>
    <phoneticPr fontId="3"/>
  </si>
  <si>
    <t>実質ＧＤＰ前年比</t>
    <rPh sb="0" eb="2">
      <t>ジッシツ</t>
    </rPh>
    <rPh sb="5" eb="8">
      <t>ゼンネンヒ</t>
    </rPh>
    <phoneticPr fontId="3"/>
  </si>
  <si>
    <t>消費要因</t>
    <rPh sb="0" eb="2">
      <t>ショウヒ</t>
    </rPh>
    <rPh sb="2" eb="4">
      <t>ヨウイン</t>
    </rPh>
    <phoneticPr fontId="3"/>
  </si>
  <si>
    <t>設備投資要因</t>
    <rPh sb="0" eb="2">
      <t>セツビ</t>
    </rPh>
    <rPh sb="2" eb="4">
      <t>トウシ</t>
    </rPh>
    <rPh sb="4" eb="6">
      <t>ヨウイン</t>
    </rPh>
    <phoneticPr fontId="3"/>
  </si>
  <si>
    <t>その他要因</t>
    <rPh sb="2" eb="3">
      <t>タ</t>
    </rPh>
    <rPh sb="3" eb="5">
      <t>ヨウイン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</si>
</sst>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80" formatCode="#,##0.00_ "/>
    <numFmt numFmtId="181" formatCode="#,##0.0_ "/>
  </numFmts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6">
    <xf numFmtId="0" fontId="0" fillId="0" borderId="0" xfId="0"/>
    <xf numFmtId="0" fontId="2" fillId="0" borderId="0" xfId="1">
      <alignment vertical="center"/>
    </xf>
    <xf numFmtId="4" fontId="2" fillId="0" borderId="0" xfId="1" applyNumberFormat="1">
      <alignment vertical="center"/>
    </xf>
    <xf numFmtId="0" fontId="2" fillId="0" borderId="0" xfId="1" applyAlignment="1">
      <alignment vertical="center" wrapText="1"/>
    </xf>
    <xf numFmtId="0" fontId="2" fillId="2" borderId="0" xfId="1" applyFill="1">
      <alignment vertical="center"/>
    </xf>
    <xf numFmtId="0" fontId="2" fillId="0" borderId="0" xfId="1" applyFill="1">
      <alignment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>
      <alignment vertical="center"/>
    </xf>
    <xf numFmtId="0" fontId="4" fillId="0" borderId="0" xfId="1" applyFont="1" applyAlignment="1">
      <alignment vertical="center" wrapText="1"/>
    </xf>
    <xf numFmtId="0" fontId="2" fillId="2" borderId="0" xfId="1" applyFill="1" applyAlignment="1">
      <alignment horizontal="center" vertical="center"/>
    </xf>
    <xf numFmtId="0" fontId="2" fillId="2" borderId="0" xfId="1" applyFill="1" applyAlignment="1">
      <alignment vertical="center" wrapText="1"/>
    </xf>
    <xf numFmtId="176" fontId="2" fillId="2" borderId="0" xfId="1" applyNumberFormat="1" applyFill="1">
      <alignment vertical="center"/>
    </xf>
    <xf numFmtId="0" fontId="2" fillId="3" borderId="0" xfId="1" applyFill="1">
      <alignment vertical="center"/>
    </xf>
    <xf numFmtId="0" fontId="2" fillId="3" borderId="0" xfId="1" applyFill="1" applyAlignment="1">
      <alignment vertical="center" wrapText="1"/>
    </xf>
    <xf numFmtId="0" fontId="2" fillId="3" borderId="0" xfId="1" quotePrefix="1" applyFill="1">
      <alignment vertical="center"/>
    </xf>
    <xf numFmtId="0" fontId="1" fillId="3" borderId="0" xfId="1" applyFont="1" applyFill="1">
      <alignment vertical="center"/>
    </xf>
    <xf numFmtId="4" fontId="4" fillId="0" borderId="0" xfId="1" applyNumberFormat="1" applyFont="1">
      <alignment vertical="center"/>
    </xf>
    <xf numFmtId="0" fontId="1" fillId="0" borderId="0" xfId="1" applyFont="1" applyFill="1">
      <alignment vertical="center"/>
    </xf>
    <xf numFmtId="0" fontId="1" fillId="0" borderId="0" xfId="1" applyFont="1">
      <alignment vertical="center"/>
    </xf>
    <xf numFmtId="180" fontId="2" fillId="0" borderId="0" xfId="1" applyNumberFormat="1">
      <alignment vertical="center"/>
    </xf>
    <xf numFmtId="181" fontId="2" fillId="0" borderId="0" xfId="1" applyNumberFormat="1">
      <alignment vertical="center"/>
    </xf>
    <xf numFmtId="4" fontId="5" fillId="0" borderId="0" xfId="1" applyNumberFormat="1" applyFont="1">
      <alignment vertical="center"/>
    </xf>
    <xf numFmtId="0" fontId="4" fillId="0" borderId="0" xfId="1" applyFont="1">
      <alignment vertical="center"/>
    </xf>
    <xf numFmtId="176" fontId="4" fillId="2" borderId="0" xfId="1" applyNumberFormat="1" applyFont="1" applyFill="1">
      <alignment vertical="center"/>
    </xf>
    <xf numFmtId="0" fontId="4" fillId="4" borderId="0" xfId="1" applyFont="1" applyFill="1">
      <alignment vertical="center"/>
    </xf>
    <xf numFmtId="176" fontId="2" fillId="0" borderId="0" xfId="1" applyNumberFormat="1">
      <alignment vertical="center"/>
    </xf>
  </cellXfs>
  <cellStyles count="2">
    <cellStyle name="標準" xfId="0" builtinId="0"/>
    <cellStyle name="標準 2" xfId="1" xr:uid="{EC1D02AC-5239-4B71-9322-51CE1864A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692186728281169E-2"/>
          <c:y val="0.15633957479121766"/>
          <c:w val="0.89246859193069505"/>
          <c:h val="0.75902078261342609"/>
        </c:manualLayout>
      </c:layout>
      <c:lineChart>
        <c:grouping val="standard"/>
        <c:varyColors val="0"/>
        <c:ser>
          <c:idx val="0"/>
          <c:order val="0"/>
          <c:tx>
            <c:strRef>
              <c:f>Data!$AJ$11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Data!$B$11:$B$36</c:f>
              <c:strCache>
                <c:ptCount val="26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00</c:v>
                </c:pt>
                <c:pt idx="7">
                  <c:v>01</c:v>
                </c:pt>
                <c:pt idx="8">
                  <c:v>02</c:v>
                </c:pt>
                <c:pt idx="9">
                  <c:v>03</c:v>
                </c:pt>
                <c:pt idx="10">
                  <c:v>04</c:v>
                </c:pt>
                <c:pt idx="11">
                  <c:v>05</c:v>
                </c:pt>
                <c:pt idx="12">
                  <c:v>06</c:v>
                </c:pt>
                <c:pt idx="13">
                  <c:v>07</c:v>
                </c:pt>
                <c:pt idx="14">
                  <c:v>08</c:v>
                </c:pt>
                <c:pt idx="15">
                  <c:v>09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</c:strCache>
            </c:strRef>
          </c:cat>
          <c:val>
            <c:numRef>
              <c:f>Data!$AJ$11:$AJ$36</c:f>
              <c:numCache>
                <c:formatCode>0.000</c:formatCode>
                <c:ptCount val="26"/>
                <c:pt idx="1">
                  <c:v>3.2994752032787988</c:v>
                </c:pt>
                <c:pt idx="2">
                  <c:v>2.8752022227150622</c:v>
                </c:pt>
                <c:pt idx="3">
                  <c:v>3.1191234006777424E-2</c:v>
                </c:pt>
                <c:pt idx="4">
                  <c:v>-0.88326304455803428</c:v>
                </c:pt>
                <c:pt idx="5">
                  <c:v>0.6888158468108313</c:v>
                </c:pt>
                <c:pt idx="6">
                  <c:v>2.4946752439804754</c:v>
                </c:pt>
                <c:pt idx="7">
                  <c:v>-0.52466421619422299</c:v>
                </c:pt>
                <c:pt idx="8">
                  <c:v>0.88769352580805372</c:v>
                </c:pt>
                <c:pt idx="9">
                  <c:v>1.9500860906638531</c:v>
                </c:pt>
                <c:pt idx="10">
                  <c:v>1.6910895383640343</c:v>
                </c:pt>
                <c:pt idx="11">
                  <c:v>1.9803007275934703</c:v>
                </c:pt>
                <c:pt idx="12">
                  <c:v>1.4024231406213898</c:v>
                </c:pt>
                <c:pt idx="13">
                  <c:v>1.2005004070612726</c:v>
                </c:pt>
                <c:pt idx="14">
                  <c:v>-3.4335973136489306</c:v>
                </c:pt>
                <c:pt idx="15">
                  <c:v>-2.1806293176024152</c:v>
                </c:pt>
                <c:pt idx="16">
                  <c:v>3.2670857982588579</c:v>
                </c:pt>
                <c:pt idx="17">
                  <c:v>0.45644309054808763</c:v>
                </c:pt>
                <c:pt idx="18">
                  <c:v>0.81646728790436895</c:v>
                </c:pt>
                <c:pt idx="19">
                  <c:v>2.6457375663371989</c:v>
                </c:pt>
                <c:pt idx="20">
                  <c:v>-0.35718557202078449</c:v>
                </c:pt>
                <c:pt idx="21">
                  <c:v>1.2765320028822935</c:v>
                </c:pt>
                <c:pt idx="22">
                  <c:v>0.9163546963178254</c:v>
                </c:pt>
                <c:pt idx="23">
                  <c:v>1.9294091591567006</c:v>
                </c:pt>
                <c:pt idx="24">
                  <c:v>0.25832950055607823</c:v>
                </c:pt>
                <c:pt idx="25">
                  <c:v>-5.4367378373144315E-2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5-441E-80DA-49654607A23F}"/>
            </c:ext>
          </c:extLst>
        </c:ser>
        <c:ser>
          <c:idx val="1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Data!$A$11:$A$36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5-441E-80DA-49654607A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906544"/>
        <c:axId val="524350448"/>
      </c:lineChart>
      <c:catAx>
        <c:axId val="58090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4350448"/>
        <c:crossesAt val="-4"/>
        <c:auto val="1"/>
        <c:lblAlgn val="ctr"/>
        <c:lblOffset val="100"/>
        <c:noMultiLvlLbl val="0"/>
      </c:catAx>
      <c:valAx>
        <c:axId val="52435044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090654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319105382097512E-2"/>
          <c:y val="4.7683923705722074E-2"/>
          <c:w val="0.88656882416724925"/>
          <c:h val="0.8471555922675878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Data!$AW$8</c:f>
              <c:strCache>
                <c:ptCount val="1"/>
                <c:pt idx="0">
                  <c:v>消費要因</c:v>
                </c:pt>
              </c:strCache>
            </c:strRef>
          </c:tx>
          <c:spPr>
            <a:pattFill prst="ltHorz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Data!$AW$12:$AW$36</c:f>
              <c:numCache>
                <c:formatCode>General</c:formatCode>
                <c:ptCount val="25"/>
                <c:pt idx="0">
                  <c:v>1.472607288403474</c:v>
                </c:pt>
                <c:pt idx="1">
                  <c:v>1.4018053663910508</c:v>
                </c:pt>
                <c:pt idx="2">
                  <c:v>-0.52244765879479405</c:v>
                </c:pt>
                <c:pt idx="3">
                  <c:v>0.19306091346173046</c:v>
                </c:pt>
                <c:pt idx="4">
                  <c:v>0.8399542538413789</c:v>
                </c:pt>
                <c:pt idx="5">
                  <c:v>0.78079493098241293</c:v>
                </c:pt>
                <c:pt idx="6">
                  <c:v>1.0576225821476266</c:v>
                </c:pt>
                <c:pt idx="7">
                  <c:v>0.6653424211343375</c:v>
                </c:pt>
                <c:pt idx="8">
                  <c:v>0.40717309858341383</c:v>
                </c:pt>
                <c:pt idx="9">
                  <c:v>0.68365792468582731</c:v>
                </c:pt>
                <c:pt idx="10">
                  <c:v>0.89655086735602396</c:v>
                </c:pt>
                <c:pt idx="11">
                  <c:v>0.41959197695309486</c:v>
                </c:pt>
                <c:pt idx="12">
                  <c:v>0.47191477382169933</c:v>
                </c:pt>
                <c:pt idx="13">
                  <c:v>-1.1467088064379334</c:v>
                </c:pt>
                <c:pt idx="14">
                  <c:v>0.49865317747467519</c:v>
                </c:pt>
                <c:pt idx="15">
                  <c:v>0.87101482180902989</c:v>
                </c:pt>
                <c:pt idx="16">
                  <c:v>0.4359980747610086</c:v>
                </c:pt>
                <c:pt idx="17">
                  <c:v>0.92876737829765432</c:v>
                </c:pt>
                <c:pt idx="18">
                  <c:v>1.625718296280237</c:v>
                </c:pt>
                <c:pt idx="19">
                  <c:v>-1.5282867677056793</c:v>
                </c:pt>
                <c:pt idx="20">
                  <c:v>0.38764137347661493</c:v>
                </c:pt>
                <c:pt idx="21">
                  <c:v>-2.536621996727751E-2</c:v>
                </c:pt>
                <c:pt idx="22">
                  <c:v>0.64209544394821927</c:v>
                </c:pt>
                <c:pt idx="23">
                  <c:v>3.9226838450273291E-2</c:v>
                </c:pt>
                <c:pt idx="24">
                  <c:v>-0.3117125517966472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8-4682-ACAF-1D6F533754B4}"/>
            </c:ext>
          </c:extLst>
        </c:ser>
        <c:ser>
          <c:idx val="2"/>
          <c:order val="2"/>
          <c:tx>
            <c:strRef>
              <c:f>Data!$AX$8</c:f>
              <c:strCache>
                <c:ptCount val="1"/>
                <c:pt idx="0">
                  <c:v>設備投資要因</c:v>
                </c:pt>
              </c:strCache>
            </c:strRef>
          </c:tx>
          <c:spPr>
            <a:pattFill prst="dkDnDiag">
              <a:fgClr>
                <a:srgbClr val="00B0F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Data!$AX$12:$AX$36</c:f>
              <c:numCache>
                <c:formatCode>General</c:formatCode>
                <c:ptCount val="25"/>
                <c:pt idx="0">
                  <c:v>1.26292753785468</c:v>
                </c:pt>
                <c:pt idx="1">
                  <c:v>0.83184004869219041</c:v>
                </c:pt>
                <c:pt idx="2">
                  <c:v>0.44593545155979319</c:v>
                </c:pt>
                <c:pt idx="3">
                  <c:v>-0.55600044601676435</c:v>
                </c:pt>
                <c:pt idx="4">
                  <c:v>-0.22183863273767343</c:v>
                </c:pt>
                <c:pt idx="5">
                  <c:v>0.94999918301483299</c:v>
                </c:pt>
                <c:pt idx="6">
                  <c:v>-0.6544622741136773</c:v>
                </c:pt>
                <c:pt idx="7">
                  <c:v>-0.48922873814935969</c:v>
                </c:pt>
                <c:pt idx="8">
                  <c:v>0.50430818246627007</c:v>
                </c:pt>
                <c:pt idx="9">
                  <c:v>0.63958831871189392</c:v>
                </c:pt>
                <c:pt idx="10">
                  <c:v>1.1588696419179996</c:v>
                </c:pt>
                <c:pt idx="11">
                  <c:v>0.39951182282522635</c:v>
                </c:pt>
                <c:pt idx="12">
                  <c:v>-9.6329160204344719E-2</c:v>
                </c:pt>
                <c:pt idx="13">
                  <c:v>-0.94266436182641644</c:v>
                </c:pt>
                <c:pt idx="14">
                  <c:v>-1.8080633968529811</c:v>
                </c:pt>
                <c:pt idx="15">
                  <c:v>0.27557874258846654</c:v>
                </c:pt>
                <c:pt idx="16">
                  <c:v>0.58943710693291007</c:v>
                </c:pt>
                <c:pt idx="17">
                  <c:v>0.34509765282311911</c:v>
                </c:pt>
                <c:pt idx="18">
                  <c:v>1.0106866504887921</c:v>
                </c:pt>
                <c:pt idx="19">
                  <c:v>0.51305794514985836</c:v>
                </c:pt>
                <c:pt idx="20">
                  <c:v>0.24568047244587807</c:v>
                </c:pt>
                <c:pt idx="21">
                  <c:v>-5.5295266087200631E-2</c:v>
                </c:pt>
                <c:pt idx="22">
                  <c:v>0.66205854860565982</c:v>
                </c:pt>
                <c:pt idx="23">
                  <c:v>0.27674938636405821</c:v>
                </c:pt>
                <c:pt idx="24">
                  <c:v>-0.14679192160748966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38-4682-ACAF-1D6F533754B4}"/>
            </c:ext>
          </c:extLst>
        </c:ser>
        <c:ser>
          <c:idx val="3"/>
          <c:order val="3"/>
          <c:tx>
            <c:strRef>
              <c:f>Data!$AY$8</c:f>
              <c:strCache>
                <c:ptCount val="1"/>
                <c:pt idx="0">
                  <c:v>その他要因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Data!$AY$12:$AY$36</c:f>
              <c:numCache>
                <c:formatCode>General</c:formatCode>
                <c:ptCount val="25"/>
                <c:pt idx="0">
                  <c:v>0.56394037702064492</c:v>
                </c:pt>
                <c:pt idx="1">
                  <c:v>0.6415568076318211</c:v>
                </c:pt>
                <c:pt idx="2">
                  <c:v>0.10770344124177833</c:v>
                </c:pt>
                <c:pt idx="3">
                  <c:v>-0.52032351200300042</c:v>
                </c:pt>
                <c:pt idx="4">
                  <c:v>7.0700225707125947E-2</c:v>
                </c:pt>
                <c:pt idx="5">
                  <c:v>0.76388112998322955</c:v>
                </c:pt>
                <c:pt idx="6">
                  <c:v>-0.92782452422817219</c:v>
                </c:pt>
                <c:pt idx="7">
                  <c:v>0.71157984282307574</c:v>
                </c:pt>
                <c:pt idx="8">
                  <c:v>1.0386048096141691</c:v>
                </c:pt>
                <c:pt idx="9">
                  <c:v>0.36784329496631002</c:v>
                </c:pt>
                <c:pt idx="10">
                  <c:v>-7.5119781680549905E-2</c:v>
                </c:pt>
                <c:pt idx="11">
                  <c:v>0.58331934084307158</c:v>
                </c:pt>
                <c:pt idx="12">
                  <c:v>0.82491479344391194</c:v>
                </c:pt>
                <c:pt idx="13">
                  <c:v>-1.3442241453845805</c:v>
                </c:pt>
                <c:pt idx="14">
                  <c:v>-0.87121909822410615</c:v>
                </c:pt>
                <c:pt idx="15">
                  <c:v>2.1204922338613583</c:v>
                </c:pt>
                <c:pt idx="16">
                  <c:v>-0.56899209114582516</c:v>
                </c:pt>
                <c:pt idx="17">
                  <c:v>-0.45739774321640725</c:v>
                </c:pt>
                <c:pt idx="18">
                  <c:v>9.3326195681696002E-3</c:v>
                </c:pt>
                <c:pt idx="19">
                  <c:v>0.65804325053503354</c:v>
                </c:pt>
                <c:pt idx="20">
                  <c:v>0.64321015695980333</c:v>
                </c:pt>
                <c:pt idx="21">
                  <c:v>0.99701618237230361</c:v>
                </c:pt>
                <c:pt idx="22">
                  <c:v>0.62525516660282143</c:v>
                </c:pt>
                <c:pt idx="23">
                  <c:v>-5.7646724258253297E-2</c:v>
                </c:pt>
                <c:pt idx="24">
                  <c:v>0.40413709503099254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38-4682-ACAF-1D6F53375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1310264"/>
        <c:axId val="521313464"/>
      </c:barChart>
      <c:lineChart>
        <c:grouping val="standard"/>
        <c:varyColors val="0"/>
        <c:ser>
          <c:idx val="0"/>
          <c:order val="0"/>
          <c:tx>
            <c:strRef>
              <c:f>Data!$AV$8</c:f>
              <c:strCache>
                <c:ptCount val="1"/>
                <c:pt idx="0">
                  <c:v>実質ＧＤＰ前年比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Data!$B$12:$B$36</c:f>
              <c:strCache>
                <c:ptCount val="25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00</c:v>
                </c:pt>
                <c:pt idx="6">
                  <c:v>01</c:v>
                </c:pt>
                <c:pt idx="7">
                  <c:v>02</c:v>
                </c:pt>
                <c:pt idx="8">
                  <c:v>03</c:v>
                </c:pt>
                <c:pt idx="9">
                  <c:v>04</c:v>
                </c:pt>
                <c:pt idx="10">
                  <c:v>05</c:v>
                </c:pt>
                <c:pt idx="11">
                  <c:v>06</c:v>
                </c:pt>
                <c:pt idx="12">
                  <c:v>07</c:v>
                </c:pt>
                <c:pt idx="13">
                  <c:v>08</c:v>
                </c:pt>
                <c:pt idx="14">
                  <c:v>09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</c:strCache>
            </c:strRef>
          </c:cat>
          <c:val>
            <c:numRef>
              <c:f>Data!$AV$12:$AV$36</c:f>
              <c:numCache>
                <c:formatCode>General</c:formatCode>
                <c:ptCount val="25"/>
                <c:pt idx="0">
                  <c:v>3.2994752032787988</c:v>
                </c:pt>
                <c:pt idx="1">
                  <c:v>2.8752022227150622</c:v>
                </c:pt>
                <c:pt idx="2">
                  <c:v>3.1191234006777424E-2</c:v>
                </c:pt>
                <c:pt idx="3">
                  <c:v>-0.88326304455803428</c:v>
                </c:pt>
                <c:pt idx="4">
                  <c:v>0.6888158468108313</c:v>
                </c:pt>
                <c:pt idx="5">
                  <c:v>2.4946752439804754</c:v>
                </c:pt>
                <c:pt idx="6">
                  <c:v>-0.52466421619422299</c:v>
                </c:pt>
                <c:pt idx="7">
                  <c:v>0.88769352580805372</c:v>
                </c:pt>
                <c:pt idx="8">
                  <c:v>1.9500860906638531</c:v>
                </c:pt>
                <c:pt idx="9">
                  <c:v>1.6910895383640343</c:v>
                </c:pt>
                <c:pt idx="10">
                  <c:v>1.9803007275934703</c:v>
                </c:pt>
                <c:pt idx="11">
                  <c:v>1.4024231406213898</c:v>
                </c:pt>
                <c:pt idx="12">
                  <c:v>1.2005004070612726</c:v>
                </c:pt>
                <c:pt idx="13">
                  <c:v>-3.4335973136489306</c:v>
                </c:pt>
                <c:pt idx="14">
                  <c:v>-2.1806293176024152</c:v>
                </c:pt>
                <c:pt idx="15">
                  <c:v>3.2670857982588579</c:v>
                </c:pt>
                <c:pt idx="16">
                  <c:v>0.45644309054808763</c:v>
                </c:pt>
                <c:pt idx="17">
                  <c:v>0.81646728790436895</c:v>
                </c:pt>
                <c:pt idx="18">
                  <c:v>2.6457375663371989</c:v>
                </c:pt>
                <c:pt idx="19">
                  <c:v>-0.35718557202078449</c:v>
                </c:pt>
                <c:pt idx="20">
                  <c:v>1.2765320028822935</c:v>
                </c:pt>
                <c:pt idx="21">
                  <c:v>0.9163546963178254</c:v>
                </c:pt>
                <c:pt idx="22">
                  <c:v>1.9294091591567006</c:v>
                </c:pt>
                <c:pt idx="23">
                  <c:v>0.25832950055607823</c:v>
                </c:pt>
                <c:pt idx="24">
                  <c:v>-5.4367378373144315E-2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38-4682-ACAF-1D6F53375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310264"/>
        <c:axId val="521313464"/>
      </c:lineChart>
      <c:catAx>
        <c:axId val="521310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1313464"/>
        <c:crossesAt val="-4"/>
        <c:auto val="1"/>
        <c:lblAlgn val="ctr"/>
        <c:lblOffset val="100"/>
        <c:noMultiLvlLbl val="0"/>
      </c:catAx>
      <c:valAx>
        <c:axId val="52131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131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743886743886744"/>
          <c:y val="0.82331363041472672"/>
          <c:w val="0.58494208494208499"/>
          <c:h val="5.74765603209680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11</xdr:col>
      <xdr:colOff>340360</xdr:colOff>
      <xdr:row>18</xdr:row>
      <xdr:rowOff>137154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58CE9BC-6B7D-4624-AD9C-4851D5374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647700</xdr:colOff>
      <xdr:row>19</xdr:row>
      <xdr:rowOff>0</xdr:rowOff>
    </xdr:from>
    <xdr:to>
      <xdr:col>11</xdr:col>
      <xdr:colOff>350520</xdr:colOff>
      <xdr:row>35</xdr:row>
      <xdr:rowOff>99060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06AF870-7D2E-4B00-B350-AED6C31D9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0.08652</cdr:x>
      <cdr:y>0.03989</cdr:y>
    </cdr:from>
    <cdr:to>
      <cdr:x>0.21283</cdr:x>
      <cdr:y>0.16239</cdr:y>
    </cdr:to>
    <cdr:sp macro="" textlink="">
      <cdr:nvSpPr>
        <cdr:cNvPr id="2" name="テキスト ボックス 16">
          <a:extLst xmlns:a="http://schemas.openxmlformats.org/drawingml/2006/main">
            <a:ext uri="{FF2B5EF4-FFF2-40B4-BE49-F238E27FC236}">
              <a16:creationId xmlns:a16="http://schemas.microsoft.com/office/drawing/2014/main" id="{9E2ED959-2D85-419A-B4CA-C4E0F9BCDFE0}"/>
            </a:ext>
          </a:extLst>
        </cdr:cNvPr>
        <cdr:cNvSpPr txBox="1"/>
      </cdr:nvSpPr>
      <cdr:spPr>
        <a:xfrm xmlns:a="http://schemas.openxmlformats.org/drawingml/2006/main">
          <a:off x="609600" y="142240"/>
          <a:ext cx="889987" cy="43687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ja-JP" altLang="en-US" sz="1100"/>
            <a:t>前年比、％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0AD7-E88C-4937-8E32-1A1E146597EB}">
  <dimension ref="A1:BA36"/>
  <sheetViews>
    <sheetView zoomScale="75" zoomScaleNormal="75" workbookViewId="0">
      <pane xSplit="3" ySplit="10" topLeftCell="AD18" activePane="bottomRight" state="frozen"/>
      <selection pane="topRight" activeCell="B1" sqref="B1"/>
      <selection pane="bottomLeft" activeCell="A8" sqref="A8"/>
      <selection pane="bottomRight" activeCell="AR29" sqref="AR29"/>
    </sheetView>
  </sheetViews>
  <sheetFormatPr defaultRowHeight="18" x14ac:dyDescent="0.45"/>
  <cols>
    <col min="1" max="2" width="8.796875" style="12"/>
    <col min="3" max="3" width="14.69921875" style="1" customWidth="1"/>
    <col min="4" max="7" width="11.69921875" style="1" customWidth="1"/>
    <col min="8" max="9" width="10.09765625" style="1" bestFit="1" customWidth="1"/>
    <col min="10" max="10" width="9.796875" style="1" bestFit="1" customWidth="1"/>
    <col min="11" max="11" width="11.69921875" style="1" customWidth="1"/>
    <col min="12" max="12" width="10.09765625" style="1" bestFit="1" customWidth="1"/>
    <col min="13" max="13" width="8.8984375" style="1" bestFit="1" customWidth="1"/>
    <col min="14" max="14" width="10.8984375" style="1" customWidth="1"/>
    <col min="15" max="16" width="10.09765625" style="1" bestFit="1" customWidth="1"/>
    <col min="17" max="17" width="11.19921875" style="1" customWidth="1"/>
    <col min="18" max="18" width="8.796875" style="1"/>
    <col min="19" max="19" width="10.09765625" style="1" bestFit="1" customWidth="1"/>
    <col min="20" max="20" width="12.3984375" style="1" customWidth="1"/>
    <col min="21" max="21" width="10.09765625" style="1" bestFit="1" customWidth="1"/>
    <col min="22" max="23" width="8.796875" style="1"/>
    <col min="24" max="24" width="11.3984375" style="1" customWidth="1"/>
    <col min="25" max="25" width="8.796875" style="1"/>
    <col min="26" max="28" width="10.59765625" style="1" customWidth="1"/>
    <col min="29" max="29" width="8.796875" style="1"/>
    <col min="30" max="30" width="11.19921875" style="1" bestFit="1" customWidth="1"/>
    <col min="31" max="31" width="8.796875" style="1"/>
    <col min="32" max="32" width="11.19921875" style="1" bestFit="1" customWidth="1"/>
    <col min="33" max="35" width="8.796875" style="1"/>
    <col min="36" max="36" width="8.8984375" style="4" bestFit="1" customWidth="1"/>
    <col min="37" max="37" width="8.796875" style="1"/>
    <col min="38" max="39" width="11.19921875" style="1" bestFit="1" customWidth="1"/>
    <col min="40" max="40" width="10.09765625" style="1" bestFit="1" customWidth="1"/>
    <col min="41" max="41" width="10.59765625" style="1" bestFit="1" customWidth="1"/>
    <col min="42" max="51" width="8.796875" style="1"/>
    <col min="52" max="52" width="4.69921875" style="1" customWidth="1"/>
    <col min="53" max="53" width="7.3984375" style="1" customWidth="1"/>
    <col min="54" max="16384" width="8.796875" style="1"/>
  </cols>
  <sheetData>
    <row r="1" spans="1:53" x14ac:dyDescent="0.45">
      <c r="C1" s="1" t="s">
        <v>0</v>
      </c>
      <c r="S1" s="1" t="s">
        <v>1</v>
      </c>
      <c r="AF1" s="1" t="s">
        <v>2</v>
      </c>
    </row>
    <row r="2" spans="1:53" x14ac:dyDescent="0.45">
      <c r="C2" s="1" t="s">
        <v>3</v>
      </c>
      <c r="S2" s="1" t="s">
        <v>4</v>
      </c>
      <c r="AF2" s="1" t="s">
        <v>5</v>
      </c>
    </row>
    <row r="3" spans="1:53" s="5" customFormat="1" x14ac:dyDescent="0.45">
      <c r="A3" s="12"/>
      <c r="B3" s="12"/>
      <c r="AJ3" s="4"/>
    </row>
    <row r="4" spans="1:53" s="5" customFormat="1" x14ac:dyDescent="0.45">
      <c r="A4" s="12"/>
      <c r="B4" s="12"/>
      <c r="AJ4" s="4"/>
      <c r="AL4" s="17" t="s">
        <v>107</v>
      </c>
    </row>
    <row r="5" spans="1:53" s="5" customFormat="1" x14ac:dyDescent="0.45">
      <c r="A5" s="12"/>
      <c r="B5" s="12"/>
      <c r="D5" s="6" t="s">
        <v>87</v>
      </c>
      <c r="E5" s="6" t="s">
        <v>88</v>
      </c>
      <c r="F5" s="9"/>
      <c r="G5" s="9"/>
      <c r="H5" s="6" t="s">
        <v>88</v>
      </c>
      <c r="I5" s="6" t="s">
        <v>89</v>
      </c>
      <c r="J5" s="6" t="s">
        <v>90</v>
      </c>
      <c r="K5" s="6" t="s">
        <v>91</v>
      </c>
      <c r="L5" s="6" t="s">
        <v>91</v>
      </c>
      <c r="M5" s="6" t="s">
        <v>91</v>
      </c>
      <c r="N5" s="6" t="s">
        <v>92</v>
      </c>
      <c r="O5" s="6" t="s">
        <v>93</v>
      </c>
      <c r="P5" s="6" t="s">
        <v>92</v>
      </c>
      <c r="Q5" s="9"/>
      <c r="AJ5" s="4"/>
    </row>
    <row r="6" spans="1:53" s="3" customFormat="1" ht="36" x14ac:dyDescent="0.45">
      <c r="A6" s="13"/>
      <c r="B6" s="13"/>
      <c r="D6" s="3" t="s">
        <v>6</v>
      </c>
      <c r="E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Q6" s="8" t="s">
        <v>15</v>
      </c>
      <c r="S6" s="3" t="s">
        <v>16</v>
      </c>
      <c r="T6" s="3" t="s">
        <v>17</v>
      </c>
      <c r="U6" s="3" t="s">
        <v>18</v>
      </c>
      <c r="X6" s="3" t="s">
        <v>19</v>
      </c>
      <c r="Z6" s="3" t="s">
        <v>20</v>
      </c>
      <c r="AA6" s="3" t="s">
        <v>21</v>
      </c>
      <c r="AB6" s="3" t="s">
        <v>22</v>
      </c>
      <c r="AD6" s="3" t="s">
        <v>23</v>
      </c>
      <c r="AF6" s="3" t="s">
        <v>24</v>
      </c>
      <c r="AJ6" s="10" t="s">
        <v>94</v>
      </c>
    </row>
    <row r="7" spans="1:53" x14ac:dyDescent="0.45">
      <c r="F7" s="1" t="s">
        <v>25</v>
      </c>
      <c r="N7" s="1" t="s">
        <v>26</v>
      </c>
      <c r="O7" s="1" t="s">
        <v>27</v>
      </c>
      <c r="P7" s="1" t="s">
        <v>28</v>
      </c>
      <c r="U7" s="1" t="s">
        <v>29</v>
      </c>
      <c r="V7" s="1" t="s">
        <v>30</v>
      </c>
      <c r="W7" s="1" t="s">
        <v>31</v>
      </c>
      <c r="AV7" s="22" t="s">
        <v>118</v>
      </c>
    </row>
    <row r="8" spans="1:53" x14ac:dyDescent="0.45">
      <c r="G8" s="1" t="s">
        <v>32</v>
      </c>
      <c r="AL8" s="18" t="s">
        <v>112</v>
      </c>
      <c r="AQ8" s="18" t="s">
        <v>117</v>
      </c>
      <c r="AV8" s="18" t="s">
        <v>121</v>
      </c>
      <c r="AW8" s="18" t="s">
        <v>122</v>
      </c>
      <c r="AX8" s="18" t="s">
        <v>123</v>
      </c>
      <c r="AY8" s="18" t="s">
        <v>124</v>
      </c>
    </row>
    <row r="9" spans="1:53" x14ac:dyDescent="0.45"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  <c r="N9" s="1" t="s">
        <v>43</v>
      </c>
      <c r="Q9" s="1" t="s">
        <v>44</v>
      </c>
      <c r="S9" s="1" t="s">
        <v>45</v>
      </c>
      <c r="T9" s="1" t="s">
        <v>46</v>
      </c>
      <c r="U9" s="1" t="s">
        <v>47</v>
      </c>
      <c r="X9" s="1" t="s">
        <v>48</v>
      </c>
      <c r="Z9" s="1" t="s">
        <v>49</v>
      </c>
      <c r="AA9" s="1" t="s">
        <v>50</v>
      </c>
      <c r="AB9" s="1" t="s">
        <v>51</v>
      </c>
      <c r="AD9" s="1" t="s">
        <v>52</v>
      </c>
      <c r="AF9" s="1" t="s">
        <v>53</v>
      </c>
      <c r="AV9" s="18" t="s">
        <v>119</v>
      </c>
      <c r="AW9" s="22" t="s">
        <v>118</v>
      </c>
      <c r="AX9" s="22" t="s">
        <v>118</v>
      </c>
      <c r="AY9" s="22" t="s">
        <v>118</v>
      </c>
      <c r="BA9" s="18" t="s">
        <v>120</v>
      </c>
    </row>
    <row r="10" spans="1:53" x14ac:dyDescent="0.45">
      <c r="A10" s="15" t="s">
        <v>105</v>
      </c>
      <c r="B10" s="15" t="s">
        <v>106</v>
      </c>
      <c r="C10" s="1" t="s">
        <v>54</v>
      </c>
      <c r="N10" s="1" t="s">
        <v>55</v>
      </c>
      <c r="O10" s="1" t="s">
        <v>56</v>
      </c>
      <c r="P10" s="1" t="s">
        <v>57</v>
      </c>
      <c r="U10" s="1" t="s">
        <v>58</v>
      </c>
      <c r="V10" s="1" t="s">
        <v>59</v>
      </c>
      <c r="W10" s="1" t="s">
        <v>60</v>
      </c>
      <c r="AL10" s="15" t="s">
        <v>108</v>
      </c>
      <c r="AM10" s="15" t="s">
        <v>109</v>
      </c>
      <c r="AN10" s="15" t="s">
        <v>110</v>
      </c>
      <c r="AO10" s="15" t="s">
        <v>111</v>
      </c>
      <c r="AQ10" s="15" t="s">
        <v>113</v>
      </c>
      <c r="AR10" s="15" t="s">
        <v>114</v>
      </c>
      <c r="AS10" s="15" t="s">
        <v>115</v>
      </c>
      <c r="AT10" s="15" t="s">
        <v>116</v>
      </c>
      <c r="AV10" s="15" t="s">
        <v>108</v>
      </c>
      <c r="AW10" s="15" t="s">
        <v>109</v>
      </c>
      <c r="AX10" s="15" t="s">
        <v>110</v>
      </c>
      <c r="AY10" s="15" t="s">
        <v>111</v>
      </c>
    </row>
    <row r="11" spans="1:53" x14ac:dyDescent="0.45">
      <c r="A11" s="12">
        <v>0</v>
      </c>
      <c r="B11" s="12">
        <v>94</v>
      </c>
      <c r="C11" s="1" t="s">
        <v>61</v>
      </c>
      <c r="D11" s="16">
        <v>426889.1</v>
      </c>
      <c r="E11" s="2">
        <v>245683.7</v>
      </c>
      <c r="F11" s="2">
        <v>241525.9</v>
      </c>
      <c r="G11" s="2">
        <v>204412.5</v>
      </c>
      <c r="H11" s="2">
        <v>26920.2</v>
      </c>
      <c r="I11" s="2">
        <v>60788.2</v>
      </c>
      <c r="J11" s="1">
        <v>-512.4</v>
      </c>
      <c r="K11" s="2">
        <v>72309.600000000006</v>
      </c>
      <c r="L11" s="2">
        <v>43137.2</v>
      </c>
      <c r="M11" s="1">
        <v>721.2</v>
      </c>
      <c r="N11" s="2">
        <v>-10606.3</v>
      </c>
      <c r="O11" s="2">
        <v>34762.1</v>
      </c>
      <c r="P11" s="2">
        <v>45368.4</v>
      </c>
      <c r="Q11" s="2">
        <v>-11552.5</v>
      </c>
      <c r="S11" s="2">
        <v>19152.400000000001</v>
      </c>
      <c r="T11" s="2">
        <v>446041.4</v>
      </c>
      <c r="U11" s="2">
        <v>3802.2</v>
      </c>
      <c r="V11" s="2">
        <v>14738.2</v>
      </c>
      <c r="W11" s="2">
        <v>10936</v>
      </c>
      <c r="X11" s="2">
        <v>449843.6</v>
      </c>
      <c r="Z11" s="2">
        <v>446414.9</v>
      </c>
      <c r="AA11" s="2">
        <v>331638.40000000002</v>
      </c>
      <c r="AB11" s="2">
        <v>114933.2</v>
      </c>
      <c r="AD11" s="2">
        <v>127861.1</v>
      </c>
      <c r="AF11" s="2">
        <v>426529.9</v>
      </c>
      <c r="AJ11" s="11"/>
      <c r="AL11" s="2">
        <f>D11</f>
        <v>426889.1</v>
      </c>
      <c r="AM11" s="2">
        <f>E11</f>
        <v>245683.7</v>
      </c>
      <c r="AN11" s="2">
        <f>I11</f>
        <v>60788.2</v>
      </c>
      <c r="AO11" s="20">
        <f>AL11-AM11-AN11</f>
        <v>120417.19999999997</v>
      </c>
      <c r="AQ11" s="19"/>
    </row>
    <row r="12" spans="1:53" x14ac:dyDescent="0.45">
      <c r="A12" s="12">
        <v>0</v>
      </c>
      <c r="B12" s="12">
        <v>95</v>
      </c>
      <c r="C12" s="1" t="s">
        <v>62</v>
      </c>
      <c r="D12" s="16">
        <v>440974.2</v>
      </c>
      <c r="E12" s="2">
        <v>251970.1</v>
      </c>
      <c r="F12" s="2">
        <v>247606.3</v>
      </c>
      <c r="G12" s="2">
        <v>209677.3</v>
      </c>
      <c r="H12" s="2">
        <v>25393.1</v>
      </c>
      <c r="I12" s="2">
        <v>66179.5</v>
      </c>
      <c r="J12" s="2">
        <v>1442.9</v>
      </c>
      <c r="K12" s="2">
        <v>74780.5</v>
      </c>
      <c r="L12" s="2">
        <v>46217.599999999999</v>
      </c>
      <c r="M12" s="1">
        <v>377</v>
      </c>
      <c r="N12" s="2">
        <v>-15675</v>
      </c>
      <c r="O12" s="2">
        <v>36215.300000000003</v>
      </c>
      <c r="P12" s="2">
        <v>51890.3</v>
      </c>
      <c r="Q12" s="2">
        <v>-9711.5</v>
      </c>
      <c r="S12" s="2">
        <v>21168.5</v>
      </c>
      <c r="T12" s="2">
        <v>462142.7</v>
      </c>
      <c r="U12" s="2">
        <v>4445</v>
      </c>
      <c r="V12" s="2">
        <v>15600.6</v>
      </c>
      <c r="W12" s="2">
        <v>11155.6</v>
      </c>
      <c r="X12" s="2">
        <v>466587.7</v>
      </c>
      <c r="Z12" s="2">
        <v>464424.3</v>
      </c>
      <c r="AA12" s="2">
        <v>344416</v>
      </c>
      <c r="AB12" s="2">
        <v>120190.5</v>
      </c>
      <c r="AD12" s="2">
        <v>135151.5</v>
      </c>
      <c r="AF12" s="2">
        <v>438911</v>
      </c>
      <c r="AJ12" s="23">
        <f>(D12-D11)/D11*100</f>
        <v>3.2994752032787988</v>
      </c>
      <c r="AL12" s="2">
        <f t="shared" ref="AL12:AL36" si="0">D12</f>
        <v>440974.2</v>
      </c>
      <c r="AM12" s="2">
        <f t="shared" ref="AM12:AM36" si="1">E12</f>
        <v>251970.1</v>
      </c>
      <c r="AN12" s="2">
        <f t="shared" ref="AN12:AN36" si="2">I12</f>
        <v>66179.5</v>
      </c>
      <c r="AO12" s="20">
        <f t="shared" ref="AO12:AO36" si="3">AL12-AM12-AN12</f>
        <v>122824.6</v>
      </c>
      <c r="AQ12" s="20">
        <f>AL12-AL11</f>
        <v>14085.100000000035</v>
      </c>
      <c r="AR12" s="20">
        <f>AM12-AM11</f>
        <v>6286.3999999999942</v>
      </c>
      <c r="AS12" s="20">
        <f>AN12-AN11</f>
        <v>5391.3000000000029</v>
      </c>
      <c r="AT12" s="20">
        <f>AO12-AO11</f>
        <v>2407.4000000000378</v>
      </c>
      <c r="AV12" s="22">
        <f>AQ12/AL11*100</f>
        <v>3.2994752032787988</v>
      </c>
      <c r="AW12" s="24">
        <f>AR12/AL11*100</f>
        <v>1.472607288403474</v>
      </c>
      <c r="AX12" s="24">
        <f>AS12/AL11*100</f>
        <v>1.26292753785468</v>
      </c>
      <c r="AY12" s="24">
        <f>AT12/AL11*100</f>
        <v>0.56394037702064492</v>
      </c>
      <c r="BA12" s="25">
        <f>AV12-SUM(AW12:AY12)</f>
        <v>0</v>
      </c>
    </row>
    <row r="13" spans="1:53" x14ac:dyDescent="0.45">
      <c r="A13" s="12">
        <v>0</v>
      </c>
      <c r="B13" s="12">
        <v>96</v>
      </c>
      <c r="C13" s="1" t="s">
        <v>63</v>
      </c>
      <c r="D13" s="16">
        <v>453653.1</v>
      </c>
      <c r="E13" s="2">
        <v>258151.7</v>
      </c>
      <c r="F13" s="2">
        <v>253738.1</v>
      </c>
      <c r="G13" s="2">
        <v>214933.8</v>
      </c>
      <c r="H13" s="2">
        <v>28601.200000000001</v>
      </c>
      <c r="I13" s="2">
        <v>69847.7</v>
      </c>
      <c r="J13" s="2">
        <v>1480.5</v>
      </c>
      <c r="K13" s="2">
        <v>76362.399999999994</v>
      </c>
      <c r="L13" s="2">
        <v>45479</v>
      </c>
      <c r="M13" s="1">
        <v>250.4</v>
      </c>
      <c r="N13" s="2">
        <v>-17757.2</v>
      </c>
      <c r="O13" s="2">
        <v>38556.400000000001</v>
      </c>
      <c r="P13" s="2">
        <v>56313.599999999999</v>
      </c>
      <c r="Q13" s="2">
        <v>-8762.5</v>
      </c>
      <c r="S13" s="2">
        <v>19530.5</v>
      </c>
      <c r="T13" s="2">
        <v>473183.6</v>
      </c>
      <c r="U13" s="2">
        <v>5944.4</v>
      </c>
      <c r="V13" s="2">
        <v>11704.3</v>
      </c>
      <c r="W13" s="2">
        <v>5759.8</v>
      </c>
      <c r="X13" s="2">
        <v>479128.1</v>
      </c>
      <c r="Z13" s="2">
        <v>478354.8</v>
      </c>
      <c r="AA13" s="2">
        <v>357439.8</v>
      </c>
      <c r="AB13" s="2">
        <v>120958</v>
      </c>
      <c r="AD13" s="2">
        <v>141215.79999999999</v>
      </c>
      <c r="AF13" s="2">
        <v>451613.3</v>
      </c>
      <c r="AJ13" s="11">
        <f t="shared" ref="AJ12:AJ35" si="4">(D13-D12)/D12*100</f>
        <v>2.8752022227150622</v>
      </c>
      <c r="AL13" s="2">
        <f t="shared" si="0"/>
        <v>453653.1</v>
      </c>
      <c r="AM13" s="2">
        <f t="shared" si="1"/>
        <v>258151.7</v>
      </c>
      <c r="AN13" s="2">
        <f t="shared" si="2"/>
        <v>69847.7</v>
      </c>
      <c r="AO13" s="20">
        <f t="shared" si="3"/>
        <v>125653.69999999997</v>
      </c>
      <c r="AQ13" s="20">
        <f t="shared" ref="AQ13:AQ36" si="5">AL13-AL12</f>
        <v>12678.899999999965</v>
      </c>
      <c r="AR13" s="20">
        <f t="shared" ref="AR13:AR36" si="6">AM13-AM12</f>
        <v>6181.6000000000058</v>
      </c>
      <c r="AS13" s="20">
        <f t="shared" ref="AS13:AS36" si="7">AN13-AN12</f>
        <v>3668.1999999999971</v>
      </c>
      <c r="AT13" s="20">
        <f t="shared" ref="AT13:AT36" si="8">AO13-AO12</f>
        <v>2829.0999999999622</v>
      </c>
      <c r="AV13" s="22">
        <f t="shared" ref="AV13:AV36" si="9">AQ13/AL12*100</f>
        <v>2.8752022227150622</v>
      </c>
      <c r="AW13" s="24">
        <f t="shared" ref="AW13:AW36" si="10">AR13/AL12*100</f>
        <v>1.4018053663910508</v>
      </c>
      <c r="AX13" s="24">
        <f t="shared" ref="AX13:AX36" si="11">AS13/AL12*100</f>
        <v>0.83184004869219041</v>
      </c>
      <c r="AY13" s="24">
        <f t="shared" ref="AY13:AY36" si="12">AT13/AL12*100</f>
        <v>0.6415568076318211</v>
      </c>
      <c r="BA13" s="25">
        <f t="shared" ref="BA13:BA36" si="13">AV13-SUM(AW13:AY13)</f>
        <v>0</v>
      </c>
    </row>
    <row r="14" spans="1:53" x14ac:dyDescent="0.45">
      <c r="A14" s="12">
        <v>0</v>
      </c>
      <c r="B14" s="12">
        <v>97</v>
      </c>
      <c r="C14" s="1" t="s">
        <v>64</v>
      </c>
      <c r="D14" s="16">
        <v>453794.6</v>
      </c>
      <c r="E14" s="2">
        <v>255781.6</v>
      </c>
      <c r="F14" s="2">
        <v>251423.5</v>
      </c>
      <c r="G14" s="2">
        <v>211941.4</v>
      </c>
      <c r="H14" s="2">
        <v>23423</v>
      </c>
      <c r="I14" s="2">
        <v>71870.7</v>
      </c>
      <c r="J14" s="2">
        <v>3388.2</v>
      </c>
      <c r="K14" s="2">
        <v>77174.7</v>
      </c>
      <c r="L14" s="2">
        <v>42477</v>
      </c>
      <c r="M14" s="1">
        <v>272.2</v>
      </c>
      <c r="N14" s="2">
        <v>-13120.9</v>
      </c>
      <c r="O14" s="2">
        <v>41992.1</v>
      </c>
      <c r="P14" s="2">
        <v>55113</v>
      </c>
      <c r="Q14" s="2">
        <v>-7471.9</v>
      </c>
      <c r="S14" s="2">
        <v>19608.599999999999</v>
      </c>
      <c r="T14" s="2">
        <v>473403.2</v>
      </c>
      <c r="U14" s="2">
        <v>6191.5</v>
      </c>
      <c r="V14" s="2">
        <v>12216.9</v>
      </c>
      <c r="W14" s="2">
        <v>6025.4</v>
      </c>
      <c r="X14" s="2">
        <v>479594.8</v>
      </c>
      <c r="Z14" s="2">
        <v>473408.6</v>
      </c>
      <c r="AA14" s="2">
        <v>354536.2</v>
      </c>
      <c r="AB14" s="2">
        <v>118894.1</v>
      </c>
      <c r="AD14" s="2">
        <v>136077</v>
      </c>
      <c r="AF14" s="2">
        <v>449942.6</v>
      </c>
      <c r="AJ14" s="11">
        <f t="shared" si="4"/>
        <v>3.1191234006777424E-2</v>
      </c>
      <c r="AL14" s="2">
        <f t="shared" si="0"/>
        <v>453794.6</v>
      </c>
      <c r="AM14" s="2">
        <f t="shared" si="1"/>
        <v>255781.6</v>
      </c>
      <c r="AN14" s="2">
        <f t="shared" si="2"/>
        <v>71870.7</v>
      </c>
      <c r="AO14" s="20">
        <f t="shared" si="3"/>
        <v>126142.29999999997</v>
      </c>
      <c r="AQ14" s="20">
        <f t="shared" si="5"/>
        <v>141.5</v>
      </c>
      <c r="AR14" s="20">
        <f t="shared" si="6"/>
        <v>-2370.1000000000058</v>
      </c>
      <c r="AS14" s="20">
        <f t="shared" si="7"/>
        <v>2023</v>
      </c>
      <c r="AT14" s="20">
        <f t="shared" si="8"/>
        <v>488.60000000000582</v>
      </c>
      <c r="AV14" s="22">
        <f t="shared" si="9"/>
        <v>3.1191234006777424E-2</v>
      </c>
      <c r="AW14" s="24">
        <f t="shared" si="10"/>
        <v>-0.52244765879479405</v>
      </c>
      <c r="AX14" s="24">
        <f t="shared" si="11"/>
        <v>0.44593545155979319</v>
      </c>
      <c r="AY14" s="24">
        <f t="shared" si="12"/>
        <v>0.10770344124177833</v>
      </c>
      <c r="BA14" s="25">
        <f t="shared" si="13"/>
        <v>-5.5511151231257827E-17</v>
      </c>
    </row>
    <row r="15" spans="1:53" x14ac:dyDescent="0.45">
      <c r="A15" s="12">
        <v>0</v>
      </c>
      <c r="B15" s="12">
        <v>98</v>
      </c>
      <c r="C15" s="1" t="s">
        <v>65</v>
      </c>
      <c r="D15" s="16">
        <v>449786.4</v>
      </c>
      <c r="E15" s="2">
        <v>256657.7</v>
      </c>
      <c r="F15" s="2">
        <v>251557</v>
      </c>
      <c r="G15" s="2">
        <v>211407.2</v>
      </c>
      <c r="H15" s="2">
        <v>21081.4</v>
      </c>
      <c r="I15" s="2">
        <v>69347.600000000006</v>
      </c>
      <c r="J15" s="1">
        <v>-13.3</v>
      </c>
      <c r="K15" s="2">
        <v>78655.399999999994</v>
      </c>
      <c r="L15" s="2">
        <v>43421.599999999999</v>
      </c>
      <c r="M15" s="1">
        <v>-211</v>
      </c>
      <c r="N15" s="2">
        <v>-11108.4</v>
      </c>
      <c r="O15" s="2">
        <v>40405.5</v>
      </c>
      <c r="P15" s="2">
        <v>51513.9</v>
      </c>
      <c r="Q15" s="2">
        <v>-8044.6</v>
      </c>
      <c r="S15" s="2">
        <v>20258.900000000001</v>
      </c>
      <c r="T15" s="2">
        <v>470045.3</v>
      </c>
      <c r="U15" s="2">
        <v>5385.2</v>
      </c>
      <c r="V15" s="2">
        <v>10718.6</v>
      </c>
      <c r="W15" s="2">
        <v>5333.3</v>
      </c>
      <c r="X15" s="2">
        <v>475430.5</v>
      </c>
      <c r="Z15" s="2">
        <v>468132.6</v>
      </c>
      <c r="AA15" s="2">
        <v>347324.6</v>
      </c>
      <c r="AB15" s="2">
        <v>120978.1</v>
      </c>
      <c r="AD15" s="2">
        <v>132164.9</v>
      </c>
      <c r="AF15" s="2">
        <v>449285.4</v>
      </c>
      <c r="AJ15" s="11">
        <f t="shared" si="4"/>
        <v>-0.88326304455803428</v>
      </c>
      <c r="AL15" s="2">
        <f t="shared" si="0"/>
        <v>449786.4</v>
      </c>
      <c r="AM15" s="2">
        <f t="shared" si="1"/>
        <v>256657.7</v>
      </c>
      <c r="AN15" s="2">
        <f t="shared" si="2"/>
        <v>69347.600000000006</v>
      </c>
      <c r="AO15" s="20">
        <f t="shared" si="3"/>
        <v>123781.1</v>
      </c>
      <c r="AQ15" s="20">
        <f t="shared" si="5"/>
        <v>-4008.1999999999534</v>
      </c>
      <c r="AR15" s="20">
        <f t="shared" si="6"/>
        <v>876.10000000000582</v>
      </c>
      <c r="AS15" s="20">
        <f t="shared" si="7"/>
        <v>-2523.0999999999913</v>
      </c>
      <c r="AT15" s="20">
        <f t="shared" si="8"/>
        <v>-2361.199999999968</v>
      </c>
      <c r="AV15" s="22">
        <f t="shared" si="9"/>
        <v>-0.88326304455803428</v>
      </c>
      <c r="AW15" s="24">
        <f t="shared" si="10"/>
        <v>0.19306091346173046</v>
      </c>
      <c r="AX15" s="24">
        <f t="shared" si="11"/>
        <v>-0.55600044601676435</v>
      </c>
      <c r="AY15" s="24">
        <f t="shared" si="12"/>
        <v>-0.52032351200300042</v>
      </c>
      <c r="BA15" s="25">
        <f t="shared" si="13"/>
        <v>0</v>
      </c>
    </row>
    <row r="16" spans="1:53" x14ac:dyDescent="0.45">
      <c r="A16" s="12">
        <v>0</v>
      </c>
      <c r="B16" s="12">
        <v>99</v>
      </c>
      <c r="C16" s="1" t="s">
        <v>66</v>
      </c>
      <c r="D16" s="16">
        <v>452884.6</v>
      </c>
      <c r="E16" s="2">
        <v>260435.7</v>
      </c>
      <c r="F16" s="2">
        <v>254945</v>
      </c>
      <c r="G16" s="2">
        <v>213864.3</v>
      </c>
      <c r="H16" s="2">
        <v>21752.2</v>
      </c>
      <c r="I16" s="2">
        <v>68349.8</v>
      </c>
      <c r="J16" s="2">
        <v>-2985.5</v>
      </c>
      <c r="K16" s="2">
        <v>81524</v>
      </c>
      <c r="L16" s="2">
        <v>43152.5</v>
      </c>
      <c r="M16" s="1">
        <v>-83.5</v>
      </c>
      <c r="N16" s="2">
        <v>-12056.2</v>
      </c>
      <c r="O16" s="2">
        <v>42841</v>
      </c>
      <c r="P16" s="2">
        <v>54897.2</v>
      </c>
      <c r="Q16" s="2">
        <v>-7204.4</v>
      </c>
      <c r="S16" s="2">
        <v>20100.3</v>
      </c>
      <c r="T16" s="2">
        <v>472984.9</v>
      </c>
      <c r="U16" s="2">
        <v>6092.4</v>
      </c>
      <c r="V16" s="2">
        <v>10065.6</v>
      </c>
      <c r="W16" s="2">
        <v>3973.3</v>
      </c>
      <c r="X16" s="2">
        <v>479077.3</v>
      </c>
      <c r="Z16" s="2">
        <v>471205.8</v>
      </c>
      <c r="AA16" s="2">
        <v>347772.4</v>
      </c>
      <c r="AB16" s="2">
        <v>123692.6</v>
      </c>
      <c r="AD16" s="2">
        <v>131438.29999999999</v>
      </c>
      <c r="AF16" s="2">
        <v>455018.1</v>
      </c>
      <c r="AJ16" s="11">
        <f t="shared" si="4"/>
        <v>0.6888158468108313</v>
      </c>
      <c r="AL16" s="2">
        <f t="shared" si="0"/>
        <v>452884.6</v>
      </c>
      <c r="AM16" s="2">
        <f t="shared" si="1"/>
        <v>260435.7</v>
      </c>
      <c r="AN16" s="2">
        <f t="shared" si="2"/>
        <v>68349.8</v>
      </c>
      <c r="AO16" s="20">
        <f t="shared" si="3"/>
        <v>124099.09999999996</v>
      </c>
      <c r="AQ16" s="20">
        <f t="shared" si="5"/>
        <v>3098.1999999999534</v>
      </c>
      <c r="AR16" s="20">
        <f t="shared" si="6"/>
        <v>3778</v>
      </c>
      <c r="AS16" s="20">
        <f t="shared" si="7"/>
        <v>-997.80000000000291</v>
      </c>
      <c r="AT16" s="20">
        <f t="shared" si="8"/>
        <v>317.99999999995634</v>
      </c>
      <c r="AV16" s="22">
        <f t="shared" si="9"/>
        <v>0.6888158468108313</v>
      </c>
      <c r="AW16" s="24">
        <f t="shared" si="10"/>
        <v>0.8399542538413789</v>
      </c>
      <c r="AX16" s="24">
        <f t="shared" si="11"/>
        <v>-0.22183863273767343</v>
      </c>
      <c r="AY16" s="24">
        <f t="shared" si="12"/>
        <v>7.0700225707125947E-2</v>
      </c>
      <c r="BA16" s="25">
        <f t="shared" si="13"/>
        <v>0</v>
      </c>
    </row>
    <row r="17" spans="1:53" x14ac:dyDescent="0.45">
      <c r="A17" s="12">
        <v>0</v>
      </c>
      <c r="B17" s="14" t="s">
        <v>95</v>
      </c>
      <c r="C17" s="1" t="s">
        <v>67</v>
      </c>
      <c r="D17" s="16">
        <v>464182.6</v>
      </c>
      <c r="E17" s="2">
        <v>263971.8</v>
      </c>
      <c r="F17" s="2">
        <v>259135.9</v>
      </c>
      <c r="G17" s="2">
        <v>217046.3</v>
      </c>
      <c r="H17" s="2">
        <v>21652</v>
      </c>
      <c r="I17" s="2">
        <v>72652.2</v>
      </c>
      <c r="J17" s="1">
        <v>542.79999999999995</v>
      </c>
      <c r="K17" s="2">
        <v>84487.9</v>
      </c>
      <c r="L17" s="2">
        <v>40017.9</v>
      </c>
      <c r="M17" s="1">
        <v>-30.9</v>
      </c>
      <c r="N17" s="2">
        <v>-13482.3</v>
      </c>
      <c r="O17" s="2">
        <v>46914.1</v>
      </c>
      <c r="P17" s="2">
        <v>60396.4</v>
      </c>
      <c r="Q17" s="2">
        <v>-5628.8</v>
      </c>
      <c r="S17" s="2">
        <v>20017.400000000001</v>
      </c>
      <c r="T17" s="2">
        <v>484200</v>
      </c>
      <c r="U17" s="2">
        <v>7406.3</v>
      </c>
      <c r="V17" s="2">
        <v>11514.9</v>
      </c>
      <c r="W17" s="2">
        <v>4108.5</v>
      </c>
      <c r="X17" s="2">
        <v>491606.3</v>
      </c>
      <c r="Z17" s="2">
        <v>482589.4</v>
      </c>
      <c r="AA17" s="2">
        <v>358954.7</v>
      </c>
      <c r="AB17" s="2">
        <v>123736.3</v>
      </c>
      <c r="AD17" s="2">
        <v>133056.20000000001</v>
      </c>
      <c r="AF17" s="2">
        <v>463204.8</v>
      </c>
      <c r="AJ17" s="11">
        <f t="shared" si="4"/>
        <v>2.4946752439804754</v>
      </c>
      <c r="AL17" s="2">
        <f t="shared" si="0"/>
        <v>464182.6</v>
      </c>
      <c r="AM17" s="2">
        <f t="shared" si="1"/>
        <v>263971.8</v>
      </c>
      <c r="AN17" s="2">
        <f t="shared" si="2"/>
        <v>72652.2</v>
      </c>
      <c r="AO17" s="20">
        <f t="shared" si="3"/>
        <v>127558.59999999999</v>
      </c>
      <c r="AQ17" s="20">
        <f t="shared" si="5"/>
        <v>11298</v>
      </c>
      <c r="AR17" s="20">
        <f t="shared" si="6"/>
        <v>3536.0999999999767</v>
      </c>
      <c r="AS17" s="20">
        <f t="shared" si="7"/>
        <v>4302.3999999999942</v>
      </c>
      <c r="AT17" s="20">
        <f t="shared" si="8"/>
        <v>3459.5000000000291</v>
      </c>
      <c r="AV17" s="22">
        <f t="shared" si="9"/>
        <v>2.4946752439804754</v>
      </c>
      <c r="AW17" s="24">
        <f t="shared" si="10"/>
        <v>0.78079493098241293</v>
      </c>
      <c r="AX17" s="24">
        <f t="shared" si="11"/>
        <v>0.94999918301483299</v>
      </c>
      <c r="AY17" s="24">
        <f t="shared" si="12"/>
        <v>0.76388112998322955</v>
      </c>
      <c r="BA17" s="25">
        <f t="shared" si="13"/>
        <v>0</v>
      </c>
    </row>
    <row r="18" spans="1:53" x14ac:dyDescent="0.45">
      <c r="A18" s="12">
        <v>0</v>
      </c>
      <c r="B18" s="14" t="s">
        <v>96</v>
      </c>
      <c r="C18" s="1" t="s">
        <v>68</v>
      </c>
      <c r="D18" s="16">
        <v>461747.20000000001</v>
      </c>
      <c r="E18" s="2">
        <v>268881.09999999998</v>
      </c>
      <c r="F18" s="2">
        <v>263697.5</v>
      </c>
      <c r="G18" s="2">
        <v>220630.7</v>
      </c>
      <c r="H18" s="2">
        <v>20222.400000000001</v>
      </c>
      <c r="I18" s="2">
        <v>69614.3</v>
      </c>
      <c r="J18" s="2">
        <v>-1012.7</v>
      </c>
      <c r="K18" s="2">
        <v>87638.6</v>
      </c>
      <c r="L18" s="2">
        <v>37872.800000000003</v>
      </c>
      <c r="M18" s="1">
        <v>-209.8</v>
      </c>
      <c r="N18" s="2">
        <v>-15123.5</v>
      </c>
      <c r="O18" s="2">
        <v>43300.2</v>
      </c>
      <c r="P18" s="2">
        <v>58423.7</v>
      </c>
      <c r="Q18" s="2">
        <v>-6135.9</v>
      </c>
      <c r="S18" s="2">
        <v>19203.599999999999</v>
      </c>
      <c r="T18" s="2">
        <v>480950.8</v>
      </c>
      <c r="U18" s="2">
        <v>7433.8</v>
      </c>
      <c r="V18" s="2">
        <v>11274.8</v>
      </c>
      <c r="W18" s="2">
        <v>3841</v>
      </c>
      <c r="X18" s="2">
        <v>488384.6</v>
      </c>
      <c r="Z18" s="2">
        <v>482520.6</v>
      </c>
      <c r="AA18" s="2">
        <v>357931</v>
      </c>
      <c r="AB18" s="2">
        <v>124726.39999999999</v>
      </c>
      <c r="AD18" s="2">
        <v>126590.7</v>
      </c>
      <c r="AF18" s="2">
        <v>462209.4</v>
      </c>
      <c r="AJ18" s="11">
        <f t="shared" si="4"/>
        <v>-0.52466421619422299</v>
      </c>
      <c r="AL18" s="2">
        <f t="shared" si="0"/>
        <v>461747.20000000001</v>
      </c>
      <c r="AM18" s="2">
        <f t="shared" si="1"/>
        <v>268881.09999999998</v>
      </c>
      <c r="AN18" s="2">
        <f t="shared" si="2"/>
        <v>69614.3</v>
      </c>
      <c r="AO18" s="20">
        <f t="shared" si="3"/>
        <v>123251.80000000003</v>
      </c>
      <c r="AQ18" s="20">
        <f t="shared" si="5"/>
        <v>-2435.3999999999651</v>
      </c>
      <c r="AR18" s="20">
        <f t="shared" si="6"/>
        <v>4909.2999999999884</v>
      </c>
      <c r="AS18" s="20">
        <f t="shared" si="7"/>
        <v>-3037.8999999999942</v>
      </c>
      <c r="AT18" s="20">
        <f t="shared" si="8"/>
        <v>-4306.7999999999593</v>
      </c>
      <c r="AV18" s="22">
        <f t="shared" si="9"/>
        <v>-0.52466421619422299</v>
      </c>
      <c r="AW18" s="24">
        <f t="shared" si="10"/>
        <v>1.0576225821476266</v>
      </c>
      <c r="AX18" s="24">
        <f t="shared" si="11"/>
        <v>-0.6544622741136773</v>
      </c>
      <c r="AY18" s="24">
        <f t="shared" si="12"/>
        <v>-0.92782452422817219</v>
      </c>
      <c r="BA18" s="25">
        <f t="shared" si="13"/>
        <v>0</v>
      </c>
    </row>
    <row r="19" spans="1:53" x14ac:dyDescent="0.45">
      <c r="A19" s="12">
        <v>0</v>
      </c>
      <c r="B19" s="14" t="s">
        <v>103</v>
      </c>
      <c r="C19" s="1" t="s">
        <v>69</v>
      </c>
      <c r="D19" s="16">
        <v>465846.1</v>
      </c>
      <c r="E19" s="2">
        <v>271953.3</v>
      </c>
      <c r="F19" s="2">
        <v>266957</v>
      </c>
      <c r="G19" s="2">
        <v>222985.2</v>
      </c>
      <c r="H19" s="2">
        <v>19849.5</v>
      </c>
      <c r="I19" s="2">
        <v>67355.3</v>
      </c>
      <c r="J19" s="2">
        <v>-1046.7</v>
      </c>
      <c r="K19" s="2">
        <v>89425.5</v>
      </c>
      <c r="L19" s="2">
        <v>36055</v>
      </c>
      <c r="M19" s="1">
        <v>-123.2</v>
      </c>
      <c r="N19" s="2">
        <v>-12656.2</v>
      </c>
      <c r="O19" s="2">
        <v>48532.800000000003</v>
      </c>
      <c r="P19" s="2">
        <v>61189</v>
      </c>
      <c r="Q19" s="2">
        <v>-4966.6000000000004</v>
      </c>
      <c r="S19" s="2">
        <v>19636.3</v>
      </c>
      <c r="T19" s="2">
        <v>485482.4</v>
      </c>
      <c r="U19" s="2">
        <v>6871.2</v>
      </c>
      <c r="V19" s="2">
        <v>10423.200000000001</v>
      </c>
      <c r="W19" s="2">
        <v>3552</v>
      </c>
      <c r="X19" s="2">
        <v>492353.6</v>
      </c>
      <c r="Z19" s="2">
        <v>483024.8</v>
      </c>
      <c r="AA19" s="2">
        <v>358282.6</v>
      </c>
      <c r="AB19" s="2">
        <v>124879.2</v>
      </c>
      <c r="AD19" s="2">
        <v>122197.5</v>
      </c>
      <c r="AF19" s="2">
        <v>466304.7</v>
      </c>
      <c r="AJ19" s="11">
        <f t="shared" si="4"/>
        <v>0.88769352580805372</v>
      </c>
      <c r="AL19" s="2">
        <f t="shared" si="0"/>
        <v>465846.1</v>
      </c>
      <c r="AM19" s="2">
        <f t="shared" si="1"/>
        <v>271953.3</v>
      </c>
      <c r="AN19" s="2">
        <f t="shared" si="2"/>
        <v>67355.3</v>
      </c>
      <c r="AO19" s="20">
        <f t="shared" si="3"/>
        <v>126537.49999999999</v>
      </c>
      <c r="AQ19" s="20">
        <f t="shared" si="5"/>
        <v>4098.8999999999651</v>
      </c>
      <c r="AR19" s="20">
        <f t="shared" si="6"/>
        <v>3072.2000000000116</v>
      </c>
      <c r="AS19" s="20">
        <f t="shared" si="7"/>
        <v>-2259</v>
      </c>
      <c r="AT19" s="20">
        <f t="shared" si="8"/>
        <v>3285.6999999999534</v>
      </c>
      <c r="AV19" s="22">
        <f t="shared" si="9"/>
        <v>0.88769352580805372</v>
      </c>
      <c r="AW19" s="24">
        <f t="shared" si="10"/>
        <v>0.6653424211343375</v>
      </c>
      <c r="AX19" s="24">
        <f t="shared" si="11"/>
        <v>-0.48922873814935969</v>
      </c>
      <c r="AY19" s="24">
        <f t="shared" si="12"/>
        <v>0.71157984282307574</v>
      </c>
      <c r="BA19" s="25">
        <f t="shared" si="13"/>
        <v>0</v>
      </c>
    </row>
    <row r="20" spans="1:53" x14ac:dyDescent="0.45">
      <c r="A20" s="12">
        <v>0</v>
      </c>
      <c r="B20" s="14" t="s">
        <v>104</v>
      </c>
      <c r="C20" s="1" t="s">
        <v>70</v>
      </c>
      <c r="D20" s="16">
        <v>474930.5</v>
      </c>
      <c r="E20" s="2">
        <v>273850.09999999998</v>
      </c>
      <c r="F20" s="2">
        <v>268450.3</v>
      </c>
      <c r="G20" s="2">
        <v>223614.5</v>
      </c>
      <c r="H20" s="2">
        <v>19789</v>
      </c>
      <c r="I20" s="2">
        <v>69704.600000000006</v>
      </c>
      <c r="J20" s="1">
        <v>893.8</v>
      </c>
      <c r="K20" s="2">
        <v>91214.2</v>
      </c>
      <c r="L20" s="2">
        <v>33387.199999999997</v>
      </c>
      <c r="M20" s="1">
        <v>-292.7</v>
      </c>
      <c r="N20" s="2">
        <v>-9282.2999999999993</v>
      </c>
      <c r="O20" s="2">
        <v>53334</v>
      </c>
      <c r="P20" s="2">
        <v>62616.3</v>
      </c>
      <c r="Q20" s="2">
        <v>-4333.2</v>
      </c>
      <c r="S20" s="2">
        <v>19514.5</v>
      </c>
      <c r="T20" s="2">
        <v>494445</v>
      </c>
      <c r="U20" s="2">
        <v>8250.6</v>
      </c>
      <c r="V20" s="2">
        <v>11380.7</v>
      </c>
      <c r="W20" s="2">
        <v>3130.1</v>
      </c>
      <c r="X20" s="2">
        <v>502695.6</v>
      </c>
      <c r="Z20" s="2">
        <v>488252.7</v>
      </c>
      <c r="AA20" s="2">
        <v>364263.1</v>
      </c>
      <c r="AB20" s="2">
        <v>124077.7</v>
      </c>
      <c r="AD20" s="2">
        <v>122112.3</v>
      </c>
      <c r="AF20" s="2">
        <v>473844.9</v>
      </c>
      <c r="AJ20" s="11">
        <f t="shared" si="4"/>
        <v>1.9500860906638531</v>
      </c>
      <c r="AL20" s="2">
        <f t="shared" si="0"/>
        <v>474930.5</v>
      </c>
      <c r="AM20" s="2">
        <f t="shared" si="1"/>
        <v>273850.09999999998</v>
      </c>
      <c r="AN20" s="2">
        <f t="shared" si="2"/>
        <v>69704.600000000006</v>
      </c>
      <c r="AO20" s="20">
        <f t="shared" si="3"/>
        <v>131375.80000000002</v>
      </c>
      <c r="AQ20" s="20">
        <f t="shared" si="5"/>
        <v>9084.4000000000233</v>
      </c>
      <c r="AR20" s="20">
        <f t="shared" si="6"/>
        <v>1896.7999999999884</v>
      </c>
      <c r="AS20" s="20">
        <f t="shared" si="7"/>
        <v>2349.3000000000029</v>
      </c>
      <c r="AT20" s="20">
        <f t="shared" si="8"/>
        <v>4838.300000000032</v>
      </c>
      <c r="AV20" s="22">
        <f t="shared" si="9"/>
        <v>1.9500860906638531</v>
      </c>
      <c r="AW20" s="24">
        <f t="shared" si="10"/>
        <v>0.40717309858341383</v>
      </c>
      <c r="AX20" s="24">
        <f t="shared" si="11"/>
        <v>0.50430818246627007</v>
      </c>
      <c r="AY20" s="24">
        <f t="shared" si="12"/>
        <v>1.0386048096141691</v>
      </c>
      <c r="BA20" s="25">
        <f t="shared" si="13"/>
        <v>0</v>
      </c>
    </row>
    <row r="21" spans="1:53" x14ac:dyDescent="0.45">
      <c r="A21" s="12">
        <v>0</v>
      </c>
      <c r="B21" s="14" t="s">
        <v>97</v>
      </c>
      <c r="C21" s="1" t="s">
        <v>71</v>
      </c>
      <c r="D21" s="16">
        <v>482962</v>
      </c>
      <c r="E21" s="2">
        <v>277097</v>
      </c>
      <c r="F21" s="2">
        <v>271715.7</v>
      </c>
      <c r="G21" s="2">
        <v>226185.9</v>
      </c>
      <c r="H21" s="2">
        <v>20099.7</v>
      </c>
      <c r="I21" s="2">
        <v>72742.2</v>
      </c>
      <c r="J21" s="2">
        <v>1647.4</v>
      </c>
      <c r="K21" s="2">
        <v>92034</v>
      </c>
      <c r="L21" s="2">
        <v>30660.9</v>
      </c>
      <c r="M21" s="1">
        <v>8.5</v>
      </c>
      <c r="N21" s="2">
        <v>-8513.5</v>
      </c>
      <c r="O21" s="2">
        <v>59578.1</v>
      </c>
      <c r="P21" s="2">
        <v>68091.600000000006</v>
      </c>
      <c r="Q21" s="2">
        <v>-2814.1</v>
      </c>
      <c r="S21" s="2">
        <v>18422.099999999999</v>
      </c>
      <c r="T21" s="2">
        <v>501384.1</v>
      </c>
      <c r="U21" s="2">
        <v>9811</v>
      </c>
      <c r="V21" s="2">
        <v>13488.4</v>
      </c>
      <c r="W21" s="2">
        <v>3677.4</v>
      </c>
      <c r="X21" s="2">
        <v>511195.1</v>
      </c>
      <c r="Z21" s="2">
        <v>494075.1</v>
      </c>
      <c r="AA21" s="2">
        <v>371546.2</v>
      </c>
      <c r="AB21" s="2">
        <v>122522.9</v>
      </c>
      <c r="AD21" s="2">
        <v>122988.3</v>
      </c>
      <c r="AF21" s="2">
        <v>481052.2</v>
      </c>
      <c r="AJ21" s="11">
        <f t="shared" si="4"/>
        <v>1.6910895383640343</v>
      </c>
      <c r="AL21" s="2">
        <f t="shared" si="0"/>
        <v>482962</v>
      </c>
      <c r="AM21" s="2">
        <f t="shared" si="1"/>
        <v>277097</v>
      </c>
      <c r="AN21" s="2">
        <f t="shared" si="2"/>
        <v>72742.2</v>
      </c>
      <c r="AO21" s="20">
        <f t="shared" si="3"/>
        <v>133122.79999999999</v>
      </c>
      <c r="AQ21" s="20">
        <f t="shared" si="5"/>
        <v>8031.5</v>
      </c>
      <c r="AR21" s="20">
        <f t="shared" si="6"/>
        <v>3246.9000000000233</v>
      </c>
      <c r="AS21" s="20">
        <f t="shared" si="7"/>
        <v>3037.5999999999913</v>
      </c>
      <c r="AT21" s="20">
        <f t="shared" si="8"/>
        <v>1746.9999999999709</v>
      </c>
      <c r="AV21" s="22">
        <f t="shared" si="9"/>
        <v>1.6910895383640343</v>
      </c>
      <c r="AW21" s="24">
        <f t="shared" si="10"/>
        <v>0.68365792468582731</v>
      </c>
      <c r="AX21" s="24">
        <f t="shared" si="11"/>
        <v>0.63958831871189392</v>
      </c>
      <c r="AY21" s="24">
        <f t="shared" si="12"/>
        <v>0.36784329496631002</v>
      </c>
      <c r="BA21" s="25">
        <f t="shared" si="13"/>
        <v>3.1086244689504383E-15</v>
      </c>
    </row>
    <row r="22" spans="1:53" x14ac:dyDescent="0.45">
      <c r="A22" s="12">
        <v>0</v>
      </c>
      <c r="B22" s="14" t="s">
        <v>98</v>
      </c>
      <c r="C22" s="1" t="s">
        <v>72</v>
      </c>
      <c r="D22" s="16">
        <v>492526.1</v>
      </c>
      <c r="E22" s="2">
        <v>281427</v>
      </c>
      <c r="F22" s="2">
        <v>275867.7</v>
      </c>
      <c r="G22" s="2">
        <v>229760.4</v>
      </c>
      <c r="H22" s="2">
        <v>20016.099999999999</v>
      </c>
      <c r="I22" s="2">
        <v>78339.100000000006</v>
      </c>
      <c r="J22" s="1">
        <v>653.79999999999995</v>
      </c>
      <c r="K22" s="2">
        <v>92401.3</v>
      </c>
      <c r="L22" s="2">
        <v>28261.7</v>
      </c>
      <c r="M22" s="1">
        <v>19.3</v>
      </c>
      <c r="N22" s="2">
        <v>-7055.4</v>
      </c>
      <c r="O22" s="2">
        <v>65228.800000000003</v>
      </c>
      <c r="P22" s="2">
        <v>72284.2</v>
      </c>
      <c r="Q22" s="2">
        <v>-1536.9</v>
      </c>
      <c r="S22" s="2">
        <v>14214</v>
      </c>
      <c r="T22" s="2">
        <v>506740.1</v>
      </c>
      <c r="U22" s="2">
        <v>12055</v>
      </c>
      <c r="V22" s="2">
        <v>16979.400000000001</v>
      </c>
      <c r="W22" s="2">
        <v>4924.3999999999996</v>
      </c>
      <c r="X22" s="2">
        <v>518795.1</v>
      </c>
      <c r="Z22" s="2">
        <v>501285.1</v>
      </c>
      <c r="AA22" s="2">
        <v>380575</v>
      </c>
      <c r="AB22" s="2">
        <v>120604.8</v>
      </c>
      <c r="AD22" s="2">
        <v>126402.3</v>
      </c>
      <c r="AF22" s="2">
        <v>491486.6</v>
      </c>
      <c r="AJ22" s="11">
        <f t="shared" si="4"/>
        <v>1.9803007275934703</v>
      </c>
      <c r="AL22" s="2">
        <f t="shared" si="0"/>
        <v>492526.1</v>
      </c>
      <c r="AM22" s="2">
        <f t="shared" si="1"/>
        <v>281427</v>
      </c>
      <c r="AN22" s="2">
        <f t="shared" si="2"/>
        <v>78339.100000000006</v>
      </c>
      <c r="AO22" s="20">
        <f t="shared" si="3"/>
        <v>132759.99999999997</v>
      </c>
      <c r="AQ22" s="20">
        <f t="shared" si="5"/>
        <v>9564.0999999999767</v>
      </c>
      <c r="AR22" s="20">
        <f t="shared" si="6"/>
        <v>4330</v>
      </c>
      <c r="AS22" s="20">
        <f t="shared" si="7"/>
        <v>5596.9000000000087</v>
      </c>
      <c r="AT22" s="20">
        <f t="shared" si="8"/>
        <v>-362.80000000001746</v>
      </c>
      <c r="AV22" s="22">
        <f t="shared" si="9"/>
        <v>1.9803007275934703</v>
      </c>
      <c r="AW22" s="24">
        <f t="shared" si="10"/>
        <v>0.89655086735602396</v>
      </c>
      <c r="AX22" s="24">
        <f t="shared" si="11"/>
        <v>1.1588696419179996</v>
      </c>
      <c r="AY22" s="24">
        <f t="shared" si="12"/>
        <v>-7.5119781680549905E-2</v>
      </c>
      <c r="BA22" s="25">
        <f t="shared" si="13"/>
        <v>-3.3306690738754696E-15</v>
      </c>
    </row>
    <row r="23" spans="1:53" x14ac:dyDescent="0.45">
      <c r="A23" s="12">
        <v>0</v>
      </c>
      <c r="B23" s="14" t="s">
        <v>99</v>
      </c>
      <c r="C23" s="1" t="s">
        <v>73</v>
      </c>
      <c r="D23" s="16">
        <v>499433.4</v>
      </c>
      <c r="E23" s="2">
        <v>283493.59999999998</v>
      </c>
      <c r="F23" s="2">
        <v>277848.09999999998</v>
      </c>
      <c r="G23" s="2">
        <v>231147.7</v>
      </c>
      <c r="H23" s="2">
        <v>20082.900000000001</v>
      </c>
      <c r="I23" s="2">
        <v>80306.8</v>
      </c>
      <c r="J23" s="2">
        <v>1035.5</v>
      </c>
      <c r="K23" s="2">
        <v>92732.7</v>
      </c>
      <c r="L23" s="2">
        <v>26452.400000000001</v>
      </c>
      <c r="M23" s="1">
        <v>-36.9</v>
      </c>
      <c r="N23" s="2">
        <v>-3976.5</v>
      </c>
      <c r="O23" s="2">
        <v>70896.2</v>
      </c>
      <c r="P23" s="2">
        <v>74872.7</v>
      </c>
      <c r="Q23" s="1">
        <v>-657.1</v>
      </c>
      <c r="S23" s="2">
        <v>11356</v>
      </c>
      <c r="T23" s="2">
        <v>510789.4</v>
      </c>
      <c r="U23" s="2">
        <v>14176.4</v>
      </c>
      <c r="V23" s="2">
        <v>20614.2</v>
      </c>
      <c r="W23" s="2">
        <v>6437.8</v>
      </c>
      <c r="X23" s="2">
        <v>524965.80000000005</v>
      </c>
      <c r="Z23" s="2">
        <v>504334.9</v>
      </c>
      <c r="AA23" s="2">
        <v>385058.1</v>
      </c>
      <c r="AB23" s="2">
        <v>119137.1</v>
      </c>
      <c r="AD23" s="2">
        <v>126735.6</v>
      </c>
      <c r="AF23" s="2">
        <v>498100.3</v>
      </c>
      <c r="AJ23" s="11">
        <f t="shared" si="4"/>
        <v>1.4024231406213898</v>
      </c>
      <c r="AL23" s="2">
        <f t="shared" si="0"/>
        <v>499433.4</v>
      </c>
      <c r="AM23" s="2">
        <f t="shared" si="1"/>
        <v>283493.59999999998</v>
      </c>
      <c r="AN23" s="2">
        <f t="shared" si="2"/>
        <v>80306.8</v>
      </c>
      <c r="AO23" s="20">
        <f t="shared" si="3"/>
        <v>135633.00000000006</v>
      </c>
      <c r="AQ23" s="20">
        <f t="shared" si="5"/>
        <v>6907.3000000000466</v>
      </c>
      <c r="AR23" s="20">
        <f t="shared" si="6"/>
        <v>2066.5999999999767</v>
      </c>
      <c r="AS23" s="20">
        <f t="shared" si="7"/>
        <v>1967.6999999999971</v>
      </c>
      <c r="AT23" s="20">
        <f t="shared" si="8"/>
        <v>2873.0000000000873</v>
      </c>
      <c r="AV23" s="22">
        <f t="shared" si="9"/>
        <v>1.4024231406213898</v>
      </c>
      <c r="AW23" s="24">
        <f t="shared" si="10"/>
        <v>0.41959197695309486</v>
      </c>
      <c r="AX23" s="24">
        <f t="shared" si="11"/>
        <v>0.39951182282522635</v>
      </c>
      <c r="AY23" s="24">
        <f t="shared" si="12"/>
        <v>0.58331934084307158</v>
      </c>
      <c r="BA23" s="25">
        <f t="shared" si="13"/>
        <v>-3.1086244689504383E-15</v>
      </c>
    </row>
    <row r="24" spans="1:53" x14ac:dyDescent="0.45">
      <c r="A24" s="12">
        <v>0</v>
      </c>
      <c r="B24" s="14" t="s">
        <v>100</v>
      </c>
      <c r="C24" s="1" t="s">
        <v>74</v>
      </c>
      <c r="D24" s="16">
        <v>505429.1</v>
      </c>
      <c r="E24" s="2">
        <v>285850.5</v>
      </c>
      <c r="F24" s="2">
        <v>280311.8</v>
      </c>
      <c r="G24" s="2">
        <v>233041.4</v>
      </c>
      <c r="H24" s="2">
        <v>17253.5</v>
      </c>
      <c r="I24" s="2">
        <v>79825.7</v>
      </c>
      <c r="J24" s="2">
        <v>1830.6</v>
      </c>
      <c r="K24" s="2">
        <v>93939.9</v>
      </c>
      <c r="L24" s="2">
        <v>25332.7</v>
      </c>
      <c r="M24" s="1">
        <v>88.7</v>
      </c>
      <c r="N24" s="1">
        <v>908.7</v>
      </c>
      <c r="O24" s="2">
        <v>77607.199999999997</v>
      </c>
      <c r="P24" s="2">
        <v>76698.5</v>
      </c>
      <c r="Q24" s="1">
        <v>398.7</v>
      </c>
      <c r="S24" s="2">
        <v>7157.7</v>
      </c>
      <c r="T24" s="2">
        <v>512586.8</v>
      </c>
      <c r="U24" s="2">
        <v>15544.2</v>
      </c>
      <c r="V24" s="2">
        <v>22886.400000000001</v>
      </c>
      <c r="W24" s="2">
        <v>7342.2</v>
      </c>
      <c r="X24" s="2">
        <v>528131</v>
      </c>
      <c r="Z24" s="2">
        <v>504503.7</v>
      </c>
      <c r="AA24" s="2">
        <v>385005.8</v>
      </c>
      <c r="AB24" s="2">
        <v>119355.7</v>
      </c>
      <c r="AD24" s="2">
        <v>122432.7</v>
      </c>
      <c r="AF24" s="2">
        <v>503217.3</v>
      </c>
      <c r="AJ24" s="11">
        <f t="shared" si="4"/>
        <v>1.2005004070612726</v>
      </c>
      <c r="AL24" s="2">
        <f t="shared" si="0"/>
        <v>505429.1</v>
      </c>
      <c r="AM24" s="2">
        <f t="shared" si="1"/>
        <v>285850.5</v>
      </c>
      <c r="AN24" s="2">
        <f t="shared" si="2"/>
        <v>79825.7</v>
      </c>
      <c r="AO24" s="20">
        <f t="shared" si="3"/>
        <v>139752.89999999997</v>
      </c>
      <c r="AQ24" s="20">
        <f t="shared" si="5"/>
        <v>5995.6999999999534</v>
      </c>
      <c r="AR24" s="20">
        <f t="shared" si="6"/>
        <v>2356.9000000000233</v>
      </c>
      <c r="AS24" s="20">
        <f t="shared" si="7"/>
        <v>-481.10000000000582</v>
      </c>
      <c r="AT24" s="20">
        <f t="shared" si="8"/>
        <v>4119.8999999999069</v>
      </c>
      <c r="AV24" s="22">
        <f t="shared" si="9"/>
        <v>1.2005004070612726</v>
      </c>
      <c r="AW24" s="24">
        <f t="shared" si="10"/>
        <v>0.47191477382169933</v>
      </c>
      <c r="AX24" s="24">
        <f t="shared" si="11"/>
        <v>-9.6329160204344719E-2</v>
      </c>
      <c r="AY24" s="24">
        <f t="shared" si="12"/>
        <v>0.82491479344391194</v>
      </c>
      <c r="BA24" s="25">
        <f t="shared" si="13"/>
        <v>5.9952043329758453E-15</v>
      </c>
    </row>
    <row r="25" spans="1:53" x14ac:dyDescent="0.45">
      <c r="A25" s="12">
        <v>0</v>
      </c>
      <c r="B25" s="14" t="s">
        <v>101</v>
      </c>
      <c r="C25" s="1" t="s">
        <v>75</v>
      </c>
      <c r="D25" s="16">
        <v>488074.7</v>
      </c>
      <c r="E25" s="2">
        <v>280054.7</v>
      </c>
      <c r="F25" s="2">
        <v>274560.40000000002</v>
      </c>
      <c r="G25" s="2">
        <v>226743.9</v>
      </c>
      <c r="H25" s="2">
        <v>17003.3</v>
      </c>
      <c r="I25" s="2">
        <v>75061.2</v>
      </c>
      <c r="J25" s="2">
        <v>2185.9</v>
      </c>
      <c r="K25" s="2">
        <v>93421.1</v>
      </c>
      <c r="L25" s="2">
        <v>24283</v>
      </c>
      <c r="M25" s="1">
        <v>-30.1</v>
      </c>
      <c r="N25" s="2">
        <v>-3681.7</v>
      </c>
      <c r="O25" s="2">
        <v>69656.399999999994</v>
      </c>
      <c r="P25" s="2">
        <v>73338</v>
      </c>
      <c r="Q25" s="1">
        <v>-222.8</v>
      </c>
      <c r="S25" s="2">
        <v>3090.2</v>
      </c>
      <c r="T25" s="2">
        <v>491164.9</v>
      </c>
      <c r="U25" s="2">
        <v>11757.5</v>
      </c>
      <c r="V25" s="2">
        <v>17714.400000000001</v>
      </c>
      <c r="W25" s="2">
        <v>5956.9</v>
      </c>
      <c r="X25" s="2">
        <v>502922.4</v>
      </c>
      <c r="Z25" s="2">
        <v>492296.7</v>
      </c>
      <c r="AA25" s="2">
        <v>374495.5</v>
      </c>
      <c r="AB25" s="2">
        <v>117688.5</v>
      </c>
      <c r="AD25" s="2">
        <v>116347.6</v>
      </c>
      <c r="AF25" s="2">
        <v>485676.2</v>
      </c>
      <c r="AJ25" s="11">
        <f t="shared" si="4"/>
        <v>-3.4335973136489306</v>
      </c>
      <c r="AL25" s="2">
        <f t="shared" si="0"/>
        <v>488074.7</v>
      </c>
      <c r="AM25" s="2">
        <f t="shared" si="1"/>
        <v>280054.7</v>
      </c>
      <c r="AN25" s="2">
        <f t="shared" si="2"/>
        <v>75061.2</v>
      </c>
      <c r="AO25" s="20">
        <f t="shared" si="3"/>
        <v>132958.79999999999</v>
      </c>
      <c r="AQ25" s="20">
        <f t="shared" si="5"/>
        <v>-17354.399999999965</v>
      </c>
      <c r="AR25" s="20">
        <f t="shared" si="6"/>
        <v>-5795.7999999999884</v>
      </c>
      <c r="AS25" s="20">
        <f t="shared" si="7"/>
        <v>-4764.5</v>
      </c>
      <c r="AT25" s="20">
        <f t="shared" si="8"/>
        <v>-6794.0999999999767</v>
      </c>
      <c r="AV25" s="22">
        <f t="shared" si="9"/>
        <v>-3.4335973136489306</v>
      </c>
      <c r="AW25" s="24">
        <f t="shared" si="10"/>
        <v>-1.1467088064379334</v>
      </c>
      <c r="AX25" s="24">
        <f t="shared" si="11"/>
        <v>-0.94266436182641644</v>
      </c>
      <c r="AY25" s="24">
        <f t="shared" si="12"/>
        <v>-1.3442241453845805</v>
      </c>
      <c r="BA25" s="25">
        <f t="shared" si="13"/>
        <v>0</v>
      </c>
    </row>
    <row r="26" spans="1:53" x14ac:dyDescent="0.45">
      <c r="A26" s="12">
        <v>0</v>
      </c>
      <c r="B26" s="14" t="s">
        <v>102</v>
      </c>
      <c r="C26" s="1" t="s">
        <v>76</v>
      </c>
      <c r="D26" s="16">
        <v>477431.6</v>
      </c>
      <c r="E26" s="2">
        <v>282488.5</v>
      </c>
      <c r="F26" s="2">
        <v>276709.59999999998</v>
      </c>
      <c r="G26" s="2">
        <v>228297.8</v>
      </c>
      <c r="H26" s="2">
        <v>13557.2</v>
      </c>
      <c r="I26" s="2">
        <v>66236.5</v>
      </c>
      <c r="J26" s="2">
        <v>-4903</v>
      </c>
      <c r="K26" s="2">
        <v>95994.3</v>
      </c>
      <c r="L26" s="2">
        <v>26557.5</v>
      </c>
      <c r="M26" s="1">
        <v>24.6</v>
      </c>
      <c r="N26" s="2">
        <v>-2131.8000000000002</v>
      </c>
      <c r="O26" s="2">
        <v>63394</v>
      </c>
      <c r="P26" s="2">
        <v>65525.8</v>
      </c>
      <c r="Q26" s="1">
        <v>-392.2</v>
      </c>
      <c r="S26" s="2">
        <v>7690.3</v>
      </c>
      <c r="T26" s="2">
        <v>485121.9</v>
      </c>
      <c r="U26" s="2">
        <v>12201.5</v>
      </c>
      <c r="V26" s="2">
        <v>16618.599999999999</v>
      </c>
      <c r="W26" s="2">
        <v>4417</v>
      </c>
      <c r="X26" s="2">
        <v>497323.4</v>
      </c>
      <c r="Z26" s="2">
        <v>480181.2</v>
      </c>
      <c r="AA26" s="2">
        <v>357653.3</v>
      </c>
      <c r="AB26" s="2">
        <v>122560.4</v>
      </c>
      <c r="AD26" s="2">
        <v>106324.6</v>
      </c>
      <c r="AF26" s="2">
        <v>481875.5</v>
      </c>
      <c r="AJ26" s="11">
        <f t="shared" si="4"/>
        <v>-2.1806293176024152</v>
      </c>
      <c r="AL26" s="2">
        <f t="shared" si="0"/>
        <v>477431.6</v>
      </c>
      <c r="AM26" s="2">
        <f t="shared" si="1"/>
        <v>282488.5</v>
      </c>
      <c r="AN26" s="2">
        <f t="shared" si="2"/>
        <v>66236.5</v>
      </c>
      <c r="AO26" s="20">
        <f t="shared" si="3"/>
        <v>128706.59999999998</v>
      </c>
      <c r="AQ26" s="20">
        <f t="shared" si="5"/>
        <v>-10643.100000000035</v>
      </c>
      <c r="AR26" s="20">
        <f t="shared" si="6"/>
        <v>2433.7999999999884</v>
      </c>
      <c r="AS26" s="20">
        <f t="shared" si="7"/>
        <v>-8824.6999999999971</v>
      </c>
      <c r="AT26" s="20">
        <f t="shared" si="8"/>
        <v>-4252.2000000000116</v>
      </c>
      <c r="AV26" s="22">
        <f t="shared" si="9"/>
        <v>-2.1806293176024152</v>
      </c>
      <c r="AW26" s="24">
        <f t="shared" si="10"/>
        <v>0.49865317747467519</v>
      </c>
      <c r="AX26" s="24">
        <f t="shared" si="11"/>
        <v>-1.8080633968529811</v>
      </c>
      <c r="AY26" s="24">
        <f t="shared" si="12"/>
        <v>-0.87121909822410615</v>
      </c>
      <c r="BA26" s="25">
        <f t="shared" si="13"/>
        <v>0</v>
      </c>
    </row>
    <row r="27" spans="1:53" x14ac:dyDescent="0.45">
      <c r="A27" s="12">
        <v>0</v>
      </c>
      <c r="B27" s="12">
        <v>10</v>
      </c>
      <c r="C27" s="1" t="s">
        <v>77</v>
      </c>
      <c r="D27" s="16">
        <v>493029.7</v>
      </c>
      <c r="E27" s="2">
        <v>286647</v>
      </c>
      <c r="F27" s="2">
        <v>280523.5</v>
      </c>
      <c r="G27" s="2">
        <v>231521.2</v>
      </c>
      <c r="H27" s="2">
        <v>13892.4</v>
      </c>
      <c r="I27" s="2">
        <v>67552.2</v>
      </c>
      <c r="J27" s="2">
        <v>1230.7</v>
      </c>
      <c r="K27" s="2">
        <v>98052.800000000003</v>
      </c>
      <c r="L27" s="2">
        <v>24674.6</v>
      </c>
      <c r="M27" s="1">
        <v>-94.6</v>
      </c>
      <c r="N27" s="2">
        <v>1314.2</v>
      </c>
      <c r="O27" s="2">
        <v>74749.100000000006</v>
      </c>
      <c r="P27" s="2">
        <v>73434.899999999994</v>
      </c>
      <c r="Q27" s="1">
        <v>-239.6</v>
      </c>
      <c r="S27" s="2">
        <v>4704.8</v>
      </c>
      <c r="T27" s="2">
        <v>497734.5</v>
      </c>
      <c r="U27" s="2">
        <v>13251.8</v>
      </c>
      <c r="V27" s="2">
        <v>18145.3</v>
      </c>
      <c r="W27" s="2">
        <v>4893.3999999999996</v>
      </c>
      <c r="X27" s="2">
        <v>510986.3</v>
      </c>
      <c r="Z27" s="2">
        <v>491875.4</v>
      </c>
      <c r="AA27" s="2">
        <v>369222.40000000002</v>
      </c>
      <c r="AB27" s="2">
        <v>122637.8</v>
      </c>
      <c r="AD27" s="2">
        <v>106108.1</v>
      </c>
      <c r="AF27" s="2">
        <v>492015.3</v>
      </c>
      <c r="AJ27" s="11">
        <f t="shared" si="4"/>
        <v>3.2670857982588579</v>
      </c>
      <c r="AL27" s="2">
        <f t="shared" si="0"/>
        <v>493029.7</v>
      </c>
      <c r="AM27" s="2">
        <f t="shared" si="1"/>
        <v>286647</v>
      </c>
      <c r="AN27" s="2">
        <f t="shared" si="2"/>
        <v>67552.2</v>
      </c>
      <c r="AO27" s="20">
        <f t="shared" si="3"/>
        <v>138830.5</v>
      </c>
      <c r="AQ27" s="20">
        <f t="shared" si="5"/>
        <v>15598.100000000035</v>
      </c>
      <c r="AR27" s="20">
        <f t="shared" si="6"/>
        <v>4158.5</v>
      </c>
      <c r="AS27" s="20">
        <f t="shared" si="7"/>
        <v>1315.6999999999971</v>
      </c>
      <c r="AT27" s="20">
        <f t="shared" si="8"/>
        <v>10123.900000000023</v>
      </c>
      <c r="AV27" s="22">
        <f t="shared" si="9"/>
        <v>3.2670857982588579</v>
      </c>
      <c r="AW27" s="24">
        <f t="shared" si="10"/>
        <v>0.87101482180902989</v>
      </c>
      <c r="AX27" s="24">
        <f t="shared" si="11"/>
        <v>0.27557874258846654</v>
      </c>
      <c r="AY27" s="24">
        <f t="shared" si="12"/>
        <v>2.1204922338613583</v>
      </c>
      <c r="BA27" s="25">
        <f t="shared" si="13"/>
        <v>0</v>
      </c>
    </row>
    <row r="28" spans="1:53" x14ac:dyDescent="0.45">
      <c r="A28" s="12">
        <v>0</v>
      </c>
      <c r="B28" s="12">
        <v>11</v>
      </c>
      <c r="C28" s="1" t="s">
        <v>78</v>
      </c>
      <c r="D28" s="16">
        <v>495280.1</v>
      </c>
      <c r="E28" s="2">
        <v>288796.59999999998</v>
      </c>
      <c r="F28" s="2">
        <v>282049.5</v>
      </c>
      <c r="G28" s="2">
        <v>232645.6</v>
      </c>
      <c r="H28" s="2">
        <v>14301.6</v>
      </c>
      <c r="I28" s="2">
        <v>70458.3</v>
      </c>
      <c r="J28" s="2">
        <v>1451.2</v>
      </c>
      <c r="K28" s="2">
        <v>99762.4</v>
      </c>
      <c r="L28" s="2">
        <v>24199.200000000001</v>
      </c>
      <c r="M28" s="1">
        <v>2.9</v>
      </c>
      <c r="N28" s="2">
        <v>-3675.8</v>
      </c>
      <c r="O28" s="2">
        <v>73571.199999999997</v>
      </c>
      <c r="P28" s="2">
        <v>77247</v>
      </c>
      <c r="Q28" s="1">
        <v>-16.399999999999999</v>
      </c>
      <c r="S28" s="1">
        <v>-952.8</v>
      </c>
      <c r="T28" s="2">
        <v>494327.3</v>
      </c>
      <c r="U28" s="2">
        <v>13643.7</v>
      </c>
      <c r="V28" s="2">
        <v>18416.3</v>
      </c>
      <c r="W28" s="2">
        <v>4772.5</v>
      </c>
      <c r="X28" s="2">
        <v>507971</v>
      </c>
      <c r="Z28" s="2">
        <v>498940.2</v>
      </c>
      <c r="AA28" s="2">
        <v>374965.3</v>
      </c>
      <c r="AB28" s="2">
        <v>123968</v>
      </c>
      <c r="AD28" s="2">
        <v>108958.9</v>
      </c>
      <c r="AF28" s="2">
        <v>493874.8</v>
      </c>
      <c r="AJ28" s="11">
        <f t="shared" si="4"/>
        <v>0.45644309054808763</v>
      </c>
      <c r="AL28" s="2">
        <f t="shared" si="0"/>
        <v>495280.1</v>
      </c>
      <c r="AM28" s="2">
        <f t="shared" si="1"/>
        <v>288796.59999999998</v>
      </c>
      <c r="AN28" s="2">
        <f t="shared" si="2"/>
        <v>70458.3</v>
      </c>
      <c r="AO28" s="20">
        <f t="shared" si="3"/>
        <v>136025.20000000001</v>
      </c>
      <c r="AQ28" s="20">
        <f t="shared" si="5"/>
        <v>2250.3999999999651</v>
      </c>
      <c r="AR28" s="20">
        <f t="shared" si="6"/>
        <v>2149.5999999999767</v>
      </c>
      <c r="AS28" s="20">
        <f t="shared" si="7"/>
        <v>2906.1000000000058</v>
      </c>
      <c r="AT28" s="20">
        <f t="shared" si="8"/>
        <v>-2805.2999999999884</v>
      </c>
      <c r="AV28" s="22">
        <f t="shared" si="9"/>
        <v>0.45644309054808763</v>
      </c>
      <c r="AW28" s="24">
        <f t="shared" si="10"/>
        <v>0.4359980747610086</v>
      </c>
      <c r="AX28" s="24">
        <f t="shared" si="11"/>
        <v>0.58943710693291007</v>
      </c>
      <c r="AY28" s="24">
        <f t="shared" si="12"/>
        <v>-0.56899209114582516</v>
      </c>
      <c r="BA28" s="25">
        <f t="shared" si="13"/>
        <v>-5.8841820305133297E-15</v>
      </c>
    </row>
    <row r="29" spans="1:53" x14ac:dyDescent="0.45">
      <c r="A29" s="12">
        <v>0</v>
      </c>
      <c r="B29" s="12">
        <v>12</v>
      </c>
      <c r="C29" s="1" t="s">
        <v>79</v>
      </c>
      <c r="D29" s="16">
        <v>499323.9</v>
      </c>
      <c r="E29" s="2">
        <v>293396.59999999998</v>
      </c>
      <c r="F29" s="2">
        <v>286117.8</v>
      </c>
      <c r="G29" s="2">
        <v>236003.7</v>
      </c>
      <c r="H29" s="2">
        <v>15029.1</v>
      </c>
      <c r="I29" s="2">
        <v>72167.5</v>
      </c>
      <c r="J29" s="1">
        <v>850.9</v>
      </c>
      <c r="K29" s="2">
        <v>101071.1</v>
      </c>
      <c r="L29" s="2">
        <v>24503.200000000001</v>
      </c>
      <c r="M29" s="1">
        <v>17.899999999999999</v>
      </c>
      <c r="N29" s="2">
        <v>-7768.1</v>
      </c>
      <c r="O29" s="2">
        <v>72387.600000000006</v>
      </c>
      <c r="P29" s="2">
        <v>80155.7</v>
      </c>
      <c r="Q29" s="1">
        <v>55.5</v>
      </c>
      <c r="S29" s="1">
        <v>-912.8</v>
      </c>
      <c r="T29" s="2">
        <v>498411.1</v>
      </c>
      <c r="U29" s="2">
        <v>13855.7</v>
      </c>
      <c r="V29" s="2">
        <v>19193.2</v>
      </c>
      <c r="W29" s="2">
        <v>5337.5</v>
      </c>
      <c r="X29" s="2">
        <v>512266.8</v>
      </c>
      <c r="Z29" s="2">
        <v>507070.6</v>
      </c>
      <c r="AA29" s="2">
        <v>381481.1</v>
      </c>
      <c r="AB29" s="2">
        <v>125590.2</v>
      </c>
      <c r="AD29" s="2">
        <v>111701.4</v>
      </c>
      <c r="AF29" s="2">
        <v>498427.3</v>
      </c>
      <c r="AJ29" s="11">
        <f t="shared" si="4"/>
        <v>0.81646728790436895</v>
      </c>
      <c r="AL29" s="2">
        <f t="shared" si="0"/>
        <v>499323.9</v>
      </c>
      <c r="AM29" s="2">
        <f t="shared" si="1"/>
        <v>293396.59999999998</v>
      </c>
      <c r="AN29" s="2">
        <f t="shared" si="2"/>
        <v>72167.5</v>
      </c>
      <c r="AO29" s="20">
        <f t="shared" si="3"/>
        <v>133759.80000000005</v>
      </c>
      <c r="AQ29" s="20">
        <f t="shared" si="5"/>
        <v>4043.8000000000466</v>
      </c>
      <c r="AR29" s="20">
        <f t="shared" si="6"/>
        <v>4600</v>
      </c>
      <c r="AS29" s="20">
        <f t="shared" si="7"/>
        <v>1709.1999999999971</v>
      </c>
      <c r="AT29" s="20">
        <f t="shared" si="8"/>
        <v>-2265.3999999999651</v>
      </c>
      <c r="AV29" s="22">
        <f t="shared" si="9"/>
        <v>0.81646728790436895</v>
      </c>
      <c r="AW29" s="24">
        <f t="shared" si="10"/>
        <v>0.92876737829765432</v>
      </c>
      <c r="AX29" s="24">
        <f t="shared" si="11"/>
        <v>0.34509765282311911</v>
      </c>
      <c r="AY29" s="24">
        <f t="shared" si="12"/>
        <v>-0.45739774321640725</v>
      </c>
      <c r="BA29" s="25">
        <f t="shared" si="13"/>
        <v>2.886579864025407E-15</v>
      </c>
    </row>
    <row r="30" spans="1:53" x14ac:dyDescent="0.45">
      <c r="A30" s="12">
        <v>0</v>
      </c>
      <c r="B30" s="12">
        <v>13</v>
      </c>
      <c r="C30" s="1" t="s">
        <v>80</v>
      </c>
      <c r="D30" s="16">
        <v>512534.7</v>
      </c>
      <c r="E30" s="2">
        <v>301514.2</v>
      </c>
      <c r="F30" s="2">
        <v>294138.40000000002</v>
      </c>
      <c r="G30" s="2">
        <v>243249.8</v>
      </c>
      <c r="H30" s="2">
        <v>16279.1</v>
      </c>
      <c r="I30" s="2">
        <v>77214.100000000006</v>
      </c>
      <c r="J30" s="2">
        <v>-1533.6</v>
      </c>
      <c r="K30" s="2">
        <v>102830.9</v>
      </c>
      <c r="L30" s="2">
        <v>26605.4</v>
      </c>
      <c r="M30" s="1">
        <v>35.9</v>
      </c>
      <c r="N30" s="2">
        <v>-10283.9</v>
      </c>
      <c r="O30" s="2">
        <v>75583.3</v>
      </c>
      <c r="P30" s="2">
        <v>85867.1</v>
      </c>
      <c r="Q30" s="1">
        <v>-127.5</v>
      </c>
      <c r="S30" s="2">
        <v>-2139.5</v>
      </c>
      <c r="T30" s="2">
        <v>510395.2</v>
      </c>
      <c r="U30" s="2">
        <v>17543</v>
      </c>
      <c r="V30" s="2">
        <v>24814.1</v>
      </c>
      <c r="W30" s="2">
        <v>7271.1</v>
      </c>
      <c r="X30" s="2">
        <v>527938.30000000005</v>
      </c>
      <c r="Z30" s="2">
        <v>522930</v>
      </c>
      <c r="AA30" s="2">
        <v>393442.5</v>
      </c>
      <c r="AB30" s="2">
        <v>129491.5</v>
      </c>
      <c r="AD30" s="2">
        <v>120083.8</v>
      </c>
      <c r="AF30" s="2">
        <v>514094.3</v>
      </c>
      <c r="AJ30" s="11">
        <f t="shared" si="4"/>
        <v>2.6457375663371989</v>
      </c>
      <c r="AL30" s="2">
        <f t="shared" si="0"/>
        <v>512534.7</v>
      </c>
      <c r="AM30" s="2">
        <f t="shared" si="1"/>
        <v>301514.2</v>
      </c>
      <c r="AN30" s="2">
        <f t="shared" si="2"/>
        <v>77214.100000000006</v>
      </c>
      <c r="AO30" s="20">
        <f t="shared" si="3"/>
        <v>133806.39999999999</v>
      </c>
      <c r="AQ30" s="20">
        <f t="shared" si="5"/>
        <v>13210.799999999988</v>
      </c>
      <c r="AR30" s="20">
        <f t="shared" si="6"/>
        <v>8117.6000000000349</v>
      </c>
      <c r="AS30" s="20">
        <f t="shared" si="7"/>
        <v>5046.6000000000058</v>
      </c>
      <c r="AT30" s="20">
        <f t="shared" si="8"/>
        <v>46.599999999947613</v>
      </c>
      <c r="AV30" s="22">
        <f t="shared" si="9"/>
        <v>2.6457375663371989</v>
      </c>
      <c r="AW30" s="24">
        <f t="shared" si="10"/>
        <v>1.625718296280237</v>
      </c>
      <c r="AX30" s="24">
        <f t="shared" si="11"/>
        <v>1.0106866504887921</v>
      </c>
      <c r="AY30" s="24">
        <f t="shared" si="12"/>
        <v>9.3326195681696002E-3</v>
      </c>
      <c r="BA30" s="25">
        <f t="shared" si="13"/>
        <v>0</v>
      </c>
    </row>
    <row r="31" spans="1:53" x14ac:dyDescent="0.45">
      <c r="A31" s="12">
        <v>0</v>
      </c>
      <c r="B31" s="12">
        <v>14</v>
      </c>
      <c r="C31" s="1" t="s">
        <v>81</v>
      </c>
      <c r="D31" s="16">
        <v>510704</v>
      </c>
      <c r="E31" s="2">
        <v>293681.2</v>
      </c>
      <c r="F31" s="2">
        <v>286783.3</v>
      </c>
      <c r="G31" s="2">
        <v>235231.4</v>
      </c>
      <c r="H31" s="2">
        <v>14663.7</v>
      </c>
      <c r="I31" s="2">
        <v>79843.7</v>
      </c>
      <c r="J31" s="1">
        <v>382.5</v>
      </c>
      <c r="K31" s="2">
        <v>103239.1</v>
      </c>
      <c r="L31" s="2">
        <v>26083.8</v>
      </c>
      <c r="M31" s="1">
        <v>81.5</v>
      </c>
      <c r="N31" s="2">
        <v>-7314.6</v>
      </c>
      <c r="O31" s="2">
        <v>82192.2</v>
      </c>
      <c r="P31" s="2">
        <v>89506.8</v>
      </c>
      <c r="Q31" s="1">
        <v>43.2</v>
      </c>
      <c r="S31" s="1">
        <v>-399.3</v>
      </c>
      <c r="T31" s="2">
        <v>510304.7</v>
      </c>
      <c r="U31" s="2">
        <v>18906.7</v>
      </c>
      <c r="V31" s="2">
        <v>27739.3</v>
      </c>
      <c r="W31" s="2">
        <v>8832.6</v>
      </c>
      <c r="X31" s="2">
        <v>529211.30000000005</v>
      </c>
      <c r="Z31" s="2">
        <v>518051</v>
      </c>
      <c r="AA31" s="2">
        <v>388630.6</v>
      </c>
      <c r="AB31" s="2">
        <v>129419.7</v>
      </c>
      <c r="AD31" s="2">
        <v>120546.1</v>
      </c>
      <c r="AF31" s="2">
        <v>510156.6</v>
      </c>
      <c r="AJ31" s="11">
        <f t="shared" si="4"/>
        <v>-0.35718557202078449</v>
      </c>
      <c r="AL31" s="2">
        <f t="shared" si="0"/>
        <v>510704</v>
      </c>
      <c r="AM31" s="2">
        <f t="shared" si="1"/>
        <v>293681.2</v>
      </c>
      <c r="AN31" s="2">
        <f t="shared" si="2"/>
        <v>79843.7</v>
      </c>
      <c r="AO31" s="20">
        <f t="shared" si="3"/>
        <v>137179.09999999998</v>
      </c>
      <c r="AQ31" s="20">
        <f t="shared" si="5"/>
        <v>-1830.7000000000116</v>
      </c>
      <c r="AR31" s="20">
        <f t="shared" si="6"/>
        <v>-7833</v>
      </c>
      <c r="AS31" s="20">
        <f t="shared" si="7"/>
        <v>2629.5999999999913</v>
      </c>
      <c r="AT31" s="20">
        <f t="shared" si="8"/>
        <v>3372.6999999999825</v>
      </c>
      <c r="AV31" s="22">
        <f t="shared" si="9"/>
        <v>-0.35718557202078449</v>
      </c>
      <c r="AW31" s="24">
        <f t="shared" si="10"/>
        <v>-1.5282867677056793</v>
      </c>
      <c r="AX31" s="24">
        <f t="shared" si="11"/>
        <v>0.51305794514985836</v>
      </c>
      <c r="AY31" s="24">
        <f t="shared" si="12"/>
        <v>0.65804325053503354</v>
      </c>
      <c r="BA31" s="25">
        <f t="shared" si="13"/>
        <v>2.7755575615628914E-15</v>
      </c>
    </row>
    <row r="32" spans="1:53" x14ac:dyDescent="0.45">
      <c r="A32" s="12">
        <v>0</v>
      </c>
      <c r="B32" s="12">
        <v>15</v>
      </c>
      <c r="C32" s="1" t="s">
        <v>82</v>
      </c>
      <c r="D32" s="16">
        <v>517223.3</v>
      </c>
      <c r="E32" s="2">
        <v>295660.90000000002</v>
      </c>
      <c r="F32" s="2">
        <v>288039.3</v>
      </c>
      <c r="G32" s="2">
        <v>235887.5</v>
      </c>
      <c r="H32" s="2">
        <v>15199.9</v>
      </c>
      <c r="I32" s="2">
        <v>81098.399999999994</v>
      </c>
      <c r="J32" s="2">
        <v>1238.2</v>
      </c>
      <c r="K32" s="2">
        <v>105175.3</v>
      </c>
      <c r="L32" s="2">
        <v>25678.9</v>
      </c>
      <c r="M32" s="1">
        <v>30.3</v>
      </c>
      <c r="N32" s="2">
        <v>-7035</v>
      </c>
      <c r="O32" s="2">
        <v>82869.2</v>
      </c>
      <c r="P32" s="2">
        <v>89904.2</v>
      </c>
      <c r="Q32" s="1">
        <v>176.3</v>
      </c>
      <c r="S32" s="2">
        <v>6781.1</v>
      </c>
      <c r="T32" s="2">
        <v>524004.4</v>
      </c>
      <c r="U32" s="2">
        <v>20135.2</v>
      </c>
      <c r="V32" s="2">
        <v>29966</v>
      </c>
      <c r="W32" s="2">
        <v>9830.7000000000007</v>
      </c>
      <c r="X32" s="2">
        <v>544139.6</v>
      </c>
      <c r="Z32" s="2">
        <v>524181.6</v>
      </c>
      <c r="AA32" s="2">
        <v>393318.1</v>
      </c>
      <c r="AB32" s="2">
        <v>130865.5</v>
      </c>
      <c r="AD32" s="2">
        <v>121929.9</v>
      </c>
      <c r="AF32" s="2">
        <v>515807.9</v>
      </c>
      <c r="AJ32" s="11">
        <f t="shared" si="4"/>
        <v>1.2765320028822935</v>
      </c>
      <c r="AL32" s="2">
        <f t="shared" si="0"/>
        <v>517223.3</v>
      </c>
      <c r="AM32" s="2">
        <f t="shared" si="1"/>
        <v>295660.90000000002</v>
      </c>
      <c r="AN32" s="2">
        <f t="shared" si="2"/>
        <v>81098.399999999994</v>
      </c>
      <c r="AO32" s="20">
        <f t="shared" si="3"/>
        <v>140463.99999999997</v>
      </c>
      <c r="AQ32" s="20">
        <f t="shared" si="5"/>
        <v>6519.2999999999884</v>
      </c>
      <c r="AR32" s="20">
        <f t="shared" si="6"/>
        <v>1979.7000000000116</v>
      </c>
      <c r="AS32" s="20">
        <f t="shared" si="7"/>
        <v>1254.6999999999971</v>
      </c>
      <c r="AT32" s="20">
        <f t="shared" si="8"/>
        <v>3284.8999999999942</v>
      </c>
      <c r="AV32" s="22">
        <f t="shared" si="9"/>
        <v>1.2765320028822935</v>
      </c>
      <c r="AW32" s="24">
        <f t="shared" si="10"/>
        <v>0.38764137347661493</v>
      </c>
      <c r="AX32" s="24">
        <f t="shared" si="11"/>
        <v>0.24568047244587807</v>
      </c>
      <c r="AY32" s="24">
        <f t="shared" si="12"/>
        <v>0.64321015695980333</v>
      </c>
      <c r="BA32" s="25">
        <f t="shared" si="13"/>
        <v>-2.6645352591003757E-15</v>
      </c>
    </row>
    <row r="33" spans="1:53" x14ac:dyDescent="0.45">
      <c r="A33" s="12">
        <v>0</v>
      </c>
      <c r="B33" s="12">
        <v>16</v>
      </c>
      <c r="C33" s="1" t="s">
        <v>83</v>
      </c>
      <c r="D33" s="16">
        <v>521962.9</v>
      </c>
      <c r="E33" s="2">
        <v>295529.7</v>
      </c>
      <c r="F33" s="2">
        <v>287601.2</v>
      </c>
      <c r="G33" s="2">
        <v>234872.5</v>
      </c>
      <c r="H33" s="2">
        <v>16160.2</v>
      </c>
      <c r="I33" s="2">
        <v>80812.399999999994</v>
      </c>
      <c r="J33" s="1">
        <v>538.70000000000005</v>
      </c>
      <c r="K33" s="2">
        <v>105961.8</v>
      </c>
      <c r="L33" s="2">
        <v>25830.400000000001</v>
      </c>
      <c r="M33" s="1">
        <v>-91</v>
      </c>
      <c r="N33" s="2">
        <v>-3227</v>
      </c>
      <c r="O33" s="2">
        <v>85895.6</v>
      </c>
      <c r="P33" s="2">
        <v>89122.6</v>
      </c>
      <c r="Q33" s="1">
        <v>447.6</v>
      </c>
      <c r="S33" s="2">
        <v>8699.6</v>
      </c>
      <c r="T33" s="2">
        <v>530662.5</v>
      </c>
      <c r="U33" s="2">
        <v>18041.2</v>
      </c>
      <c r="V33" s="2">
        <v>29163.1</v>
      </c>
      <c r="W33" s="2">
        <v>11121.8</v>
      </c>
      <c r="X33" s="2">
        <v>548703.80000000005</v>
      </c>
      <c r="Z33" s="2">
        <v>524889.69999999995</v>
      </c>
      <c r="AA33" s="2">
        <v>393193.8</v>
      </c>
      <c r="AB33" s="2">
        <v>131698.29999999999</v>
      </c>
      <c r="AD33" s="2">
        <v>122782.2</v>
      </c>
      <c r="AF33" s="2">
        <v>521337.59999999998</v>
      </c>
      <c r="AJ33" s="11">
        <f>(D33-D32)/D32*100</f>
        <v>0.9163546963178254</v>
      </c>
      <c r="AL33" s="2">
        <f t="shared" si="0"/>
        <v>521962.9</v>
      </c>
      <c r="AM33" s="2">
        <f t="shared" si="1"/>
        <v>295529.7</v>
      </c>
      <c r="AN33" s="2">
        <f t="shared" si="2"/>
        <v>80812.399999999994</v>
      </c>
      <c r="AO33" s="20">
        <f t="shared" si="3"/>
        <v>145620.80000000002</v>
      </c>
      <c r="AQ33" s="20">
        <f t="shared" si="5"/>
        <v>4739.6000000000349</v>
      </c>
      <c r="AR33" s="20">
        <f t="shared" si="6"/>
        <v>-131.20000000001164</v>
      </c>
      <c r="AS33" s="20">
        <f t="shared" si="7"/>
        <v>-286</v>
      </c>
      <c r="AT33" s="20">
        <f t="shared" si="8"/>
        <v>5156.8000000000466</v>
      </c>
      <c r="AV33" s="22">
        <f t="shared" si="9"/>
        <v>0.9163546963178254</v>
      </c>
      <c r="AW33" s="24">
        <f t="shared" si="10"/>
        <v>-2.536621996727751E-2</v>
      </c>
      <c r="AX33" s="24">
        <f t="shared" si="11"/>
        <v>-5.5295266087200631E-2</v>
      </c>
      <c r="AY33" s="24">
        <f t="shared" si="12"/>
        <v>0.99701618237230361</v>
      </c>
      <c r="BA33" s="25">
        <f t="shared" si="13"/>
        <v>0</v>
      </c>
    </row>
    <row r="34" spans="1:53" x14ac:dyDescent="0.45">
      <c r="A34" s="12">
        <v>0</v>
      </c>
      <c r="B34" s="12">
        <v>17</v>
      </c>
      <c r="C34" s="1" t="s">
        <v>84</v>
      </c>
      <c r="D34" s="16">
        <v>532033.69999999995</v>
      </c>
      <c r="E34" s="2">
        <v>298881.2</v>
      </c>
      <c r="F34" s="2">
        <v>290964.09999999998</v>
      </c>
      <c r="G34" s="2">
        <v>237595.3</v>
      </c>
      <c r="H34" s="2">
        <v>15926.9</v>
      </c>
      <c r="I34" s="2">
        <v>84268.1</v>
      </c>
      <c r="J34" s="2">
        <v>1403.7</v>
      </c>
      <c r="K34" s="2">
        <v>106295.5</v>
      </c>
      <c r="L34" s="2">
        <v>25956</v>
      </c>
      <c r="M34" s="1">
        <v>77.599999999999994</v>
      </c>
      <c r="N34" s="2">
        <v>-1202.5</v>
      </c>
      <c r="O34" s="2">
        <v>91422.3</v>
      </c>
      <c r="P34" s="2">
        <v>92624.8</v>
      </c>
      <c r="Q34" s="1">
        <v>427.1</v>
      </c>
      <c r="S34" s="2">
        <v>5912.4</v>
      </c>
      <c r="T34" s="2">
        <v>537946.1</v>
      </c>
      <c r="U34" s="2">
        <v>19172.8</v>
      </c>
      <c r="V34" s="2">
        <v>31214.2</v>
      </c>
      <c r="W34" s="2">
        <v>12041.5</v>
      </c>
      <c r="X34" s="2">
        <v>557118.80000000005</v>
      </c>
      <c r="Z34" s="2">
        <v>532745.80000000005</v>
      </c>
      <c r="AA34" s="2">
        <v>400449.2</v>
      </c>
      <c r="AB34" s="2">
        <v>132298.29999999999</v>
      </c>
      <c r="AD34" s="2">
        <v>126080.9</v>
      </c>
      <c r="AF34" s="2">
        <v>530642.4</v>
      </c>
      <c r="AJ34" s="11">
        <f t="shared" si="4"/>
        <v>1.9294091591567006</v>
      </c>
      <c r="AL34" s="2">
        <f t="shared" si="0"/>
        <v>532033.69999999995</v>
      </c>
      <c r="AM34" s="2">
        <f t="shared" si="1"/>
        <v>298881.2</v>
      </c>
      <c r="AN34" s="2">
        <f t="shared" si="2"/>
        <v>84268.1</v>
      </c>
      <c r="AO34" s="20">
        <f t="shared" si="3"/>
        <v>148884.39999999994</v>
      </c>
      <c r="AQ34" s="20">
        <f t="shared" si="5"/>
        <v>10070.79999999993</v>
      </c>
      <c r="AR34" s="20">
        <f t="shared" si="6"/>
        <v>3351.5</v>
      </c>
      <c r="AS34" s="20">
        <f t="shared" si="7"/>
        <v>3455.7000000000116</v>
      </c>
      <c r="AT34" s="20">
        <f t="shared" si="8"/>
        <v>3263.5999999999185</v>
      </c>
      <c r="AV34" s="22">
        <f t="shared" si="9"/>
        <v>1.9294091591567006</v>
      </c>
      <c r="AW34" s="24">
        <f t="shared" si="10"/>
        <v>0.64209544394821927</v>
      </c>
      <c r="AX34" s="24">
        <f t="shared" si="11"/>
        <v>0.66205854860565982</v>
      </c>
      <c r="AY34" s="24">
        <f t="shared" si="12"/>
        <v>0.62525516660282143</v>
      </c>
      <c r="BA34" s="25">
        <f t="shared" si="13"/>
        <v>0</v>
      </c>
    </row>
    <row r="35" spans="1:53" x14ac:dyDescent="0.45">
      <c r="A35" s="12">
        <v>0</v>
      </c>
      <c r="B35" s="12">
        <v>18</v>
      </c>
      <c r="C35" s="1" t="s">
        <v>85</v>
      </c>
      <c r="D35" s="16">
        <v>533408.1</v>
      </c>
      <c r="E35" s="2">
        <v>299089.90000000002</v>
      </c>
      <c r="F35" s="2">
        <v>291375.09999999998</v>
      </c>
      <c r="G35" s="2">
        <v>237443.4</v>
      </c>
      <c r="H35" s="2">
        <v>15142.5</v>
      </c>
      <c r="I35" s="2">
        <v>85740.5</v>
      </c>
      <c r="J35" s="2">
        <v>1451.3</v>
      </c>
      <c r="K35" s="2">
        <v>107248.2</v>
      </c>
      <c r="L35" s="2">
        <v>26103.200000000001</v>
      </c>
      <c r="M35" s="1">
        <v>39.5</v>
      </c>
      <c r="N35" s="2">
        <v>-2005.6</v>
      </c>
      <c r="O35" s="2">
        <v>92978.6</v>
      </c>
      <c r="P35" s="2">
        <v>94984.1</v>
      </c>
      <c r="Q35" s="1">
        <v>598.70000000000005</v>
      </c>
      <c r="S35" s="2">
        <v>2570.4</v>
      </c>
      <c r="T35" s="2">
        <v>535978.5</v>
      </c>
      <c r="U35" s="2">
        <v>20114</v>
      </c>
      <c r="V35" s="2">
        <v>33650.800000000003</v>
      </c>
      <c r="W35" s="2">
        <v>13536.9</v>
      </c>
      <c r="X35" s="2">
        <v>556092.4</v>
      </c>
      <c r="Z35" s="2">
        <v>534791.5</v>
      </c>
      <c r="AA35" s="2">
        <v>401424.5</v>
      </c>
      <c r="AB35" s="2">
        <v>133370.70000000001</v>
      </c>
      <c r="AD35" s="2">
        <v>126872.2</v>
      </c>
      <c r="AF35" s="2">
        <v>531918.69999999995</v>
      </c>
      <c r="AJ35" s="11">
        <f t="shared" si="4"/>
        <v>0.25832950055607823</v>
      </c>
      <c r="AL35" s="21">
        <f t="shared" si="0"/>
        <v>533408.1</v>
      </c>
      <c r="AM35" s="2">
        <f t="shared" si="1"/>
        <v>299089.90000000002</v>
      </c>
      <c r="AN35" s="2">
        <f t="shared" si="2"/>
        <v>85740.5</v>
      </c>
      <c r="AO35" s="20">
        <f t="shared" si="3"/>
        <v>148577.69999999995</v>
      </c>
      <c r="AQ35" s="20">
        <f t="shared" si="5"/>
        <v>1374.4000000000233</v>
      </c>
      <c r="AR35" s="20">
        <f t="shared" si="6"/>
        <v>208.70000000001164</v>
      </c>
      <c r="AS35" s="20">
        <f t="shared" si="7"/>
        <v>1472.3999999999942</v>
      </c>
      <c r="AT35" s="20">
        <f t="shared" si="8"/>
        <v>-306.69999999998254</v>
      </c>
      <c r="AV35" s="22">
        <f t="shared" si="9"/>
        <v>0.25832950055607823</v>
      </c>
      <c r="AW35" s="24">
        <f t="shared" si="10"/>
        <v>3.9226838450273291E-2</v>
      </c>
      <c r="AX35" s="24">
        <f t="shared" si="11"/>
        <v>0.27674938636405821</v>
      </c>
      <c r="AY35" s="24">
        <f t="shared" si="12"/>
        <v>-5.7646724258253297E-2</v>
      </c>
      <c r="BA35" s="25">
        <f t="shared" si="13"/>
        <v>0</v>
      </c>
    </row>
    <row r="36" spans="1:53" x14ac:dyDescent="0.45">
      <c r="A36" s="12">
        <v>0</v>
      </c>
      <c r="B36" s="12">
        <v>19</v>
      </c>
      <c r="C36" s="7" t="s">
        <v>86</v>
      </c>
      <c r="D36" s="16">
        <v>533118.1</v>
      </c>
      <c r="E36" s="16">
        <v>297427.20000000001</v>
      </c>
      <c r="F36" s="2">
        <v>289152.2</v>
      </c>
      <c r="G36" s="2">
        <v>234707.4</v>
      </c>
      <c r="H36" s="2">
        <v>15183.5</v>
      </c>
      <c r="I36" s="2">
        <v>84957.5</v>
      </c>
      <c r="J36" s="2">
        <v>1045.3</v>
      </c>
      <c r="K36" s="2">
        <v>109847.7</v>
      </c>
      <c r="L36" s="2">
        <v>26977.3</v>
      </c>
      <c r="M36" s="1">
        <v>23.1</v>
      </c>
      <c r="N36" s="2">
        <v>-2871.3</v>
      </c>
      <c r="O36" s="2">
        <v>90489.2</v>
      </c>
      <c r="P36" s="2">
        <v>93360.5</v>
      </c>
      <c r="Q36" s="1">
        <v>527.79999999999995</v>
      </c>
      <c r="S36" s="2">
        <v>3880.6</v>
      </c>
      <c r="T36" s="2">
        <v>536998.80000000005</v>
      </c>
      <c r="U36" s="2">
        <v>19437.2</v>
      </c>
      <c r="V36" s="2">
        <v>33782</v>
      </c>
      <c r="W36" s="2">
        <v>14344.7</v>
      </c>
      <c r="X36" s="2">
        <v>556436</v>
      </c>
      <c r="Z36" s="2">
        <v>535516</v>
      </c>
      <c r="AA36" s="2">
        <v>398680.1</v>
      </c>
      <c r="AB36" s="2">
        <v>136831.1</v>
      </c>
      <c r="AD36" s="2">
        <v>127040.9</v>
      </c>
      <c r="AF36" s="2">
        <v>531960.19999999995</v>
      </c>
      <c r="AJ36" s="11">
        <f>(D36-D35)/D35*100</f>
        <v>-5.4367378373144315E-2</v>
      </c>
      <c r="AL36" s="2">
        <f t="shared" si="0"/>
        <v>533118.1</v>
      </c>
      <c r="AM36" s="21">
        <f t="shared" si="1"/>
        <v>297427.20000000001</v>
      </c>
      <c r="AN36" s="2">
        <f t="shared" si="2"/>
        <v>84957.5</v>
      </c>
      <c r="AO36" s="20">
        <f t="shared" si="3"/>
        <v>150733.39999999997</v>
      </c>
      <c r="AQ36" s="20">
        <f t="shared" si="5"/>
        <v>-290</v>
      </c>
      <c r="AR36" s="20">
        <f t="shared" si="6"/>
        <v>-1662.7000000000116</v>
      </c>
      <c r="AS36" s="20">
        <f t="shared" si="7"/>
        <v>-783</v>
      </c>
      <c r="AT36" s="20">
        <f t="shared" si="8"/>
        <v>2155.7000000000116</v>
      </c>
      <c r="AV36" s="22">
        <f t="shared" si="9"/>
        <v>-5.4367378373144315E-2</v>
      </c>
      <c r="AW36" s="24">
        <f t="shared" si="10"/>
        <v>-0.3117125517966472</v>
      </c>
      <c r="AX36" s="24">
        <f t="shared" si="11"/>
        <v>-0.14679192160748966</v>
      </c>
      <c r="AY36" s="24">
        <f t="shared" si="12"/>
        <v>0.40413709503099254</v>
      </c>
      <c r="BA36" s="25">
        <f t="shared" si="13"/>
        <v>0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3" sqref="O3"/>
    </sheetView>
  </sheetViews>
  <sheetFormatPr defaultRowHeight="18" x14ac:dyDescent="0.45"/>
  <sheetData/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篠潤之介</dc:creator>
  <cp:lastModifiedBy>篠潤之介</cp:lastModifiedBy>
  <dcterms:created xsi:type="dcterms:W3CDTF">2015-06-05T18:17:20Z</dcterms:created>
  <dcterms:modified xsi:type="dcterms:W3CDTF">2020-06-04T06:14:54Z</dcterms:modified>
</cp:coreProperties>
</file>