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campbell/Documents/GitHub/MIT-Analytics/Unit 8 Linear Optimization/"/>
    </mc:Choice>
  </mc:AlternateContent>
  <xr:revisionPtr revIDLastSave="0" documentId="13_ncr:1_{84C3237F-0ECF-2448-8088-C63298D99F5D}" xr6:coauthVersionLast="45" xr6:coauthVersionMax="45" xr10:uidLastSave="{00000000-0000-0000-0000-000000000000}"/>
  <bookViews>
    <workbookView xWindow="1200" yWindow="460" windowWidth="24620" windowHeight="13880" tabRatio="500" activeTab="2" xr2:uid="{00000000-000D-0000-FFFF-FFFF00000000}"/>
  </bookViews>
  <sheets>
    <sheet name="Sheet1" sheetId="2" r:id="rId1"/>
    <sheet name="Sheet2" sheetId="1" r:id="rId2"/>
    <sheet name="Sheet3" sheetId="3" r:id="rId3"/>
  </sheets>
  <definedNames>
    <definedName name="solver_adj" localSheetId="0" hidden="1">Sheet1!$B$20:$B$27</definedName>
    <definedName name="solver_adj" localSheetId="1" hidden="1">Sheet2!$B$20:$B$27</definedName>
    <definedName name="solver_adj" localSheetId="2" hidden="1">Sheet3!$B$20:$B$27</definedName>
    <definedName name="solver_cvg" localSheetId="0" hidden="1">0.0001</definedName>
    <definedName name="solver_cvg" localSheetId="1" hidden="1">0.0001</definedName>
    <definedName name="solver_cvg" localSheetId="2" hidden="1">0.0001</definedName>
    <definedName name="solver_drv" localSheetId="0" hidden="1">1</definedName>
    <definedName name="solver_drv" localSheetId="1" hidden="1">1</definedName>
    <definedName name="solver_drv" localSheetId="2" hidden="1">1</definedName>
    <definedName name="solver_eng" localSheetId="0" hidden="1">2</definedName>
    <definedName name="solver_eng" localSheetId="1" hidden="1">2</definedName>
    <definedName name="solver_eng" localSheetId="2" hidden="1">2</definedName>
    <definedName name="solver_itr" localSheetId="0" hidden="1">2147483647</definedName>
    <definedName name="solver_itr" localSheetId="1" hidden="1">2147483647</definedName>
    <definedName name="solver_itr" localSheetId="2" hidden="1">2147483647</definedName>
    <definedName name="solver_lhs1" localSheetId="0" hidden="1">Sheet1!$B$20:$B$27</definedName>
    <definedName name="solver_lhs1" localSheetId="1" hidden="1">Sheet2!$B$20:$B$27</definedName>
    <definedName name="solver_lhs1" localSheetId="2" hidden="1">Sheet3!$B$20</definedName>
    <definedName name="solver_lhs2" localSheetId="0" hidden="1">Sheet1!$B$44</definedName>
    <definedName name="solver_lhs2" localSheetId="1" hidden="1">Sheet2!$B$44</definedName>
    <definedName name="solver_lhs2" localSheetId="2" hidden="1">Sheet3!$B$21:$B$27</definedName>
    <definedName name="solver_lhs3" localSheetId="2" hidden="1">Sheet3!$B$44</definedName>
    <definedName name="solver_lin" localSheetId="0" hidden="1">1</definedName>
    <definedName name="solver_lin" localSheetId="1" hidden="1">1</definedName>
    <definedName name="solver_lin" localSheetId="2" hidden="1">1</definedName>
    <definedName name="solver_mip" localSheetId="0" hidden="1">2147483647</definedName>
    <definedName name="solver_mip" localSheetId="1" hidden="1">2147483647</definedName>
    <definedName name="solver_mip" localSheetId="2" hidden="1">2147483647</definedName>
    <definedName name="solver_mni" localSheetId="0" hidden="1">30</definedName>
    <definedName name="solver_mni" localSheetId="1" hidden="1">30</definedName>
    <definedName name="solver_mni" localSheetId="2" hidden="1">30</definedName>
    <definedName name="solver_mrt" localSheetId="0" hidden="1">0.075</definedName>
    <definedName name="solver_mrt" localSheetId="1" hidden="1">0.075</definedName>
    <definedName name="solver_mrt" localSheetId="2" hidden="1">0.075</definedName>
    <definedName name="solver_msl" localSheetId="0" hidden="1">2</definedName>
    <definedName name="solver_msl" localSheetId="1" hidden="1">2</definedName>
    <definedName name="solver_msl" localSheetId="2" hidden="1">2</definedName>
    <definedName name="solver_neg" localSheetId="0" hidden="1">1</definedName>
    <definedName name="solver_neg" localSheetId="1" hidden="1">1</definedName>
    <definedName name="solver_neg" localSheetId="2" hidden="1">1</definedName>
    <definedName name="solver_nod" localSheetId="0" hidden="1">2147483647</definedName>
    <definedName name="solver_nod" localSheetId="1" hidden="1">2147483647</definedName>
    <definedName name="solver_nod" localSheetId="2" hidden="1">2147483647</definedName>
    <definedName name="solver_num" localSheetId="0" hidden="1">2</definedName>
    <definedName name="solver_num" localSheetId="1" hidden="1">2</definedName>
    <definedName name="solver_num" localSheetId="2" hidden="1">3</definedName>
    <definedName name="solver_opt" localSheetId="0" hidden="1">Sheet1!$B$17</definedName>
    <definedName name="solver_opt" localSheetId="1" hidden="1">Sheet2!$B$17</definedName>
    <definedName name="solver_opt" localSheetId="2" hidden="1">Sheet3!$B$17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rbv" localSheetId="0" hidden="1">1</definedName>
    <definedName name="solver_rbv" localSheetId="1" hidden="1">1</definedName>
    <definedName name="solver_rbv" localSheetId="2" hidden="1">1</definedName>
    <definedName name="solver_rel1" localSheetId="0" hidden="1">1</definedName>
    <definedName name="solver_rel1" localSheetId="1" hidden="1">1</definedName>
    <definedName name="solver_rel1" localSheetId="2" hidden="1">2</definedName>
    <definedName name="solver_rel2" localSheetId="0" hidden="1">3</definedName>
    <definedName name="solver_rel2" localSheetId="1" hidden="1">3</definedName>
    <definedName name="solver_rel2" localSheetId="2" hidden="1">1</definedName>
    <definedName name="solver_rel3" localSheetId="2" hidden="1">3</definedName>
    <definedName name="solver_rhs1" localSheetId="0" hidden="1">Sheet1!$D$20:$D$27</definedName>
    <definedName name="solver_rhs1" localSheetId="1" hidden="1">Sheet2!$D$20:$D$27</definedName>
    <definedName name="solver_rhs1" localSheetId="2" hidden="1">Sheet3!$D$20</definedName>
    <definedName name="solver_rhs2" localSheetId="0" hidden="1">Sheet1!$D$44</definedName>
    <definedName name="solver_rhs2" localSheetId="1" hidden="1">Sheet2!$D$44</definedName>
    <definedName name="solver_rhs2" localSheetId="2" hidden="1">Sheet3!$D$21:$D$27</definedName>
    <definedName name="solver_rhs3" localSheetId="2" hidden="1">Sheet3!$D$44</definedName>
    <definedName name="solver_rlx" localSheetId="0" hidden="1">2</definedName>
    <definedName name="solver_rlx" localSheetId="1" hidden="1">2</definedName>
    <definedName name="solver_rlx" localSheetId="2" hidden="1">2</definedName>
    <definedName name="solver_rsd" localSheetId="0" hidden="1">0</definedName>
    <definedName name="solver_rsd" localSheetId="1" hidden="1">0</definedName>
    <definedName name="solver_rsd" localSheetId="2" hidden="1">0</definedName>
    <definedName name="solver_scl" localSheetId="0" hidden="1">1</definedName>
    <definedName name="solver_scl" localSheetId="1" hidden="1">1</definedName>
    <definedName name="solver_scl" localSheetId="2" hidden="1">1</definedName>
    <definedName name="solver_sho" localSheetId="0" hidden="1">2</definedName>
    <definedName name="solver_sho" localSheetId="1" hidden="1">2</definedName>
    <definedName name="solver_sho" localSheetId="2" hidden="1">2</definedName>
    <definedName name="solver_ssz" localSheetId="0" hidden="1">100</definedName>
    <definedName name="solver_ssz" localSheetId="1" hidden="1">100</definedName>
    <definedName name="solver_ssz" localSheetId="2" hidden="1">100</definedName>
    <definedName name="solver_tim" localSheetId="0" hidden="1">2147483647</definedName>
    <definedName name="solver_tim" localSheetId="1" hidden="1">2147483647</definedName>
    <definedName name="solver_tim" localSheetId="2" hidden="1">2147483647</definedName>
    <definedName name="solver_tol" localSheetId="0" hidden="1">0.01</definedName>
    <definedName name="solver_tol" localSheetId="1" hidden="1">0.01</definedName>
    <definedName name="solver_tol" localSheetId="2" hidden="1">0.01</definedName>
    <definedName name="solver_typ" localSheetId="0" hidden="1">1</definedName>
    <definedName name="solver_typ" localSheetId="1" hidden="1">1</definedName>
    <definedName name="solver_typ" localSheetId="2" hidden="1">1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er" localSheetId="0" hidden="1">2</definedName>
    <definedName name="solver_ver" localSheetId="1" hidden="1">2</definedName>
    <definedName name="solver_ver" localSheetId="2" hidden="1">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44" i="3" l="1"/>
  <c r="C41" i="3"/>
  <c r="B41" i="3"/>
  <c r="C40" i="3"/>
  <c r="B40" i="3"/>
  <c r="C39" i="3"/>
  <c r="B39" i="3"/>
  <c r="C38" i="3"/>
  <c r="B38" i="3"/>
  <c r="C37" i="3"/>
  <c r="B37" i="3"/>
  <c r="C36" i="3"/>
  <c r="B36" i="3"/>
  <c r="C35" i="3"/>
  <c r="B35" i="3"/>
  <c r="C34" i="3"/>
  <c r="B34" i="3"/>
  <c r="B28" i="3"/>
  <c r="B17" i="3" a="1"/>
  <c r="B17" i="3" s="1"/>
  <c r="B44" i="2"/>
  <c r="C41" i="2"/>
  <c r="B41" i="2"/>
  <c r="C40" i="2"/>
  <c r="B40" i="2"/>
  <c r="C39" i="2"/>
  <c r="B39" i="2"/>
  <c r="C38" i="2"/>
  <c r="B38" i="2"/>
  <c r="C37" i="2"/>
  <c r="B37" i="2"/>
  <c r="C36" i="2"/>
  <c r="B36" i="2"/>
  <c r="C35" i="2"/>
  <c r="B35" i="2"/>
  <c r="C34" i="2"/>
  <c r="B34" i="2"/>
  <c r="B28" i="2"/>
  <c r="B17" i="2" a="1"/>
  <c r="B17" i="2" s="1"/>
  <c r="B28" i="1"/>
  <c r="B17" i="1" a="1"/>
  <c r="B17" i="1" s="1"/>
  <c r="B44" i="1"/>
  <c r="C35" i="1"/>
  <c r="C36" i="1"/>
  <c r="C37" i="1"/>
  <c r="C38" i="1"/>
  <c r="C39" i="1"/>
  <c r="C40" i="1"/>
  <c r="C41" i="1"/>
  <c r="C34" i="1"/>
  <c r="B41" i="1"/>
  <c r="B40" i="1"/>
  <c r="B39" i="1"/>
  <c r="B38" i="1"/>
  <c r="B37" i="1"/>
  <c r="B36" i="1"/>
  <c r="B35" i="1"/>
  <c r="B3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<sst xmlns="http://schemas.openxmlformats.org/spreadsheetml/2006/main" count="144" uniqueCount="27">
  <si>
    <t>INVESTMENT MANAGEMENT UNDER TAXATION</t>
  </si>
  <si>
    <t>Stock Data</t>
  </si>
  <si>
    <t>Number</t>
  </si>
  <si>
    <t>Stock</t>
  </si>
  <si>
    <t>Number of Shares</t>
  </si>
  <si>
    <t>Price Purchased Last Year</t>
  </si>
  <si>
    <t>Current Price</t>
  </si>
  <si>
    <t>Next Year Price Estimate</t>
  </si>
  <si>
    <t>Yahoo!</t>
  </si>
  <si>
    <t>General Electric</t>
  </si>
  <si>
    <t>Microsoft</t>
  </si>
  <si>
    <t>Bank of America</t>
  </si>
  <si>
    <t>JPMorgan Chase</t>
  </si>
  <si>
    <t>Cisco Systems, Inc</t>
  </si>
  <si>
    <t>Intel</t>
  </si>
  <si>
    <t>Pfizer</t>
  </si>
  <si>
    <t>Objective</t>
  </si>
  <si>
    <t>Cashflow</t>
  </si>
  <si>
    <t>Stocks</t>
  </si>
  <si>
    <t>Portfolio</t>
  </si>
  <si>
    <t>Constraints</t>
  </si>
  <si>
    <t>&lt;=</t>
  </si>
  <si>
    <t>&gt;=</t>
  </si>
  <si>
    <t>Capital Gains Taxes</t>
  </si>
  <si>
    <t>Transaction Taxes</t>
  </si>
  <si>
    <t>=</t>
  </si>
  <si>
    <t>Decision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</si>
</sst>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theme="1"/>
      <name val="Arial"/>
    </font>
    <font>
      <b/>
      <sz val="10"/>
      <color theme="1"/>
      <name val="Arial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right" vertical="center"/>
    </xf>
    <xf numFmtId="0" fontId="1" fillId="0" borderId="8" xfId="0" applyFont="1" applyBorder="1" applyAlignment="1">
      <alignment horizontal="right" vertical="center"/>
    </xf>
    <xf numFmtId="0" fontId="3" fillId="0" borderId="0" xfId="0" applyFont="1" applyAlignment="1"/>
    <xf numFmtId="0" fontId="0" fillId="0" borderId="9" xfId="0" applyBorder="1" applyAlignment="1"/>
    <xf numFmtId="0" fontId="4" fillId="0" borderId="0" xfId="0" applyFont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A19E1-ADA4-D242-ADCF-2165A899F49A}">
  <dimension ref="A1:F44"/>
  <sheetViews>
    <sheetView topLeftCell="A19" workbookViewId="0">
      <selection activeCell="B28" sqref="B28"/>
    </sheetView>
  </sheetViews>
  <sheetFormatPr baseColWidth="10" defaultColWidth="26.33203125" defaultRowHeight="16" x14ac:dyDescent="0.2"/>
  <cols>
    <col min="1" max="1" width="10.5" style="3" customWidth="1"/>
    <col min="2" max="2" width="17" style="3" customWidth="1"/>
    <col min="3" max="3" width="20.6640625" style="3" customWidth="1"/>
    <col min="4" max="4" width="23.83203125" style="3" customWidth="1"/>
    <col min="5" max="5" width="13.1640625" style="3" customWidth="1"/>
    <col min="6" max="6" width="21.83203125" style="3" customWidth="1"/>
    <col min="7" max="16384" width="26.33203125" style="3"/>
  </cols>
  <sheetData>
    <row r="1" spans="1:6" x14ac:dyDescent="0.2">
      <c r="A1" s="1" t="s">
        <v>0</v>
      </c>
      <c r="B1" s="2"/>
      <c r="C1" s="2"/>
      <c r="D1" s="2"/>
      <c r="E1" s="2"/>
      <c r="F1" s="2"/>
    </row>
    <row r="2" spans="1:6" x14ac:dyDescent="0.2">
      <c r="A2" s="2"/>
      <c r="B2" s="2"/>
      <c r="C2" s="2"/>
      <c r="D2" s="2"/>
      <c r="E2" s="2"/>
      <c r="F2" s="2"/>
    </row>
    <row r="3" spans="1:6" x14ac:dyDescent="0.2">
      <c r="A3" s="1" t="s">
        <v>1</v>
      </c>
      <c r="B3" s="2"/>
      <c r="C3" s="2"/>
      <c r="D3" s="2"/>
      <c r="E3" s="2"/>
      <c r="F3" s="2"/>
    </row>
    <row r="4" spans="1:6" ht="17" thickBot="1" x14ac:dyDescent="0.25">
      <c r="A4" s="2"/>
      <c r="B4" s="2"/>
      <c r="C4" s="2"/>
      <c r="D4" s="2"/>
      <c r="E4" s="2"/>
      <c r="F4" s="2"/>
    </row>
    <row r="5" spans="1:6" ht="17" thickBot="1" x14ac:dyDescent="0.25">
      <c r="A5" s="4" t="s">
        <v>2</v>
      </c>
      <c r="B5" s="5" t="s">
        <v>3</v>
      </c>
      <c r="C5" s="6" t="s">
        <v>4</v>
      </c>
      <c r="D5" s="5" t="s">
        <v>5</v>
      </c>
      <c r="E5" s="5" t="s">
        <v>6</v>
      </c>
      <c r="F5" s="7" t="s">
        <v>7</v>
      </c>
    </row>
    <row r="6" spans="1:6" x14ac:dyDescent="0.2">
      <c r="A6" s="8">
        <v>1</v>
      </c>
      <c r="B6" s="2" t="s">
        <v>8</v>
      </c>
      <c r="C6" s="9">
        <v>150</v>
      </c>
      <c r="D6" s="10">
        <v>15.68</v>
      </c>
      <c r="E6" s="10">
        <v>31.8</v>
      </c>
      <c r="F6" s="11">
        <v>29.5</v>
      </c>
    </row>
    <row r="7" spans="1:6" x14ac:dyDescent="0.2">
      <c r="A7" s="8">
        <v>2</v>
      </c>
      <c r="B7" s="2" t="s">
        <v>9</v>
      </c>
      <c r="C7" s="9">
        <v>150</v>
      </c>
      <c r="D7" s="10">
        <v>22.1</v>
      </c>
      <c r="E7" s="10">
        <v>24.28</v>
      </c>
      <c r="F7" s="11">
        <v>26.31</v>
      </c>
    </row>
    <row r="8" spans="1:6" x14ac:dyDescent="0.2">
      <c r="A8" s="8">
        <v>3</v>
      </c>
      <c r="B8" s="2" t="s">
        <v>10</v>
      </c>
      <c r="C8" s="9">
        <v>150</v>
      </c>
      <c r="D8" s="10">
        <v>30.39</v>
      </c>
      <c r="E8" s="10">
        <v>32.5</v>
      </c>
      <c r="F8" s="11">
        <v>34.549999999999997</v>
      </c>
    </row>
    <row r="9" spans="1:6" x14ac:dyDescent="0.2">
      <c r="A9" s="8">
        <v>4</v>
      </c>
      <c r="B9" s="2" t="s">
        <v>11</v>
      </c>
      <c r="C9" s="9">
        <v>150</v>
      </c>
      <c r="D9" s="10">
        <v>8.93</v>
      </c>
      <c r="E9" s="10">
        <v>14.16</v>
      </c>
      <c r="F9" s="11">
        <v>15.23</v>
      </c>
    </row>
    <row r="10" spans="1:6" x14ac:dyDescent="0.2">
      <c r="A10" s="8">
        <v>5</v>
      </c>
      <c r="B10" s="2" t="s">
        <v>12</v>
      </c>
      <c r="C10" s="9">
        <v>150</v>
      </c>
      <c r="D10" s="10">
        <v>40.549999999999997</v>
      </c>
      <c r="E10" s="10">
        <v>50.99</v>
      </c>
      <c r="F10" s="11">
        <v>62.43</v>
      </c>
    </row>
    <row r="11" spans="1:6" x14ac:dyDescent="0.2">
      <c r="A11" s="8">
        <v>6</v>
      </c>
      <c r="B11" s="2" t="s">
        <v>13</v>
      </c>
      <c r="C11" s="9">
        <v>150</v>
      </c>
      <c r="D11" s="10">
        <v>18.579999999999998</v>
      </c>
      <c r="E11" s="10">
        <v>24.17</v>
      </c>
      <c r="F11" s="11">
        <v>26.68</v>
      </c>
    </row>
    <row r="12" spans="1:6" x14ac:dyDescent="0.2">
      <c r="A12" s="8">
        <v>7</v>
      </c>
      <c r="B12" s="2" t="s">
        <v>14</v>
      </c>
      <c r="C12" s="9">
        <v>150</v>
      </c>
      <c r="D12" s="10">
        <v>22.54</v>
      </c>
      <c r="E12" s="10">
        <v>23.67</v>
      </c>
      <c r="F12" s="11">
        <v>23.85</v>
      </c>
    </row>
    <row r="13" spans="1:6" ht="17" thickBot="1" x14ac:dyDescent="0.25">
      <c r="A13" s="12">
        <v>8</v>
      </c>
      <c r="B13" s="13" t="s">
        <v>15</v>
      </c>
      <c r="C13" s="14">
        <v>150</v>
      </c>
      <c r="D13" s="15">
        <v>24.84</v>
      </c>
      <c r="E13" s="15">
        <v>28.77</v>
      </c>
      <c r="F13" s="16">
        <v>31.66</v>
      </c>
    </row>
    <row r="16" spans="1:6" x14ac:dyDescent="0.2">
      <c r="A16" s="17" t="s">
        <v>16</v>
      </c>
    </row>
    <row r="17" spans="1:4" x14ac:dyDescent="0.2">
      <c r="A17" s="3" t="s">
        <v>19</v>
      </c>
      <c r="B17" s="18" cm="1">
        <f t="array" ref="B17">SUMPRODUCT(F6:F13,(C6:C13-B20:B27))</f>
        <v>26773.662707348194</v>
      </c>
    </row>
    <row r="19" spans="1:4" x14ac:dyDescent="0.2">
      <c r="A19" s="17" t="s">
        <v>18</v>
      </c>
    </row>
    <row r="20" spans="1:4" x14ac:dyDescent="0.2">
      <c r="A20" s="19" t="s">
        <v>8</v>
      </c>
      <c r="B20" s="3">
        <v>67.723298055993411</v>
      </c>
      <c r="C20" s="3" t="s">
        <v>21</v>
      </c>
      <c r="D20" s="3">
        <v>150</v>
      </c>
    </row>
    <row r="21" spans="1:4" x14ac:dyDescent="0.2">
      <c r="A21" s="19" t="s">
        <v>9</v>
      </c>
      <c r="B21" s="3">
        <v>0</v>
      </c>
      <c r="C21" s="3" t="s">
        <v>21</v>
      </c>
      <c r="D21" s="3">
        <v>150</v>
      </c>
    </row>
    <row r="22" spans="1:4" x14ac:dyDescent="0.2">
      <c r="A22" s="2" t="s">
        <v>10</v>
      </c>
      <c r="B22" s="3">
        <v>150</v>
      </c>
      <c r="C22" s="3" t="s">
        <v>21</v>
      </c>
      <c r="D22" s="3">
        <v>150</v>
      </c>
    </row>
    <row r="23" spans="1:4" x14ac:dyDescent="0.2">
      <c r="A23" s="2" t="s">
        <v>11</v>
      </c>
      <c r="B23" s="3">
        <v>0</v>
      </c>
      <c r="C23" s="3" t="s">
        <v>21</v>
      </c>
      <c r="D23" s="3">
        <v>150</v>
      </c>
    </row>
    <row r="24" spans="1:4" x14ac:dyDescent="0.2">
      <c r="A24" s="2" t="s">
        <v>12</v>
      </c>
      <c r="B24" s="3">
        <v>0</v>
      </c>
      <c r="C24" s="3" t="s">
        <v>21</v>
      </c>
      <c r="D24" s="3">
        <v>150</v>
      </c>
    </row>
    <row r="25" spans="1:4" x14ac:dyDescent="0.2">
      <c r="A25" s="2" t="s">
        <v>13</v>
      </c>
      <c r="B25" s="3">
        <v>0</v>
      </c>
      <c r="C25" s="3" t="s">
        <v>21</v>
      </c>
      <c r="D25" s="3">
        <v>150</v>
      </c>
    </row>
    <row r="26" spans="1:4" x14ac:dyDescent="0.2">
      <c r="A26" s="2" t="s">
        <v>14</v>
      </c>
      <c r="B26" s="3">
        <v>150</v>
      </c>
      <c r="C26" s="3" t="s">
        <v>21</v>
      </c>
      <c r="D26" s="3">
        <v>150</v>
      </c>
    </row>
    <row r="27" spans="1:4" ht="17" thickBot="1" x14ac:dyDescent="0.25">
      <c r="A27" s="13" t="s">
        <v>15</v>
      </c>
      <c r="B27" s="3">
        <v>0</v>
      </c>
      <c r="C27" s="3" t="s">
        <v>21</v>
      </c>
      <c r="D27" s="3">
        <v>150</v>
      </c>
    </row>
    <row r="28" spans="1:4" x14ac:dyDescent="0.2">
      <c r="B28" s="3">
        <f>SUM(B20:B27)</f>
        <v>367.72329805599338</v>
      </c>
    </row>
    <row r="30" spans="1:4" x14ac:dyDescent="0.2">
      <c r="A30" s="17" t="s">
        <v>20</v>
      </c>
    </row>
    <row r="33" spans="1:4" x14ac:dyDescent="0.2">
      <c r="B33" s="17" t="s">
        <v>23</v>
      </c>
      <c r="C33" s="17" t="s">
        <v>24</v>
      </c>
    </row>
    <row r="34" spans="1:4" x14ac:dyDescent="0.2">
      <c r="A34" s="19" t="s">
        <v>8</v>
      </c>
      <c r="B34" s="3">
        <f>0.3*(E6-D6)</f>
        <v>4.8360000000000003</v>
      </c>
      <c r="C34" s="3">
        <f>0.01*E6</f>
        <v>0.318</v>
      </c>
    </row>
    <row r="35" spans="1:4" x14ac:dyDescent="0.2">
      <c r="A35" s="19" t="s">
        <v>9</v>
      </c>
      <c r="B35" s="3">
        <f t="shared" ref="B35:B41" si="0">0.3*(E7-D7)</f>
        <v>0.65399999999999991</v>
      </c>
      <c r="C35" s="3">
        <f t="shared" ref="C35:C41" si="1">0.01*E7</f>
        <v>0.24280000000000002</v>
      </c>
    </row>
    <row r="36" spans="1:4" x14ac:dyDescent="0.2">
      <c r="A36" s="2" t="s">
        <v>10</v>
      </c>
      <c r="B36" s="3">
        <f t="shared" si="0"/>
        <v>0.63299999999999979</v>
      </c>
      <c r="C36" s="3">
        <f t="shared" si="1"/>
        <v>0.32500000000000001</v>
      </c>
    </row>
    <row r="37" spans="1:4" x14ac:dyDescent="0.2">
      <c r="A37" s="2" t="s">
        <v>11</v>
      </c>
      <c r="B37" s="3">
        <f t="shared" si="0"/>
        <v>1.5690000000000002</v>
      </c>
      <c r="C37" s="3">
        <f t="shared" si="1"/>
        <v>0.1416</v>
      </c>
    </row>
    <row r="38" spans="1:4" x14ac:dyDescent="0.2">
      <c r="A38" s="2" t="s">
        <v>12</v>
      </c>
      <c r="B38" s="3">
        <f t="shared" si="0"/>
        <v>3.1320000000000014</v>
      </c>
      <c r="C38" s="3">
        <f t="shared" si="1"/>
        <v>0.50990000000000002</v>
      </c>
    </row>
    <row r="39" spans="1:4" x14ac:dyDescent="0.2">
      <c r="A39" s="2" t="s">
        <v>13</v>
      </c>
      <c r="B39" s="3">
        <f t="shared" si="0"/>
        <v>1.6770000000000009</v>
      </c>
      <c r="C39" s="3">
        <f t="shared" si="1"/>
        <v>0.24170000000000003</v>
      </c>
    </row>
    <row r="40" spans="1:4" x14ac:dyDescent="0.2">
      <c r="A40" s="2" t="s">
        <v>14</v>
      </c>
      <c r="B40" s="3">
        <f t="shared" si="0"/>
        <v>0.33900000000000075</v>
      </c>
      <c r="C40" s="3">
        <f t="shared" si="1"/>
        <v>0.23670000000000002</v>
      </c>
    </row>
    <row r="41" spans="1:4" ht="17" thickBot="1" x14ac:dyDescent="0.25">
      <c r="A41" s="13" t="s">
        <v>15</v>
      </c>
      <c r="B41" s="3">
        <f t="shared" si="0"/>
        <v>1.1789999999999998</v>
      </c>
      <c r="C41" s="3">
        <f t="shared" si="1"/>
        <v>0.28770000000000001</v>
      </c>
    </row>
    <row r="44" spans="1:4" x14ac:dyDescent="0.2">
      <c r="A44" s="20" t="s">
        <v>17</v>
      </c>
      <c r="B44" s="3">
        <f>SUMPRODUCT(B20:B27,E6:E13)-SUMPRODUCT(B20:B27,B34:B41)-SUMPRODUCT(B20:B27,C34:C41)</f>
        <v>10000</v>
      </c>
      <c r="C44" s="3" t="s">
        <v>22</v>
      </c>
      <c r="D44" s="3">
        <v>10000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opLeftCell="A8" workbookViewId="0">
      <selection activeCell="D26" sqref="D26"/>
    </sheetView>
  </sheetViews>
  <sheetFormatPr baseColWidth="10" defaultColWidth="26.33203125" defaultRowHeight="16" x14ac:dyDescent="0.2"/>
  <cols>
    <col min="1" max="1" width="10.5" style="3" customWidth="1"/>
    <col min="2" max="2" width="17" style="3" customWidth="1"/>
    <col min="3" max="3" width="20.6640625" style="3" customWidth="1"/>
    <col min="4" max="4" width="23.83203125" style="3" customWidth="1"/>
    <col min="5" max="5" width="13.1640625" style="3" customWidth="1"/>
    <col min="6" max="6" width="21.83203125" style="3" customWidth="1"/>
    <col min="7" max="16384" width="26.33203125" style="3"/>
  </cols>
  <sheetData>
    <row r="1" spans="1:6" x14ac:dyDescent="0.2">
      <c r="A1" s="1" t="s">
        <v>0</v>
      </c>
      <c r="B1" s="2"/>
      <c r="C1" s="2"/>
      <c r="D1" s="2"/>
      <c r="E1" s="2"/>
      <c r="F1" s="2"/>
    </row>
    <row r="2" spans="1:6" x14ac:dyDescent="0.2">
      <c r="A2" s="2"/>
      <c r="B2" s="2"/>
      <c r="C2" s="2"/>
      <c r="D2" s="2"/>
      <c r="E2" s="2"/>
      <c r="F2" s="2"/>
    </row>
    <row r="3" spans="1:6" x14ac:dyDescent="0.2">
      <c r="A3" s="1" t="s">
        <v>1</v>
      </c>
      <c r="B3" s="2"/>
      <c r="C3" s="2"/>
      <c r="D3" s="2"/>
      <c r="E3" s="2"/>
      <c r="F3" s="2"/>
    </row>
    <row r="4" spans="1:6" ht="17" thickBot="1" x14ac:dyDescent="0.25">
      <c r="A4" s="2"/>
      <c r="B4" s="2"/>
      <c r="C4" s="2"/>
      <c r="D4" s="2"/>
      <c r="E4" s="2"/>
      <c r="F4" s="2"/>
    </row>
    <row r="5" spans="1:6" ht="17" thickBot="1" x14ac:dyDescent="0.25">
      <c r="A5" s="4" t="s">
        <v>2</v>
      </c>
      <c r="B5" s="5" t="s">
        <v>3</v>
      </c>
      <c r="C5" s="6" t="s">
        <v>4</v>
      </c>
      <c r="D5" s="5" t="s">
        <v>5</v>
      </c>
      <c r="E5" s="5" t="s">
        <v>6</v>
      </c>
      <c r="F5" s="7" t="s">
        <v>7</v>
      </c>
    </row>
    <row r="6" spans="1:6" x14ac:dyDescent="0.2">
      <c r="A6" s="8">
        <v>1</v>
      </c>
      <c r="B6" s="2" t="s">
        <v>8</v>
      </c>
      <c r="C6" s="9">
        <v>150</v>
      </c>
      <c r="D6" s="10">
        <v>15.68</v>
      </c>
      <c r="E6" s="10">
        <v>31.8</v>
      </c>
      <c r="F6" s="11">
        <v>29.5</v>
      </c>
    </row>
    <row r="7" spans="1:6" x14ac:dyDescent="0.2">
      <c r="A7" s="8">
        <v>2</v>
      </c>
      <c r="B7" s="2" t="s">
        <v>9</v>
      </c>
      <c r="C7" s="9">
        <v>150</v>
      </c>
      <c r="D7" s="10">
        <v>22.1</v>
      </c>
      <c r="E7" s="10">
        <v>24.28</v>
      </c>
      <c r="F7" s="11">
        <v>26.31</v>
      </c>
    </row>
    <row r="8" spans="1:6" x14ac:dyDescent="0.2">
      <c r="A8" s="8">
        <v>3</v>
      </c>
      <c r="B8" s="2" t="s">
        <v>10</v>
      </c>
      <c r="C8" s="9">
        <v>150</v>
      </c>
      <c r="D8" s="10">
        <v>30.39</v>
      </c>
      <c r="E8" s="10">
        <v>32.5</v>
      </c>
      <c r="F8" s="11">
        <v>34.549999999999997</v>
      </c>
    </row>
    <row r="9" spans="1:6" x14ac:dyDescent="0.2">
      <c r="A9" s="8">
        <v>4</v>
      </c>
      <c r="B9" s="2" t="s">
        <v>11</v>
      </c>
      <c r="C9" s="9">
        <v>150</v>
      </c>
      <c r="D9" s="10">
        <v>8.93</v>
      </c>
      <c r="E9" s="10">
        <v>14.16</v>
      </c>
      <c r="F9" s="11">
        <v>15.23</v>
      </c>
    </row>
    <row r="10" spans="1:6" x14ac:dyDescent="0.2">
      <c r="A10" s="8">
        <v>5</v>
      </c>
      <c r="B10" s="2" t="s">
        <v>12</v>
      </c>
      <c r="C10" s="9">
        <v>150</v>
      </c>
      <c r="D10" s="10">
        <v>40.549999999999997</v>
      </c>
      <c r="E10" s="10">
        <v>50.99</v>
      </c>
      <c r="F10" s="11">
        <v>62.43</v>
      </c>
    </row>
    <row r="11" spans="1:6" x14ac:dyDescent="0.2">
      <c r="A11" s="8">
        <v>6</v>
      </c>
      <c r="B11" s="2" t="s">
        <v>13</v>
      </c>
      <c r="C11" s="9">
        <v>150</v>
      </c>
      <c r="D11" s="10">
        <v>18.579999999999998</v>
      </c>
      <c r="E11" s="10">
        <v>24.17</v>
      </c>
      <c r="F11" s="11">
        <v>26.68</v>
      </c>
    </row>
    <row r="12" spans="1:6" x14ac:dyDescent="0.2">
      <c r="A12" s="8">
        <v>7</v>
      </c>
      <c r="B12" s="2" t="s">
        <v>14</v>
      </c>
      <c r="C12" s="9">
        <v>150</v>
      </c>
      <c r="D12" s="10">
        <v>22.54</v>
      </c>
      <c r="E12" s="10">
        <v>23.67</v>
      </c>
      <c r="F12" s="11">
        <v>23.85</v>
      </c>
    </row>
    <row r="13" spans="1:6" ht="17" thickBot="1" x14ac:dyDescent="0.25">
      <c r="A13" s="12">
        <v>8</v>
      </c>
      <c r="B13" s="13" t="s">
        <v>15</v>
      </c>
      <c r="C13" s="14">
        <v>150</v>
      </c>
      <c r="D13" s="15">
        <v>24.84</v>
      </c>
      <c r="E13" s="15">
        <v>28.77</v>
      </c>
      <c r="F13" s="16">
        <v>31.66</v>
      </c>
    </row>
    <row r="16" spans="1:6" x14ac:dyDescent="0.2">
      <c r="A16" s="17" t="s">
        <v>16</v>
      </c>
    </row>
    <row r="17" spans="1:4" x14ac:dyDescent="0.2">
      <c r="A17" s="3" t="s">
        <v>19</v>
      </c>
      <c r="B17" s="18" cm="1">
        <f t="array" ref="B17">SUMPRODUCT(F6:F13,(C6:C13-B20:B27))</f>
        <v>26468.541160516463</v>
      </c>
    </row>
    <row r="19" spans="1:4" x14ac:dyDescent="0.2">
      <c r="A19" s="17" t="s">
        <v>18</v>
      </c>
    </row>
    <row r="20" spans="1:4" x14ac:dyDescent="0.2">
      <c r="A20" s="19" t="s">
        <v>8</v>
      </c>
      <c r="B20" s="3">
        <v>75</v>
      </c>
      <c r="C20" s="3" t="s">
        <v>21</v>
      </c>
      <c r="D20" s="3">
        <v>75</v>
      </c>
    </row>
    <row r="21" spans="1:4" x14ac:dyDescent="0.2">
      <c r="A21" s="19" t="s">
        <v>9</v>
      </c>
      <c r="B21" s="3">
        <v>75</v>
      </c>
      <c r="C21" s="3" t="s">
        <v>21</v>
      </c>
      <c r="D21" s="3">
        <v>75</v>
      </c>
    </row>
    <row r="22" spans="1:4" x14ac:dyDescent="0.2">
      <c r="A22" s="2" t="s">
        <v>10</v>
      </c>
      <c r="B22" s="3">
        <v>75</v>
      </c>
      <c r="C22" s="3" t="s">
        <v>21</v>
      </c>
      <c r="D22" s="3">
        <v>75</v>
      </c>
    </row>
    <row r="23" spans="1:4" x14ac:dyDescent="0.2">
      <c r="A23" s="2" t="s">
        <v>11</v>
      </c>
      <c r="B23" s="3">
        <v>0</v>
      </c>
      <c r="C23" s="3" t="s">
        <v>21</v>
      </c>
      <c r="D23" s="3">
        <v>75</v>
      </c>
    </row>
    <row r="24" spans="1:4" x14ac:dyDescent="0.2">
      <c r="A24" s="2" t="s">
        <v>12</v>
      </c>
      <c r="B24" s="3">
        <v>0</v>
      </c>
      <c r="C24" s="3" t="s">
        <v>21</v>
      </c>
      <c r="D24" s="3">
        <v>75</v>
      </c>
    </row>
    <row r="25" spans="1:4" x14ac:dyDescent="0.2">
      <c r="A25" s="2" t="s">
        <v>13</v>
      </c>
      <c r="B25" s="3">
        <v>4.5992818397127362</v>
      </c>
      <c r="C25" s="3" t="s">
        <v>21</v>
      </c>
      <c r="D25" s="3">
        <v>75</v>
      </c>
    </row>
    <row r="26" spans="1:4" x14ac:dyDescent="0.2">
      <c r="A26" s="2" t="s">
        <v>14</v>
      </c>
      <c r="B26" s="3">
        <v>75</v>
      </c>
      <c r="C26" s="3" t="s">
        <v>21</v>
      </c>
      <c r="D26" s="3">
        <v>75</v>
      </c>
    </row>
    <row r="27" spans="1:4" ht="17" thickBot="1" x14ac:dyDescent="0.25">
      <c r="A27" s="13" t="s">
        <v>15</v>
      </c>
      <c r="B27" s="3">
        <v>75</v>
      </c>
      <c r="C27" s="3" t="s">
        <v>21</v>
      </c>
      <c r="D27" s="3">
        <v>75</v>
      </c>
    </row>
    <row r="28" spans="1:4" x14ac:dyDescent="0.2">
      <c r="B28" s="3">
        <f>SUM(B20:B27)</f>
        <v>379.59928183971272</v>
      </c>
    </row>
    <row r="30" spans="1:4" x14ac:dyDescent="0.2">
      <c r="A30" s="17" t="s">
        <v>20</v>
      </c>
    </row>
    <row r="33" spans="1:4" x14ac:dyDescent="0.2">
      <c r="B33" s="17" t="s">
        <v>23</v>
      </c>
      <c r="C33" s="17" t="s">
        <v>24</v>
      </c>
    </row>
    <row r="34" spans="1:4" x14ac:dyDescent="0.2">
      <c r="A34" s="19" t="s">
        <v>8</v>
      </c>
      <c r="B34" s="3">
        <f>0.3*(E6-D6)</f>
        <v>4.8360000000000003</v>
      </c>
      <c r="C34" s="3">
        <f>0.01*E6</f>
        <v>0.318</v>
      </c>
    </row>
    <row r="35" spans="1:4" x14ac:dyDescent="0.2">
      <c r="A35" s="19" t="s">
        <v>9</v>
      </c>
      <c r="B35" s="3">
        <f t="shared" ref="B35:B41" si="0">0.3*(E7-D7)</f>
        <v>0.65399999999999991</v>
      </c>
      <c r="C35" s="3">
        <f t="shared" ref="C35:C41" si="1">0.01*E7</f>
        <v>0.24280000000000002</v>
      </c>
    </row>
    <row r="36" spans="1:4" x14ac:dyDescent="0.2">
      <c r="A36" s="2" t="s">
        <v>10</v>
      </c>
      <c r="B36" s="3">
        <f t="shared" si="0"/>
        <v>0.63299999999999979</v>
      </c>
      <c r="C36" s="3">
        <f t="shared" si="1"/>
        <v>0.32500000000000001</v>
      </c>
    </row>
    <row r="37" spans="1:4" x14ac:dyDescent="0.2">
      <c r="A37" s="2" t="s">
        <v>11</v>
      </c>
      <c r="B37" s="3">
        <f t="shared" si="0"/>
        <v>1.5690000000000002</v>
      </c>
      <c r="C37" s="3">
        <f t="shared" si="1"/>
        <v>0.1416</v>
      </c>
    </row>
    <row r="38" spans="1:4" x14ac:dyDescent="0.2">
      <c r="A38" s="2" t="s">
        <v>12</v>
      </c>
      <c r="B38" s="3">
        <f t="shared" si="0"/>
        <v>3.1320000000000014</v>
      </c>
      <c r="C38" s="3">
        <f t="shared" si="1"/>
        <v>0.50990000000000002</v>
      </c>
    </row>
    <row r="39" spans="1:4" x14ac:dyDescent="0.2">
      <c r="A39" s="2" t="s">
        <v>13</v>
      </c>
      <c r="B39" s="3">
        <f t="shared" si="0"/>
        <v>1.6770000000000009</v>
      </c>
      <c r="C39" s="3">
        <f t="shared" si="1"/>
        <v>0.24170000000000003</v>
      </c>
    </row>
    <row r="40" spans="1:4" x14ac:dyDescent="0.2">
      <c r="A40" s="2" t="s">
        <v>14</v>
      </c>
      <c r="B40" s="3">
        <f t="shared" si="0"/>
        <v>0.33900000000000075</v>
      </c>
      <c r="C40" s="3">
        <f t="shared" si="1"/>
        <v>0.23670000000000002</v>
      </c>
    </row>
    <row r="41" spans="1:4" ht="17" thickBot="1" x14ac:dyDescent="0.25">
      <c r="A41" s="13" t="s">
        <v>15</v>
      </c>
      <c r="B41" s="3">
        <f t="shared" si="0"/>
        <v>1.1789999999999998</v>
      </c>
      <c r="C41" s="3">
        <f t="shared" si="1"/>
        <v>0.28770000000000001</v>
      </c>
    </row>
    <row r="44" spans="1:4" x14ac:dyDescent="0.2">
      <c r="A44" s="20" t="s">
        <v>17</v>
      </c>
      <c r="B44" s="3">
        <f>SUMPRODUCT(B20:B27,E6:E13)-SUMPRODUCT(B20:B27,B34:B41)-SUMPRODUCT(B20:B27,C34:C41)</f>
        <v>10000.000000000002</v>
      </c>
      <c r="C44" s="3" t="s">
        <v>22</v>
      </c>
      <c r="D44" s="3">
        <v>10000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F3C7C-791C-D94F-BAF5-1D1F17C9F0E9}">
  <dimension ref="A1:F44"/>
  <sheetViews>
    <sheetView tabSelected="1" topLeftCell="A21" workbookViewId="0">
      <selection activeCell="B24" sqref="B24"/>
    </sheetView>
  </sheetViews>
  <sheetFormatPr baseColWidth="10" defaultColWidth="26.33203125" defaultRowHeight="16" x14ac:dyDescent="0.2"/>
  <cols>
    <col min="1" max="1" width="10.5" style="3" customWidth="1"/>
    <col min="2" max="2" width="17" style="3" customWidth="1"/>
    <col min="3" max="3" width="20.6640625" style="3" customWidth="1"/>
    <col min="4" max="4" width="23.83203125" style="3" customWidth="1"/>
    <col min="5" max="5" width="13.1640625" style="3" customWidth="1"/>
    <col min="6" max="6" width="21.83203125" style="3" customWidth="1"/>
    <col min="7" max="16384" width="26.33203125" style="3"/>
  </cols>
  <sheetData>
    <row r="1" spans="1:6" x14ac:dyDescent="0.2">
      <c r="A1" s="1" t="s">
        <v>0</v>
      </c>
      <c r="B1" s="2"/>
      <c r="C1" s="2"/>
      <c r="D1" s="2"/>
      <c r="E1" s="2"/>
      <c r="F1" s="2"/>
    </row>
    <row r="2" spans="1:6" x14ac:dyDescent="0.2">
      <c r="A2" s="2"/>
      <c r="B2" s="2"/>
      <c r="C2" s="2"/>
      <c r="D2" s="2"/>
      <c r="E2" s="2"/>
      <c r="F2" s="2"/>
    </row>
    <row r="3" spans="1:6" x14ac:dyDescent="0.2">
      <c r="A3" s="1" t="s">
        <v>1</v>
      </c>
      <c r="B3" s="2"/>
      <c r="C3" s="2"/>
      <c r="D3" s="2"/>
      <c r="E3" s="2"/>
      <c r="F3" s="2"/>
    </row>
    <row r="4" spans="1:6" ht="17" thickBot="1" x14ac:dyDescent="0.25">
      <c r="A4" s="2"/>
      <c r="B4" s="2"/>
      <c r="C4" s="2"/>
      <c r="D4" s="2"/>
      <c r="E4" s="2"/>
      <c r="F4" s="2"/>
    </row>
    <row r="5" spans="1:6" ht="17" thickBot="1" x14ac:dyDescent="0.25">
      <c r="A5" s="4" t="s">
        <v>2</v>
      </c>
      <c r="B5" s="5" t="s">
        <v>3</v>
      </c>
      <c r="C5" s="6" t="s">
        <v>4</v>
      </c>
      <c r="D5" s="5" t="s">
        <v>5</v>
      </c>
      <c r="E5" s="5" t="s">
        <v>6</v>
      </c>
      <c r="F5" s="7" t="s">
        <v>7</v>
      </c>
    </row>
    <row r="6" spans="1:6" x14ac:dyDescent="0.2">
      <c r="A6" s="8">
        <v>1</v>
      </c>
      <c r="B6" s="2" t="s">
        <v>8</v>
      </c>
      <c r="C6" s="9">
        <v>150</v>
      </c>
      <c r="D6" s="10">
        <v>15.68</v>
      </c>
      <c r="E6" s="10">
        <v>31.8</v>
      </c>
      <c r="F6" s="11">
        <v>29.5</v>
      </c>
    </row>
    <row r="7" spans="1:6" x14ac:dyDescent="0.2">
      <c r="A7" s="8">
        <v>2</v>
      </c>
      <c r="B7" s="2" t="s">
        <v>9</v>
      </c>
      <c r="C7" s="9">
        <v>150</v>
      </c>
      <c r="D7" s="10">
        <v>22.1</v>
      </c>
      <c r="E7" s="10">
        <v>24.28</v>
      </c>
      <c r="F7" s="11">
        <v>26.31</v>
      </c>
    </row>
    <row r="8" spans="1:6" x14ac:dyDescent="0.2">
      <c r="A8" s="8">
        <v>3</v>
      </c>
      <c r="B8" s="2" t="s">
        <v>10</v>
      </c>
      <c r="C8" s="9">
        <v>150</v>
      </c>
      <c r="D8" s="10">
        <v>30.39</v>
      </c>
      <c r="E8" s="10">
        <v>32.5</v>
      </c>
      <c r="F8" s="11">
        <v>34.549999999999997</v>
      </c>
    </row>
    <row r="9" spans="1:6" x14ac:dyDescent="0.2">
      <c r="A9" s="8">
        <v>4</v>
      </c>
      <c r="B9" s="2" t="s">
        <v>11</v>
      </c>
      <c r="C9" s="9">
        <v>150</v>
      </c>
      <c r="D9" s="10">
        <v>8.93</v>
      </c>
      <c r="E9" s="10">
        <v>14.16</v>
      </c>
      <c r="F9" s="11">
        <v>15.23</v>
      </c>
    </row>
    <row r="10" spans="1:6" x14ac:dyDescent="0.2">
      <c r="A10" s="8">
        <v>5</v>
      </c>
      <c r="B10" s="2" t="s">
        <v>12</v>
      </c>
      <c r="C10" s="9">
        <v>150</v>
      </c>
      <c r="D10" s="10">
        <v>40.549999999999997</v>
      </c>
      <c r="E10" s="10">
        <v>50.99</v>
      </c>
      <c r="F10" s="11">
        <v>62.43</v>
      </c>
    </row>
    <row r="11" spans="1:6" x14ac:dyDescent="0.2">
      <c r="A11" s="8">
        <v>6</v>
      </c>
      <c r="B11" s="2" t="s">
        <v>13</v>
      </c>
      <c r="C11" s="9">
        <v>150</v>
      </c>
      <c r="D11" s="10">
        <v>18.579999999999998</v>
      </c>
      <c r="E11" s="10">
        <v>24.17</v>
      </c>
      <c r="F11" s="11">
        <v>26.68</v>
      </c>
    </row>
    <row r="12" spans="1:6" x14ac:dyDescent="0.2">
      <c r="A12" s="8">
        <v>7</v>
      </c>
      <c r="B12" s="2" t="s">
        <v>14</v>
      </c>
      <c r="C12" s="9">
        <v>150</v>
      </c>
      <c r="D12" s="10">
        <v>22.54</v>
      </c>
      <c r="E12" s="10">
        <v>23.67</v>
      </c>
      <c r="F12" s="11">
        <v>23.85</v>
      </c>
    </row>
    <row r="13" spans="1:6" ht="17" thickBot="1" x14ac:dyDescent="0.25">
      <c r="A13" s="12">
        <v>8</v>
      </c>
      <c r="B13" s="13" t="s">
        <v>15</v>
      </c>
      <c r="C13" s="14">
        <v>150</v>
      </c>
      <c r="D13" s="15">
        <v>24.84</v>
      </c>
      <c r="E13" s="15">
        <v>28.77</v>
      </c>
      <c r="F13" s="16">
        <v>31.66</v>
      </c>
    </row>
    <row r="16" spans="1:6" x14ac:dyDescent="0.2">
      <c r="A16" s="17" t="s">
        <v>16</v>
      </c>
    </row>
    <row r="17" spans="1:4" x14ac:dyDescent="0.2">
      <c r="A17" s="3" t="s">
        <v>19</v>
      </c>
      <c r="B17" s="18" cm="1">
        <f t="array" ref="B17">SUMPRODUCT(F6:F13,(C6:C13-B20:B27))</f>
        <v>26507.52535316244</v>
      </c>
    </row>
    <row r="19" spans="1:4" x14ac:dyDescent="0.2">
      <c r="A19" s="17" t="s">
        <v>26</v>
      </c>
    </row>
    <row r="20" spans="1:4" x14ac:dyDescent="0.2">
      <c r="A20" s="19" t="s">
        <v>8</v>
      </c>
      <c r="B20" s="3">
        <v>100</v>
      </c>
      <c r="C20" s="3" t="s">
        <v>25</v>
      </c>
      <c r="D20" s="3">
        <v>100</v>
      </c>
    </row>
    <row r="21" spans="1:4" x14ac:dyDescent="0.2">
      <c r="A21" s="19" t="s">
        <v>9</v>
      </c>
      <c r="B21" s="3">
        <v>75</v>
      </c>
      <c r="C21" s="3" t="s">
        <v>21</v>
      </c>
      <c r="D21" s="3">
        <v>75</v>
      </c>
    </row>
    <row r="22" spans="1:4" x14ac:dyDescent="0.2">
      <c r="A22" s="2" t="s">
        <v>10</v>
      </c>
      <c r="B22" s="3">
        <v>75</v>
      </c>
      <c r="C22" s="3" t="s">
        <v>21</v>
      </c>
      <c r="D22" s="3">
        <v>75</v>
      </c>
    </row>
    <row r="23" spans="1:4" x14ac:dyDescent="0.2">
      <c r="A23" s="2" t="s">
        <v>11</v>
      </c>
      <c r="B23" s="3">
        <v>0</v>
      </c>
      <c r="C23" s="3" t="s">
        <v>21</v>
      </c>
      <c r="D23" s="3">
        <v>75</v>
      </c>
    </row>
    <row r="24" spans="1:4" x14ac:dyDescent="0.2">
      <c r="A24" s="2" t="s">
        <v>12</v>
      </c>
      <c r="B24" s="3">
        <v>0</v>
      </c>
      <c r="C24" s="3" t="s">
        <v>21</v>
      </c>
      <c r="D24" s="3">
        <v>75</v>
      </c>
    </row>
    <row r="25" spans="1:4" x14ac:dyDescent="0.2">
      <c r="A25" s="2" t="s">
        <v>13</v>
      </c>
      <c r="B25" s="3">
        <v>0</v>
      </c>
      <c r="C25" s="3" t="s">
        <v>21</v>
      </c>
      <c r="D25" s="3">
        <v>75</v>
      </c>
    </row>
    <row r="26" spans="1:4" x14ac:dyDescent="0.2">
      <c r="A26" s="2" t="s">
        <v>14</v>
      </c>
      <c r="B26" s="3">
        <v>75</v>
      </c>
      <c r="C26" s="3" t="s">
        <v>21</v>
      </c>
      <c r="D26" s="3">
        <v>75</v>
      </c>
    </row>
    <row r="27" spans="1:4" ht="17" thickBot="1" x14ac:dyDescent="0.25">
      <c r="A27" s="13" t="s">
        <v>15</v>
      </c>
      <c r="B27" s="3">
        <v>54.350115187541412</v>
      </c>
      <c r="C27" s="3" t="s">
        <v>21</v>
      </c>
      <c r="D27" s="3">
        <v>75</v>
      </c>
    </row>
    <row r="28" spans="1:4" x14ac:dyDescent="0.2">
      <c r="B28" s="3">
        <f>SUM(B20:B27)</f>
        <v>379.35011518754141</v>
      </c>
    </row>
    <row r="30" spans="1:4" x14ac:dyDescent="0.2">
      <c r="A30" s="17" t="s">
        <v>20</v>
      </c>
    </row>
    <row r="33" spans="1:4" x14ac:dyDescent="0.2">
      <c r="B33" s="17" t="s">
        <v>23</v>
      </c>
      <c r="C33" s="17" t="s">
        <v>24</v>
      </c>
    </row>
    <row r="34" spans="1:4" x14ac:dyDescent="0.2">
      <c r="A34" s="19" t="s">
        <v>8</v>
      </c>
      <c r="B34" s="3">
        <f>0.3*(E6-D6)</f>
        <v>4.8360000000000003</v>
      </c>
      <c r="C34" s="3">
        <f>0.01*E6</f>
        <v>0.318</v>
      </c>
    </row>
    <row r="35" spans="1:4" x14ac:dyDescent="0.2">
      <c r="A35" s="19" t="s">
        <v>9</v>
      </c>
      <c r="B35" s="3">
        <f t="shared" ref="B35:B41" si="0">0.3*(E7-D7)</f>
        <v>0.65399999999999991</v>
      </c>
      <c r="C35" s="3">
        <f t="shared" ref="C35:C41" si="1">0.01*E7</f>
        <v>0.24280000000000002</v>
      </c>
    </row>
    <row r="36" spans="1:4" x14ac:dyDescent="0.2">
      <c r="A36" s="2" t="s">
        <v>10</v>
      </c>
      <c r="B36" s="3">
        <f t="shared" si="0"/>
        <v>0.63299999999999979</v>
      </c>
      <c r="C36" s="3">
        <f t="shared" si="1"/>
        <v>0.32500000000000001</v>
      </c>
    </row>
    <row r="37" spans="1:4" x14ac:dyDescent="0.2">
      <c r="A37" s="2" t="s">
        <v>11</v>
      </c>
      <c r="B37" s="3">
        <f t="shared" si="0"/>
        <v>1.5690000000000002</v>
      </c>
      <c r="C37" s="3">
        <f t="shared" si="1"/>
        <v>0.1416</v>
      </c>
    </row>
    <row r="38" spans="1:4" x14ac:dyDescent="0.2">
      <c r="A38" s="2" t="s">
        <v>12</v>
      </c>
      <c r="B38" s="3">
        <f t="shared" si="0"/>
        <v>3.1320000000000014</v>
      </c>
      <c r="C38" s="3">
        <f t="shared" si="1"/>
        <v>0.50990000000000002</v>
      </c>
    </row>
    <row r="39" spans="1:4" x14ac:dyDescent="0.2">
      <c r="A39" s="2" t="s">
        <v>13</v>
      </c>
      <c r="B39" s="3">
        <f t="shared" si="0"/>
        <v>1.6770000000000009</v>
      </c>
      <c r="C39" s="3">
        <f t="shared" si="1"/>
        <v>0.24170000000000003</v>
      </c>
    </row>
    <row r="40" spans="1:4" x14ac:dyDescent="0.2">
      <c r="A40" s="2" t="s">
        <v>14</v>
      </c>
      <c r="B40" s="3">
        <f t="shared" si="0"/>
        <v>0.33900000000000075</v>
      </c>
      <c r="C40" s="3">
        <f t="shared" si="1"/>
        <v>0.23670000000000002</v>
      </c>
    </row>
    <row r="41" spans="1:4" ht="17" thickBot="1" x14ac:dyDescent="0.25">
      <c r="A41" s="13" t="s">
        <v>15</v>
      </c>
      <c r="B41" s="3">
        <f t="shared" si="0"/>
        <v>1.1789999999999998</v>
      </c>
      <c r="C41" s="3">
        <f t="shared" si="1"/>
        <v>0.28770000000000001</v>
      </c>
    </row>
    <row r="44" spans="1:4" x14ac:dyDescent="0.2">
      <c r="A44" s="20" t="s">
        <v>17</v>
      </c>
      <c r="B44" s="3">
        <f>SUMPRODUCT(B20:B27,E6:E13)-SUMPRODUCT(B20:B27,B34:B41)-SUMPRODUCT(B20:B27,C34:C41)</f>
        <v>9999.9999999999982</v>
      </c>
      <c r="C44" s="3" t="s">
        <v>22</v>
      </c>
      <c r="D44" s="3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O'Hair</dc:creator>
  <cp:lastModifiedBy>Microsoft Office User</cp:lastModifiedBy>
  <dcterms:created xsi:type="dcterms:W3CDTF">2014-01-19T04:00:32Z</dcterms:created>
  <dcterms:modified xsi:type="dcterms:W3CDTF">2021-04-13T22:20:26Z</dcterms:modified>
</cp:coreProperties>
</file>