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M14" i="1"/>
  <c r="M13" i="1"/>
  <c r="M19" i="1" l="1"/>
  <c r="M18" i="1"/>
  <c r="M17" i="1"/>
  <c r="M16" i="1"/>
  <c r="M15" i="1"/>
  <c r="D14" i="1"/>
  <c r="B4" i="1" s="1"/>
  <c r="B8" i="1" s="1"/>
  <c r="B9" i="1" s="1"/>
  <c r="D13" i="1"/>
  <c r="E14" i="1" l="1"/>
  <c r="D9" i="1"/>
  <c r="C9" i="1"/>
</calcChain>
</file>

<file path=xl/sharedStrings.xml><?xml version="1.0" encoding="utf-8"?>
<sst xmlns="http://schemas.openxmlformats.org/spreadsheetml/2006/main" count="37" uniqueCount="34">
  <si>
    <t>Manufacturer</t>
  </si>
  <si>
    <t>Bay Area Circuits</t>
  </si>
  <si>
    <t>Dielectric Material</t>
  </si>
  <si>
    <t>FR-4</t>
  </si>
  <si>
    <t>Dielectric Constant</t>
  </si>
  <si>
    <t>+/-0.02</t>
  </si>
  <si>
    <t>Dielectric Height (mils)</t>
  </si>
  <si>
    <t>Frequency (GHz)</t>
  </si>
  <si>
    <t>Effective Wavelength (mm)</t>
  </si>
  <si>
    <t>Effective Wavelength (mils)</t>
  </si>
  <si>
    <t>Trace Height (mils)</t>
  </si>
  <si>
    <t>+/-0.2</t>
  </si>
  <si>
    <t>Reference</t>
  </si>
  <si>
    <t>(mm)</t>
  </si>
  <si>
    <t>(mils)</t>
  </si>
  <si>
    <t>Sides</t>
  </si>
  <si>
    <t>of effective wavelength</t>
  </si>
  <si>
    <t>Dielectric Constant (Effective)</t>
  </si>
  <si>
    <t>Notes:</t>
  </si>
  <si>
    <t>Antenova-Rufa-A5837-A5887-PS-1-2.pdf</t>
  </si>
  <si>
    <t>L</t>
  </si>
  <si>
    <t>W</t>
  </si>
  <si>
    <t>I</t>
  </si>
  <si>
    <t>S</t>
  </si>
  <si>
    <t>K</t>
  </si>
  <si>
    <t>J</t>
  </si>
  <si>
    <t>N</t>
  </si>
  <si>
    <t>O</t>
  </si>
  <si>
    <t>Antenna should have clearance of &gt;=2mm on its sides.</t>
  </si>
  <si>
    <t>Middle pad is connected to ground with thermal relief-like connection.</t>
  </si>
  <si>
    <t>Keepout around edges antenna measured at 20mil on top and 99mil on the right side and 188mil on the left side.</t>
  </si>
  <si>
    <t>Note: Dielectric information, ground, and via dimensions not given.</t>
  </si>
  <si>
    <t>Via array spaced 14mil x 127mil apart.</t>
  </si>
  <si>
    <t>CPWG using 42mil trace width and 10mil ground plane spacing provides 59.54 ohmcharacteristic impedance.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</si>
</sst>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9</xdr:col>
      <xdr:colOff>457944</xdr:colOff>
      <xdr:row>32</xdr:row>
      <xdr:rowOff>152847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145EFA-938A-48AE-8151-062B0EBE8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3048000"/>
          <a:ext cx="5334744" cy="320084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25</xdr:col>
      <xdr:colOff>391515</xdr:colOff>
      <xdr:row>32</xdr:row>
      <xdr:rowOff>10058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D37C38-760D-45E1-865F-C72D33E9D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2286000"/>
          <a:ext cx="7097115" cy="38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datasheets\radio\Antenova-Rufa-A5837-A5887-PS-1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40" sqref="A40"/>
    </sheetView>
  </sheetViews>
  <sheetFormatPr defaultRowHeight="15" x14ac:dyDescent="0.25"/>
  <cols>
    <col min="1" max="1" width="28" bestFit="1" customWidth="1"/>
  </cols>
  <sheetData>
    <row r="1" spans="1:13" x14ac:dyDescent="0.25">
      <c r="A1" s="1" t="s">
        <v>0</v>
      </c>
      <c r="B1" s="2" t="s">
        <v>1</v>
      </c>
      <c r="C1" s="2"/>
      <c r="D1" s="2"/>
      <c r="E1" s="2"/>
      <c r="F1" s="2"/>
      <c r="G1" s="2"/>
    </row>
    <row r="2" spans="1:13" x14ac:dyDescent="0.25">
      <c r="A2" s="1" t="s">
        <v>2</v>
      </c>
      <c r="B2" s="2" t="s">
        <v>3</v>
      </c>
      <c r="C2" s="2"/>
      <c r="D2" s="2"/>
      <c r="E2" s="2"/>
      <c r="F2" s="2"/>
      <c r="G2" s="2"/>
    </row>
    <row r="3" spans="1:13" x14ac:dyDescent="0.25">
      <c r="A3" s="1" t="s">
        <v>4</v>
      </c>
      <c r="B3" s="2">
        <v>4.58</v>
      </c>
      <c r="C3" s="3" t="s">
        <v>5</v>
      </c>
      <c r="D3" s="2"/>
      <c r="E3" s="2"/>
      <c r="F3" s="2"/>
      <c r="G3" s="2"/>
    </row>
    <row r="4" spans="1:13" x14ac:dyDescent="0.25">
      <c r="A4" s="1" t="s">
        <v>17</v>
      </c>
      <c r="B4" s="2">
        <f>(B3+1)/2+(B3-1)/2*((SQRT(1+12*B6/D14))^-1)</f>
        <v>3.5564166583207344</v>
      </c>
      <c r="C4" s="2"/>
      <c r="D4" s="2"/>
      <c r="E4" s="2"/>
      <c r="F4" s="2"/>
      <c r="G4" s="2"/>
    </row>
    <row r="5" spans="1:13" x14ac:dyDescent="0.25">
      <c r="A5" s="1" t="s">
        <v>10</v>
      </c>
      <c r="B5" s="2">
        <v>1.9</v>
      </c>
      <c r="C5" s="3" t="s">
        <v>11</v>
      </c>
      <c r="D5" s="2"/>
      <c r="E5" s="2"/>
      <c r="F5" s="2"/>
      <c r="G5" s="2"/>
    </row>
    <row r="6" spans="1:13" x14ac:dyDescent="0.25">
      <c r="A6" s="1" t="s">
        <v>6</v>
      </c>
      <c r="B6" s="2">
        <v>57</v>
      </c>
      <c r="C6" s="2"/>
      <c r="D6" s="2"/>
      <c r="E6" s="2"/>
      <c r="F6" s="2"/>
      <c r="G6" s="2"/>
    </row>
    <row r="7" spans="1:13" x14ac:dyDescent="0.25">
      <c r="A7" s="1" t="s">
        <v>7</v>
      </c>
      <c r="B7" s="2">
        <v>2.4500000000000002</v>
      </c>
      <c r="C7" s="2"/>
      <c r="D7" s="2"/>
      <c r="E7" s="2"/>
      <c r="F7" s="2"/>
      <c r="G7" s="2"/>
    </row>
    <row r="8" spans="1:13" x14ac:dyDescent="0.25">
      <c r="A8" s="1" t="s">
        <v>8</v>
      </c>
      <c r="B8" s="2">
        <f>300000000/(B7*10^6)/SQRT(B4)</f>
        <v>64.930515736630014</v>
      </c>
      <c r="C8" s="2"/>
      <c r="D8" s="2"/>
      <c r="E8" s="2"/>
      <c r="F8" s="2"/>
      <c r="G8" s="2"/>
    </row>
    <row r="9" spans="1:13" x14ac:dyDescent="0.25">
      <c r="A9" s="1" t="s">
        <v>9</v>
      </c>
      <c r="B9" s="2">
        <f>B8*0.0393701*1000</f>
        <v>2556.3208976026972</v>
      </c>
      <c r="C9" s="2">
        <f>B9/2</f>
        <v>1278.1604488013486</v>
      </c>
      <c r="D9" s="2">
        <f>B9/4</f>
        <v>639.0802244006743</v>
      </c>
      <c r="E9" s="2"/>
      <c r="G9" s="2"/>
    </row>
    <row r="10" spans="1:13" x14ac:dyDescent="0.25">
      <c r="D10" s="2"/>
      <c r="E10" s="2"/>
      <c r="F10" s="2"/>
      <c r="G10" s="2"/>
    </row>
    <row r="11" spans="1:13" x14ac:dyDescent="0.25">
      <c r="A11" s="1" t="s">
        <v>12</v>
      </c>
      <c r="B11" s="4" t="s">
        <v>19</v>
      </c>
      <c r="C11" s="1"/>
      <c r="D11" s="1"/>
      <c r="E11" s="1"/>
      <c r="F11" s="1"/>
      <c r="G11" s="1"/>
      <c r="I11" s="1" t="s">
        <v>31</v>
      </c>
      <c r="K11" s="1"/>
      <c r="L11" s="1"/>
      <c r="M11" s="1"/>
    </row>
    <row r="12" spans="1:13" x14ac:dyDescent="0.25">
      <c r="A12" s="1"/>
      <c r="B12" s="1"/>
      <c r="C12" s="1" t="s">
        <v>13</v>
      </c>
      <c r="D12" s="1" t="s">
        <v>14</v>
      </c>
      <c r="E12" s="1"/>
      <c r="F12" s="1" t="s">
        <v>13</v>
      </c>
      <c r="G12" s="1" t="s">
        <v>14</v>
      </c>
      <c r="I12" s="1"/>
      <c r="J12" s="1"/>
      <c r="K12" s="1"/>
      <c r="L12" s="1"/>
      <c r="M12" s="1"/>
    </row>
    <row r="13" spans="1:13" x14ac:dyDescent="0.25">
      <c r="A13" s="1"/>
      <c r="B13" s="1" t="s">
        <v>20</v>
      </c>
      <c r="C13" s="2">
        <v>12.8</v>
      </c>
      <c r="D13" s="2">
        <f>C13*0.0393701*1000</f>
        <v>503.93728000000004</v>
      </c>
      <c r="F13" s="2"/>
      <c r="J13" s="2"/>
      <c r="K13" s="1" t="s">
        <v>22</v>
      </c>
      <c r="L13" s="2">
        <v>1</v>
      </c>
      <c r="M13" s="2">
        <f>L13*0.0393701*1000</f>
        <v>39.370100000000001</v>
      </c>
    </row>
    <row r="14" spans="1:13" x14ac:dyDescent="0.25">
      <c r="A14" s="1"/>
      <c r="B14" s="1" t="s">
        <v>21</v>
      </c>
      <c r="C14" s="2">
        <v>3.9</v>
      </c>
      <c r="D14" s="2">
        <f>C14*0.0393701*1000</f>
        <v>153.54338999999999</v>
      </c>
      <c r="E14" s="1">
        <f>D14/B9</f>
        <v>6.0064207957612865E-2</v>
      </c>
      <c r="F14" s="1" t="s">
        <v>16</v>
      </c>
      <c r="J14" s="2"/>
      <c r="K14" s="1" t="s">
        <v>23</v>
      </c>
      <c r="L14" s="2">
        <v>2</v>
      </c>
      <c r="M14" s="2">
        <f>L14*0.0393701*1000</f>
        <v>78.740200000000002</v>
      </c>
    </row>
    <row r="15" spans="1:13" x14ac:dyDescent="0.25">
      <c r="A15" s="1"/>
      <c r="B15" s="1" t="s">
        <v>15</v>
      </c>
      <c r="C15">
        <v>2</v>
      </c>
      <c r="D15" s="2">
        <f>C15*0.0393701*1000</f>
        <v>78.740200000000002</v>
      </c>
      <c r="F15" s="2"/>
      <c r="J15" s="2"/>
      <c r="K15" s="1" t="s">
        <v>24</v>
      </c>
      <c r="L15" s="2">
        <v>8.1</v>
      </c>
      <c r="M15" s="2">
        <f>L15*0.0393701*1000</f>
        <v>318.89780999999994</v>
      </c>
    </row>
    <row r="16" spans="1:13" x14ac:dyDescent="0.25">
      <c r="A16" s="1"/>
      <c r="F16" s="2"/>
      <c r="J16" s="2"/>
      <c r="K16" s="1" t="s">
        <v>25</v>
      </c>
      <c r="L16" s="2">
        <v>3.7</v>
      </c>
      <c r="M16" s="2">
        <f>L16*0.0393701*1000</f>
        <v>145.66936999999999</v>
      </c>
    </row>
    <row r="17" spans="1:13" x14ac:dyDescent="0.25">
      <c r="A17" s="1"/>
      <c r="I17" s="2"/>
      <c r="J17" s="2"/>
      <c r="K17" s="1" t="s">
        <v>26</v>
      </c>
      <c r="L17" s="2">
        <v>1.3</v>
      </c>
      <c r="M17" s="2">
        <f>L17*0.0393701*1000</f>
        <v>51.181129999999996</v>
      </c>
    </row>
    <row r="18" spans="1:13" x14ac:dyDescent="0.25">
      <c r="A18" s="1"/>
      <c r="I18" s="2"/>
      <c r="J18" s="2"/>
      <c r="K18" s="1" t="s">
        <v>20</v>
      </c>
      <c r="L18" s="2">
        <v>2.4</v>
      </c>
      <c r="M18" s="2">
        <f>L18*0.0393701*1000</f>
        <v>94.48823999999999</v>
      </c>
    </row>
    <row r="19" spans="1:13" x14ac:dyDescent="0.25">
      <c r="A19" s="1"/>
      <c r="I19" s="2"/>
      <c r="J19" s="2"/>
      <c r="K19" s="1" t="s">
        <v>27</v>
      </c>
      <c r="L19" s="2">
        <v>0.5</v>
      </c>
      <c r="M19" s="2">
        <f>L19*0.0393701*1000</f>
        <v>19.68505</v>
      </c>
    </row>
    <row r="20" spans="1:13" x14ac:dyDescent="0.25">
      <c r="A20" s="1"/>
      <c r="B20" s="1"/>
      <c r="C20" s="2"/>
      <c r="D20" s="2"/>
      <c r="E20" s="1"/>
      <c r="F20" s="2"/>
      <c r="G20" s="2"/>
      <c r="I20" s="2"/>
      <c r="J20" s="2"/>
      <c r="K20" s="2"/>
      <c r="L20" s="2"/>
      <c r="M20" s="2"/>
    </row>
    <row r="21" spans="1:13" x14ac:dyDescent="0.25">
      <c r="A21" s="1"/>
      <c r="E21" s="1"/>
      <c r="F21" s="2"/>
      <c r="G21" s="2"/>
      <c r="I21" s="2"/>
      <c r="J21" s="2"/>
      <c r="K21" s="2"/>
      <c r="L21" s="2"/>
      <c r="M21" s="2"/>
    </row>
    <row r="22" spans="1:13" x14ac:dyDescent="0.25">
      <c r="A22" s="1"/>
      <c r="E22" s="2"/>
      <c r="F22" s="2"/>
      <c r="G22" s="2"/>
      <c r="I22" s="2"/>
      <c r="J22" s="2"/>
      <c r="K22" s="2"/>
      <c r="L22" s="2"/>
      <c r="M22" s="2"/>
    </row>
    <row r="23" spans="1:13" x14ac:dyDescent="0.25">
      <c r="A23" s="1"/>
      <c r="E23" s="2"/>
      <c r="F23" s="2"/>
      <c r="G23" s="2"/>
      <c r="I23" s="2"/>
      <c r="J23" s="2"/>
      <c r="K23" s="2"/>
      <c r="L23" s="2"/>
      <c r="M23" s="2"/>
    </row>
    <row r="24" spans="1:13" x14ac:dyDescent="0.25">
      <c r="A24" s="1"/>
      <c r="E24" s="1"/>
      <c r="F24" s="1"/>
      <c r="G24" s="1"/>
      <c r="I24" s="2"/>
      <c r="J24" s="2"/>
      <c r="K24" s="2"/>
      <c r="L24" s="2"/>
      <c r="M24" s="2"/>
    </row>
    <row r="25" spans="1:13" x14ac:dyDescent="0.25">
      <c r="A25" s="1"/>
      <c r="E25" s="1"/>
      <c r="F25" s="1"/>
      <c r="G25" s="1"/>
      <c r="I25" s="1"/>
      <c r="J25" s="2"/>
      <c r="K25" s="2"/>
      <c r="L25" s="2"/>
      <c r="M25" s="2"/>
    </row>
    <row r="26" spans="1:13" x14ac:dyDescent="0.25">
      <c r="A26" s="1"/>
      <c r="E26" s="1"/>
      <c r="F26" s="2"/>
      <c r="G26" s="2"/>
      <c r="I26" s="2"/>
      <c r="J26" s="2"/>
      <c r="K26" s="2"/>
      <c r="L26" s="2"/>
      <c r="M26" s="2"/>
    </row>
    <row r="27" spans="1:13" x14ac:dyDescent="0.25">
      <c r="A27" s="1"/>
      <c r="E27" s="1"/>
      <c r="F27" s="2"/>
      <c r="G27" s="2"/>
      <c r="H27" s="1"/>
      <c r="I27" s="1"/>
      <c r="J27" s="2"/>
      <c r="K27" s="2"/>
      <c r="L27" s="2"/>
      <c r="M27" s="2"/>
    </row>
    <row r="28" spans="1:13" x14ac:dyDescent="0.25">
      <c r="A28" s="1"/>
      <c r="B28" s="1"/>
      <c r="C28" s="2"/>
      <c r="D28" s="2"/>
      <c r="E28" s="1"/>
      <c r="F28" s="2"/>
      <c r="I28" s="2"/>
      <c r="J28" s="2"/>
      <c r="K28" s="2"/>
      <c r="L28" s="2"/>
      <c r="M28" s="2"/>
    </row>
    <row r="29" spans="1:13" x14ac:dyDescent="0.25">
      <c r="A29" s="1"/>
      <c r="B29" s="1"/>
      <c r="C29" s="2"/>
      <c r="D29" s="2"/>
      <c r="I29" s="2"/>
      <c r="J29" s="2"/>
      <c r="K29" s="2"/>
      <c r="L29" s="2"/>
      <c r="M29" s="2"/>
    </row>
    <row r="30" spans="1:13" x14ac:dyDescent="0.25">
      <c r="A30" s="1"/>
      <c r="B30" s="1"/>
      <c r="C30" s="2"/>
      <c r="D30" s="2"/>
      <c r="I30" s="2"/>
      <c r="J30" s="2"/>
      <c r="K30" s="2"/>
      <c r="L30" s="2"/>
      <c r="M30" s="2"/>
    </row>
    <row r="31" spans="1:13" x14ac:dyDescent="0.25">
      <c r="A31" s="1"/>
      <c r="I31" s="2"/>
      <c r="J31" s="2"/>
      <c r="K31" s="2"/>
      <c r="L31" s="2"/>
      <c r="M31" s="2"/>
    </row>
    <row r="32" spans="1:13" x14ac:dyDescent="0.25">
      <c r="A32" s="1"/>
      <c r="I32" s="2"/>
      <c r="J32" s="2"/>
      <c r="K32" s="2"/>
      <c r="L32" s="2"/>
      <c r="M32" s="2"/>
    </row>
    <row r="33" spans="1:13" x14ac:dyDescent="0.25">
      <c r="A33" s="1"/>
      <c r="E33" s="1"/>
      <c r="F33" s="2"/>
      <c r="G33" s="2"/>
      <c r="I33" s="2"/>
      <c r="J33" s="2"/>
      <c r="K33" s="2"/>
      <c r="L33" s="2"/>
      <c r="M33" s="2"/>
    </row>
    <row r="34" spans="1:13" x14ac:dyDescent="0.25">
      <c r="A34" s="1"/>
      <c r="E34" s="1"/>
      <c r="F34" s="2"/>
      <c r="G34" s="2"/>
      <c r="I34" s="2"/>
      <c r="J34" s="2"/>
      <c r="K34" s="2"/>
      <c r="L34" s="2"/>
      <c r="M34" s="2"/>
    </row>
    <row r="35" spans="1:13" x14ac:dyDescent="0.25">
      <c r="A35" s="1"/>
      <c r="B35" t="s">
        <v>18</v>
      </c>
      <c r="C35" t="s">
        <v>28</v>
      </c>
      <c r="E35" s="1"/>
      <c r="F35" s="2"/>
      <c r="G35" s="2"/>
    </row>
    <row r="36" spans="1:13" x14ac:dyDescent="0.25">
      <c r="C36" t="s">
        <v>29</v>
      </c>
    </row>
    <row r="37" spans="1:13" x14ac:dyDescent="0.25">
      <c r="C37" t="s">
        <v>30</v>
      </c>
    </row>
    <row r="38" spans="1:13" x14ac:dyDescent="0.25">
      <c r="C38" t="s">
        <v>33</v>
      </c>
    </row>
    <row r="39" spans="1:13" x14ac:dyDescent="0.25">
      <c r="C39" t="s">
        <v>32</v>
      </c>
    </row>
  </sheetData>
  <hyperlinks>
    <hyperlink ref="B11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2017-02-20T03:01:38Z</dcterms:created>
  <dcterms:modified xsi:type="dcterms:W3CDTF">2017-02-24T11:10:59Z</dcterms:modified>
</cp:coreProperties>
</file>